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C:\Users\nacho\Desktop\comparar_excels\"/>
    </mc:Choice>
  </mc:AlternateContent>
  <xr:revisionPtr revIDLastSave="0" documentId="13_ncr:1_{73E7445C-9E88-4162-B40F-5396B7192BDA}" xr6:coauthVersionLast="47" xr6:coauthVersionMax="47" xr10:uidLastSave="{00000000-0000-0000-0000-000000000000}"/>
  <bookViews>
    <workbookView xWindow="-38520" yWindow="2055" windowWidth="38640" windowHeight="21240" tabRatio="749" xr2:uid="{00000000-000D-0000-FFFF-FFFF00000000}"/>
  </bookViews>
  <sheets>
    <sheet name="ReadMe" sheetId="30" r:id="rId1"/>
    <sheet name="glossary_and_narratives" sheetId="25" r:id="rId2"/>
    <sheet name="list_policies_hypotheses" sheetId="27" r:id="rId3"/>
    <sheet name="policies_x_scenarios" sheetId="32" r:id="rId4"/>
    <sheet name="demography" sheetId="34" r:id="rId5"/>
    <sheet name="society" sheetId="16" r:id="rId6"/>
    <sheet name="economy" sheetId="56" r:id="rId7"/>
    <sheet name="finance" sheetId="28" r:id="rId8"/>
    <sheet name="energy" sheetId="57" r:id="rId9"/>
    <sheet name="energy-transport" sheetId="46" r:id="rId10"/>
    <sheet name="materials" sheetId="55" r:id="rId11"/>
    <sheet name="land_and_water" sheetId="58" r:id="rId12"/>
    <sheet name="climate" sheetId="8" r:id="rId13"/>
    <sheet name="demography_data" sheetId="35" r:id="rId14"/>
    <sheet name="energy-data" sheetId="37" r:id="rId15"/>
    <sheet name="inputs_model_explorer" sheetId="40" r:id="rId16"/>
    <sheet name="data_model_explorer" sheetId="41" r:id="rId17"/>
    <sheet name="data_simplified_model" sheetId="44" r:id="rId18"/>
  </sheets>
  <externalReferences>
    <externalReference r:id="rId19"/>
    <externalReference r:id="rId20"/>
    <externalReference r:id="rId21"/>
  </externalReferences>
  <definedNames>
    <definedName name="_xlnm._FilterDatabase" localSheetId="2" hidden="1">list_policies_hypotheses!$F$2:$M$2</definedName>
    <definedName name="Activate_scarcity_feedback_final_fuel_replacement_1_Y_0_N">#REF!</definedName>
    <definedName name="AFFORESTATION_SP" localSheetId="11">land_and_water!$A$4</definedName>
    <definedName name="ANNUAL_EFFICIENCY_INCREASE_PV_SP" localSheetId="8">energy!$B$444</definedName>
    <definedName name="ANNUAL_EFFICIENCY_INCREASE_PV_SP_x" localSheetId="8">energy!$A$441</definedName>
    <definedName name="ANNUAL_VARIATION_CAPACITY_EXPANSION_PROSTO_DEDICATED_1R_1T_SP" localSheetId="8">[1]data_simplified_model!$B$133</definedName>
    <definedName name="ANNUAL_VARIATION_CAPACITY_EXPANSION_PROSTO_DEDICATED_1R_1T_SP">data_simplified_model!$B$133</definedName>
    <definedName name="ANNUAL_VARIATION_CAPACITY_EXPANSION_PROSTO_DEDICATED_1R_1T_SP_x">data_simplified_model!$A$131</definedName>
    <definedName name="ANNUAL_VARIATION_CAPACITY_EXPANSION_PROSTO_DEDICATED_9R_1T_SP">data_simplified_model!$B$138:$B$146</definedName>
    <definedName name="ANNUAL_VARIATION_CAPACITY_EXPANSION_PROSTO_DEDICATED_S" localSheetId="8">energy!$A$225</definedName>
    <definedName name="ANNUAL_VARIATION_CAPACITY_EXPANSION_PROSTO_DEDICATED_SP" localSheetId="8">energy!$C$228:$D$236</definedName>
    <definedName name="ANNUAL_VARIATION_CAPACITY_EXPANSION_PROSTO_DEDICATED_SP_x" localSheetId="8">energy!$A$226</definedName>
    <definedName name="AVERAGE_PEOPLE_PER_HOUSEHOLD_NON_EU_REGIONS_TIMESERIES_TARGET_SP" localSheetId="4">demography!$B$148:$CI$155</definedName>
    <definedName name="BASELINE_DIET_PATTERN_OF_POLICY_DIETS_SP" localSheetId="11">land_and_water!$B$143:$O$151</definedName>
    <definedName name="BASIC_INCOME_SP" localSheetId="8">#REF!</definedName>
    <definedName name="BASIC_INCOME_SP" localSheetId="11">#REF!</definedName>
    <definedName name="BASIC_INCOME_SP" localSheetId="10">#REF!</definedName>
    <definedName name="BASIC_INCOME_SP">economy!$A$294</definedName>
    <definedName name="BASIC_INCOME_TAX_PAYERS_SP" localSheetId="6">economy!$K$297:$K$356</definedName>
    <definedName name="BASIC_INCOME_TAX_PAYERS_SP" localSheetId="11">#REF!</definedName>
    <definedName name="BASIC_INCOME_TAX_PAYERS_SP">#REF!</definedName>
    <definedName name="BROWN_COAL_RESOURCE_ESTIMATION_HIGH_SP">materials!$E$77</definedName>
    <definedName name="BROWN_COAL_RESOURCE_ESTIMATION_LOW_SP">materials!$E$75</definedName>
    <definedName name="BROWN_COAL_RESOURCE_ESTIMATION_MED_SP">materials!$E$76</definedName>
    <definedName name="CAPACITY_EXPANSION_POLICY_PRIORITIES_SP" localSheetId="8">energy!$B$107:$J$148</definedName>
    <definedName name="CAPACITY_INVESTMENT_COST_PRO_FLEXOPT_USER_DEFINED_SP" localSheetId="8">energy!$B$498:$F$504</definedName>
    <definedName name="CAPACITY_INVESTMENT_COST_PRO_FLEXOPT_USER_DEFINED_SP" localSheetId="11">#REF!</definedName>
    <definedName name="CAPACITY_INVESTMENT_COST_PRO_FLEXOPT_USER_DEFINED_SP">#REF!</definedName>
    <definedName name="CAPACITY_INVESTMENT_COST_PROTRA_CHP_HP_PP_USER_DEFINED" localSheetId="8">energy!$B$458:$F$494</definedName>
    <definedName name="CAPACITY_INVESTMENT_COST_PROTRA_CHP_HP_PP_USER_DEFINED" localSheetId="11">#REF!</definedName>
    <definedName name="CAPACITY_INVESTMENT_COST_PROTRA_CHP_HP_PP_USER_DEFINED">#REF!</definedName>
    <definedName name="CAPITAL_PRODUCTIVITY_GROWTH_1R_1S_SP">data_simplified_model!$B$3</definedName>
    <definedName name="CAPITAL_PRODUCTIVITY_GROWTH_SP" localSheetId="6">economy!$B$12:$BK$46</definedName>
    <definedName name="CAPITAL_PRODUCTIVITY_GROWTH_SP">[2]economy_OLD!$B$11:$BK$45</definedName>
    <definedName name="CAPITAL_PRODUCTIVITY_VARIATION" localSheetId="6">economy!$A$4</definedName>
    <definedName name="CAPITAL_PRODUCTIVITY_VARIATION">[2]economy_OLD!$A$4</definedName>
    <definedName name="CAPITAL_PRODUCTIVITY_VARIATION_1R_1S_SP">data_simplified_model!$B$3</definedName>
    <definedName name="CAPITAL_PRODUCTIVITY_VARIATION_1R_1S_SP_">data_simplified_model!$A$1</definedName>
    <definedName name="CAPITAL_PRODUCTIVITY_VARIATION_1R_SP">data_simplified_model!$B$6:$BK$6</definedName>
    <definedName name="CAPITAL_PRODUCTIVITY_VARIATION_SP" localSheetId="6">economy!$B$12:$BK$46</definedName>
    <definedName name="CAPITAL_PRODUCTIVITY_VARIATION_SP">[2]economy_OLD!$B$11:$BK$45</definedName>
    <definedName name="CAPITAL_PRODUCTIVITY_VARIATION_SP_" localSheetId="6">economy!$A$10</definedName>
    <definedName name="CAPITAL_PRODUCTIVITY_VARIATION_SP_">[2]economy_OLD!$A$9</definedName>
    <definedName name="CF_LOSS_SHARE_STOPPING_PROTRA_CAPACITY_EXPANSION_SP">energy!$B$222</definedName>
    <definedName name="CHANGE_TO_REGENERATIVE_AGRICULTURE_SP" localSheetId="11">land_and_water!$A$105</definedName>
    <definedName name="Choose_final_energy_intensity_target_method" localSheetId="8">energy!#REF!</definedName>
    <definedName name="Climate_Sensitivity">climate!$B$7</definedName>
    <definedName name="CLIMATE_SENSITIVITY_SP">climate!$A$4</definedName>
    <definedName name="CO2_PRICE_S" localSheetId="6">economy!$A$225</definedName>
    <definedName name="CO2_PRICE_S">[2]economy_OLD!$A$220</definedName>
    <definedName name="CO2_PRICE_SP" localSheetId="6">economy!$B$227:$CS$262</definedName>
    <definedName name="CO2_PRICE_SP">[2]economy_OLD!$B$222:$CS$257</definedName>
    <definedName name="COAL_RESOURCE_ESTIMATION_HIGH_SP">materials!$D$77:$E$77</definedName>
    <definedName name="COAL_RESOURCE_ESTIMATION_LOW_SP">materials!$D$75:$E$75</definedName>
    <definedName name="COAL_RESOURCE_ESTIMATION_MED_SP">materials!$D$76:$E$76</definedName>
    <definedName name="CROPS_FOR_ENERGY_SP" localSheetId="11">land_and_water!$A$338</definedName>
    <definedName name="Cu_SCRAPPING_RATE" localSheetId="10">materials!$B$30</definedName>
    <definedName name="DEBT_INTEREST_RATE_TARGET_1R_1S_SP">data_simplified_model!$B$10</definedName>
    <definedName name="DEBT_INTEREST_RATE_TARGET_1R_1S_SP_">data_simplified_model!$A$8</definedName>
    <definedName name="DEBT_INTEREST_RATE_TARGET_1R_SP">data_simplified_model!$B$14</definedName>
    <definedName name="DEBT_INTEREST_RATE_TARGET_S" localSheetId="6">economy!$A$142</definedName>
    <definedName name="DEBT_INTEREST_RATE_TARGET_S">[2]economy_OLD!$A$134</definedName>
    <definedName name="DEBT_INTEREST_RATE_TARGET_SP" localSheetId="6">economy!$B$149:$B$183</definedName>
    <definedName name="DEBT_INTEREST_RATE_TARGET_SP">[2]economy_OLD!$B$141:$B$175</definedName>
    <definedName name="DEBT_INTEREST_RATE_TARGET_SP_" localSheetId="6">economy!$A$147</definedName>
    <definedName name="DEBT_INTEREST_RATE_TARGET_SP_">[2]economy_OLD!$A$139</definedName>
    <definedName name="DIET_ACORDING_TO_POLICIES_SP" localSheetId="11">land_and_water!$A$118</definedName>
    <definedName name="Disaggregated_by_mineral_1_or_common_annual_variation_for_all_minerals_2" localSheetId="10">materials!$D$98</definedName>
    <definedName name="EFFECT_OIL_AND_GAS_ON_AGRICULTURE_SP" localSheetId="11">land_and_water!$A$364</definedName>
    <definedName name="EFFICIENCY_INCREASE_PV_SP" localSheetId="8">energy!$B$444</definedName>
    <definedName name="efficiency_rate_of_subs_sec1" localSheetId="8">energy!#REF!</definedName>
    <definedName name="efficiency_rate_of_subs_sec10" localSheetId="8">energy!#REF!</definedName>
    <definedName name="efficiency_rate_of_subs_sec11" localSheetId="8">energy!#REF!</definedName>
    <definedName name="efficiency_rate_of_subs_sec12" localSheetId="8">energy!#REF!</definedName>
    <definedName name="efficiency_rate_of_subs_sec13" localSheetId="8">energy!#REF!</definedName>
    <definedName name="efficiency_rate_of_subs_sec14" localSheetId="8">energy!#REF!</definedName>
    <definedName name="efficiency_rate_of_subs_sec15" localSheetId="8">energy!#REF!</definedName>
    <definedName name="efficiency_rate_of_subs_sec16" localSheetId="8">energy!#REF!</definedName>
    <definedName name="efficiency_rate_of_subs_sec17" localSheetId="8">energy!#REF!</definedName>
    <definedName name="efficiency_rate_of_subs_sec18" localSheetId="8">energy!#REF!</definedName>
    <definedName name="efficiency_rate_of_subs_sec19" localSheetId="8">energy!#REF!</definedName>
    <definedName name="efficiency_rate_of_subs_sec2" localSheetId="8">energy!#REF!</definedName>
    <definedName name="efficiency_rate_of_subs_sec20" localSheetId="8">energy!#REF!</definedName>
    <definedName name="efficiency_rate_of_subs_sec21" localSheetId="8">energy!#REF!</definedName>
    <definedName name="efficiency_rate_of_subs_sec22" localSheetId="8">energy!#REF!</definedName>
    <definedName name="efficiency_rate_of_subs_sec23" localSheetId="8">energy!#REF!</definedName>
    <definedName name="efficiency_rate_of_subs_sec24" localSheetId="8">energy!#REF!</definedName>
    <definedName name="efficiency_rate_of_subs_sec25" localSheetId="8">energy!#REF!</definedName>
    <definedName name="efficiency_rate_of_subs_sec26" localSheetId="8">energy!#REF!</definedName>
    <definedName name="efficiency_rate_of_subs_sec27" localSheetId="8">energy!#REF!</definedName>
    <definedName name="efficiency_rate_of_subs_sec28" localSheetId="8">energy!#REF!</definedName>
    <definedName name="efficiency_rate_of_subs_sec29" localSheetId="8">energy!#REF!</definedName>
    <definedName name="efficiency_rate_of_subs_sec3" localSheetId="8">energy!#REF!</definedName>
    <definedName name="efficiency_rate_of_subs_sec30" localSheetId="8">energy!#REF!</definedName>
    <definedName name="efficiency_rate_of_subs_sec31" localSheetId="8">energy!#REF!</definedName>
    <definedName name="efficiency_rate_of_subs_sec32" localSheetId="8">energy!#REF!</definedName>
    <definedName name="efficiency_rate_of_subs_sec33" localSheetId="8">energy!#REF!</definedName>
    <definedName name="efficiency_rate_of_subs_sec34" localSheetId="8">energy!#REF!</definedName>
    <definedName name="efficiency_rate_of_subs_sec35" localSheetId="8">energy!#REF!</definedName>
    <definedName name="efficiency_rate_of_subs_sec4" localSheetId="8">energy!#REF!</definedName>
    <definedName name="efficiency_rate_of_subs_sec5" localSheetId="8">energy!#REF!</definedName>
    <definedName name="efficiency_rate_of_subs_sec6" localSheetId="8">energy!#REF!</definedName>
    <definedName name="efficiency_rate_of_subs_sec7" localSheetId="8">energy!#REF!</definedName>
    <definedName name="efficiency_rate_of_subs_sec8" localSheetId="8">energy!#REF!</definedName>
    <definedName name="efficiency_rate_of_subs_sec9" localSheetId="8">energy!#REF!</definedName>
    <definedName name="efficiency_rate_of_substitution_H" localSheetId="8">energy!#REF!</definedName>
    <definedName name="efficiency_rate_of_substitution_H_by_sector" localSheetId="8">energy!#REF!</definedName>
    <definedName name="efficiency_rate_of_substitution_sector_uniform" localSheetId="8">energy!#REF!</definedName>
    <definedName name="ELECTROLYZERS_CAPACITY_EXPANSION_TARGET_SP_x" localSheetId="8">energy!#REF!</definedName>
    <definedName name="ENERGY_EFFICIENCY_ANNUAL_IMPROVEMENT_1R_SP">data_simplified_model!$B$42</definedName>
    <definedName name="ENERGY_EFFICIENCY_ANNUAL_IMPROVEMENT_S" localSheetId="8">energy!$A$4</definedName>
    <definedName name="ENERGY_EFFICIENCY_ANNUAL_IMPROVEMENT_SP" localSheetId="8">energy!$B$12:$B$46</definedName>
    <definedName name="Energy_scarcity_forgetting_factor_Households">#REF!</definedName>
    <definedName name="Energy_scarcity_forgetting_factor_sectors">#REF!</definedName>
    <definedName name="EXOGENOUS_CAPACITY_EXPANSION_VARIABILITY_MANAGEMENT_OPTIONS_SP">energy!$A$224</definedName>
    <definedName name="EXOGENOUS_LAND_USE_DEMANDS" localSheetId="11">land_and_water!$B$202:$M$210</definedName>
    <definedName name="Exogenous_other_GHG_emissions_selection_of_RCP">climate!$B$15</definedName>
    <definedName name="EXOGENOUS_PROTRA_RES_POTENTIALS_SP" localSheetId="8">energy!$B$350:$J$370</definedName>
    <definedName name="FERTILITY_RATES_SP" localSheetId="4">demography!$A$4</definedName>
    <definedName name="FINAL_ENERGY_SUBSTITUTION_S" localSheetId="8">energy!$A$48</definedName>
    <definedName name="FINAL_ENERGY_SUBSTITUTION_SP" localSheetId="8">energy!$B$63:$H$97</definedName>
    <definedName name="FINAL_GENDER_PARITY_INDEX_HIGH_SP">society!$G$8:$G$42</definedName>
    <definedName name="FINAL_GENDER_PARITY_INDEX_MEDIUM_SP">society!$H$8:$H$42</definedName>
    <definedName name="Final_sectoral_energy_intensities_evolution_method" localSheetId="8">energy!#REF!</definedName>
    <definedName name="Final_year_energy_intensity_target" localSheetId="8">energy!#REF!</definedName>
    <definedName name="FINAL_YEAR_MODEL_EXPLORER" localSheetId="15">inputs_model_explorer!$G$2</definedName>
    <definedName name="FLEXIBLE_ELEC_DEMAND_SP" localSheetId="8">energy!$A$288</definedName>
    <definedName name="FLEXITARIANA_DIET_PATTERN_OF_POLICY_DIETS_SP" localSheetId="11">land_and_water!$B$121:$O$129</definedName>
    <definedName name="FOREST_LOSS_LIMIT_SP">land_and_water!$A$246</definedName>
    <definedName name="FOREST_OVEREXPLOTATION_SP" localSheetId="11">land_and_water!#REF!</definedName>
    <definedName name="FORESTRY_SELF_SUFFICIENCY_SP" localSheetId="11">land_and_water!$A$258</definedName>
    <definedName name="FORESTRY_SELF_SUFFICIENCY_SP">#REF!</definedName>
    <definedName name="FOSSIL_RESOURCE_ESTIMATION_LOW_MED_HIGH_OTHER_SP" localSheetId="6">#REF!</definedName>
    <definedName name="FOSSIL_RESOURCE_ESTIMATION_LOW_MED_HIGH_OTHER_SP" localSheetId="11">#REF!</definedName>
    <definedName name="FOSSIL_RESOURCE_ESTIMATION_LOW_MED_HIGH_OTHER_SP" localSheetId="10">materials!$A$73</definedName>
    <definedName name="FOSSIL_RESOURCE_ESTIMATION_LOW_MED_HIGH_OTHER_SP">#REF!</definedName>
    <definedName name="FUEL_CONSUMPTION_EFFICIENCY_CHANGE" localSheetId="9">'energy-transport'!$A$35</definedName>
    <definedName name="GAS_RESOURCE_ESTIMATION_HIGH_SP" localSheetId="6">#REF!</definedName>
    <definedName name="GAS_RESOURCE_ESTIMATION_HIGH_SP" localSheetId="11">#REF!</definedName>
    <definedName name="GAS_RESOURCE_ESTIMATION_HIGH_SP" localSheetId="10">materials!$C$77</definedName>
    <definedName name="GAS_RESOURCE_ESTIMATION_HIGH_SP">#REF!</definedName>
    <definedName name="GAS_RESOURCE_ESTIMATION_LOW_SP" localSheetId="6">#REF!</definedName>
    <definedName name="GAS_RESOURCE_ESTIMATION_LOW_SP" localSheetId="11">#REF!</definedName>
    <definedName name="GAS_RESOURCE_ESTIMATION_LOW_SP" localSheetId="10">materials!$C$75</definedName>
    <definedName name="GAS_RESOURCE_ESTIMATION_LOW_SP">#REF!</definedName>
    <definedName name="GAS_RESOURCE_ESTIMATION_MED_SP" localSheetId="6">#REF!</definedName>
    <definedName name="GAS_RESOURCE_ESTIMATION_MED_SP" localSheetId="11">#REF!</definedName>
    <definedName name="GAS_RESOURCE_ESTIMATION_MED_SP" localSheetId="10">materials!$C$76</definedName>
    <definedName name="GAS_RESOURCE_ESTIMATION_MED_SP">#REF!</definedName>
    <definedName name="GAS_User_defines" localSheetId="6">#REF!</definedName>
    <definedName name="GAS_User_defines" localSheetId="11">#REF!</definedName>
    <definedName name="GAS_User_defines" localSheetId="10">materials!$C$80</definedName>
    <definedName name="GAS_User_defines">#REF!</definedName>
    <definedName name="GENDER_PARITY_INDEX_TARGET">society!$A$4</definedName>
    <definedName name="GOVERNMENT_BUDGET_BALANCE_TO_GDP_OBJECTIVE_TARGET_1R_SP">data_simplified_model!$B$22</definedName>
    <definedName name="GOVERNMENT_BUDGET_BALANCE_TO_GDP_OBJECTIVE_TARGET_SP" localSheetId="6">economy!$B$189:$CI$223</definedName>
    <definedName name="GOVERNMENT_BUDGET_BALANCE_TO_GDP_OBJECTIVE_TARGET_SP">[2]economy_OLD!$A$177</definedName>
    <definedName name="GOVERNMENT_DEFICIT_OR_SURPLUS_TO_GDP_OBJECTIVE_TARGET_1R_1S_SP">data_simplified_model!$B$18</definedName>
    <definedName name="GOVERNMENT_DEFICIT_OR_SURPLUS_TO_GDP_OBJECTIVE_TARGET_1R_1S_SP_">data_simplified_model!$A$16</definedName>
    <definedName name="GOVERNMENT_DEFICIT_OR_SURPLUS_TO_GDP_OBJECTIVE_TARGET_SP">[2]economy_OLD!$B$184:$B$218</definedName>
    <definedName name="GOVERNMENT_DEFICIT_OR_SURPLUS_TO_GDP_OBJECTIVE_TARGET_SP_" localSheetId="6">economy!$A$187</definedName>
    <definedName name="GOVERNMENT_DEFICIT_OR_SURPLUS_TO_GDP_OBJECTIVE_TARGET_SP_">[2]economy_OLD!$A$182</definedName>
    <definedName name="GRASSLAND_MANAGEMENT_SP" localSheetId="11">land_and_water!$A$212</definedName>
    <definedName name="GRASSLAND_PROTECTION_SP" localSheetId="11">land_and_water!$A$68</definedName>
    <definedName name="GWP_time_frame">climate!$B$21</definedName>
    <definedName name="HARD_COAL_RESOURCE_ESTIMATION_HIGH_SP">materials!$D$77</definedName>
    <definedName name="HARD_COAL_RESOURCE_ESTIMATION_LOW_SP">materials!$D$75</definedName>
    <definedName name="HARD_COAL_RESOURCE_ESTIMATION_MED_SP">materials!$D$76</definedName>
    <definedName name="In_the_target_year" localSheetId="10">materials!$B$100</definedName>
    <definedName name="INCREASE_OF_SHARE_OF_CHANGE_COEFFICIENT" localSheetId="11">land_and_water!#REF!</definedName>
    <definedName name="INITIAL_COAL_RESERVES_2005_SP">materials!$D$71:$E$71</definedName>
    <definedName name="INITIAL_GAS_RESERVES_2005_SP">materials!$C$71</definedName>
    <definedName name="INITIAL_OIL_RESERVES_2005_SP">materials!$B$71</definedName>
    <definedName name="INITIAL_SC_SP" localSheetId="9">energy!$F$280</definedName>
    <definedName name="INITIAL_SC_SP">energy!$F$280</definedName>
    <definedName name="INITIAL_WATER_EFFICIENCY" localSheetId="11">land_and_water!$F$379</definedName>
    <definedName name="INITIAL_YEAR_ANNUAL_VARIATION_CAPACITY_EXPANSION_PROSTO_DEDICATED_SP" localSheetId="8">energy!$B$228:$B$236</definedName>
    <definedName name="INITIAL_YEAR_BASIC_INCOME_SP" localSheetId="6">economy!$C$297:$C$317</definedName>
    <definedName name="INITIAL_YEAR_BASIC_INCOME_SP">[2]economy_OLD!$B$281:$B$315</definedName>
    <definedName name="INITIAL_YEAR_CAPITAL_PRODUCTIVITY_GROWTH_SP" localSheetId="6">economy!$A$8</definedName>
    <definedName name="INITIAL_YEAR_CAPITAL_PRODUCTIVITY_GROWTH_SP">[2]economy_OLD!$A$8</definedName>
    <definedName name="INITIAL_YEAR_CAPITAL_PRODUCTIVITY_VARIATION_SP" localSheetId="6">economy!$A$8</definedName>
    <definedName name="INITIAL_YEAR_CAPITAL_PRODUCTIVITY_VARIATION_SP">[2]economy_OLD!$A$8</definedName>
    <definedName name="INITIAL_YEAR_DEBT_INTEREST_RATE_TARGET_SP" localSheetId="6">economy!$A$146</definedName>
    <definedName name="INITIAL_YEAR_DEBT_INTEREST_RATE_TARGET_SP">[2]economy_OLD!$A$138</definedName>
    <definedName name="INITIAL_YEAR_EFFICIENCY_INCREASE_RATE_PV_SP" localSheetId="8">energy!$C$444</definedName>
    <definedName name="INITIAL_YEAR_FLEX_ELEC_DEMAND_SP" localSheetId="8">energy!$C$292:$C$300</definedName>
    <definedName name="INITIAL_YEAR_FLEXIBLE_ELECTROLIZERS_EXPANSION_SP">energy!$C$240:$C$248</definedName>
    <definedName name="INITIAL_YEAR_GOVERNMENT_DEFICIT_OR_SURPLUS_TO_GDP_OBJECTIVE_TARGET_SP">[2]economy_OLD!$A$181</definedName>
    <definedName name="INITIAL_YEAR_LABOUR_PRODUCTIVITY_GROWTH_SP" localSheetId="6">economy!$A$52</definedName>
    <definedName name="INITIAL_YEAR_LABOUR_PRODUCTIVITY_GROWTH_SP">[2]economy_OLD!$A$51</definedName>
    <definedName name="INITIAL_YEAR_LABOUR_PRODUCTIVITY_VARIATION_SP" localSheetId="6">economy!$A$52</definedName>
    <definedName name="INITIAL_YEAR_LABOUR_PRODUCTIVITY_VARIATION_SP">[2]economy_OLD!$A$51</definedName>
    <definedName name="INITIAL_YEAR_MODEL_EXPLORER" localSheetId="15">inputs_model_explorer!$F$2</definedName>
    <definedName name="INITIAL_YEAR_PERCENTAGE_FE_LIQUID_AND_GAS_SUBSTITUTED_BY_H2_LIQUIDS_AND_GASES_BASED_FUEL_SP">energy!$C$316:$C$324</definedName>
    <definedName name="INITIAL_YEAR_REDUCTION_MATERIAL_INTENSITY_PV_SP" localSheetId="10">materials!$E$25</definedName>
    <definedName name="INITIAL_YEAR_STATIONARY_ELECTROLIZERS_EXPANSION_SP" localSheetId="11">[3]energy!#REF!</definedName>
    <definedName name="INITIAL_YEAR_STATIONARY_ELECTROLIZERS_EXPANSION_SP">energy!#REF!</definedName>
    <definedName name="INITIAL_YEAR_TAX_RATE_ON_EXTRACTION_OF_RESOURCES" localSheetId="10">materials!$B$16</definedName>
    <definedName name="INITIAL_YEAR_TAX_RATE_ON_EXTRACTION_OF_RESOURCES_HIGH" localSheetId="10">materials!$B$18</definedName>
    <definedName name="INITIAL_YEAR_TAX_RATE_ON_EXTRACTION_OF_RESOURCES_LOW" localSheetId="10">materials!$B$16</definedName>
    <definedName name="INITIAL_YEAR_TAX_RATE_ON_EXTRACTION_OF_RESOURCES_MEDIUM" localSheetId="10">materials!$B$17</definedName>
    <definedName name="INITIAL_YEAR_TAX_RATE_ON_EXTRACTION_OF_RESOURCES_OTHER" localSheetId="10">materials!$B$19</definedName>
    <definedName name="INITIAL_YEAR_WORKING_TIME_VARIATION_SP" localSheetId="6">economy!$A$102</definedName>
    <definedName name="INITIAL_YEAR_WORKING_TIME_VARIATION_SP">[2]economy_OLD!$A$95</definedName>
    <definedName name="LABOUR_PRODUCTIVITY_GROWTH_1R_1S_SP">data_simplified_model!$B$26</definedName>
    <definedName name="LABOUR_PRODUCTIVITY_VARIATION" localSheetId="6">economy!$A$48</definedName>
    <definedName name="LABOUR_PRODUCTIVITY_VARIATION">[2]economy_OLD!$A$47</definedName>
    <definedName name="LABOUR_PRODUCTIVITY_VARIATION_1R_1S_SP">data_simplified_model!$B$26</definedName>
    <definedName name="LABOUR_PRODUCTIVITY_VARIATION_1R_1S_SP_">data_simplified_model!$A$24</definedName>
    <definedName name="LABOUR_PRODUCTIVITY_VARIATION_1R_SP">data_simplified_model!$B$30:$BK$30</definedName>
    <definedName name="LABOUR_PRODUCTIVITY_VARIATION_SP" localSheetId="6">economy!$B$56:$BK$90</definedName>
    <definedName name="LABOUR_PRODUCTIVITY_VARIATION_SP">[2]economy_OLD!$B$54:$BK$88</definedName>
    <definedName name="LABOUR_PRODUCTIVITY_VARIATION_SP_" localSheetId="6">economy!$A$54</definedName>
    <definedName name="LABOUR_PRODUCTIVITY_VARIATION_SP_">[2]economy_OLD!$A$52</definedName>
    <definedName name="LAND_PRODUCTS_GLOBAL_POOL_SP" localSheetId="11">land_and_water!$A$325</definedName>
    <definedName name="LEAB_AVERAGES_SP">demography_data!$L$79:$M$113</definedName>
    <definedName name="LEAB_MAXIMUMS_SP">demography_data!$P$79:$Q$113</definedName>
    <definedName name="LEAB_MINIMUMS_SP">demography_data!$H$79:$I$113</definedName>
    <definedName name="LEAB_YEAR_FINAL_LEAB_SP" localSheetId="4">demography!$B$47:$B$81</definedName>
    <definedName name="LIFE_EXPECTANCY_AT_BIRTH_SP">demography!$A$44</definedName>
    <definedName name="LIMIT_CONSUMPTION_ENERGY_OVER_TOTAL_NON_DURABLES" localSheetId="6">economy!$A$333</definedName>
    <definedName name="LIMIT_CONSUMPTION_ENERGY_OVER_TOTAL_NON_DURABLES" localSheetId="11">#REF!</definedName>
    <definedName name="LIMIT_CONSUMPTION_ENERGY_OVER_TOTAL_NON_DURABLES">#REF!</definedName>
    <definedName name="LOAD_FACTOR_SP" localSheetId="9">'energy-transport'!$A$23</definedName>
    <definedName name="LOCKDOWN_SHOCK_REDUCTION_DEMAND_TRANSPORT" localSheetId="6">economy!$A$329</definedName>
    <definedName name="LOCKDOWN_SHOCK_REDUCTION_DEMAND_TRANSPORT" localSheetId="11">#REF!</definedName>
    <definedName name="LOCKDOWN_SHOCK_REDUCTION_DEMAND_TRANSPORT">#REF!</definedName>
    <definedName name="MANURE_MANAGEMENT_SYSTEM_SP" localSheetId="11">land_and_water!$A$388</definedName>
    <definedName name="MANURE_MANAGEMENT_SYSTEM_SP">#REF!</definedName>
    <definedName name="MATERIALS_RECYCLING_SP" localSheetId="10">materials!$A$27</definedName>
    <definedName name="MATERIALS_W_I" localSheetId="10">materials!$C$14:$I$14</definedName>
    <definedName name="max_extraction_coal" localSheetId="8">energy!#REF!</definedName>
    <definedName name="max_extraction_conv_gas" localSheetId="8">energy!#REF!</definedName>
    <definedName name="max_extraction_conv_oil" localSheetId="8">energy!#REF!</definedName>
    <definedName name="max_extraction_tot_gas" localSheetId="8">energy!#REF!</definedName>
    <definedName name="max_extraction_tot_oil" localSheetId="8">energy!#REF!</definedName>
    <definedName name="max_extraction_unconv_gas" localSheetId="8">energy!#REF!</definedName>
    <definedName name="max_extraction_unconv_oil" localSheetId="8">energy!#REF!</definedName>
    <definedName name="max_extraction_uranium" localSheetId="8">energy!#REF!</definedName>
    <definedName name="MAX_LIFE_EXPECTANCY_AT_BIRTH" localSheetId="13">demography_data!$A$46:$B$46</definedName>
    <definedName name="MAXIMUM_CAPACITY_STOCK_STATIONARY_BATTERIES" localSheetId="8">energy!$E$228:$E$236</definedName>
    <definedName name="MAXIMUM_EXTRACTION_URANIUM_USER_DEFINED_SP" localSheetId="10">materials!$C$67:$AF$67</definedName>
    <definedName name="MAXIMUM_YEARS_TO_REPAY_A_LOAN_S">finance!$A$42</definedName>
    <definedName name="MAXIMUM_YEARS_TO_REPAY_A_LOAN_SP">finance!$B$44:$B$78</definedName>
    <definedName name="MIGRATION_SP" localSheetId="4">demography!$A$83</definedName>
    <definedName name="Min_final_energy_intensity_vs_initial" localSheetId="8">energy!#REF!</definedName>
    <definedName name="MINIMUM_POTENTIAL_PROFLEX_EXPANSION_SP" localSheetId="8">energy!$B$210</definedName>
    <definedName name="MINIMUM_POTENTIAL_PROFLEX_EXPANSION_SP">#REF!</definedName>
    <definedName name="MINIMUM_PROFLEX_CAPACITY_EXPANSION_SP" localSheetId="8">energy!$B$210</definedName>
    <definedName name="MINIMUM_PROFLEX_CAPACITY_EXPANSION_SP">#REF!</definedName>
    <definedName name="NATURAL_LAND_PROTECTION_SP" localSheetId="11">land_and_water!$A$80</definedName>
    <definedName name="OBJECTIVE_CROPS_FOR_ENERGY_SP" localSheetId="11">land_and_water!$E$341:$E$349</definedName>
    <definedName name="OBJECTIVE_DEMAND_SHARE_AUSTRIA" localSheetId="9">'energy-transport'!$C$61:$K$70</definedName>
    <definedName name="OBJECTIVE_DEMAND_SHARE_BELGIUM" localSheetId="9">'energy-transport'!$C$71:$K$80</definedName>
    <definedName name="OBJECTIVE_DEMAND_SHARE_BULGARIA" localSheetId="9">'energy-transport'!$C$81:$K$90</definedName>
    <definedName name="OBJECTIVE_DEMAND_SHARE_CHINA" localSheetId="9">'energy-transport'!$C$341:$K$350</definedName>
    <definedName name="OBJECTIVE_DEMAND_SHARE_CROATIA" localSheetId="9">'energy-transport'!$C$91:$K$100</definedName>
    <definedName name="OBJECTIVE_DEMAND_SHARE_CYPRUS" localSheetId="9">'energy-transport'!$C$101:$K$110</definedName>
    <definedName name="OBJECTIVE_DEMAND_SHARE_CZECH_REPUBLIC" localSheetId="9">'energy-transport'!$C$111:$K$120</definedName>
    <definedName name="OBJECTIVE_DEMAND_SHARE_DENMARK" localSheetId="9">'energy-transport'!$C$121:$K$130</definedName>
    <definedName name="OBJECTIVE_DEMAND_SHARE_EASOC" localSheetId="9">'energy-transport'!$C$351:$K$360</definedName>
    <definedName name="OBJECTIVE_DEMAND_SHARE_ESTONIA" localSheetId="9">'energy-transport'!$C$131:$K$140</definedName>
    <definedName name="OBJECTIVE_DEMAND_SHARE_FINLAND" localSheetId="9">'energy-transport'!$C$141:$K$150</definedName>
    <definedName name="OBJECTIVE_DEMAND_SHARE_FRANCE" localSheetId="9">'energy-transport'!$C$151:$K$160</definedName>
    <definedName name="OBJECTIVE_DEMAND_SHARE_GERMANY" localSheetId="9">'energy-transport'!$C$161:$K$170</definedName>
    <definedName name="OBJECTIVE_DEMAND_SHARE_GREECE" localSheetId="9">'energy-transport'!$C$171:$K$180</definedName>
    <definedName name="OBJECTIVE_DEMAND_SHARE_HUNGARY" localSheetId="9">'energy-transport'!$C$181:$K$190</definedName>
    <definedName name="OBJECTIVE_DEMAND_SHARE_INDIA" localSheetId="9">'energy-transport'!$C$361:$K$370</definedName>
    <definedName name="OBJECTIVE_DEMAND_SHARE_IRELAND" localSheetId="9">'energy-transport'!$C$191:$K$200</definedName>
    <definedName name="OBJECTIVE_DEMAND_SHARE_ITALY" localSheetId="9">'energy-transport'!$C$201:$K$210</definedName>
    <definedName name="OBJECTIVE_DEMAND_SHARE_LATAM" localSheetId="9">'energy-transport'!$C$371:$K$380</definedName>
    <definedName name="OBJECTIVE_DEMAND_SHARE_LATVIA" localSheetId="9">'energy-transport'!$C$211:$K$220</definedName>
    <definedName name="OBJECTIVE_DEMAND_SHARE_LITHUANIA" localSheetId="9">'energy-transport'!$C$221:$K$230</definedName>
    <definedName name="OBJECTIVE_DEMAND_SHARE_LROW" localSheetId="9">'energy-transport'!$C$401:$K$410</definedName>
    <definedName name="OBJECTIVE_DEMAND_SHARE_LUXEMBOURG" localSheetId="9">'energy-transport'!$C$231:$K$240</definedName>
    <definedName name="OBJECTIVE_DEMAND_SHARE_MALTA" localSheetId="9">'energy-transport'!$C$241:$K$250</definedName>
    <definedName name="OBJECTIVE_DEMAND_SHARE_NETHERLANDS" localSheetId="9">'energy-transport'!$C$251:$K$260</definedName>
    <definedName name="OBJECTIVE_DEMAND_SHARE_POLAND" localSheetId="9">'energy-transport'!$C$261:$K$270</definedName>
    <definedName name="OBJECTIVE_DEMAND_SHARE_PORTUGAL" localSheetId="9">'energy-transport'!$C$271:$K$280</definedName>
    <definedName name="OBJECTIVE_DEMAND_SHARE_ROMANIA" localSheetId="9">'energy-transport'!$C$281:$K$290</definedName>
    <definedName name="OBJECTIVE_DEMAND_SHARE_RUSSIA" localSheetId="9">'energy-transport'!$C$381:$K$390</definedName>
    <definedName name="OBJECTIVE_DEMAND_SHARE_SLOVAKIA" localSheetId="9">'energy-transport'!$C$291:$K$300</definedName>
    <definedName name="OBJECTIVE_DEMAND_SHARE_SLOVENIA" localSheetId="9">'energy-transport'!$C$301:$K$310</definedName>
    <definedName name="OBJECTIVE_DEMAND_SHARE_SPAIN" localSheetId="9">'energy-transport'!$C$311:$K$320</definedName>
    <definedName name="OBJECTIVE_DEMAND_SHARE_SWEDEN" localSheetId="9">'energy-transport'!$C$321:$K$330</definedName>
    <definedName name="OBJECTIVE_DEMAND_SHARE_UK" localSheetId="9">'energy-transport'!$C$331:$K$340</definedName>
    <definedName name="OBJECTIVE_DEMAND_SHARE_USMCA" localSheetId="9">'energy-transport'!$C$391:$K$400</definedName>
    <definedName name="OBJECTIVE_DIET_CHANGE_SP" localSheetId="11">land_and_water!$E$187:$E$195</definedName>
    <definedName name="OBJECTIVE_DIET_CHANGE_SP">#REF!</definedName>
    <definedName name="OBJECTIVE_EFFECT_OIL_AND_GAS_ON_AGRICULTURE_SP" localSheetId="11">land_and_water!$E$367:$E$375</definedName>
    <definedName name="OBJECTIVE_ELECTRIC_BOILERS_EXPANSION_SP" localSheetId="8">energy!$D$266:$D$274</definedName>
    <definedName name="OBJECTIVE_FERTILITY_RATES_SP" localSheetId="4">demography!$C$8:$C$42</definedName>
    <definedName name="OBJECTIVE_FLEX_ELEC_DEMAND_SP" localSheetId="8">energy!$E$292:$E$300</definedName>
    <definedName name="OBJECTIVE_FLEXIBLE_ELECTROLIZERS_EXPANSION_SP">energy!$E$240:$E$248</definedName>
    <definedName name="OBJECTIVE_FOREST_LOSS_LIMIT_SP">land_and_water!$E$248:$E$256</definedName>
    <definedName name="OBJECTIVE_FOREST_OVEREXPLOTATION_SP" localSheetId="11">land_and_water!#REF!</definedName>
    <definedName name="OBJECTIVE_FOREST_PLANTATIONS" localSheetId="11">land_and_water!$E$20:$E$28</definedName>
    <definedName name="OBJECTIVE_FOREST_PLANTATIONS">#REF!</definedName>
    <definedName name="OBJECTIVE_FORESTRY_SELF_SUFFICIENCY_SP" localSheetId="11">land_and_water!$E$260:$E$268</definedName>
    <definedName name="OBJECTIVE_FORESTRY_SELF_SUFFICIENCY_SP">#REF!</definedName>
    <definedName name="OBJECTIVE_FUEL_CONSUMPTION_EFFICIENCY_CHANGE_1PT_1PTM_SP">data_simplified_model!$B$67</definedName>
    <definedName name="OBJECTIVE_FUEL_CONSUMPTION_EFFICIENCY_CHANGE_1PTM_SP">data_simplified_model!$B$71:$B$80</definedName>
    <definedName name="OBJECTIVE_FUEL_CONSUMPTION_EFFICIENCY_CHANGE_SP" localSheetId="9">'energy-transport'!$B$43:$J$52</definedName>
    <definedName name="OBJECTIVE_HEAT_PUMPS_EXPANSION_SP" localSheetId="8">energy!$D$254:$D$262</definedName>
    <definedName name="OBJECTIVE_LAND_PRODUCTS_GLOBAL_POOL_SP" localSheetId="11">land_and_water!$E$328:$E$336</definedName>
    <definedName name="OBJECTIVE_LEAB_SP" localSheetId="4">demography!$C$47:$C$81</definedName>
    <definedName name="OBJECTIVE_LOAD_FACTOR_MOD_1PT_SP">data_simplified_model!$B$63</definedName>
    <definedName name="OBJECTIVE_LOAD_FACTOR_MOD_SP" localSheetId="9">'energy-transport'!$B$31:$B$33</definedName>
    <definedName name="OBJECTIVE_PASSENGER_DEMAND_SHARE_AUSTRIA_OPTION_1_ME">data_model_explorer!$D$391:$L$400</definedName>
    <definedName name="OBJECTIVE_PASSENGER_DEMAND_SHARE_AUSTRIA_OPTION_2_ME">data_model_explorer!$D$744:$L$753</definedName>
    <definedName name="OBJECTIVE_PASSENGER_DEMAND_SHARE_AUSTRIA_OPTION_3_ME">data_model_explorer!$D$1097:$L$1106</definedName>
    <definedName name="OBJECTIVE_PASSENGER_DEMAND_SHARE_BELGIUM_OPTION_1_ME">data_model_explorer!$D$401:$L$410</definedName>
    <definedName name="OBJECTIVE_PASSENGER_DEMAND_SHARE_BELGIUM_OPTION_2_ME">data_model_explorer!$D$754:$L$763</definedName>
    <definedName name="OBJECTIVE_PASSENGER_DEMAND_SHARE_BELGIUM_OPTION_3_ME">data_model_explorer!$D$1107:$L$1116</definedName>
    <definedName name="OBJECTIVE_PASSENGER_DEMAND_SHARE_BULGARIA_OPTION_1_ME">data_model_explorer!$D$411:$L$420</definedName>
    <definedName name="OBJECTIVE_PASSENGER_DEMAND_SHARE_BULGARIA_OPTION_2_ME">data_model_explorer!$D$764:$L$773</definedName>
    <definedName name="OBJECTIVE_PASSENGER_DEMAND_SHARE_BULGARIA_OPTION_3_ME">data_model_explorer!$D$1117:$L$1126</definedName>
    <definedName name="OBJECTIVE_PASSENGER_DEMAND_SHARE_CHINA_OPTION_1_ME">data_model_explorer!$D$671:$L$680</definedName>
    <definedName name="OBJECTIVE_PASSENGER_DEMAND_SHARE_CHINA_OPTION_2_ME">data_model_explorer!$D$1024:$L$1033</definedName>
    <definedName name="OBJECTIVE_PASSENGER_DEMAND_SHARE_CHINA_OPTION_3_ME">data_model_explorer!$D$1377:$L$1386</definedName>
    <definedName name="OBJECTIVE_PASSENGER_DEMAND_SHARE_CROATIA_OPTION_1_ME">data_model_explorer!$D$421:$L$430</definedName>
    <definedName name="OBJECTIVE_PASSENGER_DEMAND_SHARE_CROATIA_OPTION_2_ME">data_model_explorer!$D$774:$L$783</definedName>
    <definedName name="OBJECTIVE_PASSENGER_DEMAND_SHARE_CROATIA_OPTION_3_ME">data_model_explorer!$D$1127:$L$1136</definedName>
    <definedName name="OBJECTIVE_PASSENGER_DEMAND_SHARE_CYPRUS_OPTION_1_ME">data_model_explorer!$D$431:$L$440</definedName>
    <definedName name="OBJECTIVE_PASSENGER_DEMAND_SHARE_CYPRUS_OPTION_2_ME">data_model_explorer!$D$784:$L$793</definedName>
    <definedName name="OBJECTIVE_PASSENGER_DEMAND_SHARE_CYPRUS_OPTION_3_ME">data_model_explorer!$D$1137:$L$1146</definedName>
    <definedName name="OBJECTIVE_PASSENGER_DEMAND_SHARE_CZECH_REPUBILC_OPTION_1_ME">data_model_explorer!$D$441:$L$450</definedName>
    <definedName name="OBJECTIVE_PASSENGER_DEMAND_SHARE_CZECH_REPUBLIC_OPTION_2_ME">data_model_explorer!$D$794:$L$803</definedName>
    <definedName name="OBJECTIVE_PASSENGER_DEMAND_SHARE_CZECH_REPUBLIC_OPTION_3_ME">data_model_explorer!$D$1147:$L$1156</definedName>
    <definedName name="OBJECTIVE_PASSENGER_DEMAND_SHARE_DENMARK_OPTION_1_ME">data_model_explorer!$D$451:$L$460</definedName>
    <definedName name="OBJECTIVE_PASSENGER_DEMAND_SHARE_DENMARK_OPTION_2_ME">data_model_explorer!$D$804:$L$813</definedName>
    <definedName name="OBJECTIVE_PASSENGER_DEMAND_SHARE_DENMARK_OPTION_3_ME">data_model_explorer!$D$1157:$L$1166</definedName>
    <definedName name="OBJECTIVE_PASSENGER_DEMAND_SHARE_EASOC_OPTION_1_ME">data_model_explorer!$D$681:$L$690</definedName>
    <definedName name="OBJECTIVE_PASSENGER_DEMAND_SHARE_EASOC_OPTION_2_ME">data_model_explorer!$D$1034:$L$1043</definedName>
    <definedName name="OBJECTIVE_PASSENGER_DEMAND_SHARE_EASOC_OPTION_3_ME">data_model_explorer!$D$1387:$L$1396</definedName>
    <definedName name="OBJECTIVE_PASSENGER_DEMAND_SHARE_ESTONIA_OPTION_1_ME">data_model_explorer!$D$461:$L$470</definedName>
    <definedName name="OBJECTIVE_PASSENGER_DEMAND_SHARE_ESTONIA_OPTION_2_ME">data_model_explorer!$D$814:$L$823</definedName>
    <definedName name="OBJECTIVE_PASSENGER_DEMAND_SHARE_ESTONIA_OPTION_3_ME">data_model_explorer!$D$1167:$L$1176</definedName>
    <definedName name="OBJECTIVE_PASSENGER_DEMAND_SHARE_FINLAND_OPTION_1_ME">data_model_explorer!$D$471:$L$480</definedName>
    <definedName name="OBJECTIVE_PASSENGER_DEMAND_SHARE_FINLAND_OPTION_2_ME">data_model_explorer!$D$824:$L$833</definedName>
    <definedName name="OBJECTIVE_PASSENGER_DEMAND_SHARE_FINLAND_OPTION_3_ME">data_model_explorer!$D$1177:$L$1186</definedName>
    <definedName name="OBJECTIVE_PASSENGER_DEMAND_SHARE_FRANCE_OPTION_1_ME">data_model_explorer!$D$481:$L$490</definedName>
    <definedName name="OBJECTIVE_PASSENGER_DEMAND_SHARE_FRANCE_OPTION_2_ME">data_model_explorer!$D$834:$L$843</definedName>
    <definedName name="OBJECTIVE_PASSENGER_DEMAND_SHARE_FRANCE_OPTION_3_ME">data_model_explorer!$D$1187:$L$1196</definedName>
    <definedName name="OBJECTIVE_PASSENGER_DEMAND_SHARE_GERMANY_OPTION_1_ME">data_model_explorer!$D$491:$L$500</definedName>
    <definedName name="OBJECTIVE_PASSENGER_DEMAND_SHARE_GERMANY_OPTION_2_ME">data_model_explorer!$D$844:$L$853</definedName>
    <definedName name="OBJECTIVE_PASSENGER_DEMAND_SHARE_GERMANY_OPTION_3_ME">data_model_explorer!$D$1197:$L$1206</definedName>
    <definedName name="OBJECTIVE_PASSENGER_DEMAND_SHARE_GREECE_OPTION_1_ME">data_model_explorer!$D$501:$L$510</definedName>
    <definedName name="OBJECTIVE_PASSENGER_DEMAND_SHARE_GREECE_OPTION_2_ME">data_model_explorer!$D$854:$L$863</definedName>
    <definedName name="OBJECTIVE_PASSENGER_DEMAND_SHARE_GREECE_OPTION_3_ME">data_model_explorer!$D$1207:$L$1216</definedName>
    <definedName name="OBJECTIVE_PASSENGER_DEMAND_SHARE_HUNGARY_OPTION_1_ME">data_model_explorer!$D$511:$L$520</definedName>
    <definedName name="OBJECTIVE_PASSENGER_DEMAND_SHARE_HUNGARY_OPTION_2_ME">data_model_explorer!$D$864:$L$873</definedName>
    <definedName name="OBJECTIVE_PASSENGER_DEMAND_SHARE_HUNGARY_OPTION_3_ME">data_model_explorer!$D$1217:$L$1226</definedName>
    <definedName name="OBJECTIVE_PASSENGER_DEMAND_SHARE_INDIA_OPTION_1_ME">data_model_explorer!$D$691:$L$700</definedName>
    <definedName name="OBJECTIVE_PASSENGER_DEMAND_SHARE_INDIA_OPTION_2_ME">data_model_explorer!$D$1044:$L$1053</definedName>
    <definedName name="OBJECTIVE_PASSENGER_DEMAND_SHARE_INDIA_OPTION_3_ME">data_model_explorer!$D$1397:$L$1406</definedName>
    <definedName name="OBJECTIVE_PASSENGER_DEMAND_SHARE_IRELAND_OPTION_1_ME">data_model_explorer!$D$521:$L$530</definedName>
    <definedName name="OBJECTIVE_PASSENGER_DEMAND_SHARE_IRELAND_OPTION_2_ME">data_model_explorer!$D$874:$L$883</definedName>
    <definedName name="OBJECTIVE_PASSENGER_DEMAND_SHARE_IRELAND_OPTION_3_ME">data_model_explorer!$D$1227:$L$1236</definedName>
    <definedName name="OBJECTIVE_PASSENGER_DEMAND_SHARE_ITALY_OPTION_1_ME">data_model_explorer!$D$531:$L$540</definedName>
    <definedName name="OBJECTIVE_PASSENGER_DEMAND_SHARE_ITALY_OPTION_2_ME">data_model_explorer!$D$884:$L$893</definedName>
    <definedName name="OBJECTIVE_PASSENGER_DEMAND_SHARE_ITALY_OPTION_3_ME">data_model_explorer!$D$1237:$L$1246</definedName>
    <definedName name="OBJECTIVE_PASSENGER_DEMAND_SHARE_LATAM_OPTION_1_ME">data_model_explorer!$D$701:$L$710</definedName>
    <definedName name="OBJECTIVE_PASSENGER_DEMAND_SHARE_LATAM_OPTION_2_ME">data_model_explorer!$D$1054:$L$1063</definedName>
    <definedName name="OBJECTIVE_PASSENGER_DEMAND_SHARE_LATAM_OPTION_3_ME">data_model_explorer!$D$1407:$L$1416</definedName>
    <definedName name="OBJECTIVE_PASSENGER_DEMAND_SHARE_LATVIA_OPTION_1_ME">data_model_explorer!$D$541:$L$550</definedName>
    <definedName name="OBJECTIVE_PASSENGER_DEMAND_SHARE_LATVIA_OPTION_2_ME">data_model_explorer!$D$894:$L$903</definedName>
    <definedName name="OBJECTIVE_PASSENGER_DEMAND_SHARE_LATVIA_OPTION_3_ME">data_model_explorer!$D$1247:$L$1256</definedName>
    <definedName name="OBJECTIVE_PASSENGER_DEMAND_SHARE_LITHUANIA_OPTION_1_ME">data_model_explorer!$D$551:$L$560</definedName>
    <definedName name="OBJECTIVE_PASSENGER_DEMAND_SHARE_LITHUANIA_OPTION_2_ME">data_model_explorer!$D$904:$L$913</definedName>
    <definedName name="OBJECTIVE_PASSENGER_DEMAND_SHARE_LITHUANIA_OPTION_3_ME">data_model_explorer!$D$1257:$L$1266</definedName>
    <definedName name="OBJECTIVE_PASSENGER_DEMAND_SHARE_LROW_OPTION_1_ME">data_model_explorer!$D$731:$L$740</definedName>
    <definedName name="OBJECTIVE_PASSENGER_DEMAND_SHARE_LROW_OPTION_2_ME">data_model_explorer!$D$1084:$L$1093</definedName>
    <definedName name="OBJECTIVE_PASSENGER_DEMAND_SHARE_LROW_OPTION_3_ME">data_model_explorer!$D$1437:$L$1446</definedName>
    <definedName name="OBJECTIVE_PASSENGER_DEMAND_SHARE_LUXEMBOURG_OPTION_1_ME">data_model_explorer!$D$561:$L$570</definedName>
    <definedName name="OBJECTIVE_PASSENGER_DEMAND_SHARE_LUXEMBOURG_OPTION_2_ME">data_model_explorer!$D$914:$L$923</definedName>
    <definedName name="OBJECTIVE_PASSENGER_DEMAND_SHARE_LUXEMBOURG_OPTION_3_ME">data_model_explorer!$D$1267:$L$1276</definedName>
    <definedName name="OBJECTIVE_PASSENGER_DEMAND_SHARE_MALTA_OPTION_1_ME">data_model_explorer!$D$571:$L$580</definedName>
    <definedName name="OBJECTIVE_PASSENGER_DEMAND_SHARE_MALTA_OPTION_2_ME">data_model_explorer!$D$924:$L$933</definedName>
    <definedName name="OBJECTIVE_PASSENGER_DEMAND_SHARE_MALTA_OPTION_3_ME">data_model_explorer!$D$1277:$L$1286</definedName>
    <definedName name="OBJECTIVE_PASSENGER_DEMAND_SHARE_NEHTERLANDS_OPTION_1_ME">data_model_explorer!$D$581:$L$590</definedName>
    <definedName name="OBJECTIVE_PASSENGER_DEMAND_SHARE_NETHERLANDS_OPTION_2_ME">data_model_explorer!$D$934:$L$943</definedName>
    <definedName name="OBJECTIVE_PASSENGER_DEMAND_SHARE_NETHERLANDS_OPTION_3_ME">data_model_explorer!$D$1287:$L$1296</definedName>
    <definedName name="OBJECTIVE_PASSENGER_DEMAND_SHARE_POLAND_OPTION_1_ME">data_model_explorer!$D$591:$L$600</definedName>
    <definedName name="OBJECTIVE_PASSENGER_DEMAND_SHARE_POLAND_OPTION_2_ME">data_model_explorer!$D$944:$L$953</definedName>
    <definedName name="OBJECTIVE_PASSENGER_DEMAND_SHARE_POLAND_OPTION_3_ME">data_model_explorer!$D$1297:$L$1306</definedName>
    <definedName name="OBJECTIVE_PASSENGER_DEMAND_SHARE_PORTUGAL_OPTION_1_ME">data_model_explorer!$D$601:$L$610</definedName>
    <definedName name="OBJECTIVE_PASSENGER_DEMAND_SHARE_PORTUGAL_OPTION_2_ME">data_model_explorer!$D$954:$L$963</definedName>
    <definedName name="OBJECTIVE_PASSENGER_DEMAND_SHARE_PORTUGAL_OPTION_3_ME">data_model_explorer!$D$1307:$L$1316</definedName>
    <definedName name="OBJECTIVE_PASSENGER_DEMAND_SHARE_ROMANIA_OPTION_1_ME">data_model_explorer!$D$611:$L$620</definedName>
    <definedName name="OBJECTIVE_PASSENGER_DEMAND_SHARE_ROMANIA_OPTION_2_ME">data_model_explorer!$D$964:$L$973</definedName>
    <definedName name="OBJECTIVE_PASSENGER_DEMAND_SHARE_ROMANIA_OPTION_3_ME">data_model_explorer!$D$1317:$L$1326</definedName>
    <definedName name="OBJECTIVE_PASSENGER_DEMAND_SHARE_RUSSIA_OPTION_1_ME">data_model_explorer!$D$711:$L$720</definedName>
    <definedName name="OBJECTIVE_PASSENGER_DEMAND_SHARE_RUSSIA_OPTION_2_ME">data_model_explorer!$D$1064:$L$1073</definedName>
    <definedName name="OBJECTIVE_PASSENGER_DEMAND_SHARE_RUSSIA_OPTION_3_ME">data_model_explorer!$D$1417:$L$1426</definedName>
    <definedName name="OBJECTIVE_PASSENGER_DEMAND_SHARE_SLOVAKIA_OPTION_1_ME">data_model_explorer!$D$621:$L$630</definedName>
    <definedName name="OBJECTIVE_PASSENGER_DEMAND_SHARE_SLOVAKIA_OPTION_2_ME">data_model_explorer!$D$974:$L$983</definedName>
    <definedName name="OBJECTIVE_PASSENGER_DEMAND_SHARE_SLOVAKIA_OPTION_3_ME">data_model_explorer!$D$1327:$L$1336</definedName>
    <definedName name="OBJECTIVE_PASSENGER_DEMAND_SHARE_SLOVENIA_OPTION_1_ME">data_model_explorer!$D$631:$L$640</definedName>
    <definedName name="OBJECTIVE_PASSENGER_DEMAND_SHARE_SLOVENIA_OPTION_2_ME">data_model_explorer!$D$984:$L$993</definedName>
    <definedName name="OBJECTIVE_PASSENGER_DEMAND_SHARE_SLOVENIA_OPTION_3_ME">data_model_explorer!$D$1337:$L$1346</definedName>
    <definedName name="OBJECTIVE_PASSENGER_DEMAND_SHARE_SPAIN_OPTION_1_ME">data_model_explorer!$D$641:$L$650</definedName>
    <definedName name="OBJECTIVE_PASSENGER_DEMAND_SHARE_SPAIN_OPTION_2_ME">data_model_explorer!$D$994:$L$1003</definedName>
    <definedName name="OBJECTIVE_PASSENGER_DEMAND_SHARE_SPAIN_OPTION_3_ME">data_model_explorer!$D$1347:$L$1356</definedName>
    <definedName name="OBJECTIVE_PASSENGER_DEMAND_SHARE_SWEDEN_OPTION_1_ME">data_model_explorer!$D$651:$L$660</definedName>
    <definedName name="OBJECTIVE_PASSENGER_DEMAND_SHARE_SWEDEN_OPTION_2_ME">data_model_explorer!$D$1004:$L$1013</definedName>
    <definedName name="OBJECTIVE_PASSENGER_DEMAND_SHARE_SWEDEN_OPTION_3_ME">data_model_explorer!$D$1357:$L$1366</definedName>
    <definedName name="OBJECTIVE_PASSENGER_DEMAND_SHARE_UK_OPTION_1_ME">data_model_explorer!$D$661:$L$670</definedName>
    <definedName name="OBJECTIVE_PASSENGER_DEMAND_SHARE_UK_OPTION_2_ME">data_model_explorer!$D$1014:$L$1023</definedName>
    <definedName name="OBJECTIVE_PASSENGER_DEMAND_SHARE_UK_OPTION_3_ME">data_model_explorer!$D$1367:$L$1376</definedName>
    <definedName name="OBJECTIVE_PASSENGER_DEMAND_SHARE_USMCA_OPTION_1_ME">data_model_explorer!$D$721:$L$730</definedName>
    <definedName name="OBJECTIVE_PASSENGER_DEMAND_SHARE_USMCA_OPTION_2_ME">data_model_explorer!$D$1074:$L$1083</definedName>
    <definedName name="OBJECTIVE_PASSENGER_DEMAND_SHARE_USMCA_OPTION_3_ME">data_model_explorer!$D$1427:$L$1436</definedName>
    <definedName name="OBJECTIVE_PERCENTAGE_FE_GAS_SUBSTITUTED_BY_H2_GASES_BASED_FUEL_SP">energy!$E$316:$E$324</definedName>
    <definedName name="OBJECTIVE_PERCENTAGE_FE_LIQUID_SUBSTITUTED_BY_H2_LIQUIDS_BASED_FUEL_SP">energy!$F$316:$F$324</definedName>
    <definedName name="OBJECTIVE_PRIORITIZE_HUMAN_CONSUMPTION_SP" localSheetId="11">land_and_water!#REF!</definedName>
    <definedName name="OBJECTIVE_REDUCTION_TRANSPORT_DEMAND_1PT_1PTM_SP">data_simplified_model!$B$46</definedName>
    <definedName name="OBJECTIVE_REDUCTION_TRANSPORT_DEMAND_1PTM_SP">data_simplified_model!$B$50:$B$59</definedName>
    <definedName name="OBJECTIVE_REDUCTION_TRANSPORT_DEMAND_SP" localSheetId="9">'energy-transport'!$B$12:$J$21</definedName>
    <definedName name="OBJECTIVE_SC_SP" localSheetId="9">energy!$E$280</definedName>
    <definedName name="OBJECTIVE_SC_SP">energy!$E$280</definedName>
    <definedName name="OBJECTIVE_SOIL_MANAGEMENT_IN_GRASSLANDS_SP" localSheetId="11">land_and_water!$E$236:$E$244</definedName>
    <definedName name="OBJECTIVE_SOLAR_LAND_FROM_OTHERS" localSheetId="11">land_and_water!$B$301:$M$309</definedName>
    <definedName name="OBJECTIVE_STATIONARY_ELECTROLIZERS_EXPANSION_SP" localSheetId="11">[3]energy!#REF!</definedName>
    <definedName name="OBJECTIVE_STATIONARY_ELECTROLIZERS_EXPANSION_SP">energy!#REF!</definedName>
    <definedName name="OBJECTIVE_URBAN_LAND_DENSITY_SP" localSheetId="11">land_and_water!$E$224:$E$232</definedName>
    <definedName name="OBJECTIVE_WATER_EFFICIENCY_SP" localSheetId="11">land_and_water!$E$379</definedName>
    <definedName name="OBJECTIVE_WOOD_FOR_ENERGY_SP" localSheetId="11">land_and_water!$E$354:$E$362</definedName>
    <definedName name="of_change_over_the_historic_maximun_variation_of_final_energy_intensities" localSheetId="8">energy!#REF!</definedName>
    <definedName name="OIL_RESOURCE_ESTIMATION_HIGH_SP" localSheetId="6">#REF!</definedName>
    <definedName name="OIL_RESOURCE_ESTIMATION_HIGH_SP" localSheetId="11">#REF!</definedName>
    <definedName name="OIL_RESOURCE_ESTIMATION_HIGH_SP" localSheetId="10">materials!$B$77</definedName>
    <definedName name="OIL_RESOURCE_ESTIMATION_HIGH_SP">#REF!</definedName>
    <definedName name="OIL_RESOURCE_ESTIMATION_LOW_SP" localSheetId="6">#REF!</definedName>
    <definedName name="OIL_RESOURCE_ESTIMATION_LOW_SP" localSheetId="11">#REF!</definedName>
    <definedName name="OIL_RESOURCE_ESTIMATION_LOW_SP" localSheetId="10">materials!$B$75</definedName>
    <definedName name="OIL_RESOURCE_ESTIMATION_LOW_SP">#REF!</definedName>
    <definedName name="OIL_RESOURCE_ESTIMATION_MED_SP" localSheetId="6">#REF!</definedName>
    <definedName name="OIL_RESOURCE_ESTIMATION_MED_SP" localSheetId="11">#REF!</definedName>
    <definedName name="OIL_RESOURCE_ESTIMATION_MED_SP" localSheetId="10">materials!$B$76</definedName>
    <definedName name="OIL_RESOURCE_ESTIMATION_MED_SP">#REF!</definedName>
    <definedName name="OIL_User_defines" localSheetId="6">#REF!</definedName>
    <definedName name="OIL_User_defines" localSheetId="11">#REF!</definedName>
    <definedName name="OIL_User_defines" localSheetId="10">materials!$B$80</definedName>
    <definedName name="OIL_User_defines">#REF!</definedName>
    <definedName name="OPEC_OIL_TARGET_PRICE_SP" localSheetId="10">materials!$A$4</definedName>
    <definedName name="OPEC_TARGET_PRICE_HIGH" localSheetId="10">materials!$B$8:$E$8</definedName>
    <definedName name="OPEC_TARGET_PRICE_LOW" localSheetId="10">materials!$B$7:$E$7</definedName>
    <definedName name="OPEC_TARGET_PRICE_MED" localSheetId="10">materials!$B$6:$E$6</definedName>
    <definedName name="OPEC_TARGET_PRICE_OTHER" localSheetId="10">materials!$B$9:$E$9</definedName>
    <definedName name="OPTION_1_POLICY_OBJECTIVE_CROPLAND_PROTECTION_ME">data_model_explorer!$I$1790:$I$1798</definedName>
    <definedName name="OPTION_1_POLICY_OBJECTIVE_MANAGED_FOREST_PROTECTION_SP">data_model_explorer!$F$1790:$F$1798</definedName>
    <definedName name="OPTION_1_POLICY_OBJECTIVE_PRIMARY_FOREST_PROTECTION_SP">data_model_explorer!$C$1790:$C$1798</definedName>
    <definedName name="OPTION_2_POLICY_OBJECTIVE_CROPLAND_PROTECTION_ME">data_model_explorer!$I$1803:$I$1811</definedName>
    <definedName name="OPTION_2_POLICY_OBJECTIVE_MANAGED_FOREST_PROTECTION_SP">data_model_explorer!$F$1803:$F$1811</definedName>
    <definedName name="OPTION_2_POLICY_OBJECTIVE_PRIMARY_FOREST_PROTECTION_SP">data_model_explorer!$C$1803:$C$1811</definedName>
    <definedName name="OPTION_3_POLICY_OBJECTIVE_CROPLAND_PROTECTION_ME">data_model_explorer!$I$1816:$I$1824</definedName>
    <definedName name="OPTION_3_POLICY_OBJECTIVE_MANAGED_FOREST_PROTECTION_SP">data_model_explorer!$F$1816:$F$1824</definedName>
    <definedName name="OPTION_3_POLICY_OBJECTIVE_PRIMARY_FOREST_PROTECTION_SP">data_model_explorer!$C$1816:$C$1824</definedName>
    <definedName name="P_recycling_minerals_alternative_technologies_RES_elec_EV_batteries" localSheetId="10">materials!$C$165</definedName>
    <definedName name="P_recycling_minerals_Rest" localSheetId="10">materials!$C$164</definedName>
    <definedName name="Pct_of_change_in_final_energy_intensities_wrt_to_the_intensity_in_a_given_year" localSheetId="8">energy!#REF!</definedName>
    <definedName name="per_sector_1_sector_uniform_0" localSheetId="8">energy!#REF!</definedName>
    <definedName name="PERCENTAGE_EMIGRATIONS_SP">demography!$B$96:$B$130</definedName>
    <definedName name="Phase_out_oil_for_electricity_1_YES_0_constant_current_share" localSheetId="8">energy!#REF!</definedName>
    <definedName name="PLANT_BASED_100_DIET_PATTERN_OF_POLICY_DIETS_SP" localSheetId="11">land_and_water!$B$165:$O$173</definedName>
    <definedName name="PLANT_BASED_50_PERCENT_DIET_PATTERN_OF_POLICY_DIETS_SP" localSheetId="11">land_and_water!$B$154:$O$162</definedName>
    <definedName name="policy_change_energy_speed_H_by_sector_SP" localSheetId="8">energy!#REF!</definedName>
    <definedName name="POLICY_LAND_PROTECTION_FROM_SOLAR_PV_SP" localSheetId="11">land_and_water!$B$463:$M$471</definedName>
    <definedName name="POLICY_LAND_PROTECTION_FROM_SOLAR_PV_SP">#REF!</definedName>
    <definedName name="POLICY_MAXIMUM_SHARE_SOLAR_URBAN_SP" localSheetId="11">land_and_water!$C$476:$C$484</definedName>
    <definedName name="POLICY_MAXIMUM_SHARE_SOLAR_URBAN_SP">#REF!</definedName>
    <definedName name="POLICY_OBJECTIVE_AFFORESTATION_SP" localSheetId="11">land_and_water!$E$7:$E$15</definedName>
    <definedName name="POLICY_OBJECTIVE_CROPLAND_PROTECTION_SP" localSheetId="11">land_and_water!$E$58:$E$66</definedName>
    <definedName name="POLICY_OBJECTIVE_GRASSLAND_PROTECTION_SP" localSheetId="11">land_and_water!$E$70:$E$78</definedName>
    <definedName name="POLICY_OBJECTIVE_INDUSTRIAL_AGRICULTURE_SP" localSheetId="11">land_and_water!$E$95:$E$103</definedName>
    <definedName name="POLICY_OBJECTIVE_MANAGED_FOREST_PROTECTION_SP" localSheetId="11">land_and_water!$E$46:$E$54</definedName>
    <definedName name="POLICY_OBJECTIVE_NATURAL_LAND_PROTECTION_SP" localSheetId="11">land_and_water!$E$82:$E$90</definedName>
    <definedName name="POLICY_OBJECTIVE_PRIMARY_FOREST_PROTECTION_SP" localSheetId="11">land_and_water!$E$34:$E$42</definedName>
    <definedName name="POLICY_OBJECTIVE_REGENERATIVE_AGRICULTURE_SP" localSheetId="11">land_and_water!$E$108:$E$116</definedName>
    <definedName name="POLICY_OBJECTIVE_TRADITIONAL_AGRICULTURE_SP" localSheetId="11">land_and_water!$E$95:$E$103</definedName>
    <definedName name="POLICY_OBJETIVE_BUFFALO_MANURE_SYSTEM_SP" localSheetId="11">land_and_water!$B$427:$L$435</definedName>
    <definedName name="POLICY_OBJETIVE_DAIRY_CATTLE_MANURE_SYSTEM_SP" localSheetId="11">land_and_water!$B$403:$L$411</definedName>
    <definedName name="POLICY_OBJETIVE_OTHER_CATTLE_MANURE_SYSTEM_SP" localSheetId="11">land_and_water!$B$415:$L$423</definedName>
    <definedName name="POLICY_OBJETIVE_SWINE_MANURE_SYSTEM_SP" localSheetId="11">land_and_water!$B$439:$L$447</definedName>
    <definedName name="POLICY_OF_DIET_CHANGE_SELECTED" localSheetId="11">land_and_water!#REF!</definedName>
    <definedName name="POLICY_OF_DIET_PATTERNS_SELECTED" localSheetId="11">land_and_water!$B$182</definedName>
    <definedName name="POLICY_OF_GRASSLAND_MANAGEMENT_SELECTED" localSheetId="11">land_and_water!$B$220</definedName>
    <definedName name="POLICY_OF_SOLARLAND_MANAGEMENT_SELECTED" localSheetId="11">land_and_water!$B$386</definedName>
    <definedName name="POLICY_SWITCH_AFFORESTATION_SP" localSheetId="11">land_and_water!$B$7:$B$15</definedName>
    <definedName name="POLICY_SWITCH_CROPLAND_PROTECTION_SP" localSheetId="11">land_and_water!$B$58:$B$66</definedName>
    <definedName name="POLICY_SWITCH_FOREST_PLANTATIONS_SP" localSheetId="11">land_and_water!$B$20:$B$28</definedName>
    <definedName name="POLICY_SWITCH_FOREST_PLANTATIONS_SP">#REF!</definedName>
    <definedName name="POLICY_SWITCH_GRASSLAND_PROTECTION_SP" localSheetId="11">land_and_water!$B$70:$B$78</definedName>
    <definedName name="POLICY_SWITCH_INDUSTRIAL_AGRICULTURE_SP" localSheetId="11">land_and_water!$B$95:$B$103</definedName>
    <definedName name="POLICY_SWITCH_MANAGED_FOREST_PROTECTION_SP" localSheetId="11">land_and_water!$B$46:$B$54</definedName>
    <definedName name="POLICY_SWITCH_NATURAL_LAND_PROTECTION_SP" localSheetId="11">land_and_water!$B$82:$B$90</definedName>
    <definedName name="POLICY_SWITCH_PRIMARY_FOREST_PROTECTION_SP" localSheetId="11">land_and_water!$B$34:$B$42</definedName>
    <definedName name="POLICY_SWITCH_REGENERATIVE_AGRICULTURE_SP" localSheetId="11">land_and_water!$B$108:$B$116</definedName>
    <definedName name="POLICY_SWITCH_TRADITIONAL_AGRICULTURE_SP" localSheetId="11">land_and_water!$B$95:$B$103</definedName>
    <definedName name="POLICY_YEAR_FIN_OF_DIET_CHANGE" localSheetId="11">land_and_water!#REF!</definedName>
    <definedName name="POLICY_YEAR_FINAL_AFFORESTATION_SP" localSheetId="11">land_and_water!$D$7:$D$15</definedName>
    <definedName name="POLICY_YEAR_FINAL_CROPLAND_PROTECTION_SP" localSheetId="11">land_and_water!$D$58:$D$66</definedName>
    <definedName name="POLICY_YEAR_FINAL_GRASSLAND_PROTECTION_SP" localSheetId="11">land_and_water!$D$70:$D$78</definedName>
    <definedName name="POLICY_YEAR_FINAL_INDUSTRIAL_AGRICULTURE_SP" localSheetId="11">land_and_water!$D$95:$D$103</definedName>
    <definedName name="POLICY_YEAR_FINAL_MANAGED_FOREST_PROTECTION_SP" localSheetId="11">land_and_water!$D$46:$D$54</definedName>
    <definedName name="POLICY_YEAR_FINAL_NATURAL_LAND_PROTECTION_SP" localSheetId="11">land_and_water!$D$82:$D$90</definedName>
    <definedName name="POLICY_YEAR_FINAL_PRIMARY_FOREST_PROTECTION_SP" localSheetId="11">land_and_water!$D$34:$D$42</definedName>
    <definedName name="POLICY_YEAR_FINAL_REGENERATIVE_AGRICULTURE_SP" localSheetId="11">land_and_water!$D$108:$D$116</definedName>
    <definedName name="POLICY_YEAR_FINAL_TRADITIONAL_AGRICULTURE_SP" localSheetId="11">land_and_water!$D$95:$D$103</definedName>
    <definedName name="POLICY_YEAR_INI_OF_DIET_CHANGE" localSheetId="11">land_and_water!#REF!</definedName>
    <definedName name="POLICY_YEAR_INITIAL_AFFORESTATION_SP" localSheetId="11">land_and_water!$C$7:$C$15</definedName>
    <definedName name="POLICY_YEAR_INITIAL_CROPLAND_PROTECTION_SP" localSheetId="11">land_and_water!$C$58:$C$66</definedName>
    <definedName name="POLICY_YEAR_INITIAL_GRASSLAND_PROTECTION_SP" localSheetId="11">land_and_water!$C$70:$C$78</definedName>
    <definedName name="POLICY_YEAR_INITIAL_INDUSTRIAL_AGRICULTURE_SP" localSheetId="11">land_and_water!$C$95:$C$103</definedName>
    <definedName name="POLICY_YEAR_INITIAL_MANAGED_FOREST_PROTECTION_SP" localSheetId="11">land_and_water!$C$46:$C$54</definedName>
    <definedName name="POLICY_YEAR_INITIAL_NATURAL_LAND_PROTECTION_SP" localSheetId="11">land_and_water!$C$82:$C$90</definedName>
    <definedName name="POLICY_YEAR_INITIAL_PRIMARY_FOREST_PROTECTION_SP" localSheetId="11">land_and_water!$C$34:$C$42</definedName>
    <definedName name="POLICY_YEAR_INITIAL_REGENERATIVE_AGRICULTURE_SP" localSheetId="11">land_and_water!$C$108:$C$116</definedName>
    <definedName name="POLICY_YEAR_INITIAL_TRADITIONAL_AGRICULTURE_SP" localSheetId="11">land_and_water!$C$95:$C$103</definedName>
    <definedName name="PRIMARY_FOREST_PROTECTION_SP" localSheetId="11">land_and_water!$A$30</definedName>
    <definedName name="PRIORITIES_OF_LAND_PRODUCTS_DISTRIBUTION_AMONG_REGIONS_SP" localSheetId="11">land_and_water!$A$311</definedName>
    <definedName name="PRIORITIES_OF_LAND_PRODUCTS_DISTRIBUTION_REGIONS" localSheetId="11">land_and_water!$B$313:$N$321</definedName>
    <definedName name="PRIORITIES_OF_LAND_USE_CHANGE_SP" localSheetId="11">land_and_water!$A$270</definedName>
    <definedName name="PRIORITIES_OF_LAND_USE_CROPLAND_RAINFED" localSheetId="11">land_and_water!$B$272:$B$280</definedName>
    <definedName name="PRIORITIES_OF_LAND_USE_FOREST_MANAGED" localSheetId="11">land_and_water!$C$272:$C$280</definedName>
    <definedName name="PRIORITIES_OF_LAND_USE_FOREST_PLANTATIONS" localSheetId="11">land_and_water!$D$272:$D$280</definedName>
    <definedName name="PRIORITIES_OF_LAND_USE_SOLAR_LAND" localSheetId="11">land_and_water!$E$272:$E$280</definedName>
    <definedName name="PRIORITIZE_HUMAN_CONSUMPTION_SP" localSheetId="11">land_and_water!#REF!</definedName>
    <definedName name="PROSUP_CAPACITY_EXPANSION_ALLOCATION_POLICY_PWIDTH_SP" localSheetId="8">energy!$E$209</definedName>
    <definedName name="PROSUP_CAPACITY_EXPANSION_ALLOCATION_POLICY_PWIDTH_SP">#REF!</definedName>
    <definedName name="PROSUP_CAPACITY_EXPANSION_POLICY_WEIGHT_SP" localSheetId="8">energy!$B$207:$J$207</definedName>
    <definedName name="PROSUP_CAPACITY_EXPANSION_POLICY_WEIGHT_SP">#REF!</definedName>
    <definedName name="PROSUP_FLEXOPT_CAPACITY_EXPANSION_POLICY_PRIORITIES_SP" localSheetId="8">energy!$B$213:$J$219</definedName>
    <definedName name="PROSUP_FLEXOPT_CAPACITY_EXPANSION_POLICY_PRIORITIES_SP">#REF!</definedName>
    <definedName name="PROSUP_P2H_SP" localSheetId="8">energy!$A$250</definedName>
    <definedName name="PROTRA_CAPACITY_EXPANSION_POLICY_WEIGHT_SP" localSheetId="8">energy!$B$103:$J$103</definedName>
    <definedName name="PROTRA_CAPACITY_EXPANSION_POLICY_WEIGHT_SP">#REF!</definedName>
    <definedName name="PROTRA_CAPACITY_EXPANSION_PRIORITIES_POLICY_WEIGHT_SP" localSheetId="8">energy!$B$103:$J$103</definedName>
    <definedName name="PROTRA_CAPACITY_EXPANSION_PRIORITIES_POLICY_WEIGHT_SP">#REF!</definedName>
    <definedName name="PROTRA_CAPACITY_EXPANSION_PRIORITIES_VECTOR_1NRG_1R_SP">data_simplified_model!$B$84</definedName>
    <definedName name="PROTRA_CAPACITY_EXPANSION_PRIORITIES_VECTOR_1R_SP">data_simplified_model!$B$88:$B$129</definedName>
    <definedName name="PROTRA_CAPACITY_EXPANSION_PRIORITIES_VECTOR_SP" localSheetId="8">energy!$A$105</definedName>
    <definedName name="PROTRA_UTILIZATION_ALLOCATION_PRIORITIES_SP" localSheetId="8">energy!$B$160:$J$201</definedName>
    <definedName name="PROTRA_UTILIZATION_PRIORITIES_POLICY_WEIGHT_SP" localSheetId="8">energy!$A$153</definedName>
    <definedName name="PROTRA_UTILIZATION_PRIORITIES_POLICYWEIGHT_S" localSheetId="8">energy!$A$152</definedName>
    <definedName name="PROTRA_UTILIZATION_PRIORITIES_POLICYWEIGHT_SP" localSheetId="8">energy!$B$155:$J$155</definedName>
    <definedName name="PV_PANEL_EFFICIENCY_C_Si_Mono" localSheetId="14">'energy-data'!$B$6:$AK$6</definedName>
    <definedName name="PV_PANEL_EFFICIENCY_C_Si_Mono_USER_DEFINED" localSheetId="8">energy!$B$386:$AK$386</definedName>
    <definedName name="PWIDTH_PROTRA_CAPACITY_EXPANSION_PRIORITIES_VECTOR_SP" localSheetId="8">energy!$E$105</definedName>
    <definedName name="PWIDTH_PROTRA_UTILIZATION_ALLOCATION_POLICY_PRIORITIES_SP" localSheetId="8">energy!$E$157</definedName>
    <definedName name="RATIO_BASIC_INCOME_TO_AVERAGE_DISPOSABLE_INCOME_SP" localSheetId="6">economy!$D$297:$D$317</definedName>
    <definedName name="RATIO_BASIC_INCOME_TO_AVERAGE_DISPOSABLE_INCOME_SP">[2]economy_OLD!$C$281:$C$315</definedName>
    <definedName name="RATIO_MAXIMUM_PROFLEX_EXPANSION_SP" localSheetId="8">energy!$B$208:$J$208</definedName>
    <definedName name="RATIO_MAXIMUM_PROFLEX_EXPANSION_SP">#REF!</definedName>
    <definedName name="RATIO_OF_MAXIMUM_ANUAL_LOAN_PAYMENT_OVER_DISPOSABLE_INCOME_S">finance!$A$4</definedName>
    <definedName name="RATIO_OF_MAXIMUM_ANUAL_LOAN_PAYMENT_OVER_DISPOSABLE_INCOME_SP">finance!$B$6:$BJ$40</definedName>
    <definedName name="RealSSP1" localSheetId="13">demography_data!$J$48:$T$48</definedName>
    <definedName name="RealSSP2" localSheetId="13">demography_data!$J$49:$T$49</definedName>
    <definedName name="RealSSP3" localSheetId="13">demography_data!$J$46:$T$46</definedName>
    <definedName name="RealSSP4" localSheetId="13">demography_data!$J$47:$T$47</definedName>
    <definedName name="RealSSP5" localSheetId="13">demography_data!$J$50:$T$50</definedName>
    <definedName name="Recycling_rates_alternative_technologies_all_materials" localSheetId="10">materials!$D$102:$D$162</definedName>
    <definedName name="Recycling_rates_by_mineral_starting_year" localSheetId="10">materials!$B$101</definedName>
    <definedName name="Recycling_rates_by_mineral_target_year" localSheetId="10">materials!$B$100</definedName>
    <definedName name="REDUCTION_MATERIAL_INTENSITY_PV_REST_OF_MATERIALS_SP" localSheetId="10">materials!$B$25</definedName>
    <definedName name="REDUCTION_MINERAL_DEMAND_PV_SI_SP" localSheetId="10">materials!$C$25</definedName>
    <definedName name="REDUCTION_MINERAL_DEMAND_PV_TIN_SP" localSheetId="10">materials!$D$25</definedName>
    <definedName name="REDUCTION_RATE_MATERIAL_INTENSITY_PV_PANELS_SP" localSheetId="10">materials!$A$22</definedName>
    <definedName name="REDUCTION_TRANSPORT_DEMAND_SP" localSheetId="9">'energy-transport'!$A$4</definedName>
    <definedName name="Reference_year_for_the_final_energy_intensities_target" localSheetId="8">energy!#REF!</definedName>
    <definedName name="reserves_coal" localSheetId="8">energy!#REF!</definedName>
    <definedName name="reserves_conv_gas" localSheetId="8">energy!#REF!</definedName>
    <definedName name="reserves_conv_oil" localSheetId="8">energy!#REF!</definedName>
    <definedName name="reserves_tot_gas" localSheetId="8">energy!#REF!</definedName>
    <definedName name="reserves_tot_oil" localSheetId="8">energy!#REF!</definedName>
    <definedName name="reserves_unconv_gas" localSheetId="8">energy!#REF!</definedName>
    <definedName name="reserves_unconv_oil" localSheetId="8">energy!#REF!</definedName>
    <definedName name="reserves_uranium" localSheetId="8">energy!#REF!</definedName>
    <definedName name="Rest_of_the_economy_current_rates_all_materials" localSheetId="10">materials!$E$102:$E$162</definedName>
    <definedName name="RURR_to_leave_underground_coal_as_a_share_of_RURR_in_2015" localSheetId="8">energy!#REF!</definedName>
    <definedName name="RURR_to_leave_underground_conv_gas_as_a_share_of_RURR_in_2015" localSheetId="8">energy!#REF!</definedName>
    <definedName name="RURR_to_leave_underground_conv_oil_as_a_share_of_RURR_in_2015" localSheetId="8">energy!#REF!</definedName>
    <definedName name="RURR_to_leave_underground_tot_agg_gas_as_a_share_of_RURR_in_2015" localSheetId="8">energy!#REF!</definedName>
    <definedName name="RURR_to_leave_underground_tot_agg_oil_as_a_share_of_RURR_in_2015" localSheetId="8">energy!#REF!</definedName>
    <definedName name="RURR_to_leave_underground_unconv_gas_as_a_share_of_RURR_in_2015" localSheetId="8">energy!#REF!</definedName>
    <definedName name="RURR_to_leave_underground_unconv_oil_as_a_share_of_RURR_in_2015" localSheetId="8">energy!#REF!</definedName>
    <definedName name="RURR_URANIUM_USER_DEFINED_SP" localSheetId="10">materials!$C$66:$AF$66</definedName>
    <definedName name="SC_SP" localSheetId="9">energy!$A$276</definedName>
    <definedName name="SC_SP">energy!$A$276</definedName>
    <definedName name="SCEN_FERTILITY" localSheetId="4">demography!$C$8:$C$42</definedName>
    <definedName name="SCEN_FERTILITY_AVERAGE" localSheetId="13">demography_data!$L$5:$R$39</definedName>
    <definedName name="SCEN_FERTILITY_MAXIMUM" localSheetId="13">demography_data!$U$5:$AA$39</definedName>
    <definedName name="SCEN_FERTILITY_MINIMUM" localSheetId="13">demography_data!$C$5:$I$39</definedName>
    <definedName name="SCENARIO_AFFORESTATION_OPTION_1_ME" localSheetId="16">data_model_explorer!$C$1751:$C$1759</definedName>
    <definedName name="SCENARIO_AFFORESTATION_OPTION_2_ME" localSheetId="16">data_model_explorer!$C$1763:$C$1771</definedName>
    <definedName name="SCENARIO_AFFORESTATION_OPTION_3_ME" localSheetId="16">data_model_explorer!$C$1775:$C$1783</definedName>
    <definedName name="SCENARIO_AVAILABILITY_UNMATURE_ENERGY_TECHNOLOGIES_OPTION_1_ME" localSheetId="11">[3]data_model_explorer!#REF!</definedName>
    <definedName name="SCENARIO_AVAILABILITY_UNMATURE_ENERGY_TECHNOLOGIES_OPTION_1_ME">data_model_explorer!#REF!</definedName>
    <definedName name="SCENARIO_AVAILABILITY_UNMATURE_ENERGY_TECHNOLOGIES_OPTION_2_ME" localSheetId="11">[3]data_model_explorer!#REF!</definedName>
    <definedName name="SCENARIO_AVAILABILITY_UNMATURE_ENERGY_TECHNOLOGIES_OPTION_2_ME">data_model_explorer!#REF!</definedName>
    <definedName name="SCENARIO_AVAILABILITY_UNMATURE_ENERGY_TECHNOLOGIES_OPTION_3_ME" localSheetId="11">[3]data_model_explorer!#REF!</definedName>
    <definedName name="SCENARIO_AVAILABILITY_UNMATURE_ENERGY_TECHNOLOGIES_OPTION_3_ME">data_model_explorer!#REF!</definedName>
    <definedName name="SCENARIO_BASELINE_OPTION_2_ME">data_model_explorer!$C$1849:$P$1857</definedName>
    <definedName name="SCENARIO_BUFFALO_MANURE_MANAGEMENT_SYSTEM_OPTION_1_ME">data_model_explorer!$C$2101:$M$2109</definedName>
    <definedName name="SCENARIO_BUFFALO_MANURE_MANAGEMENT_SYSTEM_OPTION_2_ME">data_model_explorer!$C$2150:$M$2158</definedName>
    <definedName name="SCENARIO_BUFFALO_MANURE_MANAGEMENT_SYSTEM_OPTION_3_ME">data_model_explorer!$C$2199:$M$2207</definedName>
    <definedName name="SCENARIO_CLIMATE_SENSITIVITY_OPTION_1_ME">data_model_explorer!$C$2019</definedName>
    <definedName name="SCENARIO_CLIMATE_SENSITIVITY_OPTION_2_ME">data_model_explorer!$C$2024</definedName>
    <definedName name="SCENARIO_CLIMATE_SENSITIVITY_OPTION_3_ME">data_model_explorer!$C$2029</definedName>
    <definedName name="SCENARIO_DAIRY_CATTLE_MANURE_MANAGEMENT_SYSTEM_OPTION_1_ME">data_model_explorer!$D$2077:$M$2085</definedName>
    <definedName name="SCENARIO_DAIRY_CATTLE_MANURE_MANAGEMENT_SYSTEM_OPTION_2_ME">data_model_explorer!$C$2126:$M$2134</definedName>
    <definedName name="SCENARIO_DAIRY_CATTLE_MANURE_MANAGEMENT_SYSTEM_OPTION_3_ME">data_model_explorer!$C$2175:$M$2183</definedName>
    <definedName name="SCENARIO_DAIRY_CATTLE_MANURE_MANAGEMENT_SYSTEMS_OPTION_1_ME">data_model_explorer!$C$2077:$M$2085</definedName>
    <definedName name="SCENARIO_DEBT_INTEREST_RATE_TARGET_OPTION_1_ME">data_model_explorer!$C$2267:$C$2301</definedName>
    <definedName name="SCENARIO_DEBT_INTEREST_RATE_TARGET_OPTION_2_ME">data_model_explorer!$C$2306:$C$2340</definedName>
    <definedName name="SCENARIO_DEBT_INTEREST_RATE_TARGET_OPTION_3_ME">data_model_explorer!$C$2345:$C$2379</definedName>
    <definedName name="SCENARIO_ENERGY_EFFICIENCY_OPTION_1_ME" localSheetId="16">data_model_explorer!$C$1589:$C$1623</definedName>
    <definedName name="SCENARIO_ENERGY_EFFICIENCY_OPTION_2_ME" localSheetId="16">data_model_explorer!$C$1627:$C$1661</definedName>
    <definedName name="SCENARIO_ENERGY_EFFICIENCY_OPTION_3_ME" localSheetId="16">data_model_explorer!$C$1665:$C$1699</definedName>
    <definedName name="SCENARIO_FERTILITY_RATES_OPTION_1_ME" localSheetId="16">data_model_explorer!$C$6:$I$40</definedName>
    <definedName name="SCENARIO_FERTILITY_RATES_OPTION_2_ME" localSheetId="16">data_model_explorer!$C$44:$I$78</definedName>
    <definedName name="SCENARIO_FERTILITY_RATES_OPTION_3_ME" localSheetId="16">data_model_explorer!$C$82:$I$116</definedName>
    <definedName name="SCENARIO_FINAL_GENDER_PARITY_INDEX_HIGH_OPTION_1_ME">data_model_explorer!$C$1900:$C$1934</definedName>
    <definedName name="SCENARIO_FINAL_GENDER_PARITY_INDEX_HIGH_OPTION_2_ME">data_model_explorer!$C$1939:$C$1973</definedName>
    <definedName name="SCENARIO_FINAL_GENDER_PARITY_INDEX_HIGH_OPTION_3_ME">data_model_explorer!$C$1978:$C$2012</definedName>
    <definedName name="SCENARIO_FINAL_GENDER_PARITY_INDEX_MEDIUM_OPTION_1_ME">data_model_explorer!$D$1900:$D$1934</definedName>
    <definedName name="SCENARIO_FINAL_GENDER_PARITY_INDEX_MEDIUM_OPTION_2_ME">data_model_explorer!$D$1939:$D$1973</definedName>
    <definedName name="SCENARIO_FINAL_GENDER_PARITY_INDEX_MEDIUM_OPTION_3_ME">data_model_explorer!$D$1978:$D$2012</definedName>
    <definedName name="SCENARIO_FLEXITARIANA_OPTION_1_ME">data_model_explorer!$C$1836:$P$1844</definedName>
    <definedName name="SCENARIO_FOREST_OVEREXPLOITATION_OPTION_1_ME">data_model_explorer!$C$1751:$C$1759</definedName>
    <definedName name="SCENARIO_FOREST_OVEREXPLOITATION_OPTION_2_ME">data_model_explorer!$C$1763:$C$1771</definedName>
    <definedName name="SCENARIO_FOREST_OVEREXPLOITATION_OPTION_3_ME">data_model_explorer!$C$1775:$C$1783</definedName>
    <definedName name="SCENARIO_GOVERMENT_AVERAGE_SP" localSheetId="16">data_model_explorer!$C$274:$C$307</definedName>
    <definedName name="SCENARIO_GOVERMENT_AVERAGES_SP" localSheetId="16">data_model_explorer!$C$274:$C$308</definedName>
    <definedName name="SCENARIO_GOVERMENT_MAXIMUM_SP" localSheetId="16">data_model_explorer!$C$312:$C$346</definedName>
    <definedName name="SCENARIO_GOVERMENT_MINIMUM_SP" localSheetId="16">data_model_explorer!$C$236:$C$270</definedName>
    <definedName name="SCENARIO_GOVERMENT_OPTION_1_ME" localSheetId="16">data_model_explorer!$C$236:$C$270</definedName>
    <definedName name="SCENARIO_GOVERMENT_OPTION_2_ME" localSheetId="16">data_model_explorer!$C$274:$C$308</definedName>
    <definedName name="SCENARIO_GOVERMENT_OPTION_3_ME" localSheetId="16">data_model_explorer!$C$312:$C$346</definedName>
    <definedName name="SCENARIO_LAND_PROTECTION_OPTION_1_ME" localSheetId="16">data_model_explorer!$C$1789:$C$1797</definedName>
    <definedName name="SCENARIO_LAND_PROTECTION_OPTION_2_ME" localSheetId="16">data_model_explorer!$C$1801:$C$1809</definedName>
    <definedName name="SCENARIO_LAND_PROTECTION_OPTION_3_ME" localSheetId="16">data_model_explorer!$C$1813:$C$1821</definedName>
    <definedName name="SCENARIO_OBJECTIVE_PERCENTAGE_FE_LIQUID_SUBSTITUTED_BY_H2_SYNTHETIC_LIQUID_OPTION_1_ME">data_model_explorer!$C$2403:$C$2411</definedName>
    <definedName name="SCENARIO_OBJECTIVE_PERCENTAGE_FE_LIQUID_SUBSTITUTED_BY_H2_SYNTHETIC_LIQUID_OPTION_2_ME">data_model_explorer!$C$2416:$C$2424</definedName>
    <definedName name="SCENARIO_OBJECTIVE_PERCENTAGE_FE_LIQUID_SUBSTITUTED_BY_H2_SYNTHETIC_LIQUID_OPTION_3_ME">data_model_explorer!$C$2429:$C$2437</definedName>
    <definedName name="SCENARIO_OIL_RESOURCE_OPTION_1_ME">data_model_explorer!$C$1707</definedName>
    <definedName name="SCENARIO_OIL_RESOURCE_OPTION_2_ME">data_model_explorer!$C$1712</definedName>
    <definedName name="SCENARIO_OIL_RESOURCE_OPTION_3_ME">data_model_explorer!$C$1717</definedName>
    <definedName name="SCENARIO_OTHER_CATTLE_MANURE_MANAGEMENT_SYSTEM_OPTION_1_ME">data_model_explorer!$C$2089:$M$2097</definedName>
    <definedName name="SCENARIO_OTHER_CATTLE_MANURE_MANAGEMENT_SYSTEM_OPTION_2_ME">data_model_explorer!$C$2138:$M$2146</definedName>
    <definedName name="SCENARIO_OTHER_CATTLE_MANURE_MANAGEMENT_SYSTEM_OPTION_3_ME">data_model_explorer!$C$2187:$M$2195</definedName>
    <definedName name="SCENARIO_PASSENGER_TRANSPORT_DEMAND_OPTION_1_ME" localSheetId="16">data_model_explorer!$C$351:$K$360</definedName>
    <definedName name="SCENARIO_PASSENGER_TRANSPORT_DEMAND_OPTION_2_ME" localSheetId="16">data_model_explorer!$C$364:$K$373</definedName>
    <definedName name="SCENARIO_PASSENGER_TRANSPORT_DEMAND_OPTION_3_ME" localSheetId="16">data_model_explorer!$C$377:$K$386</definedName>
    <definedName name="SCENARIO_PLANT_BASED_100_OPTION_3_ME">data_model_explorer!$C$1862:$P$1870</definedName>
    <definedName name="SCENARIO_PROTRA_EXPANSION_OPTION_1_ME" localSheetId="16">data_model_explorer!$C$1452:$K$1493</definedName>
    <definedName name="SCENARIO_PROTRA_EXPANSION_OPTION_2_ME" localSheetId="16">data_model_explorer!$C$1497:$K$1538</definedName>
    <definedName name="SCENARIO_PROTRA_EXPANSION_OPTION_3_ME" localSheetId="16">data_model_explorer!$C$1542:$K$1583</definedName>
    <definedName name="SCENARIO_RATIO_OF_MAXIMUM_OPTION_1_ME" localSheetId="16">data_model_explorer!$C$2050:$D$2084</definedName>
    <definedName name="SCENARIO_RATIO_OF_MAXIMUM_OPTION_2_ME" localSheetId="16">data_model_explorer!$C$2088:$D$2122</definedName>
    <definedName name="SCENARIO_RATIO_OF_MAXIMUM_OPTION_3_ME" localSheetId="16">data_model_explorer!$C$2126:$BK$2160</definedName>
    <definedName name="SCENARIO_RCP_OPTION_1_ME">data_model_explorer!$C$1726</definedName>
    <definedName name="SCENARIO_RCP_OPTION_2_ME">data_model_explorer!$C$1731</definedName>
    <definedName name="SCENARIO_RCP_OPTION_3_ME">data_model_explorer!$C$1736</definedName>
    <definedName name="SCENARIO_RCP_OPTION_4_ME">data_model_explorer!$C$1741</definedName>
    <definedName name="SCENARIO_SELECT_CHANGE_TO_REGENERATIVE_AGRICULTURE_OPTION_1_ME">data_model_explorer!$C$2036:$C$2044</definedName>
    <definedName name="SCENARIO_SELECT_CHANGE_TO_REGENERATIVE_AGRICULTURE_OPTION_2_ME">data_model_explorer!$C$2049:$C$2057</definedName>
    <definedName name="SCENARIO_SELECT_CHANGE_TO_REGENERATIVE_AGRICULTURE_OPTION_3_ME">data_model_explorer!$C$2062:$C$2070</definedName>
    <definedName name="SCENARIO_SELECT_RCP_GHG_EMISSIONS_OPTION_1_ME">data_model_explorer!$C$1877</definedName>
    <definedName name="SCENARIO_SELECT_RCP_GHG_EMISSIONS_OPTION_2_ME">data_model_explorer!$C$1882</definedName>
    <definedName name="SCENARIO_SELECT_RCP_GHG_EMISSIONS_OPTION_3_ME">data_model_explorer!$C$1887</definedName>
    <definedName name="SCENARIO_SELECT_RCP_GHG_EMISSIONS_OPTION_4_ME">data_model_explorer!$C$1892</definedName>
    <definedName name="SCENARIO_SHARE_DIETS_ME">data_model_explorer!$B$1831</definedName>
    <definedName name="SCENARIO_SWINE_MANURE_MANAGEMENT_SYSTEM_OPTION_1_ME">data_model_explorer!$C$2113:$M$2121</definedName>
    <definedName name="SCENARIO_SWINE_MANURE_MANAGEMENT_SYSTEM_OPTION_2_ME">data_model_explorer!$C$2162:$M$2170</definedName>
    <definedName name="SCENARIO_SWINE_MANURE_MANAGEMENT_SYSTEM_OPTION_3_ME">data_model_explorer!$C$2211:$M$2219</definedName>
    <definedName name="SCENARIO_TARGET_SHARE_BIOENERGY_IN_FOSSIL_LIQUIDS_AND_GASES_OPTION_1_ME">data_model_explorer!$C$2226:$C$2234</definedName>
    <definedName name="SCENARIO_TARGET_SHARE_BIOENERGY_IN_FOSSIL_LIQUIDS_AND_GASES_OPTION_2_ME">data_model_explorer!$C$2239:$C$2247</definedName>
    <definedName name="SCENARIO_TARGET_SHARE_BIOENERGY_IN_FOSSIL_LIQUIDS_AND_GASES_OPTION_3_ME">data_model_explorer!$C$2252:$C$2260</definedName>
    <definedName name="SCENARIO_TRANSPORT_DEMAND_MODAL_OPTION_1_ME">data_model_explorer!$D$391:$L$740</definedName>
    <definedName name="SCENARIO_TRANSPORT_DEMAND_MODAL_OPTION_2_ME">data_model_explorer!$D$744:$L$1093</definedName>
    <definedName name="SCENARIO_TRANSPORT_DEMAND_MODAL_OPTION_3_ME">data_model_explorer!$D$1097:$L$1446</definedName>
    <definedName name="SCENARIO_URANIUM_MAXIMUM_SUPPLY_CURVE_OPTION_1_ME">data_model_explorer!$C$2386</definedName>
    <definedName name="SCENARIO_URANIUM_MAXIMUM_SUPPLY_CURVE_OPTION_2_ME">data_model_explorer!$C$2391</definedName>
    <definedName name="SCENARIO_URANIUM_MAXIMUM_SUPPLY_CURVE_OPTION_3_ME">data_model_explorer!$C$2396</definedName>
    <definedName name="SCENARIO_WORKING_TIME_OPTION_1_ME" localSheetId="16">data_model_explorer!$C$121:$BL$155</definedName>
    <definedName name="SCENARIO_WORKING_TIME_OPTION_2_ME" localSheetId="16">data_model_explorer!$C$159:$BL$193</definedName>
    <definedName name="SCENARIO_WORKING_TIME_OPTION_3_ME" localSheetId="16">data_model_explorer!$C$197:$BL$231</definedName>
    <definedName name="SECTORAL_FINAL_ENERGY_INTENSITY_TARGET" localSheetId="8">energy!#REF!</definedName>
    <definedName name="SECTORAL_FINAL_ENERGY_INTENSITY_TARGET_H" localSheetId="8">energy!#REF!</definedName>
    <definedName name="SELECT_AFFORESTATION_ME">inputs_model_explorer!$E$51</definedName>
    <definedName name="SELECT_AVAILABILITY_UNMATURE_ENERGY_TECHNOLOGIES_ME" localSheetId="11">[3]inputs_model_explorer!#REF!</definedName>
    <definedName name="SELECT_AVAILABILITY_UNMATURE_ENERGY_TECHNOLOGIES_ME">inputs_model_explorer!#REF!</definedName>
    <definedName name="SELECT_AVAILABILITY_UNMATURE_ENERGY_TECHNOLOGIES_SP" localSheetId="8">energy!$B$335</definedName>
    <definedName name="SELECT_BROWN_COAL_RESOURCE_ESTIMATION_SP">materials!$E$79</definedName>
    <definedName name="SELECT_CAPACITY_INVESTMENT_COST_DEVELOPMENT_SP" localSheetId="8">energy!$B$454</definedName>
    <definedName name="SELECT_CAPACITY_INVESTMENT_COST_DEVELOPMENT_SP" localSheetId="11">#REF!</definedName>
    <definedName name="SELECT_CAPACITY_INVESTMENT_COST_DEVELOPMENT_SP">#REF!</definedName>
    <definedName name="SELECT_CHANGE_TO_REGENERATIVE_AGRICULTURE_ME">inputs_model_explorer!$E$95</definedName>
    <definedName name="SELECT_CLIMATE_CHANGE_IMPACT_UNCERTAINTY_SCENARIO_SP" localSheetId="6">economy!$B$280</definedName>
    <definedName name="SELECT_CLIMATE_CHANGE_IMPACT_UNCERTAINTY_SCENARIO_SP">[2]economy_OLD!$B$275</definedName>
    <definedName name="SELECT_CLIMATE_CHANGE_IMPACT_UNCERTAINTY_SCENARIO_SP_" localSheetId="6">economy!$A$274</definedName>
    <definedName name="SELECT_CLIMATE_CHANGE_IMPACT_UNCERTAINTY_SCENARIO_SP_">[2]economy_OLD!$A$269</definedName>
    <definedName name="SELECT_CLIMATE_CHANGE_IMPACTS_REMOVE_EXTRAPOLATIONS_SP" localSheetId="6">economy!$B$286</definedName>
    <definedName name="SELECT_CLIMATE_CHANGE_IMPACTS_REMOVE_EXTRAPOLATIONS_SP" localSheetId="11">#REF!</definedName>
    <definedName name="SELECT_CLIMATE_CHANGE_IMPACTS_REMOVE_EXTRAPOLATIONS_SP">#REF!</definedName>
    <definedName name="SELECT_CLIMATE_CHANGE_IMPACTS_SENSITIVITY_SP" localSheetId="6">economy!$B$292</definedName>
    <definedName name="SELECT_CLIMATE_CHANGE_IMPACTS_SENSITIVITY_SP" localSheetId="11">#REF!</definedName>
    <definedName name="SELECT_CLIMATE_CHANGE_IMPACTS_SENSITIVITY_SP">#REF!</definedName>
    <definedName name="SELECT_CLIMATE_HAZARD_SP" localSheetId="6">economy!$A$266</definedName>
    <definedName name="SELECT_CLIMATE_HAZARD_SP" localSheetId="8">#REF!</definedName>
    <definedName name="SELECT_CLIMATE_HAZARD_SP" localSheetId="11">#REF!</definedName>
    <definedName name="SELECT_CLIMATE_HAZARD_SP" localSheetId="10">#REF!</definedName>
    <definedName name="SELECT_CLIMATE_HAZARD_SP">#REF!</definedName>
    <definedName name="SELECT_CLIMATE_HAZARDS_SP" localSheetId="6">economy!$B$272</definedName>
    <definedName name="SELECT_CLIMATE_HAZARDS_SP">[2]economy_OLD!$B$267</definedName>
    <definedName name="SELECT_CLIMATE_SENSITIVITY_ME">inputs_model_explorer!$E$89</definedName>
    <definedName name="SELECT_DEBT_INTEREST_RATE_TARGET_ME">inputs_model_explorer!$E$119</definedName>
    <definedName name="SELECT_ELECTRIC_BOILERS_EXPANSION_SP" localSheetId="11">#REF!</definedName>
    <definedName name="SELECT_ELECTRIC_BOILERS_EXPANSION_SP">#REF!</definedName>
    <definedName name="SELECT_ELECTROLYZERS_CAPACITY_EXPANSION" localSheetId="8">energy!#REF!</definedName>
    <definedName name="SELECT_ELECTROLYZERS_CAPACITY_EXPANSION">#REF!</definedName>
    <definedName name="SELECT_ENERGY_EFFICIENCY_ANNUAL_IMPROVEMENT_ME">inputs_model_explorer!$E$45</definedName>
    <definedName name="SELECT_EROI_MIN_POTENTIAL_WIND_SOLAR_SP" localSheetId="8">energy!$B$434</definedName>
    <definedName name="SELECT_FERTILITY_RATES_ME">inputs_model_explorer!$E$8</definedName>
    <definedName name="SELECT_FINAL_ENERGY_SUBSTITUTION_SP" localSheetId="8">energy!$B$55</definedName>
    <definedName name="SELECT_FINAL_GENDER_PARITY_INDEX_ME">inputs_model_explorer!$E$83</definedName>
    <definedName name="SELECT_FORESTRY_SELF_SUFFICIENCY">inputs_model_explorer!$E$51</definedName>
    <definedName name="SELECT_GAS_RESPOURCE_ESTIMATION_SP" localSheetId="6">#REF!</definedName>
    <definedName name="SELECT_GAS_RESPOURCE_ESTIMATION_SP" localSheetId="11">#REF!</definedName>
    <definedName name="SELECT_GAS_RESPOURCE_ESTIMATION_SP" localSheetId="10">materials!$C$79</definedName>
    <definedName name="SELECT_GAS_RESPOURCE_ESTIMATION_SP">#REF!</definedName>
    <definedName name="SELECT_GENDER_PARITY_INDEX_TARGET_MODEL_EXPLORER" localSheetId="15">inputs_model_explorer!$E$83</definedName>
    <definedName name="SELECT_GOVERNMENT_BUDGET_BALANCE_TO_GDP_OBJECTIVE_TARGET_ME">inputs_model_explorer!$E$20</definedName>
    <definedName name="SELECT_GOVERNMENT_BUDGET_BALANCE_TO_GDP_OBJECTIVE_TARGET_SP" localSheetId="15">inputs_model_explorer!$E$20</definedName>
    <definedName name="SELECT_GWP_TIME_FRAME_SP">climate!$A$17</definedName>
    <definedName name="SELECT_HARD_COAL_RESOURCE_ESTIMATION_SP">materials!$D$79</definedName>
    <definedName name="SELECT_HEAT_PUMPS_EXPANSION_SP" localSheetId="11">#REF!</definedName>
    <definedName name="SELECT_HEAT_PUMPS_EXPANSION_SP">#REF!</definedName>
    <definedName name="SELECT_LABOUR_PRODUCTIVITY_VARIATION_SP" localSheetId="6">economy!$B$96</definedName>
    <definedName name="SELECT_LABOUR_PRODUCTIVITY_VARIATION_SP" localSheetId="8">#REF!</definedName>
    <definedName name="SELECT_LABOUR_PRODUCTIVITY_VARIATION_SP" localSheetId="11">#REF!</definedName>
    <definedName name="SELECT_LABOUR_PRODUCTIVITY_VARIATION_SP">#REF!</definedName>
    <definedName name="SELECT_LAND_PROTECTION_BY_POLICY_ME">inputs_model_explorer!$E$57</definedName>
    <definedName name="SELECT_MANURE_MANAGEMENT_SYSTEM_ME">inputs_model_explorer!$E$101</definedName>
    <definedName name="SELECT_OIL_RESOURCE_ME">inputs_model_explorer!$E$76</definedName>
    <definedName name="SELECT_OIL_RESPOURCE_ESTIMATION_SP" localSheetId="6">#REF!</definedName>
    <definedName name="SELECT_OIL_RESPOURCE_ESTIMATION_SP" localSheetId="11">#REF!</definedName>
    <definedName name="SELECT_OIL_RESPOURCE_ESTIMATION_SP" localSheetId="10">materials!$B$79</definedName>
    <definedName name="SELECT_OIL_RESPOURCE_ESTIMATION_SP">#REF!</definedName>
    <definedName name="SELECT_PASSENGER_TRANSPORT_DEMAND_MODAL_SHARE_ME">inputs_model_explorer!$E$33</definedName>
    <definedName name="SELECT_PERCENTAGE_FE_LIQUID_SUBSTITUTED_BY_H2_SYNTHETIC_LIQUID_ME">inputs_model_explorer!$E$113</definedName>
    <definedName name="SELECT_POLICY_FINANCE_BASIC_INCOME_SP" localSheetId="6">economy!$G$299</definedName>
    <definedName name="SELECT_POLICY_FINANCE_BASIC_INCOME_SP" localSheetId="11">#REF!</definedName>
    <definedName name="SELECT_POLICY_FINANCE_BASIC_INCOME_SP">#REF!</definedName>
    <definedName name="SELECT_PROTRA_CAPACITY_EXPANSION_PRIORITIES_VECTOR_ME">inputs_model_explorer!$E$39</definedName>
    <definedName name="SELECT_PROTRA_RES_POTENTIALS_SP" localSheetId="8">energy!$B$344</definedName>
    <definedName name="SELECT_RCP_FOR_EXOGENOUS_GHG_EMISSIONS_ME">inputs_model_explorer!$E$70</definedName>
    <definedName name="SELECT_RCP_FOR_EXOGENOUS_GHG_EMISSIONS_SP">climate!$A$9</definedName>
    <definedName name="SELECT_RCP_GHG_EMISSIONS_ME">inputs_model_explorer!$E$70</definedName>
    <definedName name="SELECT_REDUCTION_PASSENGER_TRANSPORT_DEMAND_ME">inputs_model_explorer!$E$26</definedName>
    <definedName name="SELECT_ROOFTOP_USE_SOLAR_TECHNOLOGIE_SP" localSheetId="8">energy!$A$373</definedName>
    <definedName name="SELECT_ROOFTOP_USE_SOLAR_TECHNOLOGIES_SP" localSheetId="8">energy!$B$383</definedName>
    <definedName name="SELECT_SELECTION_MANAGEMENT_GRASSLAND_SP" localSheetId="11">land_and_water!$A$213</definedName>
    <definedName name="SELECT_SHARE_OF_CHANGE_TO_POLICY_DIET_ME">inputs_model_explorer!$E$63</definedName>
    <definedName name="SELECT_TARGET_SHARE_BIOENERGY_IN_FOSSIL_LIQUIDS_AND_GASES_ME">inputs_model_explorer!$E$107</definedName>
    <definedName name="SELECT_TRANSPORT_DEMAND_MODAL_SHARE_ME">inputs_model_explorer!$E$33</definedName>
    <definedName name="SELECT_URANIUM_MAX_SUPPLY_CURVE_S" localSheetId="10">materials!$A$56</definedName>
    <definedName name="SELECT_URANIUM_MAX_SUPPLY_CURVE_SP" localSheetId="11">#REF!</definedName>
    <definedName name="SELECT_URANIUM_MAX_SUPPLY_CURVE_SP" localSheetId="10">materials!$B$63</definedName>
    <definedName name="SELECT_URANIUM_MAX_SUPPLY_CURVE_SP">#REF!</definedName>
    <definedName name="SELECT_URANIUM_MAXIMUM_SUPPLY_CURVE_ME">inputs_model_explorer!$E$125</definedName>
    <definedName name="SELECT_VARIATION_OF_AVERAGE_PEOPLE_PER_HOUSEHOLD_IN_NON_EU_REGIONS_SP" localSheetId="4">demography!$B$144</definedName>
    <definedName name="SELECT_WORKING_TIME_VARIATION_ME">inputs_model_explorer!$E$14</definedName>
    <definedName name="Selection_constraint_extraction_unconv_gas" localSheetId="8">energy!#REF!</definedName>
    <definedName name="Selection_constraint_extraction_unconv_oil" localSheetId="8">energy!#REF!</definedName>
    <definedName name="Selection_of_coal_curve" localSheetId="8">energy!#REF!</definedName>
    <definedName name="Selection_of_conv_gas_curve" localSheetId="8">energy!#REF!</definedName>
    <definedName name="Selection_of_conv_oil_curve" localSheetId="8">energy!#REF!</definedName>
    <definedName name="Selection_of_total_gas_curve" localSheetId="8">energy!#REF!</definedName>
    <definedName name="Selection_of_total_oil_curve" localSheetId="8">energy!#REF!</definedName>
    <definedName name="Selection_of_unconv_gas_curve" localSheetId="8">energy!#REF!</definedName>
    <definedName name="Selection_of_unconv_oil_curve" localSheetId="8">energy!#REF!</definedName>
    <definedName name="Sensitivity_to_scarcity_economic_sectors">#REF!</definedName>
    <definedName name="Sensitivity_to_scarcity_Households">#REF!</definedName>
    <definedName name="Separate_conv_and_unconv_gas_1_Y_0_N" localSheetId="8">energy!#REF!</definedName>
    <definedName name="Separate_conv_and_unconv_oil_1_Y_0_N" localSheetId="8">energy!#REF!</definedName>
    <definedName name="SET_OPEC_SPARE_CAPACITY_BEFORE_AND_AFTER_SCENARIO_SP">materials!$B$91</definedName>
    <definedName name="SET_OPEC_SPARE_CAPACITY_SP">materials!$B$90</definedName>
    <definedName name="SHARE_CF_ELECTROLYZERS_BY_PROSUP_H2_SP_x" localSheetId="8">energy!#REF!</definedName>
    <definedName name="SHARE_FE_LIQUID_AND_GAS_SUBSTITUTED_BY_H2_SYNFUELS_SP">energy!$A$314</definedName>
    <definedName name="SHARE_HYDROGEN_COMMODITY_BY_PROCESS_SP" localSheetId="8">energy!#REF!</definedName>
    <definedName name="Share_in_target_year_oil_for_elec" localSheetId="8">energy!#REF!</definedName>
    <definedName name="SHARE_OF_CHANGE_TO_POLICY_DIET_INICIAL_VALUE" localSheetId="11">land_and_water!#REF!</definedName>
    <definedName name="SHARE_OF_CHANGE_TO_POLICY_DIET_INICIAL_VALUE_SP" localSheetId="11">land_and_water!$F$187:$F$195</definedName>
    <definedName name="SHARE_OF_CHANGE_TO_POLICY_DIET_INICIAL_VALUE_SP">#REF!</definedName>
    <definedName name="SHARE_OF_CHANGE_TO_POLICY_DIET_SP" localSheetId="11">land_and_water!$A$185</definedName>
    <definedName name="share_of_unconv_gas_vs_Total_extraction_in_2050_Dmnl" localSheetId="8">energy!#REF!</definedName>
    <definedName name="share_of_unconv_oil_vs_Total_extraction_in_2050_Dmnl" localSheetId="8">energy!#REF!</definedName>
    <definedName name="SHARE_PV_INSTALLATIONS_SINGLE_FAMILY_VS_TOTAL_HOUSEHOLDS_BUILDINGS_SP" localSheetId="8">energy!$B$439</definedName>
    <definedName name="SHARE_PV_INSTALLATIONS_SINGLE_FAMILY_VS_TOTAL_HOUSEHOLDS_BUILDINGS_SP_x" localSheetId="8">energy!$A$437</definedName>
    <definedName name="SHARES_MIGRATION_SP" localSheetId="13">demography_data!$B$156:$AJ$190</definedName>
    <definedName name="SLOPE_EU_HOUSEHOLDS_SP" localSheetId="4">demography!$B$138</definedName>
    <definedName name="SLOPE_EVOLUTION_OF_EU27_HOUSEHOLDS_COMPOSITION">demography!$A$133</definedName>
    <definedName name="SOIL_MANAGEMENT_IN_GRASSLANDS_SP" localSheetId="11">land_and_water!$A$234</definedName>
    <definedName name="SOLAR_LAND_FROM_OTHERS_SP" localSheetId="11">land_and_water!$A$284</definedName>
    <definedName name="SOLAR_PV_ROOFTOP_POTENTIAL_C_Si_Mono_0PV_100TH_SP" localSheetId="14">'energy-data'!$B$7:$AK$42</definedName>
    <definedName name="SOLAR_PV_ROOFTOP_POTENTIAL_C_Si_Mono_100PV_0TH_SP" localSheetId="14">'energy-data'!$FC$7:$GL$42</definedName>
    <definedName name="SOLAR_PV_ROOFTOP_POTENTIAL_C_Si_Mono_25PV_75TH_SP" localSheetId="14">'energy-data'!$AP$7:$BY$42</definedName>
    <definedName name="SOLAR_PV_ROOFTOP_POTENTIAL_C_Si_Mono_50PV_50TH_SP" localSheetId="14">'energy-data'!$CC$7:$DL$42</definedName>
    <definedName name="SOLAR_PV_ROOFTOP_POTENTIAL_C_Si_Mono_75PV_25TH_SP" localSheetId="14">'energy-data'!$DP$7:$EY$42</definedName>
    <definedName name="SOLAR_PV_ROOFTOP_POTENTIAL_C_Si_Mono_USER_DEFINED_SP" localSheetId="8">energy!$B$387:$AK$422</definedName>
    <definedName name="SOLAR_THERMAL_ROOFTOP_POTENTIAL_0PV_100TH_SP" localSheetId="14">'energy-data'!$AL$7:$AL$42</definedName>
    <definedName name="SOLAR_THERMAL_ROOFTOP_POTENTIAL_100PV_0TH_SP" localSheetId="14">'energy-data'!$GM$7:$GM$42</definedName>
    <definedName name="SOLAR_THERMAL_ROOFTOP_POTENTIAL_25PV_75TH_SP" localSheetId="14">'energy-data'!$BZ$7:$BZ$42</definedName>
    <definedName name="SOLAR_THERMAL_ROOFTOP_POTENTIAL_50PV_50TH_SP" localSheetId="14">'energy-data'!$DM$7:$DM$42</definedName>
    <definedName name="SOLAR_THERMAL_ROOFTOP_POTENTIAL_75PV_25TH_SP" localSheetId="14">'energy-data'!$EZ$7:$EZ$42</definedName>
    <definedName name="SOLAR_THERMAL_ROOFTOP_POTENTIAL_USER_DEFINED_SP" localSheetId="8">energy!$AL$387:$AL$422</definedName>
    <definedName name="SOLARLAND_MANAGEMENT_SP" localSheetId="11">land_and_water!$A$380</definedName>
    <definedName name="Speed_policy_eff_policies_1_rapid_2_medium_3_slow" localSheetId="8">energy!#REF!</definedName>
    <definedName name="Speed_policy_eff_policies_1_rapid_2_medium_3_slow_H" localSheetId="8">energy!#REF!</definedName>
    <definedName name="Speed_policy_eff_sector_uniform_1_rapid_2_medium_3_slow" localSheetId="8">energy!#REF!</definedName>
    <definedName name="Speed_policy_eff_sector_uniform_H_1_rapid_2_medium_3_slow" localSheetId="8">energy!#REF!</definedName>
    <definedName name="Speed_policy_tech_change_final_1_rapid_2_medium_3_slow" localSheetId="8">energy!#REF!</definedName>
    <definedName name="Speed_policy_tech_change_final_1_rapid_2_medium_3_slow_H" localSheetId="8">energy!#REF!</definedName>
    <definedName name="Speed_policy_tech_change_sector_uniform_1_rapid_2_medium_3_slow" localSheetId="8">energy!#REF!</definedName>
    <definedName name="Speed_policy_tech_change_sector_uniform_H_1_rapid_2_medium_3_slow" localSheetId="8">energy!#REF!</definedName>
    <definedName name="Start_policy_coal_Year" localSheetId="8">energy!#REF!</definedName>
    <definedName name="Start_policy_conv_gas_Year" localSheetId="8">energy!#REF!</definedName>
    <definedName name="Start_policy_conv_oil_Year" localSheetId="8">energy!#REF!</definedName>
    <definedName name="Start_policy_tot_agg_gas_Year" localSheetId="8">energy!#REF!</definedName>
    <definedName name="Start_policy_tot_agg_oil_Year" localSheetId="8">energy!#REF!</definedName>
    <definedName name="Start_policy_unconv_gas_Year" localSheetId="8">energy!#REF!</definedName>
    <definedName name="Start_policy_unconv_oil_Year" localSheetId="8">energy!#REF!</definedName>
    <definedName name="Start_policy_Year" localSheetId="8">energy!#REF!</definedName>
    <definedName name="START_VALUE_V2G_SP" localSheetId="9">energy!$F$286</definedName>
    <definedName name="START_VALUE_V2G_SP">energy!$F$286</definedName>
    <definedName name="START_YEAR_ENERGY_EFFICIENCY_ANNUAL_IMPROVEMENT_SP" localSheetId="8">energy!$B$8</definedName>
    <definedName name="START_YEAR_FINAL_ENERGY_SUBSTITUTION_SP" localSheetId="8">energy!$B$59</definedName>
    <definedName name="START_YEAR_MIGRATIONS_SP">demography!$B$92</definedName>
    <definedName name="start_year_P_recycling_minerals_alt_technologies" localSheetId="10">materials!$F$165</definedName>
    <definedName name="start_year_P_recycling_minerals_Rest" localSheetId="10">materials!$F$164</definedName>
    <definedName name="Start_year_policy_eff_policies_sector_uniform_H_Year" localSheetId="8">energy!#REF!</definedName>
    <definedName name="Start_year_policy_eff_policies_sector_uniform_Year" localSheetId="8">energy!#REF!</definedName>
    <definedName name="Start_year_policy_improv_eff_policies_Year" localSheetId="8">energy!#REF!</definedName>
    <definedName name="Start_year_policy_improv_eff_policies_Year_H" localSheetId="8">energy!#REF!</definedName>
    <definedName name="start_year_policy_phase_out_oil_for_electricity" localSheetId="8">energy!#REF!</definedName>
    <definedName name="Start_year_policy_tech_change_final_sources_Year" localSheetId="8">energy!#REF!</definedName>
    <definedName name="Start_year_policy_tech_change_final_sources_Year_H" localSheetId="8">energy!#REF!</definedName>
    <definedName name="Start_year_policy_tech_change_sector_uniform_H_Year" localSheetId="8">energy!#REF!</definedName>
    <definedName name="Start_year_policy_tech_change_sector_uniform_Year" localSheetId="8">energy!#REF!</definedName>
    <definedName name="START_YEAR_V2G_SP" localSheetId="9">energy!$C$286</definedName>
    <definedName name="START_YEAR_V2G_SP">energy!$C$286</definedName>
    <definedName name="Starting_in_the_year" localSheetId="10">materials!$B$101</definedName>
    <definedName name="STATIONARY_BATTERIES_MAXIMUM_SP_x" localSheetId="8">energy!$E$226</definedName>
    <definedName name="SWITCH_BASIC_INCOME_SP" localSheetId="6">economy!$B$297:$B$317</definedName>
    <definedName name="SWITCH_BASIC_INCOME_SP" localSheetId="11">#REF!</definedName>
    <definedName name="SWITCH_BASIC_INCOME_SP">#REF!</definedName>
    <definedName name="SWITCH_CROPS_FOR_ENERGY_SP" localSheetId="11">land_and_water!$B$341:$B$349</definedName>
    <definedName name="SWITCH_DIET_CHANGE_SP" localSheetId="11">land_and_water!$B$187:$B$195</definedName>
    <definedName name="SWITCH_DIET_CHANGE_SP">#REF!</definedName>
    <definedName name="SWITCH_EFFECT_OIL_AND_GAS_ON_AGRICULTURE_SP" localSheetId="11">land_and_water!$B$367:$B$375</definedName>
    <definedName name="SWITCH_FLEX_ELEC_DEMAND_SP" localSheetId="8">energy!$B$292:$B$300</definedName>
    <definedName name="SWITCH_FOREST_LOSS_LIMIT_SP">land_and_water!$B$248:$B$256</definedName>
    <definedName name="SWITCH_FOREST_OVEREXPLOTATION_SP" localSheetId="11">land_and_water!#REF!</definedName>
    <definedName name="SWITCH_FORESTRY_SELF_SUFFICIENCY_SP" localSheetId="11">land_and_water!$B$260:$B$268</definedName>
    <definedName name="SWITCH_FORESTRY_SELF_SUFFICIENCY_SP">#REF!</definedName>
    <definedName name="SWITCH_FUEL_CONSUMPTION_EFFICIENCY_CHANGE_SP" localSheetId="9">'energy-transport'!$B$39</definedName>
    <definedName name="SWITCH_GENDER_PARITY_INDEX_SP">society!$B$8:$B$42</definedName>
    <definedName name="SWITCH_LAND_PRODUCTS_GLOBAL_POOL_SP" localSheetId="11">land_and_water!$B$328:$B$336</definedName>
    <definedName name="SWITCH_LIMIT_CONSUMPTION_ENERGY_OVER_TOTAL_NON_DURABLES_SP" localSheetId="6">economy!$B$339</definedName>
    <definedName name="SWITCH_LIMIT_CONSUMPTION_ENERGY_OVER_TOTAL_NON_DURABLES_SP" localSheetId="11">#REF!</definedName>
    <definedName name="SWITCH_LIMIT_CONSUMPTION_ENERGY_OVER_TOTAL_NON_DURABLES_SP">#REF!</definedName>
    <definedName name="SWITCH_LOAD_FACTOR_MOD_SP" localSheetId="9">'energy-transport'!$B$27</definedName>
    <definedName name="SWITCH_LOCKDOWN_EFFECT_ON_TRANSPORT_SP" localSheetId="6">economy!$B$324</definedName>
    <definedName name="SWITCH_LOCKDOWN_EFFECT_ON_TRANSPORT_SP" localSheetId="11">#REF!</definedName>
    <definedName name="SWITCH_LOCKDOWN_EFFECT_ON_TRANSPORT_SP">#REF!</definedName>
    <definedName name="SWITCH_MANURE_MANAGEMENT_SYSTEM_SP" localSheetId="11">land_and_water!$B$391:$B$399</definedName>
    <definedName name="SWITCH_MIGRATION_SP" localSheetId="4">demography!$B$88</definedName>
    <definedName name="SWITCH_MODEL_EXPLORER">inputs_model_explorer!$I$5</definedName>
    <definedName name="SWITCH_OPEC_SCENARIO_FOSSIL_FUEL_PAPER_SP">materials!$B$87</definedName>
    <definedName name="SWITCH_POLICY_FLEXIBLE_ELECTROLYZERS_EXPANSION_SP">energy!$B$240:$B$248</definedName>
    <definedName name="SWITCH_POLICY_LAND_PROTECTION_FROM_SOLAR_PV_SP" localSheetId="11">land_and_water!$B$451:$B$459</definedName>
    <definedName name="SWITCH_POLICY_LAND_PROTECTION_FROM_SOLAR_PV_SP">#REF!</definedName>
    <definedName name="SWITCH_POLICY_MAXIMUM_SHARE_SOLAR_URBAN_SP" localSheetId="11">land_and_water!$B$476:$B$484</definedName>
    <definedName name="SWITCH_POLICY_MAXIMUM_SHARE_SOLAR_URBAN_SP">#REF!</definedName>
    <definedName name="SWITCH_POLICY_PERCENTAGE_FE_LIQUID_AND_GAS_SUBSTITUTED_BY_H2_LIQUIDS_AND_GASES_BASED_FUEL_SP">energy!$B$316:$B$324</definedName>
    <definedName name="SWITCH_POLICY_SHARE_BIOENERGY_IN_TI_FOSSIL_LIQUIDS_AND_GASES_SP" localSheetId="8">energy!$B$304:$B$312</definedName>
    <definedName name="SWITCH_POLICY_SHARE_BIOENERGY_IN_TI_FOSSIL_LIQUIDS_AND_GASES_SP" localSheetId="11">#REF!</definedName>
    <definedName name="SWITCH_POLICY_SHARE_BIOENERGY_IN_TI_FOSSIL_LIQUIDS_AND_GASES_SP">#REF!</definedName>
    <definedName name="SWITCH_POLICY_STATIONARY_ELECTROLYZERS_EXPANSION_SP" localSheetId="11">[3]energy!#REF!</definedName>
    <definedName name="SWITCH_POLICY_STATIONARY_ELECTROLYZERS_EXPANSION_SP">energy!#REF!</definedName>
    <definedName name="SWITCH_PRIORITIZE_HUMAN_CONSUMPTION_SP" localSheetId="11">land_and_water!#REF!</definedName>
    <definedName name="SWITCH_REDUCTION_TRANSPORT_DEMAND_SP" localSheetId="9">'energy-transport'!$B$8</definedName>
    <definedName name="SWITCH_SC_SP" localSheetId="9">energy!$B$280</definedName>
    <definedName name="SWITCH_SC_SP">energy!$B$280</definedName>
    <definedName name="SWITCH_SOIL_MANAGEMENT_IN_GRASSLANDS_SP" localSheetId="11">land_and_water!$B$236:$B$244</definedName>
    <definedName name="SWITCH_SOLAR_LAND_FROM_OTHERS" localSheetId="11">land_and_water!$B$287:$B$295</definedName>
    <definedName name="SWITCH_TAX_RATE_ON_EXTRACTION_OF_RESOURCES_SP" localSheetId="10">materials!$B$12</definedName>
    <definedName name="SWITCH_TRANSPORT_SHARE_SP" localSheetId="9">'energy-transport'!$B$57</definedName>
    <definedName name="SWITCH_URBAN_LAND_DENSITY_SP" localSheetId="11">land_and_water!$B$224:$B$232</definedName>
    <definedName name="SWITCH_V2G_SP" localSheetId="9">energy!$B$286</definedName>
    <definedName name="SWITCH_V2G_SP">energy!$B$286</definedName>
    <definedName name="SWITCH_WATER_EFFICIENCY_SP" localSheetId="11">land_and_water!$B$379</definedName>
    <definedName name="SWITCH_WOOD_FOR_ENERGY_SP" localSheetId="11">land_and_water!$B$354:$B$362</definedName>
    <definedName name="TARGET_SHARE_BIOENERGY_IN_FOSSIL_LIQUIDS_AND_GASES_SP" localSheetId="8">energy!$E$304:$E$312</definedName>
    <definedName name="TARGET_SHARE_BIOENERGY_IN_FOSSIL_LIQUIDS_AND_GASES_SP" localSheetId="11">#REF!</definedName>
    <definedName name="TARGET_SHARE_BIOENERGY_IN_FOSSIL_LIQUIDS_AND_GASES_SP">#REF!</definedName>
    <definedName name="TARGET_VALUE_V2G_SP" localSheetId="9">energy!$E$286</definedName>
    <definedName name="TARGET_VALUE_V2G_SP">energy!$E$286</definedName>
    <definedName name="Target_year_energy_intensity_changes_households" localSheetId="8">energy!#REF!</definedName>
    <definedName name="Target_year_energy_intensity_changes_sectors" localSheetId="8">energy!#REF!</definedName>
    <definedName name="target_year_policy_phase_out_oil_for_electricity" localSheetId="8">energy!#REF!</definedName>
    <definedName name="TARGET_YEAR_V2G_SP" localSheetId="9">energy!$D$286</definedName>
    <definedName name="TARGET_YEAR_V2G_SP">energy!$D$286</definedName>
    <definedName name="TAX_RATE_ON_EXTRACTION_HIGH" localSheetId="10">materials!$C$19:$I$19</definedName>
    <definedName name="TAX_RATE_ON_EXTRACTION_LOW" localSheetId="10">materials!$C$16:$I$16</definedName>
    <definedName name="TAX_RATE_ON_EXTRACTION_MEDIUM" localSheetId="10">materials!$C$17:$I$17</definedName>
    <definedName name="TAX_RATE_ON_EXTRACTION_OF_COAL_SP" localSheetId="10">materials!$E$16</definedName>
    <definedName name="TAX_RATE_ON_EXTRACTION_OF_GAS_SP" localSheetId="10">materials!$D$16</definedName>
    <definedName name="TAX_RATE_ON_EXTRACTION_OF_OIL_SP" localSheetId="10">materials!$C$16</definedName>
    <definedName name="TAX_RATE_ON_EXTRACTION_OTHER" localSheetId="10">materials!$C$19:$I$19</definedName>
    <definedName name="TAX_RATE_ON_EXTRATION_OF_RESOURCES_SP" localSheetId="10">materials!$A$14</definedName>
    <definedName name="time" localSheetId="8">energy!$B$457:$F$457</definedName>
    <definedName name="time" localSheetId="11">#REF!</definedName>
    <definedName name="time">#REF!</definedName>
    <definedName name="TIME_GOV_BALANCE" localSheetId="6">economy!$B$188:$CI$188</definedName>
    <definedName name="TIME_GOV_BALANCE" localSheetId="11">#REF!</definedName>
    <definedName name="TIME_GOV_BALANCE">#REF!</definedName>
    <definedName name="time_index_2015_2100" localSheetId="4">demography!$B$147:$CI$147</definedName>
    <definedName name="time_index_2100" localSheetId="6">economy!$B$226:$CS$226</definedName>
    <definedName name="time_index_2100" localSheetId="8">energy!#REF!</definedName>
    <definedName name="time_index_2100">[2]economy_OLD!$B$221:$CS$221</definedName>
    <definedName name="TIME_SERIES" localSheetId="10">materials!$B$4:$E$4</definedName>
    <definedName name="TimeRealSSPs" localSheetId="13">demography_data!$J$45:$T$45</definedName>
    <definedName name="Total_aggregated_gas" localSheetId="8">energy!#REF!</definedName>
    <definedName name="Total_aggregated_oil" localSheetId="8">energy!#REF!</definedName>
    <definedName name="TRADITIONAL_TO_INDUSTRIAL_AGRICULTURE_SP" localSheetId="11">land_and_water!$A$92</definedName>
    <definedName name="TRANSPORT_DEMAND_SHARE_SP" localSheetId="9">'energy-transport'!$A$54</definedName>
    <definedName name="unconv_gas_growth" localSheetId="8">energy!#REF!</definedName>
    <definedName name="unconv_oil_growth" localSheetId="8">energy!#REF!</definedName>
    <definedName name="Unlimited_coal_1_Y_0_N_Unlimited_NRE_must_be_0" localSheetId="8">energy!#REF!</definedName>
    <definedName name="Unlimited_Energy_Supply_1_Y_0_N" localSheetId="8">energy!#REF!</definedName>
    <definedName name="Unlimited_gas_1_Y_0_N_Unlimited_NRE_must_be_0" localSheetId="8">energy!#REF!</definedName>
    <definedName name="Unlimited_NRE_1_Y_0_N_Unlimited_Energy_Supply_must_be_0" localSheetId="8">energy!#REF!</definedName>
    <definedName name="Unlimited_oil_1_Y_0_N_Unlimited_NRE_must_be_0" localSheetId="8">energy!#REF!</definedName>
    <definedName name="URBAN_LAND_DENSITY_SP" localSheetId="11">land_and_water!$A$222</definedName>
    <definedName name="User_constant_unconv_gas_annual_growth" localSheetId="8">energy!#REF!</definedName>
    <definedName name="User_constant_unconv_oil_annual_growth" localSheetId="8">energy!#REF!</definedName>
    <definedName name="User_defined_coal_URR" localSheetId="8">energy!#REF!</definedName>
    <definedName name="User_defined_conv_gas_URR" localSheetId="8">energy!#REF!</definedName>
    <definedName name="User_defined_conv_oil_URR" localSheetId="8">energy!#REF!</definedName>
    <definedName name="User_defined_total_gas_URR" localSheetId="8">energy!#REF!</definedName>
    <definedName name="User_defined_total_oil" localSheetId="8">energy!#REF!</definedName>
    <definedName name="User_defined_total_oil_URR" localSheetId="8">energy!#REF!</definedName>
    <definedName name="User_defined_unconv_gas_URR" localSheetId="8">energy!#REF!</definedName>
    <definedName name="User_defined_unconv_oil_URR" localSheetId="8">energy!#REF!</definedName>
    <definedName name="User_defined_uranium_URR" localSheetId="8">energy!#REF!</definedName>
    <definedName name="USER_DEFINED_URANIUM_URR" localSheetId="10">materials!$AF$66</definedName>
    <definedName name="V2G_SP" localSheetId="9">energy!$A$282</definedName>
    <definedName name="V2G_SP">energy!$A$282</definedName>
    <definedName name="VARIATION_OF_AVERAGE_PEOPLE_PER_HOUSEHOLD_IN_NON_EU_REGIONS_SP">demography!$A$141</definedName>
    <definedName name="WATER_EFFICIENCY_SP" localSheetId="11">land_and_water!$A$377</definedName>
    <definedName name="WIDTH_OF_LAND_PRODUCTS_DISTRIBUTION_AMONG_REGIONS" localSheetId="11">land_and_water!$B$323:$N$323</definedName>
    <definedName name="WIDTH_OF_LAND_PRODUCTS_DISTRIBUTION_AMONG_REGIONS_SP" localSheetId="11">land_and_water!$A$323</definedName>
    <definedName name="WILLET_DIET_PATTERN_OF_POLICY_DIETS_SP" localSheetId="11">land_and_water!$B$132:$O$140</definedName>
    <definedName name="WOOD_FOR_ENERGY_SP" localSheetId="11">land_and_water!$A$351</definedName>
    <definedName name="WORKING_TIME_VARIATION_1R_1S_SP">data_simplified_model!$B$34</definedName>
    <definedName name="WORKING_TIME_VARIATION_1R_1S_SP_">data_simplified_model!$A$32</definedName>
    <definedName name="WORKING_TIME_VARIATION_1R_SP">data_simplified_model!$B$38:$BK$38</definedName>
    <definedName name="WORKING_TIME_VARIATION_S" localSheetId="6">economy!$A$98</definedName>
    <definedName name="WORKING_TIME_VARIATION_S">[2]economy_OLD!$A$91</definedName>
    <definedName name="WORKING_TIME_VARIATION_SP" localSheetId="6">economy!$B$106:$BK$140</definedName>
    <definedName name="WORKING_TIME_VARIATION_SP">[2]economy_OLD!$B$98:$BK$132</definedName>
    <definedName name="WORKING_TIME_VARIATION_SP_" localSheetId="6">economy!$A$104</definedName>
    <definedName name="WORKING_TIME_VARIATION_SP_">[2]economy_OLD!$A$96</definedName>
    <definedName name="YEAR_FINAL_CROPS_FOR_ENERGY_SP" localSheetId="11">land_and_water!$D$341:$D$349</definedName>
    <definedName name="YEAR_FINAL_DIET_CHANGE_SP" localSheetId="11">land_and_water!$D$187:$D$195</definedName>
    <definedName name="YEAR_FINAL_DIET_CHANGE_SP">#REF!</definedName>
    <definedName name="YEAR_FINAL_EFFECT_OIL_AND_GAS_ON_AGRICULTURE_SP" localSheetId="11">land_and_water!$D$367:$D$375</definedName>
    <definedName name="YEAR_FINAL_ELECTRIC_BOILERS_EXPANSION_SP" localSheetId="8">energy!$C$266:$C$274</definedName>
    <definedName name="YEAR_FINAL_FERTILITY_RATES_SP" localSheetId="4">demography!$B$8:$B$42</definedName>
    <definedName name="YEAR_FINAL_FLEX_ELEC_DEMAND_SP" localSheetId="8">energy!$D$292:$D$300</definedName>
    <definedName name="YEAR_FINAL_FLEXIBLE_ELECTROLIZERS_EXPANSION_SP">energy!$D$240:$D$248</definedName>
    <definedName name="YEAR_FINAL_FOREST_LOSS_LIMIT_SP">land_and_water!$D$248:$D$256</definedName>
    <definedName name="YEAR_FINAL_FOREST_OVEREXPLOTATION_SP" localSheetId="11">land_and_water!#REF!</definedName>
    <definedName name="YEAR_FINAL_FOREST_PLANTATIONS" localSheetId="11">land_and_water!$D$20:$D$28</definedName>
    <definedName name="YEAR_FINAL_FOREST_PLANTATIONS">#REF!</definedName>
    <definedName name="YEAR_FINAL_FORESTRY_SELF_SUFFICIENCY_SP" localSheetId="11">land_and_water!$D$260:$D$268</definedName>
    <definedName name="YEAR_FINAL_FORESTRY_SELF_SUFFICIENCY_SP">#REF!</definedName>
    <definedName name="YEAR_FINAL_FUEL_CONSUMPTION_EFFICIENCY_CHANGE_SP" localSheetId="9">'energy-transport'!$D$39</definedName>
    <definedName name="YEAR_FINAL_GENDER_PARITY_INDEX_SP">society!$D$8:$D$42</definedName>
    <definedName name="YEAR_FINAL_HEAT_PUMPS_EXPANSION_SP" localSheetId="8">energy!$C$254:$C$262</definedName>
    <definedName name="YEAR_FINAL_LAND_PRODUCTS_GLOBAL_POOL_SP" localSheetId="11">land_and_water!$D$328:$D$336</definedName>
    <definedName name="YEAR_FINAL_LOAD_FACTOR_MOD_SP" localSheetId="9">'energy-transport'!$D$27</definedName>
    <definedName name="YEAR_FINAL_MANURE_MANAGEMENT_SYSTEM_SP" localSheetId="11">land_and_water!$D$391:$D$399</definedName>
    <definedName name="YEAR_FINAL_PERCENTAGE_FE_LIQUID_AND_GAS_SUBSTITUTED_BY_H2_LIQUIDS_AND_GASES_BASED_FUEL_SP">energy!$D$316:$D$324</definedName>
    <definedName name="YEAR_FINAL_PRIORITIZE_HUMAN_CONSUMPTION_SP" localSheetId="11">land_and_water!#REF!</definedName>
    <definedName name="YEAR_FINAL_REDUCTION_TRANSPORT_DEMAND_SP" localSheetId="9">'energy-transport'!$D$8</definedName>
    <definedName name="YEAR_FINAL_SC_SP" localSheetId="9">energy!$D$280</definedName>
    <definedName name="YEAR_FINAL_SC_SP">energy!$D$280</definedName>
    <definedName name="YEAR_FINAL_SHARE_BIOENERGY_IN_TI_FOSSIL_LIQUIDS_AND_GASES_SP" localSheetId="8">energy!$D$304:$D$312</definedName>
    <definedName name="YEAR_FINAL_SHARE_BIOENERGY_IN_TI_FOSSIL_LIQUIDS_AND_GASES_SP" localSheetId="11">#REF!</definedName>
    <definedName name="YEAR_FINAL_SHARE_BIOENERGY_IN_TI_FOSSIL_LIQUIDS_AND_GASES_SP">#REF!</definedName>
    <definedName name="YEAR_FINAL_SOIL_MANAGEMENT_GRASSLANDS_SP" localSheetId="11">land_and_water!$D$236:$D$244</definedName>
    <definedName name="YEAR_FINAL_SOLAR_LAND_FROM_OTHERS" localSheetId="11">land_and_water!$D$287:$D$295</definedName>
    <definedName name="YEAR_FINAL_STATIONARY_ELECTROLIZERS_EXPANSION_SP" localSheetId="11">[3]energy!#REF!</definedName>
    <definedName name="YEAR_FINAL_STATIONARY_ELECTROLIZERS_EXPANSION_SP">energy!#REF!</definedName>
    <definedName name="YEAR_FINAL_TRANSPORT_SHARE_SP" localSheetId="9">'energy-transport'!$D$57</definedName>
    <definedName name="YEAR_FINAL_URBAN_LAND_DENSITY_SP" localSheetId="11">land_and_water!$D$224</definedName>
    <definedName name="YEAR_FINAL_WATER_EFFICIENCY_SP" localSheetId="11">land_and_water!$D$379</definedName>
    <definedName name="YEAR_FINAL_WOOD_FOR_ENERGY_SP" localSheetId="11">land_and_water!$D$354:$D$362</definedName>
    <definedName name="YEAR_INITIAL_CROPS_FOR_ENERGY_SP" localSheetId="11">land_and_water!$C$341:$C$349</definedName>
    <definedName name="YEAR_INITIAL_DIET_CHANGE_SP" localSheetId="11">land_and_water!$C$187:$C$195</definedName>
    <definedName name="YEAR_INITIAL_DIET_CHANGE_SP">#REF!</definedName>
    <definedName name="YEAR_INITIAL_EFFECT_OIL_AND_GAS_ON_AGRICULTURE_SP" localSheetId="11">land_and_water!$C$367:$C$375</definedName>
    <definedName name="YEAR_INITIAL_ELECTRIC_BOILERS_EXPANSION_SP" localSheetId="8">energy!$B$266:$B$274</definedName>
    <definedName name="YEAR_INITIAL_FOREST_LOSS_LIMIT_SP">land_and_water!$C$248:$C$256</definedName>
    <definedName name="YEAR_INITIAL_FOREST_OVEREXPLOTATION_SP" localSheetId="11">land_and_water!#REF!</definedName>
    <definedName name="YEAR_INITIAL_FOREST_PLANTATIONS" localSheetId="11">land_and_water!$C$20:$C$28</definedName>
    <definedName name="YEAR_INITIAL_FOREST_PLANTATIONS">#REF!</definedName>
    <definedName name="YEAR_INITIAL_FORESTRY_SELF_SUFFICIENCY_SP" localSheetId="11">land_and_water!$C$260:$C$268</definedName>
    <definedName name="YEAR_INITIAL_FORESTRY_SELF_SUFFICIENCY_SP">#REF!</definedName>
    <definedName name="YEAR_INITIAL_FUEL_CONSUMPTION_EFFICIENCY_CHANGE_SP" localSheetId="9">'energy-transport'!$C$39</definedName>
    <definedName name="YEAR_INITIAL_GENDER_PARITY_INDEX_SP">society!$C$8:$C$42</definedName>
    <definedName name="YEAR_INITIAL_HEAT_PUMPS_EXPANSION_SP" localSheetId="8">energy!$B$254:$B$262</definedName>
    <definedName name="YEAR_INITIAL_LAND_PRODUCTS_GLOBAL_POOL_SP" localSheetId="11">land_and_water!$C$328:$C$336</definedName>
    <definedName name="YEAR_INITIAL_LOAD_FACTOR_MOD_SP" localSheetId="9">'energy-transport'!$C$27</definedName>
    <definedName name="YEAR_INITIAL_MANURE_MANAGEMENT_SYSTEM_SP" localSheetId="11">land_and_water!$C$391:$C$399</definedName>
    <definedName name="YEAR_INITIAL_PRIORITIZE_HUMAN_CONSUMPTION_SP" localSheetId="11">land_and_water!#REF!</definedName>
    <definedName name="YEAR_INITIAL_REDUCTION_TRANSPORT_DEMAND_SP" localSheetId="9">'energy-transport'!$C$8</definedName>
    <definedName name="YEAR_INITIAL_SC_SP" localSheetId="9">energy!$C$280</definedName>
    <definedName name="YEAR_INITIAL_SC_SP">energy!$C$280</definedName>
    <definedName name="YEAR_INITIAL_SHARE_BIOENERGY_IN_TI_FOSSIL_LIQUIDS_AND_GASES_SP" localSheetId="8">energy!$C$304:$C$312</definedName>
    <definedName name="YEAR_INITIAL_SHARE_BIOENERGY_IN_TI_FOSSIL_LIQUIDS_AND_GASES_SP" localSheetId="11">#REF!</definedName>
    <definedName name="YEAR_INITIAL_SHARE_BIOENERGY_IN_TI_FOSSIL_LIQUIDS_AND_GASES_SP">#REF!</definedName>
    <definedName name="YEAR_INITIAL_SOIL_MANAGEMENT_GRASSLANDS_SP" localSheetId="11">land_and_water!$C$236:$C$244</definedName>
    <definedName name="YEAR_INITIAL_SOLAR_LAND_FROM_OTHERS" localSheetId="11">land_and_water!$C$287:$C$295</definedName>
    <definedName name="YEAR_INITIAL_TRANSPORT_SHARE_SP" localSheetId="9">'energy-transport'!$C$57</definedName>
    <definedName name="YEAR_INITIAL_URBAN_LAND_DENSITY_SP" localSheetId="11">land_and_water!$C$224</definedName>
    <definedName name="YEAR_INITIAL_WATER_EFFICIENCY_SP" localSheetId="11">land_and_water!$C$379</definedName>
    <definedName name="YEAR_INITIAL_WOOD_FOR_ENERGY_SP" localSheetId="11">land_and_water!$C$354:$C$362</definedName>
    <definedName name="year_policy_change_energy_H_by_sector" localSheetId="8">energy!#REF!</definedName>
    <definedName name="year_unconv_gas" localSheetId="8">energy!#REF!</definedName>
    <definedName name="year_unconv_oil" localSheetId="8">energy!#REF!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47" i="58" l="1"/>
  <c r="M446" i="58"/>
  <c r="M445" i="58"/>
  <c r="M444" i="58"/>
  <c r="M443" i="58"/>
  <c r="M442" i="58"/>
  <c r="M441" i="58"/>
  <c r="M440" i="58"/>
  <c r="M439" i="58"/>
  <c r="M435" i="58"/>
  <c r="M434" i="58"/>
  <c r="M433" i="58"/>
  <c r="M432" i="58"/>
  <c r="M431" i="58"/>
  <c r="M430" i="58"/>
  <c r="M429" i="58"/>
  <c r="M428" i="58"/>
  <c r="M427" i="58"/>
  <c r="M423" i="58"/>
  <c r="M422" i="58"/>
  <c r="M421" i="58"/>
  <c r="M420" i="58"/>
  <c r="M419" i="58"/>
  <c r="M418" i="58"/>
  <c r="M417" i="58"/>
  <c r="M416" i="58"/>
  <c r="M415" i="58"/>
  <c r="M411" i="58"/>
  <c r="M410" i="58"/>
  <c r="M409" i="58"/>
  <c r="M408" i="58"/>
  <c r="M407" i="58"/>
  <c r="M406" i="58"/>
  <c r="M405" i="58"/>
  <c r="M404" i="58"/>
  <c r="M403" i="58"/>
  <c r="M309" i="58"/>
  <c r="N309" i="58" s="1"/>
  <c r="M308" i="58"/>
  <c r="N308" i="58" s="1"/>
  <c r="N307" i="58"/>
  <c r="M307" i="58"/>
  <c r="M306" i="58"/>
  <c r="N306" i="58" s="1"/>
  <c r="M305" i="58"/>
  <c r="N305" i="58" s="1"/>
  <c r="M304" i="58"/>
  <c r="N304" i="58" s="1"/>
  <c r="M303" i="58"/>
  <c r="N303" i="58" s="1"/>
  <c r="M302" i="58"/>
  <c r="N302" i="58" s="1"/>
  <c r="N301" i="58"/>
  <c r="M301" i="58"/>
  <c r="H301" i="58"/>
  <c r="G301" i="58"/>
  <c r="F501" i="57"/>
  <c r="F502" i="57" s="1"/>
  <c r="F503" i="57" s="1"/>
  <c r="F504" i="57" s="1"/>
  <c r="E501" i="57"/>
  <c r="E502" i="57" s="1"/>
  <c r="E503" i="57" s="1"/>
  <c r="E504" i="57" s="1"/>
  <c r="D501" i="57"/>
  <c r="D502" i="57" s="1"/>
  <c r="D503" i="57" s="1"/>
  <c r="D504" i="57" s="1"/>
  <c r="C501" i="57"/>
  <c r="C502" i="57" s="1"/>
  <c r="C503" i="57" s="1"/>
  <c r="C504" i="57" s="1"/>
  <c r="B501" i="57"/>
  <c r="B502" i="57" s="1"/>
  <c r="B503" i="57" s="1"/>
  <c r="B504" i="57" s="1"/>
  <c r="F499" i="57"/>
  <c r="E499" i="57"/>
  <c r="D499" i="57"/>
  <c r="C499" i="57"/>
  <c r="B499" i="57"/>
  <c r="F492" i="57"/>
  <c r="E492" i="57"/>
  <c r="D492" i="57"/>
  <c r="C492" i="57"/>
  <c r="B492" i="57"/>
  <c r="F490" i="57"/>
  <c r="E490" i="57"/>
  <c r="D490" i="57"/>
  <c r="C490" i="57"/>
  <c r="B490" i="57"/>
  <c r="F486" i="57"/>
  <c r="E486" i="57"/>
  <c r="D486" i="57"/>
  <c r="C486" i="57"/>
  <c r="B486" i="57"/>
  <c r="F483" i="57"/>
  <c r="E483" i="57"/>
  <c r="D483" i="57"/>
  <c r="C483" i="57"/>
  <c r="B483" i="57"/>
  <c r="F478" i="57"/>
  <c r="E478" i="57"/>
  <c r="D478" i="57"/>
  <c r="C478" i="57"/>
  <c r="B478" i="57"/>
  <c r="F476" i="57"/>
  <c r="E476" i="57"/>
  <c r="D476" i="57"/>
  <c r="C476" i="57"/>
  <c r="B476" i="57"/>
  <c r="F467" i="57"/>
  <c r="E467" i="57"/>
  <c r="D467" i="57"/>
  <c r="C467" i="57"/>
  <c r="B467" i="57"/>
  <c r="F464" i="57"/>
  <c r="E464" i="57"/>
  <c r="D464" i="57"/>
  <c r="C464" i="57"/>
  <c r="B464" i="57"/>
  <c r="F462" i="57"/>
  <c r="E462" i="57"/>
  <c r="D462" i="57"/>
  <c r="C462" i="57"/>
  <c r="B462" i="57"/>
  <c r="F459" i="57"/>
  <c r="E459" i="57"/>
  <c r="D459" i="57"/>
  <c r="C459" i="57"/>
  <c r="B459" i="57"/>
  <c r="C188" i="56"/>
  <c r="D188" i="56"/>
  <c r="E188" i="56" s="1"/>
  <c r="F188" i="56" s="1"/>
  <c r="G188" i="56" s="1"/>
  <c r="H188" i="56" s="1"/>
  <c r="I188" i="56" s="1"/>
  <c r="J188" i="56" s="1"/>
  <c r="K188" i="56" s="1"/>
  <c r="L188" i="56" s="1"/>
  <c r="M188" i="56" s="1"/>
  <c r="N188" i="56" s="1"/>
  <c r="O188" i="56" s="1"/>
  <c r="P188" i="56" s="1"/>
  <c r="Q188" i="56" s="1"/>
  <c r="R188" i="56" s="1"/>
  <c r="S188" i="56" s="1"/>
  <c r="T188" i="56" s="1"/>
  <c r="U188" i="56" s="1"/>
  <c r="V188" i="56" s="1"/>
  <c r="W188" i="56" s="1"/>
  <c r="X188" i="56" s="1"/>
  <c r="Y188" i="56" s="1"/>
  <c r="Z188" i="56" s="1"/>
  <c r="AA188" i="56" s="1"/>
  <c r="AB188" i="56" s="1"/>
  <c r="AC188" i="56" s="1"/>
  <c r="AD188" i="56" s="1"/>
  <c r="AE188" i="56" s="1"/>
  <c r="AF188" i="56" s="1"/>
  <c r="AG188" i="56" s="1"/>
  <c r="AH188" i="56" s="1"/>
  <c r="AI188" i="56" s="1"/>
  <c r="AJ188" i="56" s="1"/>
  <c r="AK188" i="56" s="1"/>
  <c r="C189" i="56"/>
  <c r="AK189" i="56"/>
  <c r="C190" i="56"/>
  <c r="AK190" i="56"/>
  <c r="C191" i="56"/>
  <c r="C192" i="56"/>
  <c r="AK192" i="56"/>
  <c r="C193" i="56"/>
  <c r="AK193" i="56"/>
  <c r="C194" i="56"/>
  <c r="AK194" i="56"/>
  <c r="C195" i="56"/>
  <c r="AK195" i="56"/>
  <c r="C197" i="56"/>
  <c r="AK197" i="56"/>
  <c r="C198" i="56"/>
  <c r="AK198" i="56"/>
  <c r="C200" i="56"/>
  <c r="C201" i="56"/>
  <c r="AK201" i="56"/>
  <c r="C202" i="56"/>
  <c r="AK202" i="56"/>
  <c r="C203" i="56"/>
  <c r="AK203" i="56"/>
  <c r="C204" i="56"/>
  <c r="AK204" i="56"/>
  <c r="C205" i="56"/>
  <c r="C207" i="56"/>
  <c r="C208" i="56"/>
  <c r="C209" i="56"/>
  <c r="C210" i="56"/>
  <c r="C211" i="56"/>
  <c r="C212" i="56"/>
  <c r="C213" i="56"/>
  <c r="AK213" i="56"/>
  <c r="C214" i="56"/>
  <c r="AK214" i="56"/>
  <c r="C216" i="56"/>
  <c r="AK216" i="56"/>
  <c r="C217" i="56"/>
  <c r="AK217" i="56"/>
  <c r="C218" i="56"/>
  <c r="AK218" i="56"/>
  <c r="C219" i="56"/>
  <c r="AK219" i="56"/>
  <c r="C220" i="56"/>
  <c r="C221" i="56"/>
  <c r="AK221" i="56"/>
  <c r="C222" i="56"/>
  <c r="AK222" i="56"/>
  <c r="C223" i="56"/>
  <c r="AK223" i="56"/>
  <c r="C226" i="56"/>
  <c r="D226" i="56"/>
  <c r="E226" i="56" s="1"/>
  <c r="F226" i="56" s="1"/>
  <c r="G226" i="56" s="1"/>
  <c r="H226" i="56" s="1"/>
  <c r="I226" i="56" s="1"/>
  <c r="J226" i="56" s="1"/>
  <c r="K226" i="56" s="1"/>
  <c r="L226" i="56" s="1"/>
  <c r="M226" i="56" s="1"/>
  <c r="N226" i="56" s="1"/>
  <c r="O226" i="56" s="1"/>
  <c r="P226" i="56" s="1"/>
  <c r="Q226" i="56" s="1"/>
  <c r="R226" i="56" s="1"/>
  <c r="S226" i="56" s="1"/>
  <c r="T226" i="56" s="1"/>
  <c r="U226" i="56" s="1"/>
  <c r="V226" i="56" s="1"/>
  <c r="W226" i="56" s="1"/>
  <c r="X226" i="56" s="1"/>
  <c r="Y226" i="56" s="1"/>
  <c r="Z226" i="56" s="1"/>
  <c r="AA226" i="56" s="1"/>
  <c r="AB226" i="56" s="1"/>
  <c r="AC226" i="56" s="1"/>
  <c r="AD226" i="56" s="1"/>
  <c r="AE226" i="56" s="1"/>
  <c r="AF226" i="56" s="1"/>
  <c r="AG226" i="56" s="1"/>
  <c r="AH226" i="56" s="1"/>
  <c r="AI226" i="56" s="1"/>
  <c r="AJ226" i="56" s="1"/>
  <c r="AK226" i="56" s="1"/>
  <c r="AL226" i="56" s="1"/>
  <c r="AM226" i="56" s="1"/>
  <c r="AN226" i="56" s="1"/>
  <c r="AO226" i="56" s="1"/>
  <c r="AP226" i="56" s="1"/>
  <c r="AQ226" i="56" s="1"/>
  <c r="AR226" i="56" s="1"/>
  <c r="AS226" i="56" s="1"/>
  <c r="AT226" i="56" s="1"/>
  <c r="AU226" i="56" s="1"/>
  <c r="AV226" i="56" s="1"/>
  <c r="AW226" i="56" s="1"/>
  <c r="AX226" i="56" s="1"/>
  <c r="AY226" i="56" s="1"/>
  <c r="AZ226" i="56" s="1"/>
  <c r="BA226" i="56" s="1"/>
  <c r="BB226" i="56" s="1"/>
  <c r="BC226" i="56" s="1"/>
  <c r="BD226" i="56" s="1"/>
  <c r="BE226" i="56" s="1"/>
  <c r="BF226" i="56" s="1"/>
  <c r="BG226" i="56" s="1"/>
  <c r="BH226" i="56" s="1"/>
  <c r="BI226" i="56" s="1"/>
  <c r="BJ226" i="56" s="1"/>
  <c r="BK226" i="56" s="1"/>
  <c r="BL226" i="56" s="1"/>
  <c r="BM226" i="56" s="1"/>
  <c r="BN226" i="56" s="1"/>
  <c r="BO226" i="56" s="1"/>
  <c r="BP226" i="56" s="1"/>
  <c r="BQ226" i="56" s="1"/>
  <c r="BR226" i="56" s="1"/>
  <c r="BS226" i="56" s="1"/>
  <c r="BT226" i="56" s="1"/>
  <c r="BU226" i="56" s="1"/>
  <c r="BV226" i="56" s="1"/>
  <c r="BW226" i="56" s="1"/>
  <c r="BX226" i="56" s="1"/>
  <c r="BY226" i="56" s="1"/>
  <c r="BZ226" i="56" s="1"/>
  <c r="CA226" i="56" s="1"/>
  <c r="CB226" i="56" s="1"/>
  <c r="CC226" i="56" s="1"/>
  <c r="CD226" i="56" s="1"/>
  <c r="CE226" i="56" s="1"/>
  <c r="CF226" i="56" s="1"/>
  <c r="CG226" i="56" s="1"/>
  <c r="CH226" i="56" s="1"/>
  <c r="CI226" i="56" s="1"/>
  <c r="CJ226" i="56" s="1"/>
  <c r="CK226" i="56" s="1"/>
  <c r="CL226" i="56" s="1"/>
  <c r="CM226" i="56" s="1"/>
  <c r="CN226" i="56" s="1"/>
  <c r="CO226" i="56" s="1"/>
  <c r="CP226" i="56" s="1"/>
  <c r="CQ226" i="56" s="1"/>
  <c r="CR226" i="56" s="1"/>
  <c r="CS226" i="56" s="1"/>
  <c r="W227" i="56"/>
  <c r="X227" i="56" s="1"/>
  <c r="Y227" i="56" s="1"/>
  <c r="Z227" i="56" s="1"/>
  <c r="AA227" i="56" s="1"/>
  <c r="AB227" i="56" s="1"/>
  <c r="AC227" i="56" s="1"/>
  <c r="AD227" i="56" s="1"/>
  <c r="AE227" i="56" s="1"/>
  <c r="AF227" i="56" s="1"/>
  <c r="AG227" i="56" s="1"/>
  <c r="AH227" i="56" s="1"/>
  <c r="AI227" i="56" s="1"/>
  <c r="AJ227" i="56" s="1"/>
  <c r="AK227" i="56" s="1"/>
  <c r="AL227" i="56" s="1"/>
  <c r="AM227" i="56" s="1"/>
  <c r="AN227" i="56" s="1"/>
  <c r="AO227" i="56" s="1"/>
  <c r="AP227" i="56" s="1"/>
  <c r="AQ227" i="56" s="1"/>
  <c r="AR227" i="56" s="1"/>
  <c r="AS227" i="56" s="1"/>
  <c r="AT227" i="56" s="1"/>
  <c r="AU227" i="56" s="1"/>
  <c r="AV227" i="56" s="1"/>
  <c r="AW227" i="56" s="1"/>
  <c r="AX227" i="56" s="1"/>
  <c r="AY227" i="56" s="1"/>
  <c r="AZ227" i="56" s="1"/>
  <c r="BA227" i="56" s="1"/>
  <c r="BB227" i="56" s="1"/>
  <c r="BC227" i="56" s="1"/>
  <c r="BD227" i="56" s="1"/>
  <c r="BE227" i="56" s="1"/>
  <c r="BF227" i="56" s="1"/>
  <c r="BG227" i="56" s="1"/>
  <c r="BH227" i="56" s="1"/>
  <c r="BI227" i="56" s="1"/>
  <c r="BJ227" i="56" s="1"/>
  <c r="BK227" i="56" s="1"/>
  <c r="BL227" i="56" s="1"/>
  <c r="BM227" i="56" s="1"/>
  <c r="BN227" i="56" s="1"/>
  <c r="BO227" i="56" s="1"/>
  <c r="BP227" i="56" s="1"/>
  <c r="BQ227" i="56" s="1"/>
  <c r="BR227" i="56" s="1"/>
  <c r="BS227" i="56" s="1"/>
  <c r="BT227" i="56" s="1"/>
  <c r="BU227" i="56" s="1"/>
  <c r="BV227" i="56" s="1"/>
  <c r="BW227" i="56" s="1"/>
  <c r="BX227" i="56" s="1"/>
  <c r="BY227" i="56" s="1"/>
  <c r="BZ227" i="56" s="1"/>
  <c r="CA227" i="56" s="1"/>
  <c r="CB227" i="56" s="1"/>
  <c r="CC227" i="56" s="1"/>
  <c r="CD227" i="56" s="1"/>
  <c r="CE227" i="56" s="1"/>
  <c r="CF227" i="56" s="1"/>
  <c r="CG227" i="56" s="1"/>
  <c r="CH227" i="56" s="1"/>
  <c r="CI227" i="56" s="1"/>
  <c r="CJ227" i="56" s="1"/>
  <c r="CK227" i="56" s="1"/>
  <c r="CL227" i="56" s="1"/>
  <c r="CM227" i="56" s="1"/>
  <c r="CN227" i="56" s="1"/>
  <c r="CO227" i="56" s="1"/>
  <c r="CP227" i="56" s="1"/>
  <c r="CQ227" i="56" s="1"/>
  <c r="CR227" i="56" s="1"/>
  <c r="CS227" i="56" s="1"/>
  <c r="W228" i="56"/>
  <c r="X228" i="56" s="1"/>
  <c r="Y228" i="56" s="1"/>
  <c r="Z228" i="56" s="1"/>
  <c r="AA228" i="56" s="1"/>
  <c r="AB228" i="56" s="1"/>
  <c r="AC228" i="56" s="1"/>
  <c r="AD228" i="56" s="1"/>
  <c r="AE228" i="56" s="1"/>
  <c r="AF228" i="56" s="1"/>
  <c r="AG228" i="56" s="1"/>
  <c r="AH228" i="56" s="1"/>
  <c r="AI228" i="56" s="1"/>
  <c r="AJ228" i="56" s="1"/>
  <c r="AK228" i="56" s="1"/>
  <c r="AL228" i="56" s="1"/>
  <c r="AM228" i="56" s="1"/>
  <c r="AN228" i="56" s="1"/>
  <c r="AO228" i="56" s="1"/>
  <c r="AP228" i="56" s="1"/>
  <c r="AQ228" i="56" s="1"/>
  <c r="AR228" i="56" s="1"/>
  <c r="AS228" i="56" s="1"/>
  <c r="AT228" i="56" s="1"/>
  <c r="AU228" i="56" s="1"/>
  <c r="AV228" i="56" s="1"/>
  <c r="AW228" i="56" s="1"/>
  <c r="AX228" i="56" s="1"/>
  <c r="AY228" i="56" s="1"/>
  <c r="AZ228" i="56" s="1"/>
  <c r="BA228" i="56" s="1"/>
  <c r="BB228" i="56" s="1"/>
  <c r="BC228" i="56" s="1"/>
  <c r="BD228" i="56" s="1"/>
  <c r="BE228" i="56" s="1"/>
  <c r="BF228" i="56" s="1"/>
  <c r="BG228" i="56" s="1"/>
  <c r="BH228" i="56" s="1"/>
  <c r="BI228" i="56" s="1"/>
  <c r="BJ228" i="56" s="1"/>
  <c r="BK228" i="56" s="1"/>
  <c r="BL228" i="56" s="1"/>
  <c r="BM228" i="56" s="1"/>
  <c r="BN228" i="56" s="1"/>
  <c r="BO228" i="56" s="1"/>
  <c r="BP228" i="56" s="1"/>
  <c r="BQ228" i="56" s="1"/>
  <c r="BR228" i="56" s="1"/>
  <c r="BS228" i="56" s="1"/>
  <c r="BT228" i="56" s="1"/>
  <c r="BU228" i="56" s="1"/>
  <c r="BV228" i="56" s="1"/>
  <c r="BW228" i="56" s="1"/>
  <c r="BX228" i="56" s="1"/>
  <c r="BY228" i="56" s="1"/>
  <c r="BZ228" i="56" s="1"/>
  <c r="CA228" i="56" s="1"/>
  <c r="CB228" i="56" s="1"/>
  <c r="CC228" i="56" s="1"/>
  <c r="CD228" i="56" s="1"/>
  <c r="CE228" i="56" s="1"/>
  <c r="CF228" i="56" s="1"/>
  <c r="CG228" i="56" s="1"/>
  <c r="CH228" i="56" s="1"/>
  <c r="CI228" i="56" s="1"/>
  <c r="CJ228" i="56" s="1"/>
  <c r="CK228" i="56" s="1"/>
  <c r="CL228" i="56" s="1"/>
  <c r="CM228" i="56" s="1"/>
  <c r="CN228" i="56" s="1"/>
  <c r="CO228" i="56" s="1"/>
  <c r="CP228" i="56" s="1"/>
  <c r="CQ228" i="56" s="1"/>
  <c r="CR228" i="56" s="1"/>
  <c r="CS228" i="56" s="1"/>
  <c r="W229" i="56"/>
  <c r="X229" i="56" s="1"/>
  <c r="Y229" i="56"/>
  <c r="Z229" i="56" s="1"/>
  <c r="AA229" i="56" s="1"/>
  <c r="AB229" i="56" s="1"/>
  <c r="AC229" i="56" s="1"/>
  <c r="AD229" i="56" s="1"/>
  <c r="AE229" i="56" s="1"/>
  <c r="AF229" i="56" s="1"/>
  <c r="AG229" i="56" s="1"/>
  <c r="AH229" i="56" s="1"/>
  <c r="AI229" i="56" s="1"/>
  <c r="AJ229" i="56" s="1"/>
  <c r="AK229" i="56" s="1"/>
  <c r="AL229" i="56" s="1"/>
  <c r="AM229" i="56" s="1"/>
  <c r="AN229" i="56" s="1"/>
  <c r="AO229" i="56" s="1"/>
  <c r="AP229" i="56" s="1"/>
  <c r="AQ229" i="56" s="1"/>
  <c r="AR229" i="56" s="1"/>
  <c r="AS229" i="56" s="1"/>
  <c r="AT229" i="56" s="1"/>
  <c r="AU229" i="56" s="1"/>
  <c r="AV229" i="56" s="1"/>
  <c r="AW229" i="56" s="1"/>
  <c r="AX229" i="56" s="1"/>
  <c r="AY229" i="56" s="1"/>
  <c r="AZ229" i="56" s="1"/>
  <c r="BA229" i="56" s="1"/>
  <c r="BB229" i="56" s="1"/>
  <c r="BC229" i="56" s="1"/>
  <c r="BD229" i="56" s="1"/>
  <c r="BE229" i="56" s="1"/>
  <c r="BF229" i="56" s="1"/>
  <c r="BG229" i="56" s="1"/>
  <c r="BH229" i="56" s="1"/>
  <c r="BI229" i="56" s="1"/>
  <c r="BJ229" i="56" s="1"/>
  <c r="BK229" i="56" s="1"/>
  <c r="BL229" i="56" s="1"/>
  <c r="BM229" i="56" s="1"/>
  <c r="BN229" i="56" s="1"/>
  <c r="BO229" i="56" s="1"/>
  <c r="BP229" i="56" s="1"/>
  <c r="BQ229" i="56" s="1"/>
  <c r="BR229" i="56" s="1"/>
  <c r="BS229" i="56" s="1"/>
  <c r="BT229" i="56" s="1"/>
  <c r="BU229" i="56" s="1"/>
  <c r="BV229" i="56" s="1"/>
  <c r="BW229" i="56" s="1"/>
  <c r="BX229" i="56" s="1"/>
  <c r="BY229" i="56" s="1"/>
  <c r="BZ229" i="56" s="1"/>
  <c r="CA229" i="56" s="1"/>
  <c r="CB229" i="56" s="1"/>
  <c r="CC229" i="56" s="1"/>
  <c r="CD229" i="56" s="1"/>
  <c r="CE229" i="56" s="1"/>
  <c r="CF229" i="56" s="1"/>
  <c r="CG229" i="56" s="1"/>
  <c r="CH229" i="56" s="1"/>
  <c r="CI229" i="56" s="1"/>
  <c r="CJ229" i="56" s="1"/>
  <c r="CK229" i="56" s="1"/>
  <c r="CL229" i="56" s="1"/>
  <c r="CM229" i="56" s="1"/>
  <c r="CN229" i="56" s="1"/>
  <c r="CO229" i="56" s="1"/>
  <c r="CP229" i="56" s="1"/>
  <c r="CQ229" i="56" s="1"/>
  <c r="CR229" i="56" s="1"/>
  <c r="CS229" i="56" s="1"/>
  <c r="W230" i="56"/>
  <c r="X230" i="56" s="1"/>
  <c r="Y230" i="56" s="1"/>
  <c r="Z230" i="56" s="1"/>
  <c r="AA230" i="56" s="1"/>
  <c r="AB230" i="56" s="1"/>
  <c r="AC230" i="56" s="1"/>
  <c r="AD230" i="56" s="1"/>
  <c r="AE230" i="56" s="1"/>
  <c r="AF230" i="56" s="1"/>
  <c r="AG230" i="56" s="1"/>
  <c r="AH230" i="56" s="1"/>
  <c r="AI230" i="56" s="1"/>
  <c r="AJ230" i="56" s="1"/>
  <c r="AK230" i="56" s="1"/>
  <c r="AL230" i="56" s="1"/>
  <c r="AM230" i="56" s="1"/>
  <c r="AN230" i="56" s="1"/>
  <c r="AO230" i="56" s="1"/>
  <c r="AP230" i="56" s="1"/>
  <c r="AQ230" i="56" s="1"/>
  <c r="AR230" i="56" s="1"/>
  <c r="AS230" i="56" s="1"/>
  <c r="AT230" i="56" s="1"/>
  <c r="AU230" i="56" s="1"/>
  <c r="AV230" i="56" s="1"/>
  <c r="AW230" i="56" s="1"/>
  <c r="AX230" i="56" s="1"/>
  <c r="AY230" i="56" s="1"/>
  <c r="AZ230" i="56" s="1"/>
  <c r="BA230" i="56" s="1"/>
  <c r="BB230" i="56" s="1"/>
  <c r="BC230" i="56" s="1"/>
  <c r="BD230" i="56" s="1"/>
  <c r="BE230" i="56" s="1"/>
  <c r="BF230" i="56" s="1"/>
  <c r="BG230" i="56" s="1"/>
  <c r="BH230" i="56" s="1"/>
  <c r="BI230" i="56" s="1"/>
  <c r="BJ230" i="56" s="1"/>
  <c r="BK230" i="56" s="1"/>
  <c r="BL230" i="56" s="1"/>
  <c r="BM230" i="56" s="1"/>
  <c r="BN230" i="56" s="1"/>
  <c r="BO230" i="56" s="1"/>
  <c r="BP230" i="56" s="1"/>
  <c r="BQ230" i="56" s="1"/>
  <c r="BR230" i="56" s="1"/>
  <c r="BS230" i="56" s="1"/>
  <c r="BT230" i="56" s="1"/>
  <c r="BU230" i="56" s="1"/>
  <c r="BV230" i="56" s="1"/>
  <c r="BW230" i="56" s="1"/>
  <c r="BX230" i="56" s="1"/>
  <c r="BY230" i="56" s="1"/>
  <c r="BZ230" i="56" s="1"/>
  <c r="CA230" i="56" s="1"/>
  <c r="CB230" i="56" s="1"/>
  <c r="CC230" i="56" s="1"/>
  <c r="CD230" i="56" s="1"/>
  <c r="CE230" i="56" s="1"/>
  <c r="CF230" i="56" s="1"/>
  <c r="CG230" i="56" s="1"/>
  <c r="CH230" i="56" s="1"/>
  <c r="CI230" i="56" s="1"/>
  <c r="CJ230" i="56" s="1"/>
  <c r="CK230" i="56" s="1"/>
  <c r="CL230" i="56" s="1"/>
  <c r="CM230" i="56" s="1"/>
  <c r="CN230" i="56" s="1"/>
  <c r="CO230" i="56" s="1"/>
  <c r="CP230" i="56" s="1"/>
  <c r="CQ230" i="56" s="1"/>
  <c r="CR230" i="56" s="1"/>
  <c r="CS230" i="56" s="1"/>
  <c r="W231" i="56"/>
  <c r="X231" i="56" s="1"/>
  <c r="Y231" i="56" s="1"/>
  <c r="Z231" i="56" s="1"/>
  <c r="AA231" i="56" s="1"/>
  <c r="AB231" i="56" s="1"/>
  <c r="AC231" i="56" s="1"/>
  <c r="AD231" i="56" s="1"/>
  <c r="AE231" i="56" s="1"/>
  <c r="AF231" i="56" s="1"/>
  <c r="AG231" i="56" s="1"/>
  <c r="AH231" i="56" s="1"/>
  <c r="AI231" i="56" s="1"/>
  <c r="AJ231" i="56" s="1"/>
  <c r="AK231" i="56" s="1"/>
  <c r="AL231" i="56" s="1"/>
  <c r="AM231" i="56" s="1"/>
  <c r="AN231" i="56" s="1"/>
  <c r="AO231" i="56" s="1"/>
  <c r="AP231" i="56" s="1"/>
  <c r="AQ231" i="56" s="1"/>
  <c r="AR231" i="56" s="1"/>
  <c r="AS231" i="56" s="1"/>
  <c r="AT231" i="56" s="1"/>
  <c r="AU231" i="56" s="1"/>
  <c r="AV231" i="56" s="1"/>
  <c r="AW231" i="56" s="1"/>
  <c r="AX231" i="56" s="1"/>
  <c r="AY231" i="56" s="1"/>
  <c r="AZ231" i="56" s="1"/>
  <c r="BA231" i="56" s="1"/>
  <c r="BB231" i="56" s="1"/>
  <c r="BC231" i="56" s="1"/>
  <c r="BD231" i="56" s="1"/>
  <c r="BE231" i="56" s="1"/>
  <c r="BF231" i="56" s="1"/>
  <c r="BG231" i="56" s="1"/>
  <c r="BH231" i="56" s="1"/>
  <c r="BI231" i="56" s="1"/>
  <c r="BJ231" i="56" s="1"/>
  <c r="BK231" i="56" s="1"/>
  <c r="BL231" i="56" s="1"/>
  <c r="BM231" i="56" s="1"/>
  <c r="BN231" i="56" s="1"/>
  <c r="BO231" i="56" s="1"/>
  <c r="BP231" i="56" s="1"/>
  <c r="BQ231" i="56" s="1"/>
  <c r="BR231" i="56" s="1"/>
  <c r="BS231" i="56" s="1"/>
  <c r="BT231" i="56" s="1"/>
  <c r="BU231" i="56" s="1"/>
  <c r="BV231" i="56" s="1"/>
  <c r="BW231" i="56" s="1"/>
  <c r="BX231" i="56" s="1"/>
  <c r="BY231" i="56" s="1"/>
  <c r="BZ231" i="56" s="1"/>
  <c r="CA231" i="56" s="1"/>
  <c r="CB231" i="56" s="1"/>
  <c r="CC231" i="56" s="1"/>
  <c r="CD231" i="56" s="1"/>
  <c r="CE231" i="56" s="1"/>
  <c r="CF231" i="56" s="1"/>
  <c r="CG231" i="56" s="1"/>
  <c r="CH231" i="56" s="1"/>
  <c r="CI231" i="56" s="1"/>
  <c r="CJ231" i="56" s="1"/>
  <c r="CK231" i="56" s="1"/>
  <c r="CL231" i="56" s="1"/>
  <c r="CM231" i="56" s="1"/>
  <c r="CN231" i="56" s="1"/>
  <c r="CO231" i="56" s="1"/>
  <c r="CP231" i="56" s="1"/>
  <c r="CQ231" i="56" s="1"/>
  <c r="CR231" i="56" s="1"/>
  <c r="CS231" i="56" s="1"/>
  <c r="W232" i="56"/>
  <c r="X232" i="56"/>
  <c r="Y232" i="56" s="1"/>
  <c r="Z232" i="56" s="1"/>
  <c r="AA232" i="56" s="1"/>
  <c r="AB232" i="56" s="1"/>
  <c r="AC232" i="56" s="1"/>
  <c r="AD232" i="56" s="1"/>
  <c r="AE232" i="56" s="1"/>
  <c r="AF232" i="56" s="1"/>
  <c r="AG232" i="56" s="1"/>
  <c r="AH232" i="56" s="1"/>
  <c r="AI232" i="56" s="1"/>
  <c r="AJ232" i="56" s="1"/>
  <c r="AK232" i="56" s="1"/>
  <c r="AL232" i="56" s="1"/>
  <c r="AM232" i="56" s="1"/>
  <c r="AN232" i="56" s="1"/>
  <c r="AO232" i="56" s="1"/>
  <c r="AP232" i="56" s="1"/>
  <c r="AQ232" i="56" s="1"/>
  <c r="AR232" i="56" s="1"/>
  <c r="AS232" i="56" s="1"/>
  <c r="AT232" i="56" s="1"/>
  <c r="AU232" i="56" s="1"/>
  <c r="AV232" i="56" s="1"/>
  <c r="AW232" i="56" s="1"/>
  <c r="AX232" i="56" s="1"/>
  <c r="AY232" i="56" s="1"/>
  <c r="AZ232" i="56" s="1"/>
  <c r="BA232" i="56" s="1"/>
  <c r="BB232" i="56" s="1"/>
  <c r="BC232" i="56" s="1"/>
  <c r="BD232" i="56" s="1"/>
  <c r="BE232" i="56" s="1"/>
  <c r="BF232" i="56" s="1"/>
  <c r="BG232" i="56" s="1"/>
  <c r="BH232" i="56" s="1"/>
  <c r="BI232" i="56" s="1"/>
  <c r="BJ232" i="56" s="1"/>
  <c r="BK232" i="56" s="1"/>
  <c r="BL232" i="56" s="1"/>
  <c r="BM232" i="56" s="1"/>
  <c r="BN232" i="56" s="1"/>
  <c r="BO232" i="56" s="1"/>
  <c r="BP232" i="56" s="1"/>
  <c r="BQ232" i="56" s="1"/>
  <c r="BR232" i="56" s="1"/>
  <c r="BS232" i="56" s="1"/>
  <c r="BT232" i="56" s="1"/>
  <c r="BU232" i="56" s="1"/>
  <c r="BV232" i="56" s="1"/>
  <c r="BW232" i="56" s="1"/>
  <c r="BX232" i="56" s="1"/>
  <c r="BY232" i="56" s="1"/>
  <c r="BZ232" i="56" s="1"/>
  <c r="CA232" i="56" s="1"/>
  <c r="CB232" i="56" s="1"/>
  <c r="CC232" i="56" s="1"/>
  <c r="CD232" i="56" s="1"/>
  <c r="CE232" i="56" s="1"/>
  <c r="CF232" i="56" s="1"/>
  <c r="CG232" i="56" s="1"/>
  <c r="CH232" i="56" s="1"/>
  <c r="CI232" i="56" s="1"/>
  <c r="CJ232" i="56" s="1"/>
  <c r="CK232" i="56" s="1"/>
  <c r="CL232" i="56" s="1"/>
  <c r="CM232" i="56" s="1"/>
  <c r="CN232" i="56" s="1"/>
  <c r="CO232" i="56" s="1"/>
  <c r="CP232" i="56" s="1"/>
  <c r="CQ232" i="56" s="1"/>
  <c r="CR232" i="56" s="1"/>
  <c r="CS232" i="56" s="1"/>
  <c r="W233" i="56"/>
  <c r="X233" i="56" s="1"/>
  <c r="Y233" i="56" s="1"/>
  <c r="Z233" i="56" s="1"/>
  <c r="AA233" i="56" s="1"/>
  <c r="AB233" i="56" s="1"/>
  <c r="AC233" i="56" s="1"/>
  <c r="AD233" i="56" s="1"/>
  <c r="AE233" i="56" s="1"/>
  <c r="AF233" i="56" s="1"/>
  <c r="AG233" i="56" s="1"/>
  <c r="AH233" i="56" s="1"/>
  <c r="AI233" i="56" s="1"/>
  <c r="AJ233" i="56" s="1"/>
  <c r="AK233" i="56" s="1"/>
  <c r="AL233" i="56" s="1"/>
  <c r="AM233" i="56" s="1"/>
  <c r="AN233" i="56" s="1"/>
  <c r="AO233" i="56" s="1"/>
  <c r="AP233" i="56" s="1"/>
  <c r="AQ233" i="56" s="1"/>
  <c r="AR233" i="56" s="1"/>
  <c r="AS233" i="56" s="1"/>
  <c r="AT233" i="56" s="1"/>
  <c r="AU233" i="56" s="1"/>
  <c r="AV233" i="56" s="1"/>
  <c r="AW233" i="56" s="1"/>
  <c r="AX233" i="56" s="1"/>
  <c r="AY233" i="56" s="1"/>
  <c r="AZ233" i="56" s="1"/>
  <c r="BA233" i="56" s="1"/>
  <c r="BB233" i="56" s="1"/>
  <c r="BC233" i="56" s="1"/>
  <c r="BD233" i="56" s="1"/>
  <c r="BE233" i="56" s="1"/>
  <c r="BF233" i="56" s="1"/>
  <c r="BG233" i="56" s="1"/>
  <c r="BH233" i="56" s="1"/>
  <c r="BI233" i="56" s="1"/>
  <c r="BJ233" i="56" s="1"/>
  <c r="BK233" i="56" s="1"/>
  <c r="BL233" i="56" s="1"/>
  <c r="BM233" i="56" s="1"/>
  <c r="BN233" i="56" s="1"/>
  <c r="BO233" i="56" s="1"/>
  <c r="BP233" i="56" s="1"/>
  <c r="BQ233" i="56" s="1"/>
  <c r="BR233" i="56" s="1"/>
  <c r="BS233" i="56" s="1"/>
  <c r="BT233" i="56" s="1"/>
  <c r="BU233" i="56" s="1"/>
  <c r="BV233" i="56" s="1"/>
  <c r="BW233" i="56" s="1"/>
  <c r="BX233" i="56" s="1"/>
  <c r="BY233" i="56" s="1"/>
  <c r="BZ233" i="56" s="1"/>
  <c r="CA233" i="56" s="1"/>
  <c r="CB233" i="56" s="1"/>
  <c r="CC233" i="56" s="1"/>
  <c r="CD233" i="56" s="1"/>
  <c r="CE233" i="56" s="1"/>
  <c r="CF233" i="56" s="1"/>
  <c r="CG233" i="56" s="1"/>
  <c r="CH233" i="56" s="1"/>
  <c r="CI233" i="56" s="1"/>
  <c r="CJ233" i="56" s="1"/>
  <c r="CK233" i="56" s="1"/>
  <c r="CL233" i="56" s="1"/>
  <c r="CM233" i="56" s="1"/>
  <c r="CN233" i="56" s="1"/>
  <c r="CO233" i="56" s="1"/>
  <c r="CP233" i="56" s="1"/>
  <c r="CQ233" i="56" s="1"/>
  <c r="CR233" i="56" s="1"/>
  <c r="CS233" i="56" s="1"/>
  <c r="W234" i="56"/>
  <c r="X234" i="56" s="1"/>
  <c r="Y234" i="56" s="1"/>
  <c r="Z234" i="56" s="1"/>
  <c r="AA234" i="56" s="1"/>
  <c r="AB234" i="56" s="1"/>
  <c r="AC234" i="56" s="1"/>
  <c r="AD234" i="56" s="1"/>
  <c r="AE234" i="56" s="1"/>
  <c r="AF234" i="56" s="1"/>
  <c r="AG234" i="56" s="1"/>
  <c r="AH234" i="56" s="1"/>
  <c r="AI234" i="56" s="1"/>
  <c r="AJ234" i="56" s="1"/>
  <c r="AK234" i="56" s="1"/>
  <c r="AL234" i="56" s="1"/>
  <c r="AM234" i="56" s="1"/>
  <c r="AN234" i="56" s="1"/>
  <c r="AO234" i="56" s="1"/>
  <c r="AP234" i="56" s="1"/>
  <c r="AQ234" i="56" s="1"/>
  <c r="AR234" i="56" s="1"/>
  <c r="AS234" i="56" s="1"/>
  <c r="AT234" i="56" s="1"/>
  <c r="AU234" i="56" s="1"/>
  <c r="AV234" i="56" s="1"/>
  <c r="AW234" i="56" s="1"/>
  <c r="AX234" i="56" s="1"/>
  <c r="AY234" i="56" s="1"/>
  <c r="AZ234" i="56" s="1"/>
  <c r="BA234" i="56" s="1"/>
  <c r="BB234" i="56" s="1"/>
  <c r="BC234" i="56" s="1"/>
  <c r="BD234" i="56" s="1"/>
  <c r="BE234" i="56" s="1"/>
  <c r="BF234" i="56" s="1"/>
  <c r="BG234" i="56" s="1"/>
  <c r="BH234" i="56" s="1"/>
  <c r="BI234" i="56" s="1"/>
  <c r="BJ234" i="56" s="1"/>
  <c r="BK234" i="56" s="1"/>
  <c r="BL234" i="56" s="1"/>
  <c r="BM234" i="56" s="1"/>
  <c r="BN234" i="56" s="1"/>
  <c r="BO234" i="56" s="1"/>
  <c r="BP234" i="56" s="1"/>
  <c r="BQ234" i="56" s="1"/>
  <c r="BR234" i="56" s="1"/>
  <c r="BS234" i="56" s="1"/>
  <c r="BT234" i="56" s="1"/>
  <c r="BU234" i="56" s="1"/>
  <c r="BV234" i="56" s="1"/>
  <c r="BW234" i="56" s="1"/>
  <c r="BX234" i="56" s="1"/>
  <c r="BY234" i="56" s="1"/>
  <c r="BZ234" i="56" s="1"/>
  <c r="CA234" i="56" s="1"/>
  <c r="CB234" i="56" s="1"/>
  <c r="CC234" i="56" s="1"/>
  <c r="CD234" i="56" s="1"/>
  <c r="CE234" i="56" s="1"/>
  <c r="CF234" i="56" s="1"/>
  <c r="CG234" i="56" s="1"/>
  <c r="CH234" i="56" s="1"/>
  <c r="CI234" i="56" s="1"/>
  <c r="CJ234" i="56" s="1"/>
  <c r="CK234" i="56" s="1"/>
  <c r="CL234" i="56" s="1"/>
  <c r="CM234" i="56" s="1"/>
  <c r="CN234" i="56" s="1"/>
  <c r="CO234" i="56" s="1"/>
  <c r="CP234" i="56" s="1"/>
  <c r="CQ234" i="56" s="1"/>
  <c r="CR234" i="56" s="1"/>
  <c r="CS234" i="56" s="1"/>
  <c r="W235" i="56"/>
  <c r="X235" i="56"/>
  <c r="Y235" i="56" s="1"/>
  <c r="Z235" i="56" s="1"/>
  <c r="AA235" i="56" s="1"/>
  <c r="AB235" i="56" s="1"/>
  <c r="AC235" i="56" s="1"/>
  <c r="AD235" i="56" s="1"/>
  <c r="AE235" i="56" s="1"/>
  <c r="AF235" i="56" s="1"/>
  <c r="AG235" i="56" s="1"/>
  <c r="AH235" i="56" s="1"/>
  <c r="AI235" i="56" s="1"/>
  <c r="AJ235" i="56" s="1"/>
  <c r="AK235" i="56" s="1"/>
  <c r="AL235" i="56" s="1"/>
  <c r="AM235" i="56" s="1"/>
  <c r="AN235" i="56" s="1"/>
  <c r="AO235" i="56" s="1"/>
  <c r="AP235" i="56" s="1"/>
  <c r="AQ235" i="56" s="1"/>
  <c r="AR235" i="56" s="1"/>
  <c r="AS235" i="56" s="1"/>
  <c r="AT235" i="56" s="1"/>
  <c r="AU235" i="56" s="1"/>
  <c r="AV235" i="56" s="1"/>
  <c r="AW235" i="56" s="1"/>
  <c r="AX235" i="56" s="1"/>
  <c r="AY235" i="56" s="1"/>
  <c r="AZ235" i="56" s="1"/>
  <c r="BA235" i="56" s="1"/>
  <c r="BB235" i="56" s="1"/>
  <c r="BC235" i="56" s="1"/>
  <c r="BD235" i="56" s="1"/>
  <c r="BE235" i="56" s="1"/>
  <c r="BF235" i="56" s="1"/>
  <c r="BG235" i="56" s="1"/>
  <c r="BH235" i="56" s="1"/>
  <c r="BI235" i="56" s="1"/>
  <c r="BJ235" i="56" s="1"/>
  <c r="BK235" i="56" s="1"/>
  <c r="BL235" i="56" s="1"/>
  <c r="BM235" i="56" s="1"/>
  <c r="BN235" i="56" s="1"/>
  <c r="BO235" i="56" s="1"/>
  <c r="BP235" i="56" s="1"/>
  <c r="BQ235" i="56" s="1"/>
  <c r="BR235" i="56" s="1"/>
  <c r="BS235" i="56" s="1"/>
  <c r="BT235" i="56" s="1"/>
  <c r="BU235" i="56" s="1"/>
  <c r="BV235" i="56" s="1"/>
  <c r="BW235" i="56" s="1"/>
  <c r="BX235" i="56" s="1"/>
  <c r="BY235" i="56" s="1"/>
  <c r="BZ235" i="56" s="1"/>
  <c r="CA235" i="56" s="1"/>
  <c r="CB235" i="56" s="1"/>
  <c r="CC235" i="56" s="1"/>
  <c r="CD235" i="56" s="1"/>
  <c r="CE235" i="56" s="1"/>
  <c r="CF235" i="56" s="1"/>
  <c r="CG235" i="56" s="1"/>
  <c r="CH235" i="56" s="1"/>
  <c r="CI235" i="56" s="1"/>
  <c r="CJ235" i="56" s="1"/>
  <c r="CK235" i="56" s="1"/>
  <c r="CL235" i="56" s="1"/>
  <c r="CM235" i="56" s="1"/>
  <c r="CN235" i="56" s="1"/>
  <c r="CO235" i="56" s="1"/>
  <c r="CP235" i="56" s="1"/>
  <c r="CQ235" i="56" s="1"/>
  <c r="CR235" i="56" s="1"/>
  <c r="CS235" i="56" s="1"/>
  <c r="W236" i="56"/>
  <c r="X236" i="56"/>
  <c r="Y236" i="56" s="1"/>
  <c r="Z236" i="56" s="1"/>
  <c r="AA236" i="56" s="1"/>
  <c r="AB236" i="56" s="1"/>
  <c r="AC236" i="56" s="1"/>
  <c r="AD236" i="56" s="1"/>
  <c r="AE236" i="56" s="1"/>
  <c r="AF236" i="56" s="1"/>
  <c r="AG236" i="56" s="1"/>
  <c r="AH236" i="56" s="1"/>
  <c r="AI236" i="56" s="1"/>
  <c r="AJ236" i="56" s="1"/>
  <c r="AK236" i="56" s="1"/>
  <c r="AL236" i="56" s="1"/>
  <c r="AM236" i="56" s="1"/>
  <c r="AN236" i="56" s="1"/>
  <c r="AO236" i="56" s="1"/>
  <c r="AP236" i="56" s="1"/>
  <c r="AQ236" i="56" s="1"/>
  <c r="AR236" i="56" s="1"/>
  <c r="AS236" i="56" s="1"/>
  <c r="AT236" i="56" s="1"/>
  <c r="AU236" i="56" s="1"/>
  <c r="AV236" i="56" s="1"/>
  <c r="AW236" i="56" s="1"/>
  <c r="AX236" i="56" s="1"/>
  <c r="AY236" i="56" s="1"/>
  <c r="AZ236" i="56" s="1"/>
  <c r="BA236" i="56" s="1"/>
  <c r="BB236" i="56" s="1"/>
  <c r="BC236" i="56" s="1"/>
  <c r="BD236" i="56" s="1"/>
  <c r="BE236" i="56" s="1"/>
  <c r="BF236" i="56" s="1"/>
  <c r="BG236" i="56" s="1"/>
  <c r="BH236" i="56" s="1"/>
  <c r="BI236" i="56" s="1"/>
  <c r="BJ236" i="56" s="1"/>
  <c r="BK236" i="56" s="1"/>
  <c r="BL236" i="56" s="1"/>
  <c r="BM236" i="56" s="1"/>
  <c r="BN236" i="56" s="1"/>
  <c r="BO236" i="56" s="1"/>
  <c r="BP236" i="56" s="1"/>
  <c r="BQ236" i="56" s="1"/>
  <c r="BR236" i="56" s="1"/>
  <c r="BS236" i="56" s="1"/>
  <c r="BT236" i="56" s="1"/>
  <c r="BU236" i="56" s="1"/>
  <c r="BV236" i="56" s="1"/>
  <c r="BW236" i="56" s="1"/>
  <c r="BX236" i="56" s="1"/>
  <c r="BY236" i="56" s="1"/>
  <c r="BZ236" i="56" s="1"/>
  <c r="CA236" i="56" s="1"/>
  <c r="CB236" i="56" s="1"/>
  <c r="CC236" i="56" s="1"/>
  <c r="CD236" i="56" s="1"/>
  <c r="CE236" i="56" s="1"/>
  <c r="CF236" i="56" s="1"/>
  <c r="CG236" i="56" s="1"/>
  <c r="CH236" i="56" s="1"/>
  <c r="CI236" i="56" s="1"/>
  <c r="CJ236" i="56" s="1"/>
  <c r="CK236" i="56" s="1"/>
  <c r="CL236" i="56" s="1"/>
  <c r="CM236" i="56" s="1"/>
  <c r="CN236" i="56" s="1"/>
  <c r="CO236" i="56" s="1"/>
  <c r="CP236" i="56" s="1"/>
  <c r="CQ236" i="56" s="1"/>
  <c r="CR236" i="56" s="1"/>
  <c r="CS236" i="56" s="1"/>
  <c r="W237" i="56"/>
  <c r="X237" i="56"/>
  <c r="Y237" i="56" s="1"/>
  <c r="Z237" i="56" s="1"/>
  <c r="AA237" i="56" s="1"/>
  <c r="AB237" i="56" s="1"/>
  <c r="AC237" i="56" s="1"/>
  <c r="AD237" i="56" s="1"/>
  <c r="AE237" i="56" s="1"/>
  <c r="AF237" i="56" s="1"/>
  <c r="AG237" i="56" s="1"/>
  <c r="AH237" i="56" s="1"/>
  <c r="AI237" i="56" s="1"/>
  <c r="AJ237" i="56" s="1"/>
  <c r="AK237" i="56" s="1"/>
  <c r="AL237" i="56" s="1"/>
  <c r="AM237" i="56" s="1"/>
  <c r="AN237" i="56" s="1"/>
  <c r="AO237" i="56" s="1"/>
  <c r="AP237" i="56" s="1"/>
  <c r="AQ237" i="56" s="1"/>
  <c r="AR237" i="56" s="1"/>
  <c r="AS237" i="56" s="1"/>
  <c r="AT237" i="56" s="1"/>
  <c r="AU237" i="56" s="1"/>
  <c r="AV237" i="56" s="1"/>
  <c r="AW237" i="56" s="1"/>
  <c r="AX237" i="56" s="1"/>
  <c r="AY237" i="56" s="1"/>
  <c r="AZ237" i="56" s="1"/>
  <c r="BA237" i="56" s="1"/>
  <c r="BB237" i="56" s="1"/>
  <c r="BC237" i="56" s="1"/>
  <c r="BD237" i="56" s="1"/>
  <c r="BE237" i="56" s="1"/>
  <c r="BF237" i="56" s="1"/>
  <c r="BG237" i="56" s="1"/>
  <c r="BH237" i="56" s="1"/>
  <c r="BI237" i="56" s="1"/>
  <c r="BJ237" i="56" s="1"/>
  <c r="BK237" i="56" s="1"/>
  <c r="BL237" i="56" s="1"/>
  <c r="BM237" i="56" s="1"/>
  <c r="BN237" i="56" s="1"/>
  <c r="BO237" i="56" s="1"/>
  <c r="BP237" i="56" s="1"/>
  <c r="BQ237" i="56" s="1"/>
  <c r="BR237" i="56" s="1"/>
  <c r="BS237" i="56" s="1"/>
  <c r="BT237" i="56" s="1"/>
  <c r="BU237" i="56" s="1"/>
  <c r="BV237" i="56" s="1"/>
  <c r="BW237" i="56" s="1"/>
  <c r="BX237" i="56" s="1"/>
  <c r="BY237" i="56" s="1"/>
  <c r="BZ237" i="56" s="1"/>
  <c r="CA237" i="56" s="1"/>
  <c r="CB237" i="56" s="1"/>
  <c r="CC237" i="56" s="1"/>
  <c r="CD237" i="56" s="1"/>
  <c r="CE237" i="56" s="1"/>
  <c r="CF237" i="56" s="1"/>
  <c r="CG237" i="56" s="1"/>
  <c r="CH237" i="56" s="1"/>
  <c r="CI237" i="56" s="1"/>
  <c r="CJ237" i="56" s="1"/>
  <c r="CK237" i="56" s="1"/>
  <c r="CL237" i="56" s="1"/>
  <c r="CM237" i="56" s="1"/>
  <c r="CN237" i="56" s="1"/>
  <c r="CO237" i="56" s="1"/>
  <c r="CP237" i="56" s="1"/>
  <c r="CQ237" i="56" s="1"/>
  <c r="CR237" i="56" s="1"/>
  <c r="CS237" i="56" s="1"/>
  <c r="W238" i="56"/>
  <c r="X238" i="56"/>
  <c r="Y238" i="56" s="1"/>
  <c r="Z238" i="56" s="1"/>
  <c r="AA238" i="56" s="1"/>
  <c r="AB238" i="56" s="1"/>
  <c r="AC238" i="56" s="1"/>
  <c r="AD238" i="56" s="1"/>
  <c r="AE238" i="56" s="1"/>
  <c r="AF238" i="56" s="1"/>
  <c r="AG238" i="56" s="1"/>
  <c r="AH238" i="56" s="1"/>
  <c r="AI238" i="56" s="1"/>
  <c r="AJ238" i="56" s="1"/>
  <c r="AK238" i="56" s="1"/>
  <c r="AL238" i="56" s="1"/>
  <c r="AM238" i="56" s="1"/>
  <c r="AN238" i="56" s="1"/>
  <c r="AO238" i="56" s="1"/>
  <c r="AP238" i="56" s="1"/>
  <c r="AQ238" i="56" s="1"/>
  <c r="AR238" i="56" s="1"/>
  <c r="AS238" i="56" s="1"/>
  <c r="AT238" i="56" s="1"/>
  <c r="AU238" i="56" s="1"/>
  <c r="AV238" i="56" s="1"/>
  <c r="AW238" i="56" s="1"/>
  <c r="AX238" i="56" s="1"/>
  <c r="AY238" i="56" s="1"/>
  <c r="AZ238" i="56" s="1"/>
  <c r="BA238" i="56" s="1"/>
  <c r="BB238" i="56" s="1"/>
  <c r="BC238" i="56" s="1"/>
  <c r="BD238" i="56" s="1"/>
  <c r="BE238" i="56" s="1"/>
  <c r="BF238" i="56" s="1"/>
  <c r="BG238" i="56" s="1"/>
  <c r="BH238" i="56" s="1"/>
  <c r="BI238" i="56" s="1"/>
  <c r="BJ238" i="56" s="1"/>
  <c r="BK238" i="56" s="1"/>
  <c r="BL238" i="56" s="1"/>
  <c r="BM238" i="56" s="1"/>
  <c r="BN238" i="56" s="1"/>
  <c r="BO238" i="56" s="1"/>
  <c r="BP238" i="56" s="1"/>
  <c r="BQ238" i="56" s="1"/>
  <c r="BR238" i="56" s="1"/>
  <c r="BS238" i="56" s="1"/>
  <c r="BT238" i="56" s="1"/>
  <c r="BU238" i="56" s="1"/>
  <c r="BV238" i="56" s="1"/>
  <c r="BW238" i="56" s="1"/>
  <c r="BX238" i="56" s="1"/>
  <c r="BY238" i="56" s="1"/>
  <c r="BZ238" i="56" s="1"/>
  <c r="CA238" i="56" s="1"/>
  <c r="CB238" i="56" s="1"/>
  <c r="CC238" i="56" s="1"/>
  <c r="CD238" i="56" s="1"/>
  <c r="CE238" i="56" s="1"/>
  <c r="CF238" i="56" s="1"/>
  <c r="CG238" i="56" s="1"/>
  <c r="CH238" i="56" s="1"/>
  <c r="CI238" i="56" s="1"/>
  <c r="CJ238" i="56" s="1"/>
  <c r="CK238" i="56" s="1"/>
  <c r="CL238" i="56" s="1"/>
  <c r="CM238" i="56" s="1"/>
  <c r="CN238" i="56" s="1"/>
  <c r="CO238" i="56" s="1"/>
  <c r="CP238" i="56" s="1"/>
  <c r="CQ238" i="56" s="1"/>
  <c r="CR238" i="56" s="1"/>
  <c r="CS238" i="56" s="1"/>
  <c r="W239" i="56"/>
  <c r="X239" i="56"/>
  <c r="Y239" i="56"/>
  <c r="Z239" i="56" s="1"/>
  <c r="AA239" i="56" s="1"/>
  <c r="AB239" i="56" s="1"/>
  <c r="AC239" i="56" s="1"/>
  <c r="AD239" i="56" s="1"/>
  <c r="AE239" i="56" s="1"/>
  <c r="AF239" i="56" s="1"/>
  <c r="AG239" i="56" s="1"/>
  <c r="AH239" i="56" s="1"/>
  <c r="AI239" i="56" s="1"/>
  <c r="AJ239" i="56" s="1"/>
  <c r="AK239" i="56" s="1"/>
  <c r="AL239" i="56" s="1"/>
  <c r="AM239" i="56" s="1"/>
  <c r="AN239" i="56" s="1"/>
  <c r="AO239" i="56" s="1"/>
  <c r="AP239" i="56" s="1"/>
  <c r="AQ239" i="56" s="1"/>
  <c r="AR239" i="56" s="1"/>
  <c r="AS239" i="56" s="1"/>
  <c r="AT239" i="56" s="1"/>
  <c r="AU239" i="56" s="1"/>
  <c r="AV239" i="56" s="1"/>
  <c r="AW239" i="56" s="1"/>
  <c r="AX239" i="56" s="1"/>
  <c r="AY239" i="56" s="1"/>
  <c r="AZ239" i="56" s="1"/>
  <c r="BA239" i="56" s="1"/>
  <c r="BB239" i="56" s="1"/>
  <c r="BC239" i="56" s="1"/>
  <c r="BD239" i="56" s="1"/>
  <c r="BE239" i="56" s="1"/>
  <c r="BF239" i="56" s="1"/>
  <c r="BG239" i="56" s="1"/>
  <c r="BH239" i="56" s="1"/>
  <c r="BI239" i="56" s="1"/>
  <c r="BJ239" i="56" s="1"/>
  <c r="BK239" i="56" s="1"/>
  <c r="BL239" i="56" s="1"/>
  <c r="BM239" i="56" s="1"/>
  <c r="BN239" i="56" s="1"/>
  <c r="BO239" i="56" s="1"/>
  <c r="BP239" i="56" s="1"/>
  <c r="BQ239" i="56" s="1"/>
  <c r="BR239" i="56" s="1"/>
  <c r="BS239" i="56" s="1"/>
  <c r="BT239" i="56" s="1"/>
  <c r="BU239" i="56" s="1"/>
  <c r="BV239" i="56" s="1"/>
  <c r="BW239" i="56" s="1"/>
  <c r="BX239" i="56" s="1"/>
  <c r="BY239" i="56" s="1"/>
  <c r="BZ239" i="56" s="1"/>
  <c r="CA239" i="56" s="1"/>
  <c r="CB239" i="56" s="1"/>
  <c r="CC239" i="56" s="1"/>
  <c r="CD239" i="56" s="1"/>
  <c r="CE239" i="56" s="1"/>
  <c r="CF239" i="56" s="1"/>
  <c r="CG239" i="56" s="1"/>
  <c r="CH239" i="56" s="1"/>
  <c r="CI239" i="56" s="1"/>
  <c r="CJ239" i="56" s="1"/>
  <c r="CK239" i="56" s="1"/>
  <c r="CL239" i="56" s="1"/>
  <c r="CM239" i="56" s="1"/>
  <c r="CN239" i="56" s="1"/>
  <c r="CO239" i="56" s="1"/>
  <c r="CP239" i="56" s="1"/>
  <c r="CQ239" i="56" s="1"/>
  <c r="CR239" i="56" s="1"/>
  <c r="CS239" i="56" s="1"/>
  <c r="W240" i="56"/>
  <c r="X240" i="56"/>
  <c r="Y240" i="56" s="1"/>
  <c r="Z240" i="56" s="1"/>
  <c r="AA240" i="56" s="1"/>
  <c r="AB240" i="56" s="1"/>
  <c r="AC240" i="56" s="1"/>
  <c r="AD240" i="56" s="1"/>
  <c r="AE240" i="56" s="1"/>
  <c r="AF240" i="56" s="1"/>
  <c r="AG240" i="56" s="1"/>
  <c r="AH240" i="56" s="1"/>
  <c r="AI240" i="56" s="1"/>
  <c r="AJ240" i="56" s="1"/>
  <c r="AK240" i="56" s="1"/>
  <c r="AL240" i="56" s="1"/>
  <c r="AM240" i="56" s="1"/>
  <c r="AN240" i="56" s="1"/>
  <c r="AO240" i="56" s="1"/>
  <c r="AP240" i="56" s="1"/>
  <c r="AQ240" i="56" s="1"/>
  <c r="AR240" i="56" s="1"/>
  <c r="AS240" i="56" s="1"/>
  <c r="AT240" i="56" s="1"/>
  <c r="AU240" i="56" s="1"/>
  <c r="AV240" i="56" s="1"/>
  <c r="AW240" i="56" s="1"/>
  <c r="AX240" i="56" s="1"/>
  <c r="AY240" i="56" s="1"/>
  <c r="AZ240" i="56" s="1"/>
  <c r="BA240" i="56" s="1"/>
  <c r="BB240" i="56" s="1"/>
  <c r="BC240" i="56" s="1"/>
  <c r="BD240" i="56" s="1"/>
  <c r="BE240" i="56" s="1"/>
  <c r="BF240" i="56" s="1"/>
  <c r="BG240" i="56" s="1"/>
  <c r="BH240" i="56" s="1"/>
  <c r="BI240" i="56" s="1"/>
  <c r="BJ240" i="56" s="1"/>
  <c r="BK240" i="56" s="1"/>
  <c r="BL240" i="56" s="1"/>
  <c r="BM240" i="56" s="1"/>
  <c r="BN240" i="56" s="1"/>
  <c r="BO240" i="56" s="1"/>
  <c r="BP240" i="56" s="1"/>
  <c r="BQ240" i="56" s="1"/>
  <c r="BR240" i="56" s="1"/>
  <c r="BS240" i="56" s="1"/>
  <c r="BT240" i="56" s="1"/>
  <c r="BU240" i="56" s="1"/>
  <c r="BV240" i="56" s="1"/>
  <c r="BW240" i="56" s="1"/>
  <c r="BX240" i="56" s="1"/>
  <c r="BY240" i="56" s="1"/>
  <c r="BZ240" i="56" s="1"/>
  <c r="CA240" i="56" s="1"/>
  <c r="CB240" i="56" s="1"/>
  <c r="CC240" i="56" s="1"/>
  <c r="CD240" i="56" s="1"/>
  <c r="CE240" i="56" s="1"/>
  <c r="CF240" i="56" s="1"/>
  <c r="CG240" i="56" s="1"/>
  <c r="CH240" i="56" s="1"/>
  <c r="CI240" i="56" s="1"/>
  <c r="CJ240" i="56" s="1"/>
  <c r="CK240" i="56" s="1"/>
  <c r="CL240" i="56" s="1"/>
  <c r="CM240" i="56" s="1"/>
  <c r="CN240" i="56" s="1"/>
  <c r="CO240" i="56" s="1"/>
  <c r="CP240" i="56" s="1"/>
  <c r="CQ240" i="56" s="1"/>
  <c r="CR240" i="56" s="1"/>
  <c r="CS240" i="56" s="1"/>
  <c r="W241" i="56"/>
  <c r="X241" i="56"/>
  <c r="Y241" i="56" s="1"/>
  <c r="Z241" i="56" s="1"/>
  <c r="AA241" i="56" s="1"/>
  <c r="AB241" i="56" s="1"/>
  <c r="AC241" i="56" s="1"/>
  <c r="AD241" i="56" s="1"/>
  <c r="AE241" i="56" s="1"/>
  <c r="AF241" i="56" s="1"/>
  <c r="AG241" i="56" s="1"/>
  <c r="AH241" i="56" s="1"/>
  <c r="AI241" i="56" s="1"/>
  <c r="AJ241" i="56" s="1"/>
  <c r="AK241" i="56" s="1"/>
  <c r="AL241" i="56" s="1"/>
  <c r="AM241" i="56" s="1"/>
  <c r="AN241" i="56" s="1"/>
  <c r="AO241" i="56" s="1"/>
  <c r="AP241" i="56" s="1"/>
  <c r="AQ241" i="56" s="1"/>
  <c r="AR241" i="56" s="1"/>
  <c r="AS241" i="56" s="1"/>
  <c r="AT241" i="56" s="1"/>
  <c r="AU241" i="56" s="1"/>
  <c r="AV241" i="56" s="1"/>
  <c r="AW241" i="56" s="1"/>
  <c r="AX241" i="56" s="1"/>
  <c r="AY241" i="56" s="1"/>
  <c r="AZ241" i="56" s="1"/>
  <c r="BA241" i="56" s="1"/>
  <c r="BB241" i="56" s="1"/>
  <c r="BC241" i="56" s="1"/>
  <c r="BD241" i="56" s="1"/>
  <c r="BE241" i="56" s="1"/>
  <c r="BF241" i="56" s="1"/>
  <c r="BG241" i="56" s="1"/>
  <c r="BH241" i="56" s="1"/>
  <c r="BI241" i="56" s="1"/>
  <c r="BJ241" i="56" s="1"/>
  <c r="BK241" i="56" s="1"/>
  <c r="BL241" i="56" s="1"/>
  <c r="BM241" i="56" s="1"/>
  <c r="BN241" i="56" s="1"/>
  <c r="BO241" i="56" s="1"/>
  <c r="BP241" i="56" s="1"/>
  <c r="BQ241" i="56" s="1"/>
  <c r="BR241" i="56" s="1"/>
  <c r="BS241" i="56" s="1"/>
  <c r="BT241" i="56" s="1"/>
  <c r="BU241" i="56" s="1"/>
  <c r="BV241" i="56" s="1"/>
  <c r="BW241" i="56" s="1"/>
  <c r="BX241" i="56" s="1"/>
  <c r="BY241" i="56" s="1"/>
  <c r="BZ241" i="56" s="1"/>
  <c r="CA241" i="56" s="1"/>
  <c r="CB241" i="56" s="1"/>
  <c r="CC241" i="56" s="1"/>
  <c r="CD241" i="56" s="1"/>
  <c r="CE241" i="56" s="1"/>
  <c r="CF241" i="56" s="1"/>
  <c r="CG241" i="56" s="1"/>
  <c r="CH241" i="56" s="1"/>
  <c r="CI241" i="56" s="1"/>
  <c r="CJ241" i="56" s="1"/>
  <c r="CK241" i="56" s="1"/>
  <c r="CL241" i="56" s="1"/>
  <c r="CM241" i="56" s="1"/>
  <c r="CN241" i="56" s="1"/>
  <c r="CO241" i="56" s="1"/>
  <c r="CP241" i="56" s="1"/>
  <c r="CQ241" i="56" s="1"/>
  <c r="CR241" i="56" s="1"/>
  <c r="CS241" i="56" s="1"/>
  <c r="W242" i="56"/>
  <c r="X242" i="56" s="1"/>
  <c r="Y242" i="56" s="1"/>
  <c r="Z242" i="56" s="1"/>
  <c r="AA242" i="56" s="1"/>
  <c r="AB242" i="56" s="1"/>
  <c r="AC242" i="56" s="1"/>
  <c r="AD242" i="56" s="1"/>
  <c r="AE242" i="56" s="1"/>
  <c r="AF242" i="56" s="1"/>
  <c r="AG242" i="56" s="1"/>
  <c r="AH242" i="56" s="1"/>
  <c r="AI242" i="56" s="1"/>
  <c r="AJ242" i="56" s="1"/>
  <c r="AK242" i="56" s="1"/>
  <c r="AL242" i="56" s="1"/>
  <c r="AM242" i="56" s="1"/>
  <c r="AN242" i="56" s="1"/>
  <c r="AO242" i="56" s="1"/>
  <c r="AP242" i="56" s="1"/>
  <c r="AQ242" i="56" s="1"/>
  <c r="AR242" i="56" s="1"/>
  <c r="AS242" i="56" s="1"/>
  <c r="AT242" i="56" s="1"/>
  <c r="AU242" i="56" s="1"/>
  <c r="AV242" i="56" s="1"/>
  <c r="AW242" i="56" s="1"/>
  <c r="AX242" i="56" s="1"/>
  <c r="AY242" i="56" s="1"/>
  <c r="AZ242" i="56" s="1"/>
  <c r="BA242" i="56" s="1"/>
  <c r="BB242" i="56" s="1"/>
  <c r="BC242" i="56" s="1"/>
  <c r="BD242" i="56" s="1"/>
  <c r="BE242" i="56" s="1"/>
  <c r="BF242" i="56" s="1"/>
  <c r="BG242" i="56" s="1"/>
  <c r="BH242" i="56" s="1"/>
  <c r="BI242" i="56" s="1"/>
  <c r="BJ242" i="56" s="1"/>
  <c r="BK242" i="56" s="1"/>
  <c r="BL242" i="56" s="1"/>
  <c r="BM242" i="56" s="1"/>
  <c r="BN242" i="56" s="1"/>
  <c r="BO242" i="56" s="1"/>
  <c r="BP242" i="56" s="1"/>
  <c r="BQ242" i="56" s="1"/>
  <c r="BR242" i="56" s="1"/>
  <c r="BS242" i="56" s="1"/>
  <c r="BT242" i="56" s="1"/>
  <c r="BU242" i="56" s="1"/>
  <c r="BV242" i="56" s="1"/>
  <c r="BW242" i="56" s="1"/>
  <c r="BX242" i="56" s="1"/>
  <c r="BY242" i="56" s="1"/>
  <c r="BZ242" i="56" s="1"/>
  <c r="CA242" i="56" s="1"/>
  <c r="CB242" i="56" s="1"/>
  <c r="CC242" i="56" s="1"/>
  <c r="CD242" i="56" s="1"/>
  <c r="CE242" i="56" s="1"/>
  <c r="CF242" i="56" s="1"/>
  <c r="CG242" i="56" s="1"/>
  <c r="CH242" i="56" s="1"/>
  <c r="CI242" i="56" s="1"/>
  <c r="CJ242" i="56" s="1"/>
  <c r="CK242" i="56" s="1"/>
  <c r="CL242" i="56" s="1"/>
  <c r="CM242" i="56" s="1"/>
  <c r="CN242" i="56" s="1"/>
  <c r="CO242" i="56" s="1"/>
  <c r="CP242" i="56" s="1"/>
  <c r="CQ242" i="56" s="1"/>
  <c r="CR242" i="56" s="1"/>
  <c r="CS242" i="56" s="1"/>
  <c r="W243" i="56"/>
  <c r="X243" i="56" s="1"/>
  <c r="Y243" i="56" s="1"/>
  <c r="Z243" i="56" s="1"/>
  <c r="AA243" i="56" s="1"/>
  <c r="AB243" i="56" s="1"/>
  <c r="AC243" i="56" s="1"/>
  <c r="AD243" i="56" s="1"/>
  <c r="AE243" i="56" s="1"/>
  <c r="AF243" i="56" s="1"/>
  <c r="AG243" i="56" s="1"/>
  <c r="AH243" i="56" s="1"/>
  <c r="AI243" i="56" s="1"/>
  <c r="AJ243" i="56" s="1"/>
  <c r="AK243" i="56" s="1"/>
  <c r="AL243" i="56" s="1"/>
  <c r="AM243" i="56" s="1"/>
  <c r="AN243" i="56" s="1"/>
  <c r="AO243" i="56" s="1"/>
  <c r="AP243" i="56" s="1"/>
  <c r="AQ243" i="56" s="1"/>
  <c r="AR243" i="56" s="1"/>
  <c r="AS243" i="56" s="1"/>
  <c r="AT243" i="56" s="1"/>
  <c r="AU243" i="56" s="1"/>
  <c r="AV243" i="56" s="1"/>
  <c r="AW243" i="56" s="1"/>
  <c r="AX243" i="56" s="1"/>
  <c r="AY243" i="56" s="1"/>
  <c r="AZ243" i="56" s="1"/>
  <c r="BA243" i="56" s="1"/>
  <c r="BB243" i="56" s="1"/>
  <c r="BC243" i="56" s="1"/>
  <c r="BD243" i="56" s="1"/>
  <c r="BE243" i="56" s="1"/>
  <c r="BF243" i="56" s="1"/>
  <c r="BG243" i="56" s="1"/>
  <c r="BH243" i="56" s="1"/>
  <c r="BI243" i="56" s="1"/>
  <c r="BJ243" i="56" s="1"/>
  <c r="BK243" i="56" s="1"/>
  <c r="BL243" i="56" s="1"/>
  <c r="BM243" i="56" s="1"/>
  <c r="BN243" i="56" s="1"/>
  <c r="BO243" i="56" s="1"/>
  <c r="BP243" i="56" s="1"/>
  <c r="BQ243" i="56" s="1"/>
  <c r="BR243" i="56" s="1"/>
  <c r="BS243" i="56" s="1"/>
  <c r="BT243" i="56" s="1"/>
  <c r="BU243" i="56" s="1"/>
  <c r="BV243" i="56" s="1"/>
  <c r="BW243" i="56" s="1"/>
  <c r="BX243" i="56" s="1"/>
  <c r="BY243" i="56" s="1"/>
  <c r="BZ243" i="56" s="1"/>
  <c r="CA243" i="56" s="1"/>
  <c r="CB243" i="56" s="1"/>
  <c r="CC243" i="56" s="1"/>
  <c r="CD243" i="56" s="1"/>
  <c r="CE243" i="56" s="1"/>
  <c r="CF243" i="56" s="1"/>
  <c r="CG243" i="56" s="1"/>
  <c r="CH243" i="56" s="1"/>
  <c r="CI243" i="56" s="1"/>
  <c r="CJ243" i="56" s="1"/>
  <c r="CK243" i="56" s="1"/>
  <c r="CL243" i="56" s="1"/>
  <c r="CM243" i="56" s="1"/>
  <c r="CN243" i="56" s="1"/>
  <c r="CO243" i="56" s="1"/>
  <c r="CP243" i="56" s="1"/>
  <c r="CQ243" i="56" s="1"/>
  <c r="CR243" i="56" s="1"/>
  <c r="CS243" i="56" s="1"/>
  <c r="W244" i="56"/>
  <c r="X244" i="56" s="1"/>
  <c r="Y244" i="56" s="1"/>
  <c r="Z244" i="56" s="1"/>
  <c r="AA244" i="56" s="1"/>
  <c r="AB244" i="56" s="1"/>
  <c r="AC244" i="56" s="1"/>
  <c r="AD244" i="56" s="1"/>
  <c r="AE244" i="56" s="1"/>
  <c r="AF244" i="56" s="1"/>
  <c r="AG244" i="56" s="1"/>
  <c r="AH244" i="56" s="1"/>
  <c r="AI244" i="56" s="1"/>
  <c r="AJ244" i="56" s="1"/>
  <c r="AK244" i="56" s="1"/>
  <c r="AL244" i="56" s="1"/>
  <c r="AM244" i="56" s="1"/>
  <c r="AN244" i="56" s="1"/>
  <c r="AO244" i="56" s="1"/>
  <c r="AP244" i="56" s="1"/>
  <c r="AQ244" i="56" s="1"/>
  <c r="AR244" i="56" s="1"/>
  <c r="AS244" i="56" s="1"/>
  <c r="AT244" i="56" s="1"/>
  <c r="AU244" i="56" s="1"/>
  <c r="AV244" i="56" s="1"/>
  <c r="AW244" i="56" s="1"/>
  <c r="AX244" i="56" s="1"/>
  <c r="AY244" i="56" s="1"/>
  <c r="AZ244" i="56" s="1"/>
  <c r="BA244" i="56" s="1"/>
  <c r="BB244" i="56" s="1"/>
  <c r="BC244" i="56" s="1"/>
  <c r="BD244" i="56" s="1"/>
  <c r="BE244" i="56" s="1"/>
  <c r="BF244" i="56" s="1"/>
  <c r="BG244" i="56" s="1"/>
  <c r="BH244" i="56" s="1"/>
  <c r="BI244" i="56" s="1"/>
  <c r="BJ244" i="56" s="1"/>
  <c r="BK244" i="56" s="1"/>
  <c r="BL244" i="56" s="1"/>
  <c r="BM244" i="56" s="1"/>
  <c r="BN244" i="56" s="1"/>
  <c r="BO244" i="56" s="1"/>
  <c r="BP244" i="56" s="1"/>
  <c r="BQ244" i="56" s="1"/>
  <c r="BR244" i="56" s="1"/>
  <c r="BS244" i="56" s="1"/>
  <c r="BT244" i="56" s="1"/>
  <c r="BU244" i="56" s="1"/>
  <c r="BV244" i="56" s="1"/>
  <c r="BW244" i="56" s="1"/>
  <c r="BX244" i="56" s="1"/>
  <c r="BY244" i="56" s="1"/>
  <c r="BZ244" i="56" s="1"/>
  <c r="CA244" i="56" s="1"/>
  <c r="CB244" i="56" s="1"/>
  <c r="CC244" i="56" s="1"/>
  <c r="CD244" i="56" s="1"/>
  <c r="CE244" i="56" s="1"/>
  <c r="CF244" i="56" s="1"/>
  <c r="CG244" i="56" s="1"/>
  <c r="CH244" i="56" s="1"/>
  <c r="CI244" i="56" s="1"/>
  <c r="CJ244" i="56" s="1"/>
  <c r="CK244" i="56" s="1"/>
  <c r="CL244" i="56" s="1"/>
  <c r="CM244" i="56" s="1"/>
  <c r="CN244" i="56" s="1"/>
  <c r="CO244" i="56" s="1"/>
  <c r="CP244" i="56" s="1"/>
  <c r="CQ244" i="56" s="1"/>
  <c r="CR244" i="56" s="1"/>
  <c r="CS244" i="56" s="1"/>
  <c r="W245" i="56"/>
  <c r="X245" i="56" s="1"/>
  <c r="Y245" i="56" s="1"/>
  <c r="Z245" i="56" s="1"/>
  <c r="AA245" i="56" s="1"/>
  <c r="AB245" i="56" s="1"/>
  <c r="AC245" i="56" s="1"/>
  <c r="AD245" i="56" s="1"/>
  <c r="AE245" i="56" s="1"/>
  <c r="AF245" i="56" s="1"/>
  <c r="AG245" i="56" s="1"/>
  <c r="AH245" i="56" s="1"/>
  <c r="AI245" i="56" s="1"/>
  <c r="AJ245" i="56" s="1"/>
  <c r="AK245" i="56" s="1"/>
  <c r="AL245" i="56" s="1"/>
  <c r="AM245" i="56" s="1"/>
  <c r="AN245" i="56" s="1"/>
  <c r="AO245" i="56" s="1"/>
  <c r="AP245" i="56" s="1"/>
  <c r="AQ245" i="56" s="1"/>
  <c r="AR245" i="56" s="1"/>
  <c r="AS245" i="56" s="1"/>
  <c r="AT245" i="56" s="1"/>
  <c r="AU245" i="56" s="1"/>
  <c r="AV245" i="56" s="1"/>
  <c r="AW245" i="56" s="1"/>
  <c r="AX245" i="56" s="1"/>
  <c r="AY245" i="56" s="1"/>
  <c r="AZ245" i="56" s="1"/>
  <c r="BA245" i="56" s="1"/>
  <c r="BB245" i="56" s="1"/>
  <c r="BC245" i="56" s="1"/>
  <c r="BD245" i="56" s="1"/>
  <c r="BE245" i="56" s="1"/>
  <c r="BF245" i="56" s="1"/>
  <c r="BG245" i="56" s="1"/>
  <c r="BH245" i="56" s="1"/>
  <c r="BI245" i="56" s="1"/>
  <c r="BJ245" i="56" s="1"/>
  <c r="BK245" i="56" s="1"/>
  <c r="BL245" i="56" s="1"/>
  <c r="BM245" i="56" s="1"/>
  <c r="BN245" i="56" s="1"/>
  <c r="BO245" i="56" s="1"/>
  <c r="BP245" i="56" s="1"/>
  <c r="BQ245" i="56" s="1"/>
  <c r="BR245" i="56" s="1"/>
  <c r="BS245" i="56" s="1"/>
  <c r="BT245" i="56" s="1"/>
  <c r="BU245" i="56" s="1"/>
  <c r="BV245" i="56" s="1"/>
  <c r="BW245" i="56" s="1"/>
  <c r="BX245" i="56" s="1"/>
  <c r="BY245" i="56" s="1"/>
  <c r="BZ245" i="56" s="1"/>
  <c r="CA245" i="56" s="1"/>
  <c r="CB245" i="56" s="1"/>
  <c r="CC245" i="56" s="1"/>
  <c r="CD245" i="56" s="1"/>
  <c r="CE245" i="56" s="1"/>
  <c r="CF245" i="56" s="1"/>
  <c r="CG245" i="56" s="1"/>
  <c r="CH245" i="56" s="1"/>
  <c r="CI245" i="56" s="1"/>
  <c r="CJ245" i="56" s="1"/>
  <c r="CK245" i="56" s="1"/>
  <c r="CL245" i="56" s="1"/>
  <c r="CM245" i="56" s="1"/>
  <c r="CN245" i="56" s="1"/>
  <c r="CO245" i="56" s="1"/>
  <c r="CP245" i="56" s="1"/>
  <c r="CQ245" i="56" s="1"/>
  <c r="CR245" i="56" s="1"/>
  <c r="CS245" i="56" s="1"/>
  <c r="W246" i="56"/>
  <c r="X246" i="56" s="1"/>
  <c r="Y246" i="56" s="1"/>
  <c r="Z246" i="56" s="1"/>
  <c r="AA246" i="56" s="1"/>
  <c r="AB246" i="56" s="1"/>
  <c r="AC246" i="56" s="1"/>
  <c r="AD246" i="56" s="1"/>
  <c r="AE246" i="56" s="1"/>
  <c r="AF246" i="56" s="1"/>
  <c r="AG246" i="56" s="1"/>
  <c r="AH246" i="56" s="1"/>
  <c r="AI246" i="56" s="1"/>
  <c r="AJ246" i="56" s="1"/>
  <c r="AK246" i="56" s="1"/>
  <c r="AL246" i="56" s="1"/>
  <c r="AM246" i="56" s="1"/>
  <c r="AN246" i="56" s="1"/>
  <c r="AO246" i="56" s="1"/>
  <c r="AP246" i="56" s="1"/>
  <c r="AQ246" i="56" s="1"/>
  <c r="AR246" i="56" s="1"/>
  <c r="AS246" i="56" s="1"/>
  <c r="AT246" i="56" s="1"/>
  <c r="AU246" i="56" s="1"/>
  <c r="AV246" i="56" s="1"/>
  <c r="AW246" i="56" s="1"/>
  <c r="AX246" i="56" s="1"/>
  <c r="AY246" i="56" s="1"/>
  <c r="AZ246" i="56" s="1"/>
  <c r="BA246" i="56" s="1"/>
  <c r="BB246" i="56" s="1"/>
  <c r="BC246" i="56" s="1"/>
  <c r="BD246" i="56" s="1"/>
  <c r="BE246" i="56" s="1"/>
  <c r="BF246" i="56" s="1"/>
  <c r="BG246" i="56" s="1"/>
  <c r="BH246" i="56" s="1"/>
  <c r="BI246" i="56" s="1"/>
  <c r="BJ246" i="56" s="1"/>
  <c r="BK246" i="56" s="1"/>
  <c r="BL246" i="56" s="1"/>
  <c r="BM246" i="56" s="1"/>
  <c r="BN246" i="56" s="1"/>
  <c r="BO246" i="56" s="1"/>
  <c r="BP246" i="56" s="1"/>
  <c r="BQ246" i="56" s="1"/>
  <c r="BR246" i="56" s="1"/>
  <c r="BS246" i="56" s="1"/>
  <c r="BT246" i="56" s="1"/>
  <c r="BU246" i="56" s="1"/>
  <c r="BV246" i="56" s="1"/>
  <c r="BW246" i="56" s="1"/>
  <c r="BX246" i="56" s="1"/>
  <c r="BY246" i="56" s="1"/>
  <c r="BZ246" i="56" s="1"/>
  <c r="CA246" i="56" s="1"/>
  <c r="CB246" i="56" s="1"/>
  <c r="CC246" i="56" s="1"/>
  <c r="CD246" i="56" s="1"/>
  <c r="CE246" i="56" s="1"/>
  <c r="CF246" i="56" s="1"/>
  <c r="CG246" i="56" s="1"/>
  <c r="CH246" i="56" s="1"/>
  <c r="CI246" i="56" s="1"/>
  <c r="CJ246" i="56" s="1"/>
  <c r="CK246" i="56" s="1"/>
  <c r="CL246" i="56" s="1"/>
  <c r="CM246" i="56" s="1"/>
  <c r="CN246" i="56" s="1"/>
  <c r="CO246" i="56" s="1"/>
  <c r="CP246" i="56" s="1"/>
  <c r="CQ246" i="56" s="1"/>
  <c r="CR246" i="56" s="1"/>
  <c r="CS246" i="56" s="1"/>
  <c r="W247" i="56"/>
  <c r="X247" i="56" s="1"/>
  <c r="Y247" i="56" s="1"/>
  <c r="Z247" i="56" s="1"/>
  <c r="AA247" i="56" s="1"/>
  <c r="AB247" i="56" s="1"/>
  <c r="AC247" i="56" s="1"/>
  <c r="AD247" i="56" s="1"/>
  <c r="AE247" i="56" s="1"/>
  <c r="AF247" i="56" s="1"/>
  <c r="AG247" i="56" s="1"/>
  <c r="AH247" i="56" s="1"/>
  <c r="AI247" i="56" s="1"/>
  <c r="AJ247" i="56"/>
  <c r="AK247" i="56" s="1"/>
  <c r="AL247" i="56" s="1"/>
  <c r="AM247" i="56" s="1"/>
  <c r="AN247" i="56" s="1"/>
  <c r="AO247" i="56" s="1"/>
  <c r="AP247" i="56" s="1"/>
  <c r="AQ247" i="56" s="1"/>
  <c r="AR247" i="56" s="1"/>
  <c r="AS247" i="56" s="1"/>
  <c r="AT247" i="56" s="1"/>
  <c r="AU247" i="56" s="1"/>
  <c r="AV247" i="56" s="1"/>
  <c r="AW247" i="56" s="1"/>
  <c r="AX247" i="56" s="1"/>
  <c r="AY247" i="56" s="1"/>
  <c r="AZ247" i="56" s="1"/>
  <c r="BA247" i="56" s="1"/>
  <c r="BB247" i="56" s="1"/>
  <c r="BC247" i="56" s="1"/>
  <c r="BD247" i="56" s="1"/>
  <c r="BE247" i="56" s="1"/>
  <c r="BF247" i="56" s="1"/>
  <c r="BG247" i="56" s="1"/>
  <c r="BH247" i="56" s="1"/>
  <c r="BI247" i="56" s="1"/>
  <c r="BJ247" i="56" s="1"/>
  <c r="BK247" i="56" s="1"/>
  <c r="BL247" i="56" s="1"/>
  <c r="BM247" i="56" s="1"/>
  <c r="BN247" i="56" s="1"/>
  <c r="BO247" i="56" s="1"/>
  <c r="BP247" i="56" s="1"/>
  <c r="BQ247" i="56" s="1"/>
  <c r="BR247" i="56" s="1"/>
  <c r="BS247" i="56" s="1"/>
  <c r="BT247" i="56" s="1"/>
  <c r="BU247" i="56" s="1"/>
  <c r="BV247" i="56" s="1"/>
  <c r="BW247" i="56" s="1"/>
  <c r="BX247" i="56" s="1"/>
  <c r="BY247" i="56" s="1"/>
  <c r="BZ247" i="56" s="1"/>
  <c r="CA247" i="56" s="1"/>
  <c r="CB247" i="56" s="1"/>
  <c r="CC247" i="56" s="1"/>
  <c r="CD247" i="56" s="1"/>
  <c r="CE247" i="56" s="1"/>
  <c r="CF247" i="56" s="1"/>
  <c r="CG247" i="56" s="1"/>
  <c r="CH247" i="56" s="1"/>
  <c r="CI247" i="56" s="1"/>
  <c r="CJ247" i="56" s="1"/>
  <c r="CK247" i="56" s="1"/>
  <c r="CL247" i="56" s="1"/>
  <c r="CM247" i="56" s="1"/>
  <c r="CN247" i="56" s="1"/>
  <c r="CO247" i="56" s="1"/>
  <c r="CP247" i="56" s="1"/>
  <c r="CQ247" i="56" s="1"/>
  <c r="CR247" i="56" s="1"/>
  <c r="CS247" i="56" s="1"/>
  <c r="W248" i="56"/>
  <c r="X248" i="56" s="1"/>
  <c r="Y248" i="56" s="1"/>
  <c r="Z248" i="56" s="1"/>
  <c r="AA248" i="56" s="1"/>
  <c r="AB248" i="56" s="1"/>
  <c r="AC248" i="56" s="1"/>
  <c r="AD248" i="56" s="1"/>
  <c r="AE248" i="56" s="1"/>
  <c r="AF248" i="56" s="1"/>
  <c r="AG248" i="56" s="1"/>
  <c r="AH248" i="56" s="1"/>
  <c r="AI248" i="56" s="1"/>
  <c r="AJ248" i="56" s="1"/>
  <c r="AK248" i="56" s="1"/>
  <c r="AL248" i="56" s="1"/>
  <c r="AM248" i="56" s="1"/>
  <c r="AN248" i="56" s="1"/>
  <c r="AO248" i="56" s="1"/>
  <c r="AP248" i="56" s="1"/>
  <c r="AQ248" i="56" s="1"/>
  <c r="AR248" i="56" s="1"/>
  <c r="AS248" i="56" s="1"/>
  <c r="AT248" i="56" s="1"/>
  <c r="AU248" i="56" s="1"/>
  <c r="AV248" i="56" s="1"/>
  <c r="AW248" i="56" s="1"/>
  <c r="AX248" i="56" s="1"/>
  <c r="AY248" i="56" s="1"/>
  <c r="AZ248" i="56" s="1"/>
  <c r="BA248" i="56" s="1"/>
  <c r="BB248" i="56" s="1"/>
  <c r="BC248" i="56" s="1"/>
  <c r="BD248" i="56" s="1"/>
  <c r="BE248" i="56" s="1"/>
  <c r="BF248" i="56" s="1"/>
  <c r="BG248" i="56" s="1"/>
  <c r="BH248" i="56" s="1"/>
  <c r="BI248" i="56" s="1"/>
  <c r="BJ248" i="56" s="1"/>
  <c r="BK248" i="56" s="1"/>
  <c r="BL248" i="56" s="1"/>
  <c r="BM248" i="56" s="1"/>
  <c r="BN248" i="56" s="1"/>
  <c r="BO248" i="56" s="1"/>
  <c r="BP248" i="56" s="1"/>
  <c r="BQ248" i="56" s="1"/>
  <c r="BR248" i="56" s="1"/>
  <c r="BS248" i="56" s="1"/>
  <c r="BT248" i="56" s="1"/>
  <c r="BU248" i="56" s="1"/>
  <c r="BV248" i="56" s="1"/>
  <c r="BW248" i="56" s="1"/>
  <c r="BX248" i="56" s="1"/>
  <c r="BY248" i="56" s="1"/>
  <c r="BZ248" i="56" s="1"/>
  <c r="CA248" i="56" s="1"/>
  <c r="CB248" i="56" s="1"/>
  <c r="CC248" i="56" s="1"/>
  <c r="CD248" i="56" s="1"/>
  <c r="CE248" i="56" s="1"/>
  <c r="CF248" i="56" s="1"/>
  <c r="CG248" i="56" s="1"/>
  <c r="CH248" i="56" s="1"/>
  <c r="CI248" i="56" s="1"/>
  <c r="CJ248" i="56" s="1"/>
  <c r="CK248" i="56" s="1"/>
  <c r="CL248" i="56" s="1"/>
  <c r="CM248" i="56" s="1"/>
  <c r="CN248" i="56" s="1"/>
  <c r="CO248" i="56" s="1"/>
  <c r="CP248" i="56" s="1"/>
  <c r="CQ248" i="56" s="1"/>
  <c r="CR248" i="56" s="1"/>
  <c r="CS248" i="56" s="1"/>
  <c r="W249" i="56"/>
  <c r="X249" i="56" s="1"/>
  <c r="Y249" i="56" s="1"/>
  <c r="Z249" i="56" s="1"/>
  <c r="AA249" i="56" s="1"/>
  <c r="AB249" i="56" s="1"/>
  <c r="AC249" i="56" s="1"/>
  <c r="AD249" i="56" s="1"/>
  <c r="AE249" i="56" s="1"/>
  <c r="AF249" i="56" s="1"/>
  <c r="AG249" i="56" s="1"/>
  <c r="AH249" i="56" s="1"/>
  <c r="AI249" i="56" s="1"/>
  <c r="AJ249" i="56" s="1"/>
  <c r="AK249" i="56" s="1"/>
  <c r="AL249" i="56" s="1"/>
  <c r="AM249" i="56" s="1"/>
  <c r="AN249" i="56" s="1"/>
  <c r="AO249" i="56" s="1"/>
  <c r="AP249" i="56" s="1"/>
  <c r="AQ249" i="56" s="1"/>
  <c r="AR249" i="56" s="1"/>
  <c r="AS249" i="56" s="1"/>
  <c r="AT249" i="56" s="1"/>
  <c r="AU249" i="56" s="1"/>
  <c r="AV249" i="56" s="1"/>
  <c r="AW249" i="56" s="1"/>
  <c r="AX249" i="56" s="1"/>
  <c r="AY249" i="56" s="1"/>
  <c r="AZ249" i="56" s="1"/>
  <c r="BA249" i="56" s="1"/>
  <c r="BB249" i="56" s="1"/>
  <c r="BC249" i="56" s="1"/>
  <c r="BD249" i="56" s="1"/>
  <c r="BE249" i="56" s="1"/>
  <c r="BF249" i="56" s="1"/>
  <c r="BG249" i="56" s="1"/>
  <c r="BH249" i="56" s="1"/>
  <c r="BI249" i="56" s="1"/>
  <c r="BJ249" i="56" s="1"/>
  <c r="BK249" i="56" s="1"/>
  <c r="BL249" i="56" s="1"/>
  <c r="BM249" i="56" s="1"/>
  <c r="BN249" i="56" s="1"/>
  <c r="BO249" i="56" s="1"/>
  <c r="BP249" i="56" s="1"/>
  <c r="BQ249" i="56" s="1"/>
  <c r="BR249" i="56" s="1"/>
  <c r="BS249" i="56" s="1"/>
  <c r="BT249" i="56" s="1"/>
  <c r="BU249" i="56" s="1"/>
  <c r="BV249" i="56" s="1"/>
  <c r="BW249" i="56" s="1"/>
  <c r="BX249" i="56" s="1"/>
  <c r="BY249" i="56" s="1"/>
  <c r="BZ249" i="56" s="1"/>
  <c r="CA249" i="56" s="1"/>
  <c r="CB249" i="56" s="1"/>
  <c r="CC249" i="56" s="1"/>
  <c r="CD249" i="56" s="1"/>
  <c r="CE249" i="56" s="1"/>
  <c r="CF249" i="56" s="1"/>
  <c r="CG249" i="56" s="1"/>
  <c r="CH249" i="56" s="1"/>
  <c r="CI249" i="56" s="1"/>
  <c r="CJ249" i="56" s="1"/>
  <c r="CK249" i="56" s="1"/>
  <c r="CL249" i="56" s="1"/>
  <c r="CM249" i="56" s="1"/>
  <c r="CN249" i="56" s="1"/>
  <c r="CO249" i="56" s="1"/>
  <c r="CP249" i="56" s="1"/>
  <c r="CQ249" i="56" s="1"/>
  <c r="CR249" i="56" s="1"/>
  <c r="CS249" i="56" s="1"/>
  <c r="W250" i="56"/>
  <c r="X250" i="56"/>
  <c r="Y250" i="56" s="1"/>
  <c r="Z250" i="56" s="1"/>
  <c r="AA250" i="56" s="1"/>
  <c r="AB250" i="56" s="1"/>
  <c r="AC250" i="56" s="1"/>
  <c r="AD250" i="56" s="1"/>
  <c r="AE250" i="56" s="1"/>
  <c r="AF250" i="56" s="1"/>
  <c r="AG250" i="56" s="1"/>
  <c r="AH250" i="56" s="1"/>
  <c r="AI250" i="56" s="1"/>
  <c r="AJ250" i="56" s="1"/>
  <c r="AK250" i="56" s="1"/>
  <c r="AL250" i="56" s="1"/>
  <c r="AM250" i="56" s="1"/>
  <c r="AN250" i="56" s="1"/>
  <c r="AO250" i="56" s="1"/>
  <c r="AP250" i="56" s="1"/>
  <c r="AQ250" i="56" s="1"/>
  <c r="AR250" i="56" s="1"/>
  <c r="AS250" i="56" s="1"/>
  <c r="AT250" i="56" s="1"/>
  <c r="AU250" i="56" s="1"/>
  <c r="AV250" i="56" s="1"/>
  <c r="AW250" i="56" s="1"/>
  <c r="AX250" i="56" s="1"/>
  <c r="AY250" i="56" s="1"/>
  <c r="AZ250" i="56" s="1"/>
  <c r="BA250" i="56" s="1"/>
  <c r="BB250" i="56" s="1"/>
  <c r="BC250" i="56" s="1"/>
  <c r="BD250" i="56" s="1"/>
  <c r="BE250" i="56" s="1"/>
  <c r="BF250" i="56" s="1"/>
  <c r="BG250" i="56" s="1"/>
  <c r="BH250" i="56" s="1"/>
  <c r="BI250" i="56" s="1"/>
  <c r="BJ250" i="56" s="1"/>
  <c r="BK250" i="56" s="1"/>
  <c r="BL250" i="56" s="1"/>
  <c r="BM250" i="56" s="1"/>
  <c r="BN250" i="56" s="1"/>
  <c r="BO250" i="56" s="1"/>
  <c r="BP250" i="56" s="1"/>
  <c r="BQ250" i="56" s="1"/>
  <c r="BR250" i="56" s="1"/>
  <c r="BS250" i="56" s="1"/>
  <c r="BT250" i="56" s="1"/>
  <c r="BU250" i="56" s="1"/>
  <c r="BV250" i="56" s="1"/>
  <c r="BW250" i="56" s="1"/>
  <c r="BX250" i="56" s="1"/>
  <c r="BY250" i="56" s="1"/>
  <c r="BZ250" i="56" s="1"/>
  <c r="CA250" i="56" s="1"/>
  <c r="CB250" i="56" s="1"/>
  <c r="CC250" i="56" s="1"/>
  <c r="CD250" i="56" s="1"/>
  <c r="CE250" i="56" s="1"/>
  <c r="CF250" i="56" s="1"/>
  <c r="CG250" i="56" s="1"/>
  <c r="CH250" i="56" s="1"/>
  <c r="CI250" i="56" s="1"/>
  <c r="CJ250" i="56" s="1"/>
  <c r="CK250" i="56" s="1"/>
  <c r="CL250" i="56" s="1"/>
  <c r="CM250" i="56" s="1"/>
  <c r="CN250" i="56" s="1"/>
  <c r="CO250" i="56" s="1"/>
  <c r="CP250" i="56" s="1"/>
  <c r="CQ250" i="56" s="1"/>
  <c r="CR250" i="56" s="1"/>
  <c r="CS250" i="56" s="1"/>
  <c r="W251" i="56"/>
  <c r="X251" i="56"/>
  <c r="Y251" i="56" s="1"/>
  <c r="Z251" i="56" s="1"/>
  <c r="AA251" i="56" s="1"/>
  <c r="AB251" i="56" s="1"/>
  <c r="AC251" i="56" s="1"/>
  <c r="AD251" i="56" s="1"/>
  <c r="AE251" i="56" s="1"/>
  <c r="AF251" i="56" s="1"/>
  <c r="AG251" i="56" s="1"/>
  <c r="AH251" i="56" s="1"/>
  <c r="AI251" i="56" s="1"/>
  <c r="AJ251" i="56" s="1"/>
  <c r="AK251" i="56" s="1"/>
  <c r="AL251" i="56" s="1"/>
  <c r="AM251" i="56" s="1"/>
  <c r="AN251" i="56" s="1"/>
  <c r="AO251" i="56" s="1"/>
  <c r="AP251" i="56" s="1"/>
  <c r="AQ251" i="56" s="1"/>
  <c r="AR251" i="56" s="1"/>
  <c r="AS251" i="56" s="1"/>
  <c r="AT251" i="56" s="1"/>
  <c r="AU251" i="56" s="1"/>
  <c r="AV251" i="56" s="1"/>
  <c r="AW251" i="56" s="1"/>
  <c r="AX251" i="56" s="1"/>
  <c r="AY251" i="56" s="1"/>
  <c r="AZ251" i="56" s="1"/>
  <c r="BA251" i="56" s="1"/>
  <c r="BB251" i="56" s="1"/>
  <c r="BC251" i="56" s="1"/>
  <c r="BD251" i="56" s="1"/>
  <c r="BE251" i="56" s="1"/>
  <c r="BF251" i="56" s="1"/>
  <c r="BG251" i="56" s="1"/>
  <c r="BH251" i="56" s="1"/>
  <c r="BI251" i="56" s="1"/>
  <c r="BJ251" i="56" s="1"/>
  <c r="BK251" i="56" s="1"/>
  <c r="BL251" i="56" s="1"/>
  <c r="BM251" i="56" s="1"/>
  <c r="BN251" i="56" s="1"/>
  <c r="BO251" i="56" s="1"/>
  <c r="BP251" i="56" s="1"/>
  <c r="BQ251" i="56" s="1"/>
  <c r="BR251" i="56" s="1"/>
  <c r="BS251" i="56" s="1"/>
  <c r="BT251" i="56" s="1"/>
  <c r="BU251" i="56" s="1"/>
  <c r="BV251" i="56" s="1"/>
  <c r="BW251" i="56" s="1"/>
  <c r="BX251" i="56" s="1"/>
  <c r="BY251" i="56" s="1"/>
  <c r="BZ251" i="56" s="1"/>
  <c r="CA251" i="56" s="1"/>
  <c r="CB251" i="56" s="1"/>
  <c r="CC251" i="56" s="1"/>
  <c r="CD251" i="56" s="1"/>
  <c r="CE251" i="56" s="1"/>
  <c r="CF251" i="56" s="1"/>
  <c r="CG251" i="56" s="1"/>
  <c r="CH251" i="56" s="1"/>
  <c r="CI251" i="56" s="1"/>
  <c r="CJ251" i="56" s="1"/>
  <c r="CK251" i="56" s="1"/>
  <c r="CL251" i="56" s="1"/>
  <c r="CM251" i="56" s="1"/>
  <c r="CN251" i="56" s="1"/>
  <c r="CO251" i="56" s="1"/>
  <c r="CP251" i="56" s="1"/>
  <c r="CQ251" i="56" s="1"/>
  <c r="CR251" i="56" s="1"/>
  <c r="CS251" i="56" s="1"/>
  <c r="W252" i="56"/>
  <c r="X252" i="56" s="1"/>
  <c r="Y252" i="56" s="1"/>
  <c r="Z252" i="56" s="1"/>
  <c r="AA252" i="56" s="1"/>
  <c r="AB252" i="56" s="1"/>
  <c r="AC252" i="56" s="1"/>
  <c r="AD252" i="56" s="1"/>
  <c r="AE252" i="56" s="1"/>
  <c r="AF252" i="56" s="1"/>
  <c r="AG252" i="56" s="1"/>
  <c r="AH252" i="56" s="1"/>
  <c r="AI252" i="56" s="1"/>
  <c r="AJ252" i="56" s="1"/>
  <c r="AK252" i="56" s="1"/>
  <c r="AL252" i="56" s="1"/>
  <c r="AM252" i="56" s="1"/>
  <c r="AN252" i="56" s="1"/>
  <c r="AO252" i="56" s="1"/>
  <c r="AP252" i="56" s="1"/>
  <c r="AQ252" i="56" s="1"/>
  <c r="AR252" i="56" s="1"/>
  <c r="AS252" i="56" s="1"/>
  <c r="AT252" i="56" s="1"/>
  <c r="AU252" i="56" s="1"/>
  <c r="AV252" i="56" s="1"/>
  <c r="AW252" i="56" s="1"/>
  <c r="AX252" i="56" s="1"/>
  <c r="AY252" i="56" s="1"/>
  <c r="AZ252" i="56" s="1"/>
  <c r="BA252" i="56" s="1"/>
  <c r="BB252" i="56" s="1"/>
  <c r="BC252" i="56" s="1"/>
  <c r="BD252" i="56" s="1"/>
  <c r="BE252" i="56" s="1"/>
  <c r="BF252" i="56" s="1"/>
  <c r="BG252" i="56" s="1"/>
  <c r="BH252" i="56" s="1"/>
  <c r="BI252" i="56" s="1"/>
  <c r="BJ252" i="56" s="1"/>
  <c r="BK252" i="56" s="1"/>
  <c r="BL252" i="56" s="1"/>
  <c r="BM252" i="56" s="1"/>
  <c r="BN252" i="56" s="1"/>
  <c r="BO252" i="56" s="1"/>
  <c r="BP252" i="56" s="1"/>
  <c r="BQ252" i="56" s="1"/>
  <c r="BR252" i="56" s="1"/>
  <c r="BS252" i="56" s="1"/>
  <c r="BT252" i="56" s="1"/>
  <c r="BU252" i="56" s="1"/>
  <c r="BV252" i="56" s="1"/>
  <c r="BW252" i="56" s="1"/>
  <c r="BX252" i="56" s="1"/>
  <c r="BY252" i="56" s="1"/>
  <c r="BZ252" i="56" s="1"/>
  <c r="CA252" i="56" s="1"/>
  <c r="CB252" i="56" s="1"/>
  <c r="CC252" i="56" s="1"/>
  <c r="CD252" i="56" s="1"/>
  <c r="CE252" i="56" s="1"/>
  <c r="CF252" i="56" s="1"/>
  <c r="CG252" i="56" s="1"/>
  <c r="CH252" i="56" s="1"/>
  <c r="CI252" i="56" s="1"/>
  <c r="CJ252" i="56" s="1"/>
  <c r="CK252" i="56" s="1"/>
  <c r="CL252" i="56" s="1"/>
  <c r="CM252" i="56" s="1"/>
  <c r="CN252" i="56" s="1"/>
  <c r="CO252" i="56" s="1"/>
  <c r="CP252" i="56" s="1"/>
  <c r="CQ252" i="56" s="1"/>
  <c r="CR252" i="56" s="1"/>
  <c r="CS252" i="56" s="1"/>
  <c r="W253" i="56"/>
  <c r="X253" i="56" s="1"/>
  <c r="Y253" i="56" s="1"/>
  <c r="Z253" i="56" s="1"/>
  <c r="AA253" i="56" s="1"/>
  <c r="AB253" i="56" s="1"/>
  <c r="AC253" i="56"/>
  <c r="AD253" i="56" s="1"/>
  <c r="AE253" i="56" s="1"/>
  <c r="AF253" i="56" s="1"/>
  <c r="AG253" i="56" s="1"/>
  <c r="AH253" i="56" s="1"/>
  <c r="AI253" i="56" s="1"/>
  <c r="AJ253" i="56" s="1"/>
  <c r="AK253" i="56" s="1"/>
  <c r="AL253" i="56" s="1"/>
  <c r="AM253" i="56" s="1"/>
  <c r="AN253" i="56" s="1"/>
  <c r="AO253" i="56" s="1"/>
  <c r="AP253" i="56" s="1"/>
  <c r="AQ253" i="56" s="1"/>
  <c r="AR253" i="56" s="1"/>
  <c r="AS253" i="56" s="1"/>
  <c r="AT253" i="56" s="1"/>
  <c r="AU253" i="56" s="1"/>
  <c r="AV253" i="56" s="1"/>
  <c r="AW253" i="56" s="1"/>
  <c r="AX253" i="56" s="1"/>
  <c r="AY253" i="56" s="1"/>
  <c r="AZ253" i="56" s="1"/>
  <c r="BA253" i="56" s="1"/>
  <c r="BB253" i="56" s="1"/>
  <c r="BC253" i="56" s="1"/>
  <c r="BD253" i="56" s="1"/>
  <c r="BE253" i="56" s="1"/>
  <c r="BF253" i="56" s="1"/>
  <c r="BG253" i="56" s="1"/>
  <c r="BH253" i="56" s="1"/>
  <c r="BI253" i="56" s="1"/>
  <c r="BJ253" i="56" s="1"/>
  <c r="BK253" i="56" s="1"/>
  <c r="BL253" i="56" s="1"/>
  <c r="BM253" i="56" s="1"/>
  <c r="BN253" i="56" s="1"/>
  <c r="BO253" i="56" s="1"/>
  <c r="BP253" i="56" s="1"/>
  <c r="BQ253" i="56" s="1"/>
  <c r="BR253" i="56" s="1"/>
  <c r="BS253" i="56" s="1"/>
  <c r="BT253" i="56" s="1"/>
  <c r="BU253" i="56" s="1"/>
  <c r="BV253" i="56" s="1"/>
  <c r="BW253" i="56" s="1"/>
  <c r="BX253" i="56" s="1"/>
  <c r="BY253" i="56" s="1"/>
  <c r="BZ253" i="56" s="1"/>
  <c r="CA253" i="56" s="1"/>
  <c r="CB253" i="56" s="1"/>
  <c r="CC253" i="56" s="1"/>
  <c r="CD253" i="56" s="1"/>
  <c r="CE253" i="56" s="1"/>
  <c r="CF253" i="56" s="1"/>
  <c r="CG253" i="56" s="1"/>
  <c r="CH253" i="56" s="1"/>
  <c r="CI253" i="56" s="1"/>
  <c r="CJ253" i="56" s="1"/>
  <c r="CK253" i="56" s="1"/>
  <c r="CL253" i="56" s="1"/>
  <c r="CM253" i="56" s="1"/>
  <c r="CN253" i="56" s="1"/>
  <c r="CO253" i="56" s="1"/>
  <c r="CP253" i="56" s="1"/>
  <c r="CQ253" i="56" s="1"/>
  <c r="CR253" i="56" s="1"/>
  <c r="CS253" i="56" s="1"/>
  <c r="W254" i="56"/>
  <c r="X254" i="56" s="1"/>
  <c r="Y254" i="56" s="1"/>
  <c r="Z254" i="56" s="1"/>
  <c r="AA254" i="56" s="1"/>
  <c r="AB254" i="56" s="1"/>
  <c r="AC254" i="56" s="1"/>
  <c r="AD254" i="56" s="1"/>
  <c r="AE254" i="56" s="1"/>
  <c r="AF254" i="56" s="1"/>
  <c r="AG254" i="56" s="1"/>
  <c r="AH254" i="56" s="1"/>
  <c r="AI254" i="56" s="1"/>
  <c r="AJ254" i="56" s="1"/>
  <c r="AK254" i="56" s="1"/>
  <c r="AL254" i="56" s="1"/>
  <c r="AM254" i="56" s="1"/>
  <c r="AN254" i="56" s="1"/>
  <c r="AO254" i="56" s="1"/>
  <c r="AP254" i="56" s="1"/>
  <c r="AQ254" i="56" s="1"/>
  <c r="AR254" i="56" s="1"/>
  <c r="AS254" i="56" s="1"/>
  <c r="AT254" i="56" s="1"/>
  <c r="AU254" i="56" s="1"/>
  <c r="AV254" i="56" s="1"/>
  <c r="AW254" i="56" s="1"/>
  <c r="AX254" i="56" s="1"/>
  <c r="AY254" i="56" s="1"/>
  <c r="AZ254" i="56" s="1"/>
  <c r="BA254" i="56" s="1"/>
  <c r="BB254" i="56" s="1"/>
  <c r="BC254" i="56" s="1"/>
  <c r="BD254" i="56" s="1"/>
  <c r="BE254" i="56" s="1"/>
  <c r="BF254" i="56" s="1"/>
  <c r="BG254" i="56" s="1"/>
  <c r="BH254" i="56" s="1"/>
  <c r="BI254" i="56" s="1"/>
  <c r="BJ254" i="56" s="1"/>
  <c r="BK254" i="56" s="1"/>
  <c r="BL254" i="56" s="1"/>
  <c r="BM254" i="56" s="1"/>
  <c r="BN254" i="56" s="1"/>
  <c r="BO254" i="56" s="1"/>
  <c r="BP254" i="56" s="1"/>
  <c r="BQ254" i="56" s="1"/>
  <c r="BR254" i="56" s="1"/>
  <c r="BS254" i="56" s="1"/>
  <c r="BT254" i="56" s="1"/>
  <c r="BU254" i="56" s="1"/>
  <c r="BV254" i="56" s="1"/>
  <c r="BW254" i="56" s="1"/>
  <c r="BX254" i="56" s="1"/>
  <c r="BY254" i="56" s="1"/>
  <c r="BZ254" i="56" s="1"/>
  <c r="CA254" i="56" s="1"/>
  <c r="CB254" i="56" s="1"/>
  <c r="CC254" i="56" s="1"/>
  <c r="CD254" i="56" s="1"/>
  <c r="CE254" i="56" s="1"/>
  <c r="CF254" i="56" s="1"/>
  <c r="CG254" i="56" s="1"/>
  <c r="CH254" i="56" s="1"/>
  <c r="CI254" i="56" s="1"/>
  <c r="CJ254" i="56" s="1"/>
  <c r="CK254" i="56" s="1"/>
  <c r="CL254" i="56" s="1"/>
  <c r="CM254" i="56" s="1"/>
  <c r="CN254" i="56" s="1"/>
  <c r="CO254" i="56" s="1"/>
  <c r="CP254" i="56" s="1"/>
  <c r="CQ254" i="56" s="1"/>
  <c r="CR254" i="56" s="1"/>
  <c r="CS254" i="56" s="1"/>
  <c r="W255" i="56"/>
  <c r="X255" i="56" s="1"/>
  <c r="Y255" i="56" s="1"/>
  <c r="Z255" i="56" s="1"/>
  <c r="AA255" i="56" s="1"/>
  <c r="AB255" i="56" s="1"/>
  <c r="AC255" i="56" s="1"/>
  <c r="AD255" i="56" s="1"/>
  <c r="AE255" i="56" s="1"/>
  <c r="AF255" i="56" s="1"/>
  <c r="AG255" i="56" s="1"/>
  <c r="AH255" i="56" s="1"/>
  <c r="AI255" i="56" s="1"/>
  <c r="AJ255" i="56" s="1"/>
  <c r="AK255" i="56" s="1"/>
  <c r="AL255" i="56" s="1"/>
  <c r="AM255" i="56" s="1"/>
  <c r="AN255" i="56" s="1"/>
  <c r="AO255" i="56" s="1"/>
  <c r="AP255" i="56" s="1"/>
  <c r="AQ255" i="56" s="1"/>
  <c r="AR255" i="56" s="1"/>
  <c r="AS255" i="56" s="1"/>
  <c r="AT255" i="56" s="1"/>
  <c r="AU255" i="56" s="1"/>
  <c r="AV255" i="56" s="1"/>
  <c r="AW255" i="56" s="1"/>
  <c r="AX255" i="56" s="1"/>
  <c r="AY255" i="56" s="1"/>
  <c r="AZ255" i="56"/>
  <c r="BA255" i="56" s="1"/>
  <c r="BB255" i="56" s="1"/>
  <c r="BC255" i="56" s="1"/>
  <c r="BD255" i="56" s="1"/>
  <c r="BE255" i="56" s="1"/>
  <c r="BF255" i="56" s="1"/>
  <c r="BG255" i="56" s="1"/>
  <c r="BH255" i="56" s="1"/>
  <c r="BI255" i="56" s="1"/>
  <c r="BJ255" i="56" s="1"/>
  <c r="BK255" i="56" s="1"/>
  <c r="BL255" i="56" s="1"/>
  <c r="BM255" i="56" s="1"/>
  <c r="BN255" i="56" s="1"/>
  <c r="BO255" i="56" s="1"/>
  <c r="BP255" i="56" s="1"/>
  <c r="BQ255" i="56" s="1"/>
  <c r="BR255" i="56" s="1"/>
  <c r="BS255" i="56" s="1"/>
  <c r="BT255" i="56" s="1"/>
  <c r="BU255" i="56" s="1"/>
  <c r="BV255" i="56" s="1"/>
  <c r="BW255" i="56" s="1"/>
  <c r="BX255" i="56" s="1"/>
  <c r="BY255" i="56" s="1"/>
  <c r="BZ255" i="56" s="1"/>
  <c r="CA255" i="56" s="1"/>
  <c r="CB255" i="56" s="1"/>
  <c r="CC255" i="56" s="1"/>
  <c r="CD255" i="56" s="1"/>
  <c r="CE255" i="56" s="1"/>
  <c r="CF255" i="56" s="1"/>
  <c r="CG255" i="56" s="1"/>
  <c r="CH255" i="56" s="1"/>
  <c r="CI255" i="56" s="1"/>
  <c r="CJ255" i="56" s="1"/>
  <c r="CK255" i="56" s="1"/>
  <c r="CL255" i="56" s="1"/>
  <c r="CM255" i="56" s="1"/>
  <c r="CN255" i="56" s="1"/>
  <c r="CO255" i="56" s="1"/>
  <c r="CP255" i="56" s="1"/>
  <c r="CQ255" i="56" s="1"/>
  <c r="CR255" i="56" s="1"/>
  <c r="CS255" i="56" s="1"/>
  <c r="W256" i="56"/>
  <c r="X256" i="56"/>
  <c r="Y256" i="56" s="1"/>
  <c r="Z256" i="56" s="1"/>
  <c r="AA256" i="56" s="1"/>
  <c r="AB256" i="56" s="1"/>
  <c r="AC256" i="56" s="1"/>
  <c r="AD256" i="56" s="1"/>
  <c r="AE256" i="56" s="1"/>
  <c r="AF256" i="56" s="1"/>
  <c r="AG256" i="56" s="1"/>
  <c r="AH256" i="56" s="1"/>
  <c r="AI256" i="56" s="1"/>
  <c r="AJ256" i="56" s="1"/>
  <c r="AK256" i="56" s="1"/>
  <c r="AL256" i="56" s="1"/>
  <c r="AM256" i="56" s="1"/>
  <c r="AN256" i="56" s="1"/>
  <c r="AO256" i="56" s="1"/>
  <c r="AP256" i="56" s="1"/>
  <c r="AQ256" i="56" s="1"/>
  <c r="AR256" i="56" s="1"/>
  <c r="AS256" i="56" s="1"/>
  <c r="AT256" i="56" s="1"/>
  <c r="AU256" i="56" s="1"/>
  <c r="AV256" i="56" s="1"/>
  <c r="AW256" i="56" s="1"/>
  <c r="AX256" i="56" s="1"/>
  <c r="AY256" i="56" s="1"/>
  <c r="AZ256" i="56" s="1"/>
  <c r="BA256" i="56" s="1"/>
  <c r="BB256" i="56" s="1"/>
  <c r="BC256" i="56" s="1"/>
  <c r="BD256" i="56" s="1"/>
  <c r="BE256" i="56" s="1"/>
  <c r="BF256" i="56" s="1"/>
  <c r="BG256" i="56" s="1"/>
  <c r="BH256" i="56" s="1"/>
  <c r="BI256" i="56" s="1"/>
  <c r="BJ256" i="56" s="1"/>
  <c r="BK256" i="56" s="1"/>
  <c r="BL256" i="56" s="1"/>
  <c r="BM256" i="56" s="1"/>
  <c r="BN256" i="56" s="1"/>
  <c r="BO256" i="56" s="1"/>
  <c r="BP256" i="56" s="1"/>
  <c r="BQ256" i="56" s="1"/>
  <c r="BR256" i="56" s="1"/>
  <c r="BS256" i="56" s="1"/>
  <c r="BT256" i="56" s="1"/>
  <c r="BU256" i="56" s="1"/>
  <c r="BV256" i="56" s="1"/>
  <c r="BW256" i="56" s="1"/>
  <c r="BX256" i="56" s="1"/>
  <c r="BY256" i="56" s="1"/>
  <c r="BZ256" i="56" s="1"/>
  <c r="CA256" i="56" s="1"/>
  <c r="CB256" i="56" s="1"/>
  <c r="CC256" i="56" s="1"/>
  <c r="CD256" i="56" s="1"/>
  <c r="CE256" i="56" s="1"/>
  <c r="CF256" i="56" s="1"/>
  <c r="CG256" i="56" s="1"/>
  <c r="CH256" i="56" s="1"/>
  <c r="CI256" i="56" s="1"/>
  <c r="CJ256" i="56" s="1"/>
  <c r="CK256" i="56" s="1"/>
  <c r="CL256" i="56" s="1"/>
  <c r="CM256" i="56" s="1"/>
  <c r="CN256" i="56" s="1"/>
  <c r="CO256" i="56" s="1"/>
  <c r="CP256" i="56" s="1"/>
  <c r="CQ256" i="56" s="1"/>
  <c r="CR256" i="56" s="1"/>
  <c r="CS256" i="56" s="1"/>
  <c r="W257" i="56"/>
  <c r="X257" i="56" s="1"/>
  <c r="Y257" i="56" s="1"/>
  <c r="Z257" i="56" s="1"/>
  <c r="AA257" i="56" s="1"/>
  <c r="AB257" i="56" s="1"/>
  <c r="AC257" i="56" s="1"/>
  <c r="AD257" i="56" s="1"/>
  <c r="AE257" i="56" s="1"/>
  <c r="AF257" i="56" s="1"/>
  <c r="AG257" i="56" s="1"/>
  <c r="AH257" i="56" s="1"/>
  <c r="AI257" i="56" s="1"/>
  <c r="AJ257" i="56" s="1"/>
  <c r="AK257" i="56" s="1"/>
  <c r="AL257" i="56" s="1"/>
  <c r="AM257" i="56" s="1"/>
  <c r="AN257" i="56" s="1"/>
  <c r="AO257" i="56" s="1"/>
  <c r="AP257" i="56" s="1"/>
  <c r="AQ257" i="56" s="1"/>
  <c r="AR257" i="56" s="1"/>
  <c r="AS257" i="56" s="1"/>
  <c r="AT257" i="56" s="1"/>
  <c r="AU257" i="56" s="1"/>
  <c r="AV257" i="56" s="1"/>
  <c r="AW257" i="56" s="1"/>
  <c r="AX257" i="56" s="1"/>
  <c r="AY257" i="56" s="1"/>
  <c r="AZ257" i="56" s="1"/>
  <c r="BA257" i="56" s="1"/>
  <c r="BB257" i="56" s="1"/>
  <c r="BC257" i="56" s="1"/>
  <c r="BD257" i="56" s="1"/>
  <c r="BE257" i="56" s="1"/>
  <c r="BF257" i="56" s="1"/>
  <c r="BG257" i="56" s="1"/>
  <c r="BH257" i="56" s="1"/>
  <c r="BI257" i="56" s="1"/>
  <c r="BJ257" i="56" s="1"/>
  <c r="BK257" i="56" s="1"/>
  <c r="BL257" i="56" s="1"/>
  <c r="BM257" i="56" s="1"/>
  <c r="BN257" i="56" s="1"/>
  <c r="BO257" i="56" s="1"/>
  <c r="BP257" i="56" s="1"/>
  <c r="BQ257" i="56" s="1"/>
  <c r="BR257" i="56" s="1"/>
  <c r="BS257" i="56" s="1"/>
  <c r="BT257" i="56" s="1"/>
  <c r="BU257" i="56" s="1"/>
  <c r="BV257" i="56" s="1"/>
  <c r="BW257" i="56" s="1"/>
  <c r="BX257" i="56" s="1"/>
  <c r="BY257" i="56" s="1"/>
  <c r="BZ257" i="56" s="1"/>
  <c r="CA257" i="56" s="1"/>
  <c r="CB257" i="56" s="1"/>
  <c r="CC257" i="56" s="1"/>
  <c r="CD257" i="56" s="1"/>
  <c r="CE257" i="56" s="1"/>
  <c r="CF257" i="56" s="1"/>
  <c r="CG257" i="56" s="1"/>
  <c r="CH257" i="56" s="1"/>
  <c r="CI257" i="56" s="1"/>
  <c r="CJ257" i="56" s="1"/>
  <c r="CK257" i="56" s="1"/>
  <c r="CL257" i="56" s="1"/>
  <c r="CM257" i="56" s="1"/>
  <c r="CN257" i="56" s="1"/>
  <c r="CO257" i="56" s="1"/>
  <c r="CP257" i="56" s="1"/>
  <c r="CQ257" i="56" s="1"/>
  <c r="CR257" i="56" s="1"/>
  <c r="CS257" i="56" s="1"/>
  <c r="W258" i="56"/>
  <c r="X258" i="56" s="1"/>
  <c r="Y258" i="56" s="1"/>
  <c r="Z258" i="56" s="1"/>
  <c r="AA258" i="56" s="1"/>
  <c r="AB258" i="56" s="1"/>
  <c r="AC258" i="56" s="1"/>
  <c r="AD258" i="56" s="1"/>
  <c r="AE258" i="56" s="1"/>
  <c r="AF258" i="56" s="1"/>
  <c r="AG258" i="56" s="1"/>
  <c r="AH258" i="56" s="1"/>
  <c r="AI258" i="56" s="1"/>
  <c r="AJ258" i="56" s="1"/>
  <c r="AK258" i="56" s="1"/>
  <c r="AL258" i="56" s="1"/>
  <c r="AM258" i="56" s="1"/>
  <c r="AN258" i="56" s="1"/>
  <c r="AO258" i="56" s="1"/>
  <c r="AP258" i="56" s="1"/>
  <c r="AQ258" i="56" s="1"/>
  <c r="AR258" i="56" s="1"/>
  <c r="AS258" i="56" s="1"/>
  <c r="AT258" i="56" s="1"/>
  <c r="AU258" i="56" s="1"/>
  <c r="AV258" i="56" s="1"/>
  <c r="AW258" i="56" s="1"/>
  <c r="AX258" i="56" s="1"/>
  <c r="AY258" i="56" s="1"/>
  <c r="AZ258" i="56" s="1"/>
  <c r="BA258" i="56" s="1"/>
  <c r="BB258" i="56" s="1"/>
  <c r="BC258" i="56" s="1"/>
  <c r="BD258" i="56" s="1"/>
  <c r="BE258" i="56" s="1"/>
  <c r="BF258" i="56" s="1"/>
  <c r="BG258" i="56" s="1"/>
  <c r="BH258" i="56" s="1"/>
  <c r="BI258" i="56" s="1"/>
  <c r="BJ258" i="56" s="1"/>
  <c r="BK258" i="56" s="1"/>
  <c r="BL258" i="56" s="1"/>
  <c r="BM258" i="56" s="1"/>
  <c r="BN258" i="56" s="1"/>
  <c r="BO258" i="56" s="1"/>
  <c r="BP258" i="56" s="1"/>
  <c r="BQ258" i="56" s="1"/>
  <c r="BR258" i="56" s="1"/>
  <c r="BS258" i="56" s="1"/>
  <c r="BT258" i="56" s="1"/>
  <c r="BU258" i="56" s="1"/>
  <c r="BV258" i="56" s="1"/>
  <c r="BW258" i="56" s="1"/>
  <c r="BX258" i="56" s="1"/>
  <c r="BY258" i="56" s="1"/>
  <c r="BZ258" i="56" s="1"/>
  <c r="CA258" i="56" s="1"/>
  <c r="CB258" i="56" s="1"/>
  <c r="CC258" i="56" s="1"/>
  <c r="CD258" i="56" s="1"/>
  <c r="CE258" i="56" s="1"/>
  <c r="CF258" i="56" s="1"/>
  <c r="CG258" i="56" s="1"/>
  <c r="CH258" i="56" s="1"/>
  <c r="CI258" i="56" s="1"/>
  <c r="CJ258" i="56" s="1"/>
  <c r="CK258" i="56" s="1"/>
  <c r="CL258" i="56" s="1"/>
  <c r="CM258" i="56" s="1"/>
  <c r="CN258" i="56" s="1"/>
  <c r="CO258" i="56" s="1"/>
  <c r="CP258" i="56" s="1"/>
  <c r="CQ258" i="56" s="1"/>
  <c r="CR258" i="56" s="1"/>
  <c r="CS258" i="56" s="1"/>
  <c r="W259" i="56"/>
  <c r="X259" i="56" s="1"/>
  <c r="Y259" i="56" s="1"/>
  <c r="Z259" i="56" s="1"/>
  <c r="AA259" i="56" s="1"/>
  <c r="AB259" i="56" s="1"/>
  <c r="AC259" i="56" s="1"/>
  <c r="AD259" i="56" s="1"/>
  <c r="AE259" i="56" s="1"/>
  <c r="AF259" i="56" s="1"/>
  <c r="AG259" i="56" s="1"/>
  <c r="AH259" i="56" s="1"/>
  <c r="AI259" i="56" s="1"/>
  <c r="AJ259" i="56" s="1"/>
  <c r="AK259" i="56" s="1"/>
  <c r="AL259" i="56" s="1"/>
  <c r="AM259" i="56" s="1"/>
  <c r="AN259" i="56" s="1"/>
  <c r="AO259" i="56" s="1"/>
  <c r="AP259" i="56" s="1"/>
  <c r="AQ259" i="56" s="1"/>
  <c r="AR259" i="56" s="1"/>
  <c r="AS259" i="56" s="1"/>
  <c r="AT259" i="56" s="1"/>
  <c r="AU259" i="56" s="1"/>
  <c r="AV259" i="56" s="1"/>
  <c r="AW259" i="56" s="1"/>
  <c r="AX259" i="56" s="1"/>
  <c r="AY259" i="56" s="1"/>
  <c r="AZ259" i="56" s="1"/>
  <c r="BA259" i="56" s="1"/>
  <c r="BB259" i="56" s="1"/>
  <c r="BC259" i="56" s="1"/>
  <c r="BD259" i="56" s="1"/>
  <c r="BE259" i="56" s="1"/>
  <c r="BF259" i="56" s="1"/>
  <c r="BG259" i="56" s="1"/>
  <c r="BH259" i="56" s="1"/>
  <c r="BI259" i="56" s="1"/>
  <c r="BJ259" i="56" s="1"/>
  <c r="BK259" i="56" s="1"/>
  <c r="BL259" i="56" s="1"/>
  <c r="BM259" i="56" s="1"/>
  <c r="BN259" i="56" s="1"/>
  <c r="BO259" i="56" s="1"/>
  <c r="BP259" i="56" s="1"/>
  <c r="BQ259" i="56" s="1"/>
  <c r="BR259" i="56" s="1"/>
  <c r="BS259" i="56" s="1"/>
  <c r="BT259" i="56" s="1"/>
  <c r="BU259" i="56" s="1"/>
  <c r="BV259" i="56" s="1"/>
  <c r="BW259" i="56" s="1"/>
  <c r="BX259" i="56" s="1"/>
  <c r="BY259" i="56" s="1"/>
  <c r="BZ259" i="56" s="1"/>
  <c r="CA259" i="56" s="1"/>
  <c r="CB259" i="56" s="1"/>
  <c r="CC259" i="56" s="1"/>
  <c r="CD259" i="56" s="1"/>
  <c r="CE259" i="56" s="1"/>
  <c r="CF259" i="56" s="1"/>
  <c r="CG259" i="56" s="1"/>
  <c r="CH259" i="56" s="1"/>
  <c r="CI259" i="56" s="1"/>
  <c r="CJ259" i="56" s="1"/>
  <c r="CK259" i="56" s="1"/>
  <c r="CL259" i="56" s="1"/>
  <c r="CM259" i="56" s="1"/>
  <c r="CN259" i="56" s="1"/>
  <c r="CO259" i="56" s="1"/>
  <c r="CP259" i="56" s="1"/>
  <c r="CQ259" i="56" s="1"/>
  <c r="CR259" i="56" s="1"/>
  <c r="CS259" i="56" s="1"/>
  <c r="W260" i="56"/>
  <c r="X260" i="56" s="1"/>
  <c r="Y260" i="56" s="1"/>
  <c r="Z260" i="56"/>
  <c r="AA260" i="56"/>
  <c r="AB260" i="56" s="1"/>
  <c r="AC260" i="56" s="1"/>
  <c r="AD260" i="56" s="1"/>
  <c r="AE260" i="56"/>
  <c r="AF260" i="56" s="1"/>
  <c r="AG260" i="56" s="1"/>
  <c r="AH260" i="56" s="1"/>
  <c r="AI260" i="56" s="1"/>
  <c r="AJ260" i="56" s="1"/>
  <c r="AK260" i="56" s="1"/>
  <c r="AL260" i="56" s="1"/>
  <c r="AM260" i="56" s="1"/>
  <c r="AN260" i="56" s="1"/>
  <c r="AO260" i="56" s="1"/>
  <c r="AP260" i="56" s="1"/>
  <c r="AQ260" i="56" s="1"/>
  <c r="AR260" i="56" s="1"/>
  <c r="AS260" i="56" s="1"/>
  <c r="AT260" i="56" s="1"/>
  <c r="AU260" i="56" s="1"/>
  <c r="AV260" i="56" s="1"/>
  <c r="AW260" i="56" s="1"/>
  <c r="AX260" i="56" s="1"/>
  <c r="AY260" i="56" s="1"/>
  <c r="AZ260" i="56" s="1"/>
  <c r="BA260" i="56" s="1"/>
  <c r="BB260" i="56" s="1"/>
  <c r="BC260" i="56" s="1"/>
  <c r="BD260" i="56" s="1"/>
  <c r="BE260" i="56" s="1"/>
  <c r="BF260" i="56" s="1"/>
  <c r="BG260" i="56" s="1"/>
  <c r="BH260" i="56" s="1"/>
  <c r="BI260" i="56" s="1"/>
  <c r="BJ260" i="56" s="1"/>
  <c r="BK260" i="56" s="1"/>
  <c r="BL260" i="56" s="1"/>
  <c r="BM260" i="56" s="1"/>
  <c r="BN260" i="56" s="1"/>
  <c r="BO260" i="56" s="1"/>
  <c r="BP260" i="56" s="1"/>
  <c r="BQ260" i="56" s="1"/>
  <c r="BR260" i="56" s="1"/>
  <c r="BS260" i="56" s="1"/>
  <c r="BT260" i="56" s="1"/>
  <c r="BU260" i="56" s="1"/>
  <c r="BV260" i="56" s="1"/>
  <c r="BW260" i="56" s="1"/>
  <c r="BX260" i="56" s="1"/>
  <c r="BY260" i="56" s="1"/>
  <c r="BZ260" i="56" s="1"/>
  <c r="CA260" i="56" s="1"/>
  <c r="CB260" i="56" s="1"/>
  <c r="CC260" i="56" s="1"/>
  <c r="CD260" i="56" s="1"/>
  <c r="CE260" i="56" s="1"/>
  <c r="CF260" i="56" s="1"/>
  <c r="CG260" i="56" s="1"/>
  <c r="CH260" i="56" s="1"/>
  <c r="CI260" i="56" s="1"/>
  <c r="CJ260" i="56" s="1"/>
  <c r="CK260" i="56" s="1"/>
  <c r="CL260" i="56" s="1"/>
  <c r="CM260" i="56" s="1"/>
  <c r="CN260" i="56" s="1"/>
  <c r="CO260" i="56" s="1"/>
  <c r="CP260" i="56" s="1"/>
  <c r="CQ260" i="56" s="1"/>
  <c r="CR260" i="56" s="1"/>
  <c r="CS260" i="56" s="1"/>
  <c r="W261" i="56"/>
  <c r="X261" i="56" s="1"/>
  <c r="Y261" i="56" s="1"/>
  <c r="Z261" i="56" s="1"/>
  <c r="AA261" i="56" s="1"/>
  <c r="AB261" i="56" s="1"/>
  <c r="AC261" i="56" s="1"/>
  <c r="AD261" i="56" s="1"/>
  <c r="AE261" i="56" s="1"/>
  <c r="AF261" i="56" s="1"/>
  <c r="AG261" i="56" s="1"/>
  <c r="AH261" i="56" s="1"/>
  <c r="AI261" i="56" s="1"/>
  <c r="AJ261" i="56" s="1"/>
  <c r="AK261" i="56" s="1"/>
  <c r="AL261" i="56" s="1"/>
  <c r="AM261" i="56" s="1"/>
  <c r="AN261" i="56" s="1"/>
  <c r="AO261" i="56" s="1"/>
  <c r="AP261" i="56" s="1"/>
  <c r="AQ261" i="56" s="1"/>
  <c r="AR261" i="56" s="1"/>
  <c r="AS261" i="56" s="1"/>
  <c r="AT261" i="56" s="1"/>
  <c r="AU261" i="56" s="1"/>
  <c r="AV261" i="56" s="1"/>
  <c r="AW261" i="56" s="1"/>
  <c r="AX261" i="56" s="1"/>
  <c r="AY261" i="56" s="1"/>
  <c r="AZ261" i="56" s="1"/>
  <c r="BA261" i="56" s="1"/>
  <c r="BB261" i="56" s="1"/>
  <c r="BC261" i="56" s="1"/>
  <c r="BD261" i="56" s="1"/>
  <c r="BE261" i="56" s="1"/>
  <c r="BF261" i="56" s="1"/>
  <c r="BG261" i="56" s="1"/>
  <c r="BH261" i="56" s="1"/>
  <c r="BI261" i="56" s="1"/>
  <c r="BJ261" i="56" s="1"/>
  <c r="BK261" i="56" s="1"/>
  <c r="BL261" i="56" s="1"/>
  <c r="BM261" i="56" s="1"/>
  <c r="BN261" i="56" s="1"/>
  <c r="BO261" i="56" s="1"/>
  <c r="BP261" i="56" s="1"/>
  <c r="BQ261" i="56" s="1"/>
  <c r="BR261" i="56" s="1"/>
  <c r="BS261" i="56" s="1"/>
  <c r="BT261" i="56" s="1"/>
  <c r="BU261" i="56" s="1"/>
  <c r="BV261" i="56" s="1"/>
  <c r="BW261" i="56" s="1"/>
  <c r="BX261" i="56" s="1"/>
  <c r="BY261" i="56" s="1"/>
  <c r="BZ261" i="56" s="1"/>
  <c r="CA261" i="56" s="1"/>
  <c r="CB261" i="56" s="1"/>
  <c r="CC261" i="56" s="1"/>
  <c r="CD261" i="56" s="1"/>
  <c r="CE261" i="56" s="1"/>
  <c r="CF261" i="56" s="1"/>
  <c r="CG261" i="56" s="1"/>
  <c r="CH261" i="56" s="1"/>
  <c r="CI261" i="56" s="1"/>
  <c r="CJ261" i="56" s="1"/>
  <c r="CK261" i="56" s="1"/>
  <c r="CL261" i="56" s="1"/>
  <c r="CM261" i="56" s="1"/>
  <c r="CN261" i="56" s="1"/>
  <c r="CO261" i="56" s="1"/>
  <c r="CP261" i="56" s="1"/>
  <c r="CQ261" i="56" s="1"/>
  <c r="CR261" i="56" s="1"/>
  <c r="CS261" i="56" s="1"/>
  <c r="W262" i="56"/>
  <c r="X262" i="56"/>
  <c r="Y262" i="56" s="1"/>
  <c r="Z262" i="56" s="1"/>
  <c r="AA262" i="56" s="1"/>
  <c r="AB262" i="56" s="1"/>
  <c r="AC262" i="56" s="1"/>
  <c r="AD262" i="56" s="1"/>
  <c r="AE262" i="56" s="1"/>
  <c r="AF262" i="56" s="1"/>
  <c r="AG262" i="56" s="1"/>
  <c r="AH262" i="56" s="1"/>
  <c r="AI262" i="56" s="1"/>
  <c r="AJ262" i="56" s="1"/>
  <c r="AK262" i="56" s="1"/>
  <c r="AL262" i="56" s="1"/>
  <c r="AM262" i="56" s="1"/>
  <c r="AN262" i="56" s="1"/>
  <c r="AO262" i="56" s="1"/>
  <c r="AP262" i="56" s="1"/>
  <c r="AQ262" i="56" s="1"/>
  <c r="AR262" i="56" s="1"/>
  <c r="AS262" i="56" s="1"/>
  <c r="AT262" i="56" s="1"/>
  <c r="AU262" i="56" s="1"/>
  <c r="AV262" i="56" s="1"/>
  <c r="AW262" i="56" s="1"/>
  <c r="AX262" i="56" s="1"/>
  <c r="AY262" i="56" s="1"/>
  <c r="AZ262" i="56" s="1"/>
  <c r="BA262" i="56" s="1"/>
  <c r="BB262" i="56" s="1"/>
  <c r="BC262" i="56" s="1"/>
  <c r="BD262" i="56" s="1"/>
  <c r="BE262" i="56" s="1"/>
  <c r="BF262" i="56" s="1"/>
  <c r="BG262" i="56" s="1"/>
  <c r="BH262" i="56" s="1"/>
  <c r="BI262" i="56" s="1"/>
  <c r="BJ262" i="56" s="1"/>
  <c r="BK262" i="56" s="1"/>
  <c r="BL262" i="56" s="1"/>
  <c r="BM262" i="56" s="1"/>
  <c r="BN262" i="56" s="1"/>
  <c r="BO262" i="56" s="1"/>
  <c r="BP262" i="56" s="1"/>
  <c r="BQ262" i="56" s="1"/>
  <c r="BR262" i="56" s="1"/>
  <c r="BS262" i="56" s="1"/>
  <c r="BT262" i="56" s="1"/>
  <c r="BU262" i="56" s="1"/>
  <c r="BV262" i="56" s="1"/>
  <c r="BW262" i="56" s="1"/>
  <c r="BX262" i="56" s="1"/>
  <c r="BY262" i="56" s="1"/>
  <c r="BZ262" i="56" s="1"/>
  <c r="CA262" i="56" s="1"/>
  <c r="CB262" i="56" s="1"/>
  <c r="CC262" i="56" s="1"/>
  <c r="CD262" i="56" s="1"/>
  <c r="CE262" i="56" s="1"/>
  <c r="CF262" i="56" s="1"/>
  <c r="CG262" i="56" s="1"/>
  <c r="CH262" i="56" s="1"/>
  <c r="CI262" i="56" s="1"/>
  <c r="CJ262" i="56" s="1"/>
  <c r="CK262" i="56" s="1"/>
  <c r="CL262" i="56" s="1"/>
  <c r="CM262" i="56" s="1"/>
  <c r="CN262" i="56" s="1"/>
  <c r="CO262" i="56" s="1"/>
  <c r="CP262" i="56" s="1"/>
  <c r="CQ262" i="56" s="1"/>
  <c r="CR262" i="56" s="1"/>
  <c r="CS262" i="56" s="1"/>
  <c r="D207" i="56" l="1"/>
  <c r="E207" i="56" s="1"/>
  <c r="F207" i="56" s="1"/>
  <c r="G207" i="56" s="1"/>
  <c r="H207" i="56" s="1"/>
  <c r="I207" i="56" s="1"/>
  <c r="J207" i="56" s="1"/>
  <c r="K207" i="56" s="1"/>
  <c r="L207" i="56" s="1"/>
  <c r="M207" i="56" s="1"/>
  <c r="N207" i="56" s="1"/>
  <c r="O207" i="56" s="1"/>
  <c r="P207" i="56" s="1"/>
  <c r="Q207" i="56" s="1"/>
  <c r="R207" i="56" s="1"/>
  <c r="S207" i="56" s="1"/>
  <c r="T207" i="56" s="1"/>
  <c r="U207" i="56" s="1"/>
  <c r="V207" i="56" s="1"/>
  <c r="W207" i="56" s="1"/>
  <c r="X207" i="56" s="1"/>
  <c r="Y207" i="56" s="1"/>
  <c r="Z207" i="56" s="1"/>
  <c r="AA207" i="56" s="1"/>
  <c r="AB207" i="56" s="1"/>
  <c r="AC207" i="56" s="1"/>
  <c r="AD207" i="56" s="1"/>
  <c r="AE207" i="56" s="1"/>
  <c r="AF207" i="56" s="1"/>
  <c r="AG207" i="56" s="1"/>
  <c r="AH207" i="56" s="1"/>
  <c r="AI207" i="56" s="1"/>
  <c r="AJ207" i="56" s="1"/>
  <c r="D218" i="56"/>
  <c r="E218" i="56" s="1"/>
  <c r="F218" i="56" s="1"/>
  <c r="G218" i="56" s="1"/>
  <c r="H218" i="56" s="1"/>
  <c r="I218" i="56" s="1"/>
  <c r="J218" i="56" s="1"/>
  <c r="K218" i="56" s="1"/>
  <c r="L218" i="56" s="1"/>
  <c r="M218" i="56" s="1"/>
  <c r="N218" i="56" s="1"/>
  <c r="O218" i="56" s="1"/>
  <c r="P218" i="56" s="1"/>
  <c r="Q218" i="56" s="1"/>
  <c r="R218" i="56" s="1"/>
  <c r="S218" i="56" s="1"/>
  <c r="T218" i="56" s="1"/>
  <c r="U218" i="56" s="1"/>
  <c r="V218" i="56" s="1"/>
  <c r="W218" i="56" s="1"/>
  <c r="X218" i="56" s="1"/>
  <c r="Y218" i="56" s="1"/>
  <c r="Z218" i="56" s="1"/>
  <c r="AA218" i="56" s="1"/>
  <c r="AB218" i="56" s="1"/>
  <c r="AC218" i="56" s="1"/>
  <c r="AD218" i="56" s="1"/>
  <c r="AE218" i="56" s="1"/>
  <c r="AF218" i="56" s="1"/>
  <c r="AG218" i="56" s="1"/>
  <c r="AH218" i="56" s="1"/>
  <c r="AI218" i="56" s="1"/>
  <c r="AJ218" i="56" s="1"/>
  <c r="D210" i="56"/>
  <c r="E210" i="56" s="1"/>
  <c r="F210" i="56" s="1"/>
  <c r="G210" i="56" s="1"/>
  <c r="H210" i="56" s="1"/>
  <c r="I210" i="56" s="1"/>
  <c r="J210" i="56" s="1"/>
  <c r="K210" i="56" s="1"/>
  <c r="L210" i="56" s="1"/>
  <c r="M210" i="56" s="1"/>
  <c r="N210" i="56" s="1"/>
  <c r="O210" i="56" s="1"/>
  <c r="P210" i="56" s="1"/>
  <c r="Q210" i="56" s="1"/>
  <c r="R210" i="56" s="1"/>
  <c r="S210" i="56" s="1"/>
  <c r="T210" i="56" s="1"/>
  <c r="U210" i="56" s="1"/>
  <c r="V210" i="56" s="1"/>
  <c r="W210" i="56" s="1"/>
  <c r="X210" i="56" s="1"/>
  <c r="Y210" i="56" s="1"/>
  <c r="Z210" i="56" s="1"/>
  <c r="AA210" i="56" s="1"/>
  <c r="AB210" i="56" s="1"/>
  <c r="AC210" i="56" s="1"/>
  <c r="AD210" i="56" s="1"/>
  <c r="AE210" i="56" s="1"/>
  <c r="AF210" i="56" s="1"/>
  <c r="AG210" i="56" s="1"/>
  <c r="AH210" i="56" s="1"/>
  <c r="AI210" i="56" s="1"/>
  <c r="AJ210" i="56" s="1"/>
  <c r="D201" i="56"/>
  <c r="E201" i="56" s="1"/>
  <c r="F201" i="56" s="1"/>
  <c r="G201" i="56" s="1"/>
  <c r="H201" i="56" s="1"/>
  <c r="I201" i="56" s="1"/>
  <c r="J201" i="56" s="1"/>
  <c r="K201" i="56" s="1"/>
  <c r="L201" i="56" s="1"/>
  <c r="M201" i="56" s="1"/>
  <c r="N201" i="56" s="1"/>
  <c r="O201" i="56" s="1"/>
  <c r="P201" i="56" s="1"/>
  <c r="Q201" i="56" s="1"/>
  <c r="R201" i="56" s="1"/>
  <c r="S201" i="56" s="1"/>
  <c r="T201" i="56" s="1"/>
  <c r="U201" i="56" s="1"/>
  <c r="V201" i="56" s="1"/>
  <c r="W201" i="56" s="1"/>
  <c r="X201" i="56" s="1"/>
  <c r="Y201" i="56" s="1"/>
  <c r="Z201" i="56" s="1"/>
  <c r="AA201" i="56" s="1"/>
  <c r="AB201" i="56" s="1"/>
  <c r="AC201" i="56" s="1"/>
  <c r="AD201" i="56" s="1"/>
  <c r="AE201" i="56" s="1"/>
  <c r="AF201" i="56" s="1"/>
  <c r="AG201" i="56" s="1"/>
  <c r="AH201" i="56" s="1"/>
  <c r="AI201" i="56" s="1"/>
  <c r="AJ201" i="56" s="1"/>
  <c r="D197" i="56"/>
  <c r="E197" i="56" s="1"/>
  <c r="F197" i="56" s="1"/>
  <c r="G197" i="56" s="1"/>
  <c r="H197" i="56" s="1"/>
  <c r="I197" i="56" s="1"/>
  <c r="J197" i="56" s="1"/>
  <c r="K197" i="56" s="1"/>
  <c r="L197" i="56" s="1"/>
  <c r="M197" i="56" s="1"/>
  <c r="N197" i="56" s="1"/>
  <c r="O197" i="56" s="1"/>
  <c r="P197" i="56" s="1"/>
  <c r="Q197" i="56" s="1"/>
  <c r="R197" i="56" s="1"/>
  <c r="S197" i="56" s="1"/>
  <c r="T197" i="56" s="1"/>
  <c r="U197" i="56" s="1"/>
  <c r="V197" i="56" s="1"/>
  <c r="W197" i="56" s="1"/>
  <c r="X197" i="56" s="1"/>
  <c r="Y197" i="56" s="1"/>
  <c r="Z197" i="56" s="1"/>
  <c r="AA197" i="56" s="1"/>
  <c r="AB197" i="56" s="1"/>
  <c r="AC197" i="56" s="1"/>
  <c r="AD197" i="56" s="1"/>
  <c r="AE197" i="56" s="1"/>
  <c r="AF197" i="56" s="1"/>
  <c r="AG197" i="56" s="1"/>
  <c r="AH197" i="56" s="1"/>
  <c r="AI197" i="56" s="1"/>
  <c r="AJ197" i="56" s="1"/>
  <c r="D206" i="56"/>
  <c r="E206" i="56" s="1"/>
  <c r="F206" i="56" s="1"/>
  <c r="G206" i="56" s="1"/>
  <c r="H206" i="56" s="1"/>
  <c r="I206" i="56" s="1"/>
  <c r="J206" i="56" s="1"/>
  <c r="K206" i="56" s="1"/>
  <c r="L206" i="56" s="1"/>
  <c r="M206" i="56" s="1"/>
  <c r="N206" i="56" s="1"/>
  <c r="O206" i="56" s="1"/>
  <c r="P206" i="56" s="1"/>
  <c r="Q206" i="56" s="1"/>
  <c r="R206" i="56" s="1"/>
  <c r="S206" i="56" s="1"/>
  <c r="T206" i="56" s="1"/>
  <c r="U206" i="56" s="1"/>
  <c r="V206" i="56" s="1"/>
  <c r="W206" i="56" s="1"/>
  <c r="X206" i="56" s="1"/>
  <c r="Y206" i="56" s="1"/>
  <c r="Z206" i="56" s="1"/>
  <c r="AA206" i="56" s="1"/>
  <c r="AB206" i="56" s="1"/>
  <c r="AC206" i="56" s="1"/>
  <c r="AD206" i="56" s="1"/>
  <c r="AE206" i="56" s="1"/>
  <c r="AF206" i="56" s="1"/>
  <c r="AG206" i="56" s="1"/>
  <c r="AH206" i="56" s="1"/>
  <c r="AI206" i="56" s="1"/>
  <c r="AJ206" i="56" s="1"/>
  <c r="D217" i="56"/>
  <c r="E217" i="56" s="1"/>
  <c r="F217" i="56" s="1"/>
  <c r="G217" i="56" s="1"/>
  <c r="H217" i="56" s="1"/>
  <c r="I217" i="56" s="1"/>
  <c r="J217" i="56" s="1"/>
  <c r="K217" i="56" s="1"/>
  <c r="L217" i="56" s="1"/>
  <c r="M217" i="56" s="1"/>
  <c r="N217" i="56" s="1"/>
  <c r="O217" i="56" s="1"/>
  <c r="P217" i="56" s="1"/>
  <c r="Q217" i="56" s="1"/>
  <c r="R217" i="56" s="1"/>
  <c r="S217" i="56" s="1"/>
  <c r="T217" i="56" s="1"/>
  <c r="U217" i="56" s="1"/>
  <c r="V217" i="56" s="1"/>
  <c r="W217" i="56" s="1"/>
  <c r="X217" i="56" s="1"/>
  <c r="Y217" i="56" s="1"/>
  <c r="Z217" i="56" s="1"/>
  <c r="AA217" i="56" s="1"/>
  <c r="AB217" i="56" s="1"/>
  <c r="AC217" i="56" s="1"/>
  <c r="AD217" i="56" s="1"/>
  <c r="AE217" i="56" s="1"/>
  <c r="AF217" i="56" s="1"/>
  <c r="AG217" i="56" s="1"/>
  <c r="AH217" i="56" s="1"/>
  <c r="AI217" i="56" s="1"/>
  <c r="AJ217" i="56" s="1"/>
  <c r="D221" i="56"/>
  <c r="E221" i="56" s="1"/>
  <c r="F221" i="56" s="1"/>
  <c r="G221" i="56" s="1"/>
  <c r="H221" i="56" s="1"/>
  <c r="I221" i="56" s="1"/>
  <c r="J221" i="56" s="1"/>
  <c r="K221" i="56" s="1"/>
  <c r="L221" i="56" s="1"/>
  <c r="M221" i="56" s="1"/>
  <c r="N221" i="56" s="1"/>
  <c r="O221" i="56" s="1"/>
  <c r="P221" i="56" s="1"/>
  <c r="Q221" i="56" s="1"/>
  <c r="R221" i="56" s="1"/>
  <c r="S221" i="56" s="1"/>
  <c r="T221" i="56" s="1"/>
  <c r="U221" i="56" s="1"/>
  <c r="V221" i="56" s="1"/>
  <c r="W221" i="56" s="1"/>
  <c r="X221" i="56" s="1"/>
  <c r="Y221" i="56" s="1"/>
  <c r="Z221" i="56" s="1"/>
  <c r="AA221" i="56" s="1"/>
  <c r="AB221" i="56" s="1"/>
  <c r="AC221" i="56" s="1"/>
  <c r="AD221" i="56" s="1"/>
  <c r="AE221" i="56" s="1"/>
  <c r="AF221" i="56" s="1"/>
  <c r="AG221" i="56" s="1"/>
  <c r="AH221" i="56" s="1"/>
  <c r="AI221" i="56" s="1"/>
  <c r="AJ221" i="56" s="1"/>
  <c r="D212" i="56"/>
  <c r="E212" i="56" s="1"/>
  <c r="F212" i="56" s="1"/>
  <c r="G212" i="56" s="1"/>
  <c r="H212" i="56" s="1"/>
  <c r="I212" i="56" s="1"/>
  <c r="J212" i="56" s="1"/>
  <c r="K212" i="56" s="1"/>
  <c r="L212" i="56" s="1"/>
  <c r="M212" i="56" s="1"/>
  <c r="N212" i="56" s="1"/>
  <c r="O212" i="56" s="1"/>
  <c r="P212" i="56" s="1"/>
  <c r="Q212" i="56" s="1"/>
  <c r="R212" i="56" s="1"/>
  <c r="S212" i="56" s="1"/>
  <c r="T212" i="56" s="1"/>
  <c r="U212" i="56" s="1"/>
  <c r="V212" i="56" s="1"/>
  <c r="W212" i="56" s="1"/>
  <c r="X212" i="56" s="1"/>
  <c r="Y212" i="56" s="1"/>
  <c r="Z212" i="56" s="1"/>
  <c r="AA212" i="56" s="1"/>
  <c r="AB212" i="56" s="1"/>
  <c r="AC212" i="56" s="1"/>
  <c r="AD212" i="56" s="1"/>
  <c r="AE212" i="56" s="1"/>
  <c r="AF212" i="56" s="1"/>
  <c r="AG212" i="56" s="1"/>
  <c r="AH212" i="56" s="1"/>
  <c r="AI212" i="56" s="1"/>
  <c r="AJ212" i="56" s="1"/>
  <c r="D220" i="56"/>
  <c r="E220" i="56" s="1"/>
  <c r="F220" i="56" s="1"/>
  <c r="G220" i="56" s="1"/>
  <c r="H220" i="56" s="1"/>
  <c r="I220" i="56" s="1"/>
  <c r="J220" i="56" s="1"/>
  <c r="K220" i="56" s="1"/>
  <c r="L220" i="56" s="1"/>
  <c r="M220" i="56" s="1"/>
  <c r="N220" i="56" s="1"/>
  <c r="O220" i="56" s="1"/>
  <c r="P220" i="56" s="1"/>
  <c r="Q220" i="56" s="1"/>
  <c r="R220" i="56" s="1"/>
  <c r="S220" i="56" s="1"/>
  <c r="T220" i="56" s="1"/>
  <c r="U220" i="56" s="1"/>
  <c r="V220" i="56" s="1"/>
  <c r="W220" i="56" s="1"/>
  <c r="X220" i="56" s="1"/>
  <c r="Y220" i="56" s="1"/>
  <c r="Z220" i="56" s="1"/>
  <c r="AA220" i="56" s="1"/>
  <c r="AB220" i="56" s="1"/>
  <c r="AC220" i="56" s="1"/>
  <c r="AD220" i="56" s="1"/>
  <c r="AE220" i="56" s="1"/>
  <c r="AF220" i="56" s="1"/>
  <c r="AG220" i="56" s="1"/>
  <c r="AH220" i="56" s="1"/>
  <c r="AI220" i="56" s="1"/>
  <c r="AJ220" i="56" s="1"/>
  <c r="D216" i="56"/>
  <c r="E216" i="56" s="1"/>
  <c r="F216" i="56" s="1"/>
  <c r="G216" i="56" s="1"/>
  <c r="H216" i="56" s="1"/>
  <c r="I216" i="56" s="1"/>
  <c r="J216" i="56" s="1"/>
  <c r="K216" i="56" s="1"/>
  <c r="L216" i="56" s="1"/>
  <c r="M216" i="56" s="1"/>
  <c r="N216" i="56" s="1"/>
  <c r="O216" i="56" s="1"/>
  <c r="P216" i="56" s="1"/>
  <c r="Q216" i="56" s="1"/>
  <c r="R216" i="56" s="1"/>
  <c r="S216" i="56" s="1"/>
  <c r="T216" i="56" s="1"/>
  <c r="U216" i="56" s="1"/>
  <c r="V216" i="56" s="1"/>
  <c r="W216" i="56" s="1"/>
  <c r="X216" i="56" s="1"/>
  <c r="Y216" i="56" s="1"/>
  <c r="Z216" i="56" s="1"/>
  <c r="AA216" i="56" s="1"/>
  <c r="AB216" i="56" s="1"/>
  <c r="AC216" i="56" s="1"/>
  <c r="AD216" i="56" s="1"/>
  <c r="AE216" i="56" s="1"/>
  <c r="AF216" i="56" s="1"/>
  <c r="AG216" i="56" s="1"/>
  <c r="AH216" i="56" s="1"/>
  <c r="AI216" i="56" s="1"/>
  <c r="AJ216" i="56" s="1"/>
  <c r="D222" i="56"/>
  <c r="E222" i="56" s="1"/>
  <c r="F222" i="56" s="1"/>
  <c r="G222" i="56" s="1"/>
  <c r="H222" i="56" s="1"/>
  <c r="I222" i="56" s="1"/>
  <c r="J222" i="56" s="1"/>
  <c r="K222" i="56" s="1"/>
  <c r="L222" i="56" s="1"/>
  <c r="M222" i="56" s="1"/>
  <c r="N222" i="56" s="1"/>
  <c r="O222" i="56" s="1"/>
  <c r="P222" i="56" s="1"/>
  <c r="Q222" i="56" s="1"/>
  <c r="R222" i="56" s="1"/>
  <c r="S222" i="56" s="1"/>
  <c r="T222" i="56" s="1"/>
  <c r="U222" i="56" s="1"/>
  <c r="V222" i="56" s="1"/>
  <c r="W222" i="56" s="1"/>
  <c r="X222" i="56" s="1"/>
  <c r="Y222" i="56" s="1"/>
  <c r="Z222" i="56" s="1"/>
  <c r="AA222" i="56" s="1"/>
  <c r="AB222" i="56" s="1"/>
  <c r="AC222" i="56" s="1"/>
  <c r="AD222" i="56" s="1"/>
  <c r="AE222" i="56" s="1"/>
  <c r="AF222" i="56" s="1"/>
  <c r="AG222" i="56" s="1"/>
  <c r="AH222" i="56" s="1"/>
  <c r="AI222" i="56" s="1"/>
  <c r="AJ222" i="56" s="1"/>
  <c r="D198" i="56"/>
  <c r="E198" i="56" s="1"/>
  <c r="F198" i="56" s="1"/>
  <c r="G198" i="56" s="1"/>
  <c r="H198" i="56" s="1"/>
  <c r="I198" i="56" s="1"/>
  <c r="J198" i="56" s="1"/>
  <c r="K198" i="56" s="1"/>
  <c r="L198" i="56" s="1"/>
  <c r="M198" i="56" s="1"/>
  <c r="N198" i="56" s="1"/>
  <c r="O198" i="56" s="1"/>
  <c r="P198" i="56" s="1"/>
  <c r="Q198" i="56" s="1"/>
  <c r="R198" i="56" s="1"/>
  <c r="S198" i="56" s="1"/>
  <c r="T198" i="56" s="1"/>
  <c r="U198" i="56" s="1"/>
  <c r="V198" i="56" s="1"/>
  <c r="W198" i="56" s="1"/>
  <c r="X198" i="56" s="1"/>
  <c r="Y198" i="56" s="1"/>
  <c r="Z198" i="56" s="1"/>
  <c r="AA198" i="56" s="1"/>
  <c r="AB198" i="56" s="1"/>
  <c r="AC198" i="56" s="1"/>
  <c r="AD198" i="56" s="1"/>
  <c r="AE198" i="56" s="1"/>
  <c r="AF198" i="56" s="1"/>
  <c r="AG198" i="56" s="1"/>
  <c r="AH198" i="56" s="1"/>
  <c r="AI198" i="56" s="1"/>
  <c r="AJ198" i="56" s="1"/>
  <c r="D208" i="56"/>
  <c r="E208" i="56" s="1"/>
  <c r="F208" i="56" s="1"/>
  <c r="G208" i="56" s="1"/>
  <c r="H208" i="56" s="1"/>
  <c r="I208" i="56" s="1"/>
  <c r="J208" i="56" s="1"/>
  <c r="K208" i="56" s="1"/>
  <c r="L208" i="56" s="1"/>
  <c r="M208" i="56" s="1"/>
  <c r="N208" i="56" s="1"/>
  <c r="O208" i="56" s="1"/>
  <c r="P208" i="56" s="1"/>
  <c r="Q208" i="56" s="1"/>
  <c r="R208" i="56" s="1"/>
  <c r="S208" i="56" s="1"/>
  <c r="T208" i="56" s="1"/>
  <c r="U208" i="56" s="1"/>
  <c r="V208" i="56" s="1"/>
  <c r="W208" i="56" s="1"/>
  <c r="X208" i="56" s="1"/>
  <c r="Y208" i="56" s="1"/>
  <c r="Z208" i="56" s="1"/>
  <c r="AA208" i="56" s="1"/>
  <c r="AB208" i="56" s="1"/>
  <c r="AC208" i="56" s="1"/>
  <c r="AD208" i="56" s="1"/>
  <c r="AE208" i="56" s="1"/>
  <c r="AF208" i="56" s="1"/>
  <c r="AG208" i="56" s="1"/>
  <c r="AH208" i="56" s="1"/>
  <c r="AI208" i="56" s="1"/>
  <c r="AJ208" i="56" s="1"/>
  <c r="D219" i="56"/>
  <c r="E219" i="56" s="1"/>
  <c r="F219" i="56" s="1"/>
  <c r="G219" i="56" s="1"/>
  <c r="H219" i="56" s="1"/>
  <c r="I219" i="56" s="1"/>
  <c r="J219" i="56" s="1"/>
  <c r="K219" i="56" s="1"/>
  <c r="L219" i="56" s="1"/>
  <c r="M219" i="56" s="1"/>
  <c r="N219" i="56" s="1"/>
  <c r="O219" i="56" s="1"/>
  <c r="P219" i="56" s="1"/>
  <c r="Q219" i="56" s="1"/>
  <c r="R219" i="56" s="1"/>
  <c r="S219" i="56" s="1"/>
  <c r="T219" i="56" s="1"/>
  <c r="U219" i="56" s="1"/>
  <c r="V219" i="56" s="1"/>
  <c r="W219" i="56" s="1"/>
  <c r="X219" i="56" s="1"/>
  <c r="Y219" i="56" s="1"/>
  <c r="Z219" i="56" s="1"/>
  <c r="AA219" i="56" s="1"/>
  <c r="AB219" i="56" s="1"/>
  <c r="AC219" i="56" s="1"/>
  <c r="AD219" i="56" s="1"/>
  <c r="AE219" i="56" s="1"/>
  <c r="AF219" i="56" s="1"/>
  <c r="AG219" i="56" s="1"/>
  <c r="AH219" i="56" s="1"/>
  <c r="AI219" i="56" s="1"/>
  <c r="AJ219" i="56" s="1"/>
  <c r="D189" i="56"/>
  <c r="E189" i="56" s="1"/>
  <c r="F189" i="56" s="1"/>
  <c r="G189" i="56" s="1"/>
  <c r="H189" i="56" s="1"/>
  <c r="I189" i="56" s="1"/>
  <c r="J189" i="56" s="1"/>
  <c r="K189" i="56" s="1"/>
  <c r="L189" i="56" s="1"/>
  <c r="M189" i="56" s="1"/>
  <c r="N189" i="56" s="1"/>
  <c r="O189" i="56" s="1"/>
  <c r="P189" i="56" s="1"/>
  <c r="Q189" i="56" s="1"/>
  <c r="R189" i="56" s="1"/>
  <c r="S189" i="56" s="1"/>
  <c r="T189" i="56" s="1"/>
  <c r="U189" i="56" s="1"/>
  <c r="V189" i="56" s="1"/>
  <c r="W189" i="56" s="1"/>
  <c r="X189" i="56" s="1"/>
  <c r="Y189" i="56" s="1"/>
  <c r="Z189" i="56" s="1"/>
  <c r="AA189" i="56" s="1"/>
  <c r="AB189" i="56" s="1"/>
  <c r="AC189" i="56" s="1"/>
  <c r="AD189" i="56" s="1"/>
  <c r="AE189" i="56" s="1"/>
  <c r="AF189" i="56" s="1"/>
  <c r="AG189" i="56" s="1"/>
  <c r="AH189" i="56" s="1"/>
  <c r="AI189" i="56" s="1"/>
  <c r="AJ189" i="56" s="1"/>
  <c r="D196" i="56"/>
  <c r="E196" i="56" s="1"/>
  <c r="F196" i="56" s="1"/>
  <c r="G196" i="56" s="1"/>
  <c r="H196" i="56" s="1"/>
  <c r="I196" i="56" s="1"/>
  <c r="J196" i="56" s="1"/>
  <c r="K196" i="56" s="1"/>
  <c r="L196" i="56" s="1"/>
  <c r="M196" i="56" s="1"/>
  <c r="N196" i="56" s="1"/>
  <c r="O196" i="56" s="1"/>
  <c r="P196" i="56" s="1"/>
  <c r="Q196" i="56" s="1"/>
  <c r="R196" i="56" s="1"/>
  <c r="S196" i="56" s="1"/>
  <c r="T196" i="56" s="1"/>
  <c r="U196" i="56" s="1"/>
  <c r="V196" i="56" s="1"/>
  <c r="W196" i="56" s="1"/>
  <c r="X196" i="56" s="1"/>
  <c r="Y196" i="56" s="1"/>
  <c r="Z196" i="56" s="1"/>
  <c r="AA196" i="56" s="1"/>
  <c r="AB196" i="56" s="1"/>
  <c r="AC196" i="56" s="1"/>
  <c r="AD196" i="56" s="1"/>
  <c r="AE196" i="56" s="1"/>
  <c r="AF196" i="56" s="1"/>
  <c r="AG196" i="56" s="1"/>
  <c r="AH196" i="56" s="1"/>
  <c r="AI196" i="56" s="1"/>
  <c r="AJ196" i="56" s="1"/>
  <c r="D192" i="56"/>
  <c r="E192" i="56" s="1"/>
  <c r="F192" i="56" s="1"/>
  <c r="G192" i="56" s="1"/>
  <c r="H192" i="56" s="1"/>
  <c r="I192" i="56" s="1"/>
  <c r="J192" i="56" s="1"/>
  <c r="K192" i="56" s="1"/>
  <c r="L192" i="56" s="1"/>
  <c r="M192" i="56" s="1"/>
  <c r="N192" i="56" s="1"/>
  <c r="O192" i="56" s="1"/>
  <c r="P192" i="56" s="1"/>
  <c r="Q192" i="56" s="1"/>
  <c r="R192" i="56" s="1"/>
  <c r="S192" i="56" s="1"/>
  <c r="T192" i="56" s="1"/>
  <c r="U192" i="56" s="1"/>
  <c r="V192" i="56" s="1"/>
  <c r="W192" i="56" s="1"/>
  <c r="X192" i="56" s="1"/>
  <c r="Y192" i="56" s="1"/>
  <c r="Z192" i="56" s="1"/>
  <c r="AA192" i="56" s="1"/>
  <c r="AB192" i="56" s="1"/>
  <c r="AC192" i="56" s="1"/>
  <c r="AD192" i="56" s="1"/>
  <c r="AE192" i="56" s="1"/>
  <c r="AF192" i="56" s="1"/>
  <c r="AG192" i="56" s="1"/>
  <c r="AH192" i="56" s="1"/>
  <c r="AI192" i="56" s="1"/>
  <c r="AJ192" i="56" s="1"/>
  <c r="D194" i="56"/>
  <c r="E194" i="56" s="1"/>
  <c r="F194" i="56" s="1"/>
  <c r="G194" i="56" s="1"/>
  <c r="H194" i="56" s="1"/>
  <c r="I194" i="56" s="1"/>
  <c r="J194" i="56" s="1"/>
  <c r="K194" i="56" s="1"/>
  <c r="L194" i="56" s="1"/>
  <c r="M194" i="56" s="1"/>
  <c r="N194" i="56" s="1"/>
  <c r="O194" i="56" s="1"/>
  <c r="P194" i="56" s="1"/>
  <c r="Q194" i="56" s="1"/>
  <c r="R194" i="56" s="1"/>
  <c r="S194" i="56" s="1"/>
  <c r="T194" i="56" s="1"/>
  <c r="U194" i="56" s="1"/>
  <c r="V194" i="56" s="1"/>
  <c r="W194" i="56" s="1"/>
  <c r="X194" i="56" s="1"/>
  <c r="Y194" i="56" s="1"/>
  <c r="Z194" i="56" s="1"/>
  <c r="AA194" i="56" s="1"/>
  <c r="AB194" i="56" s="1"/>
  <c r="AC194" i="56" s="1"/>
  <c r="AD194" i="56" s="1"/>
  <c r="AE194" i="56" s="1"/>
  <c r="AF194" i="56" s="1"/>
  <c r="AG194" i="56" s="1"/>
  <c r="AH194" i="56" s="1"/>
  <c r="AI194" i="56" s="1"/>
  <c r="AJ194" i="56" s="1"/>
  <c r="D199" i="56"/>
  <c r="E199" i="56" s="1"/>
  <c r="F199" i="56" s="1"/>
  <c r="G199" i="56" s="1"/>
  <c r="H199" i="56" s="1"/>
  <c r="I199" i="56" s="1"/>
  <c r="J199" i="56" s="1"/>
  <c r="K199" i="56" s="1"/>
  <c r="L199" i="56" s="1"/>
  <c r="M199" i="56" s="1"/>
  <c r="N199" i="56" s="1"/>
  <c r="O199" i="56" s="1"/>
  <c r="P199" i="56" s="1"/>
  <c r="Q199" i="56" s="1"/>
  <c r="R199" i="56" s="1"/>
  <c r="S199" i="56" s="1"/>
  <c r="T199" i="56" s="1"/>
  <c r="U199" i="56" s="1"/>
  <c r="V199" i="56" s="1"/>
  <c r="W199" i="56" s="1"/>
  <c r="X199" i="56" s="1"/>
  <c r="Y199" i="56" s="1"/>
  <c r="Z199" i="56" s="1"/>
  <c r="AA199" i="56" s="1"/>
  <c r="AB199" i="56" s="1"/>
  <c r="AC199" i="56" s="1"/>
  <c r="AD199" i="56" s="1"/>
  <c r="AE199" i="56" s="1"/>
  <c r="AF199" i="56" s="1"/>
  <c r="AG199" i="56" s="1"/>
  <c r="AH199" i="56" s="1"/>
  <c r="AI199" i="56" s="1"/>
  <c r="AJ199" i="56" s="1"/>
  <c r="D200" i="56"/>
  <c r="E200" i="56" s="1"/>
  <c r="F200" i="56" s="1"/>
  <c r="G200" i="56" s="1"/>
  <c r="H200" i="56" s="1"/>
  <c r="I200" i="56" s="1"/>
  <c r="J200" i="56" s="1"/>
  <c r="K200" i="56" s="1"/>
  <c r="L200" i="56" s="1"/>
  <c r="M200" i="56" s="1"/>
  <c r="N200" i="56" s="1"/>
  <c r="O200" i="56" s="1"/>
  <c r="P200" i="56" s="1"/>
  <c r="Q200" i="56" s="1"/>
  <c r="R200" i="56" s="1"/>
  <c r="S200" i="56" s="1"/>
  <c r="T200" i="56" s="1"/>
  <c r="U200" i="56" s="1"/>
  <c r="V200" i="56" s="1"/>
  <c r="W200" i="56" s="1"/>
  <c r="X200" i="56" s="1"/>
  <c r="Y200" i="56" s="1"/>
  <c r="Z200" i="56" s="1"/>
  <c r="AA200" i="56" s="1"/>
  <c r="AB200" i="56" s="1"/>
  <c r="AC200" i="56" s="1"/>
  <c r="AD200" i="56" s="1"/>
  <c r="AE200" i="56" s="1"/>
  <c r="AF200" i="56" s="1"/>
  <c r="AG200" i="56" s="1"/>
  <c r="AH200" i="56" s="1"/>
  <c r="AI200" i="56" s="1"/>
  <c r="AJ200" i="56" s="1"/>
  <c r="D205" i="56"/>
  <c r="E205" i="56" s="1"/>
  <c r="F205" i="56" s="1"/>
  <c r="G205" i="56" s="1"/>
  <c r="H205" i="56" s="1"/>
  <c r="I205" i="56" s="1"/>
  <c r="J205" i="56" s="1"/>
  <c r="K205" i="56" s="1"/>
  <c r="L205" i="56" s="1"/>
  <c r="M205" i="56" s="1"/>
  <c r="N205" i="56" s="1"/>
  <c r="O205" i="56" s="1"/>
  <c r="P205" i="56" s="1"/>
  <c r="Q205" i="56" s="1"/>
  <c r="R205" i="56" s="1"/>
  <c r="S205" i="56" s="1"/>
  <c r="T205" i="56" s="1"/>
  <c r="U205" i="56" s="1"/>
  <c r="V205" i="56" s="1"/>
  <c r="W205" i="56" s="1"/>
  <c r="X205" i="56" s="1"/>
  <c r="Y205" i="56" s="1"/>
  <c r="Z205" i="56" s="1"/>
  <c r="AA205" i="56" s="1"/>
  <c r="AB205" i="56" s="1"/>
  <c r="AC205" i="56" s="1"/>
  <c r="AD205" i="56" s="1"/>
  <c r="AE205" i="56" s="1"/>
  <c r="AF205" i="56" s="1"/>
  <c r="AG205" i="56" s="1"/>
  <c r="AH205" i="56" s="1"/>
  <c r="AI205" i="56" s="1"/>
  <c r="AJ205" i="56" s="1"/>
  <c r="D211" i="56"/>
  <c r="E211" i="56" s="1"/>
  <c r="F211" i="56" s="1"/>
  <c r="G211" i="56" s="1"/>
  <c r="H211" i="56" s="1"/>
  <c r="I211" i="56" s="1"/>
  <c r="J211" i="56" s="1"/>
  <c r="K211" i="56" s="1"/>
  <c r="L211" i="56" s="1"/>
  <c r="M211" i="56" s="1"/>
  <c r="N211" i="56" s="1"/>
  <c r="O211" i="56" s="1"/>
  <c r="P211" i="56" s="1"/>
  <c r="Q211" i="56" s="1"/>
  <c r="R211" i="56" s="1"/>
  <c r="S211" i="56" s="1"/>
  <c r="T211" i="56" s="1"/>
  <c r="U211" i="56" s="1"/>
  <c r="V211" i="56" s="1"/>
  <c r="W211" i="56" s="1"/>
  <c r="X211" i="56" s="1"/>
  <c r="Y211" i="56" s="1"/>
  <c r="Z211" i="56" s="1"/>
  <c r="AA211" i="56" s="1"/>
  <c r="AB211" i="56" s="1"/>
  <c r="AC211" i="56" s="1"/>
  <c r="AD211" i="56" s="1"/>
  <c r="AE211" i="56" s="1"/>
  <c r="AF211" i="56" s="1"/>
  <c r="AG211" i="56" s="1"/>
  <c r="AH211" i="56" s="1"/>
  <c r="AI211" i="56" s="1"/>
  <c r="AJ211" i="56" s="1"/>
  <c r="D202" i="56"/>
  <c r="E202" i="56" s="1"/>
  <c r="F202" i="56" s="1"/>
  <c r="G202" i="56" s="1"/>
  <c r="H202" i="56" s="1"/>
  <c r="I202" i="56" s="1"/>
  <c r="J202" i="56" s="1"/>
  <c r="K202" i="56" s="1"/>
  <c r="L202" i="56" s="1"/>
  <c r="M202" i="56" s="1"/>
  <c r="N202" i="56" s="1"/>
  <c r="O202" i="56" s="1"/>
  <c r="P202" i="56" s="1"/>
  <c r="Q202" i="56" s="1"/>
  <c r="R202" i="56" s="1"/>
  <c r="S202" i="56" s="1"/>
  <c r="T202" i="56" s="1"/>
  <c r="U202" i="56" s="1"/>
  <c r="V202" i="56" s="1"/>
  <c r="W202" i="56" s="1"/>
  <c r="X202" i="56" s="1"/>
  <c r="Y202" i="56" s="1"/>
  <c r="Z202" i="56" s="1"/>
  <c r="AA202" i="56" s="1"/>
  <c r="AB202" i="56" s="1"/>
  <c r="AC202" i="56" s="1"/>
  <c r="AD202" i="56" s="1"/>
  <c r="AE202" i="56" s="1"/>
  <c r="AF202" i="56" s="1"/>
  <c r="AG202" i="56" s="1"/>
  <c r="AH202" i="56" s="1"/>
  <c r="AI202" i="56" s="1"/>
  <c r="AJ202" i="56" s="1"/>
  <c r="AL188" i="56"/>
  <c r="AM188" i="56" s="1"/>
  <c r="AN188" i="56" s="1"/>
  <c r="AO188" i="56" s="1"/>
  <c r="AP188" i="56" s="1"/>
  <c r="AQ188" i="56" s="1"/>
  <c r="AR188" i="56" s="1"/>
  <c r="AS188" i="56" s="1"/>
  <c r="AT188" i="56" s="1"/>
  <c r="AU188" i="56" s="1"/>
  <c r="AV188" i="56" s="1"/>
  <c r="AW188" i="56" s="1"/>
  <c r="AX188" i="56" s="1"/>
  <c r="AY188" i="56" s="1"/>
  <c r="AZ188" i="56" s="1"/>
  <c r="BA188" i="56" s="1"/>
  <c r="BB188" i="56" s="1"/>
  <c r="BC188" i="56" s="1"/>
  <c r="BD188" i="56" s="1"/>
  <c r="BE188" i="56" s="1"/>
  <c r="BF188" i="56" s="1"/>
  <c r="BG188" i="56" s="1"/>
  <c r="BH188" i="56" s="1"/>
  <c r="BI188" i="56" s="1"/>
  <c r="BJ188" i="56" s="1"/>
  <c r="BK188" i="56" s="1"/>
  <c r="BL188" i="56" s="1"/>
  <c r="BM188" i="56" s="1"/>
  <c r="BN188" i="56" s="1"/>
  <c r="BO188" i="56" s="1"/>
  <c r="BP188" i="56" s="1"/>
  <c r="BQ188" i="56" s="1"/>
  <c r="BR188" i="56" s="1"/>
  <c r="BS188" i="56" s="1"/>
  <c r="BT188" i="56" s="1"/>
  <c r="BU188" i="56" s="1"/>
  <c r="BV188" i="56" s="1"/>
  <c r="BW188" i="56" s="1"/>
  <c r="BX188" i="56" s="1"/>
  <c r="BY188" i="56" s="1"/>
  <c r="BZ188" i="56" s="1"/>
  <c r="CA188" i="56" s="1"/>
  <c r="CB188" i="56" s="1"/>
  <c r="CC188" i="56" s="1"/>
  <c r="CD188" i="56" s="1"/>
  <c r="CE188" i="56" s="1"/>
  <c r="CF188" i="56" s="1"/>
  <c r="CG188" i="56" s="1"/>
  <c r="CH188" i="56" s="1"/>
  <c r="CI188" i="56" s="1"/>
  <c r="AL219" i="56" s="1"/>
  <c r="AM219" i="56" s="1"/>
  <c r="AN219" i="56" s="1"/>
  <c r="AO219" i="56" s="1"/>
  <c r="AP219" i="56" s="1"/>
  <c r="AQ219" i="56" s="1"/>
  <c r="AR219" i="56" s="1"/>
  <c r="AS219" i="56" s="1"/>
  <c r="AT219" i="56" s="1"/>
  <c r="AU219" i="56" s="1"/>
  <c r="AV219" i="56" s="1"/>
  <c r="AW219" i="56" s="1"/>
  <c r="AX219" i="56" s="1"/>
  <c r="AY219" i="56" s="1"/>
  <c r="AZ219" i="56" s="1"/>
  <c r="BA219" i="56" s="1"/>
  <c r="BB219" i="56" s="1"/>
  <c r="BC219" i="56" s="1"/>
  <c r="BD219" i="56" s="1"/>
  <c r="BE219" i="56" s="1"/>
  <c r="BF219" i="56" s="1"/>
  <c r="BG219" i="56" s="1"/>
  <c r="BH219" i="56" s="1"/>
  <c r="BI219" i="56" s="1"/>
  <c r="BJ219" i="56" s="1"/>
  <c r="BK219" i="56" s="1"/>
  <c r="BL219" i="56" s="1"/>
  <c r="BM219" i="56" s="1"/>
  <c r="BN219" i="56" s="1"/>
  <c r="BO219" i="56" s="1"/>
  <c r="BP219" i="56" s="1"/>
  <c r="BQ219" i="56" s="1"/>
  <c r="BR219" i="56" s="1"/>
  <c r="BS219" i="56" s="1"/>
  <c r="BT219" i="56" s="1"/>
  <c r="BU219" i="56" s="1"/>
  <c r="BV219" i="56" s="1"/>
  <c r="BW219" i="56" s="1"/>
  <c r="BX219" i="56" s="1"/>
  <c r="BY219" i="56" s="1"/>
  <c r="BZ219" i="56" s="1"/>
  <c r="CA219" i="56" s="1"/>
  <c r="CB219" i="56" s="1"/>
  <c r="CC219" i="56" s="1"/>
  <c r="CD219" i="56" s="1"/>
  <c r="CE219" i="56" s="1"/>
  <c r="CF219" i="56" s="1"/>
  <c r="CG219" i="56" s="1"/>
  <c r="CH219" i="56" s="1"/>
  <c r="D193" i="56"/>
  <c r="E193" i="56" s="1"/>
  <c r="F193" i="56" s="1"/>
  <c r="G193" i="56" s="1"/>
  <c r="H193" i="56" s="1"/>
  <c r="I193" i="56" s="1"/>
  <c r="J193" i="56" s="1"/>
  <c r="K193" i="56" s="1"/>
  <c r="L193" i="56" s="1"/>
  <c r="M193" i="56" s="1"/>
  <c r="N193" i="56" s="1"/>
  <c r="O193" i="56" s="1"/>
  <c r="P193" i="56" s="1"/>
  <c r="Q193" i="56" s="1"/>
  <c r="R193" i="56" s="1"/>
  <c r="S193" i="56" s="1"/>
  <c r="T193" i="56" s="1"/>
  <c r="U193" i="56" s="1"/>
  <c r="V193" i="56" s="1"/>
  <c r="W193" i="56" s="1"/>
  <c r="X193" i="56" s="1"/>
  <c r="Y193" i="56" s="1"/>
  <c r="Z193" i="56" s="1"/>
  <c r="AA193" i="56" s="1"/>
  <c r="AB193" i="56" s="1"/>
  <c r="AC193" i="56" s="1"/>
  <c r="AD193" i="56" s="1"/>
  <c r="AE193" i="56" s="1"/>
  <c r="AF193" i="56" s="1"/>
  <c r="AG193" i="56" s="1"/>
  <c r="AH193" i="56" s="1"/>
  <c r="AI193" i="56" s="1"/>
  <c r="AJ193" i="56" s="1"/>
  <c r="D213" i="56"/>
  <c r="E213" i="56" s="1"/>
  <c r="F213" i="56" s="1"/>
  <c r="G213" i="56" s="1"/>
  <c r="H213" i="56" s="1"/>
  <c r="I213" i="56" s="1"/>
  <c r="J213" i="56" s="1"/>
  <c r="K213" i="56" s="1"/>
  <c r="L213" i="56" s="1"/>
  <c r="M213" i="56" s="1"/>
  <c r="N213" i="56" s="1"/>
  <c r="O213" i="56" s="1"/>
  <c r="P213" i="56" s="1"/>
  <c r="Q213" i="56" s="1"/>
  <c r="R213" i="56" s="1"/>
  <c r="S213" i="56" s="1"/>
  <c r="T213" i="56" s="1"/>
  <c r="U213" i="56" s="1"/>
  <c r="V213" i="56" s="1"/>
  <c r="W213" i="56" s="1"/>
  <c r="X213" i="56" s="1"/>
  <c r="Y213" i="56" s="1"/>
  <c r="Z213" i="56" s="1"/>
  <c r="AA213" i="56" s="1"/>
  <c r="AB213" i="56" s="1"/>
  <c r="AC213" i="56" s="1"/>
  <c r="AD213" i="56" s="1"/>
  <c r="AE213" i="56" s="1"/>
  <c r="AF213" i="56" s="1"/>
  <c r="AG213" i="56" s="1"/>
  <c r="AH213" i="56" s="1"/>
  <c r="AI213" i="56" s="1"/>
  <c r="AJ213" i="56" s="1"/>
  <c r="D215" i="56"/>
  <c r="E215" i="56" s="1"/>
  <c r="F215" i="56" s="1"/>
  <c r="G215" i="56" s="1"/>
  <c r="H215" i="56" s="1"/>
  <c r="I215" i="56" s="1"/>
  <c r="J215" i="56" s="1"/>
  <c r="K215" i="56" s="1"/>
  <c r="L215" i="56" s="1"/>
  <c r="M215" i="56" s="1"/>
  <c r="N215" i="56" s="1"/>
  <c r="O215" i="56" s="1"/>
  <c r="P215" i="56" s="1"/>
  <c r="Q215" i="56" s="1"/>
  <c r="R215" i="56" s="1"/>
  <c r="S215" i="56" s="1"/>
  <c r="T215" i="56" s="1"/>
  <c r="U215" i="56" s="1"/>
  <c r="V215" i="56" s="1"/>
  <c r="W215" i="56" s="1"/>
  <c r="X215" i="56" s="1"/>
  <c r="Y215" i="56" s="1"/>
  <c r="Z215" i="56" s="1"/>
  <c r="AA215" i="56" s="1"/>
  <c r="AB215" i="56" s="1"/>
  <c r="AC215" i="56" s="1"/>
  <c r="AD215" i="56" s="1"/>
  <c r="AE215" i="56" s="1"/>
  <c r="AF215" i="56" s="1"/>
  <c r="AG215" i="56" s="1"/>
  <c r="AH215" i="56" s="1"/>
  <c r="AI215" i="56" s="1"/>
  <c r="AJ215" i="56" s="1"/>
  <c r="D203" i="56"/>
  <c r="E203" i="56" s="1"/>
  <c r="F203" i="56" s="1"/>
  <c r="G203" i="56" s="1"/>
  <c r="H203" i="56" s="1"/>
  <c r="I203" i="56" s="1"/>
  <c r="J203" i="56" s="1"/>
  <c r="K203" i="56" s="1"/>
  <c r="L203" i="56" s="1"/>
  <c r="M203" i="56" s="1"/>
  <c r="N203" i="56" s="1"/>
  <c r="O203" i="56" s="1"/>
  <c r="P203" i="56" s="1"/>
  <c r="Q203" i="56" s="1"/>
  <c r="R203" i="56" s="1"/>
  <c r="S203" i="56" s="1"/>
  <c r="T203" i="56" s="1"/>
  <c r="U203" i="56" s="1"/>
  <c r="V203" i="56" s="1"/>
  <c r="W203" i="56" s="1"/>
  <c r="X203" i="56" s="1"/>
  <c r="Y203" i="56" s="1"/>
  <c r="Z203" i="56" s="1"/>
  <c r="AA203" i="56" s="1"/>
  <c r="AB203" i="56" s="1"/>
  <c r="AC203" i="56" s="1"/>
  <c r="AD203" i="56" s="1"/>
  <c r="AE203" i="56" s="1"/>
  <c r="AF203" i="56" s="1"/>
  <c r="AG203" i="56" s="1"/>
  <c r="AH203" i="56" s="1"/>
  <c r="AI203" i="56" s="1"/>
  <c r="AJ203" i="56" s="1"/>
  <c r="D195" i="56"/>
  <c r="E195" i="56" s="1"/>
  <c r="F195" i="56" s="1"/>
  <c r="G195" i="56" s="1"/>
  <c r="H195" i="56" s="1"/>
  <c r="I195" i="56" s="1"/>
  <c r="J195" i="56" s="1"/>
  <c r="K195" i="56" s="1"/>
  <c r="L195" i="56" s="1"/>
  <c r="M195" i="56" s="1"/>
  <c r="N195" i="56" s="1"/>
  <c r="O195" i="56" s="1"/>
  <c r="P195" i="56" s="1"/>
  <c r="Q195" i="56" s="1"/>
  <c r="R195" i="56" s="1"/>
  <c r="S195" i="56" s="1"/>
  <c r="T195" i="56" s="1"/>
  <c r="U195" i="56" s="1"/>
  <c r="V195" i="56" s="1"/>
  <c r="W195" i="56" s="1"/>
  <c r="X195" i="56" s="1"/>
  <c r="Y195" i="56" s="1"/>
  <c r="Z195" i="56" s="1"/>
  <c r="AA195" i="56" s="1"/>
  <c r="AB195" i="56" s="1"/>
  <c r="AC195" i="56" s="1"/>
  <c r="AD195" i="56" s="1"/>
  <c r="AE195" i="56" s="1"/>
  <c r="AF195" i="56" s="1"/>
  <c r="AG195" i="56" s="1"/>
  <c r="AH195" i="56" s="1"/>
  <c r="AI195" i="56" s="1"/>
  <c r="AJ195" i="56" s="1"/>
  <c r="D190" i="56"/>
  <c r="E190" i="56" s="1"/>
  <c r="F190" i="56" s="1"/>
  <c r="G190" i="56" s="1"/>
  <c r="H190" i="56" s="1"/>
  <c r="I190" i="56" s="1"/>
  <c r="J190" i="56" s="1"/>
  <c r="K190" i="56" s="1"/>
  <c r="L190" i="56" s="1"/>
  <c r="M190" i="56" s="1"/>
  <c r="N190" i="56" s="1"/>
  <c r="O190" i="56" s="1"/>
  <c r="P190" i="56" s="1"/>
  <c r="Q190" i="56" s="1"/>
  <c r="R190" i="56" s="1"/>
  <c r="S190" i="56" s="1"/>
  <c r="T190" i="56" s="1"/>
  <c r="U190" i="56" s="1"/>
  <c r="V190" i="56" s="1"/>
  <c r="W190" i="56" s="1"/>
  <c r="X190" i="56" s="1"/>
  <c r="Y190" i="56" s="1"/>
  <c r="Z190" i="56" s="1"/>
  <c r="AA190" i="56" s="1"/>
  <c r="AB190" i="56" s="1"/>
  <c r="AC190" i="56" s="1"/>
  <c r="AD190" i="56" s="1"/>
  <c r="AE190" i="56" s="1"/>
  <c r="AF190" i="56" s="1"/>
  <c r="AG190" i="56" s="1"/>
  <c r="AH190" i="56" s="1"/>
  <c r="AI190" i="56" s="1"/>
  <c r="AJ190" i="56" s="1"/>
  <c r="D204" i="56"/>
  <c r="E204" i="56" s="1"/>
  <c r="F204" i="56" s="1"/>
  <c r="G204" i="56" s="1"/>
  <c r="H204" i="56" s="1"/>
  <c r="I204" i="56" s="1"/>
  <c r="J204" i="56" s="1"/>
  <c r="K204" i="56" s="1"/>
  <c r="L204" i="56" s="1"/>
  <c r="M204" i="56" s="1"/>
  <c r="N204" i="56" s="1"/>
  <c r="O204" i="56" s="1"/>
  <c r="P204" i="56" s="1"/>
  <c r="Q204" i="56" s="1"/>
  <c r="R204" i="56" s="1"/>
  <c r="S204" i="56" s="1"/>
  <c r="T204" i="56" s="1"/>
  <c r="U204" i="56" s="1"/>
  <c r="V204" i="56" s="1"/>
  <c r="W204" i="56" s="1"/>
  <c r="X204" i="56" s="1"/>
  <c r="Y204" i="56" s="1"/>
  <c r="Z204" i="56" s="1"/>
  <c r="AA204" i="56" s="1"/>
  <c r="AB204" i="56" s="1"/>
  <c r="AC204" i="56" s="1"/>
  <c r="AD204" i="56" s="1"/>
  <c r="AE204" i="56" s="1"/>
  <c r="AF204" i="56" s="1"/>
  <c r="AG204" i="56" s="1"/>
  <c r="AH204" i="56" s="1"/>
  <c r="AI204" i="56" s="1"/>
  <c r="AJ204" i="56" s="1"/>
  <c r="D214" i="56"/>
  <c r="E214" i="56" s="1"/>
  <c r="F214" i="56" s="1"/>
  <c r="G214" i="56" s="1"/>
  <c r="H214" i="56" s="1"/>
  <c r="I214" i="56" s="1"/>
  <c r="J214" i="56" s="1"/>
  <c r="K214" i="56" s="1"/>
  <c r="L214" i="56" s="1"/>
  <c r="M214" i="56" s="1"/>
  <c r="N214" i="56" s="1"/>
  <c r="O214" i="56" s="1"/>
  <c r="P214" i="56" s="1"/>
  <c r="Q214" i="56" s="1"/>
  <c r="R214" i="56" s="1"/>
  <c r="S214" i="56" s="1"/>
  <c r="T214" i="56" s="1"/>
  <c r="U214" i="56" s="1"/>
  <c r="V214" i="56" s="1"/>
  <c r="W214" i="56" s="1"/>
  <c r="X214" i="56" s="1"/>
  <c r="Y214" i="56" s="1"/>
  <c r="Z214" i="56" s="1"/>
  <c r="AA214" i="56" s="1"/>
  <c r="AB214" i="56" s="1"/>
  <c r="AC214" i="56" s="1"/>
  <c r="AD214" i="56" s="1"/>
  <c r="AE214" i="56" s="1"/>
  <c r="AF214" i="56" s="1"/>
  <c r="AG214" i="56" s="1"/>
  <c r="AH214" i="56" s="1"/>
  <c r="AI214" i="56" s="1"/>
  <c r="AJ214" i="56" s="1"/>
  <c r="D209" i="56"/>
  <c r="E209" i="56" s="1"/>
  <c r="F209" i="56" s="1"/>
  <c r="G209" i="56" s="1"/>
  <c r="H209" i="56" s="1"/>
  <c r="I209" i="56" s="1"/>
  <c r="J209" i="56" s="1"/>
  <c r="K209" i="56" s="1"/>
  <c r="L209" i="56" s="1"/>
  <c r="M209" i="56" s="1"/>
  <c r="N209" i="56" s="1"/>
  <c r="O209" i="56" s="1"/>
  <c r="P209" i="56" s="1"/>
  <c r="Q209" i="56" s="1"/>
  <c r="R209" i="56" s="1"/>
  <c r="S209" i="56" s="1"/>
  <c r="T209" i="56" s="1"/>
  <c r="U209" i="56" s="1"/>
  <c r="V209" i="56" s="1"/>
  <c r="W209" i="56" s="1"/>
  <c r="X209" i="56" s="1"/>
  <c r="Y209" i="56" s="1"/>
  <c r="Z209" i="56" s="1"/>
  <c r="AA209" i="56" s="1"/>
  <c r="AB209" i="56" s="1"/>
  <c r="AC209" i="56" s="1"/>
  <c r="AD209" i="56" s="1"/>
  <c r="AE209" i="56" s="1"/>
  <c r="AF209" i="56" s="1"/>
  <c r="AG209" i="56" s="1"/>
  <c r="AH209" i="56" s="1"/>
  <c r="AI209" i="56" s="1"/>
  <c r="AJ209" i="56" s="1"/>
  <c r="D223" i="56"/>
  <c r="E223" i="56" s="1"/>
  <c r="F223" i="56" s="1"/>
  <c r="G223" i="56" s="1"/>
  <c r="H223" i="56" s="1"/>
  <c r="I223" i="56" s="1"/>
  <c r="J223" i="56" s="1"/>
  <c r="K223" i="56" s="1"/>
  <c r="L223" i="56" s="1"/>
  <c r="M223" i="56" s="1"/>
  <c r="N223" i="56" s="1"/>
  <c r="O223" i="56" s="1"/>
  <c r="P223" i="56" s="1"/>
  <c r="Q223" i="56" s="1"/>
  <c r="R223" i="56" s="1"/>
  <c r="S223" i="56" s="1"/>
  <c r="T223" i="56" s="1"/>
  <c r="U223" i="56" s="1"/>
  <c r="V223" i="56" s="1"/>
  <c r="W223" i="56" s="1"/>
  <c r="X223" i="56" s="1"/>
  <c r="Y223" i="56" s="1"/>
  <c r="Z223" i="56" s="1"/>
  <c r="AA223" i="56" s="1"/>
  <c r="AB223" i="56" s="1"/>
  <c r="AC223" i="56" s="1"/>
  <c r="AD223" i="56" s="1"/>
  <c r="AE223" i="56" s="1"/>
  <c r="AF223" i="56" s="1"/>
  <c r="AG223" i="56" s="1"/>
  <c r="AH223" i="56" s="1"/>
  <c r="AI223" i="56" s="1"/>
  <c r="AJ223" i="56" s="1"/>
  <c r="D191" i="56"/>
  <c r="E191" i="56" s="1"/>
  <c r="F191" i="56" s="1"/>
  <c r="G191" i="56" s="1"/>
  <c r="H191" i="56" s="1"/>
  <c r="I191" i="56" s="1"/>
  <c r="J191" i="56" s="1"/>
  <c r="K191" i="56" s="1"/>
  <c r="L191" i="56" s="1"/>
  <c r="M191" i="56" s="1"/>
  <c r="N191" i="56" s="1"/>
  <c r="O191" i="56" s="1"/>
  <c r="P191" i="56" s="1"/>
  <c r="Q191" i="56" s="1"/>
  <c r="R191" i="56" s="1"/>
  <c r="S191" i="56" s="1"/>
  <c r="T191" i="56" s="1"/>
  <c r="U191" i="56" s="1"/>
  <c r="V191" i="56" s="1"/>
  <c r="W191" i="56" s="1"/>
  <c r="X191" i="56" s="1"/>
  <c r="Y191" i="56" s="1"/>
  <c r="Z191" i="56" s="1"/>
  <c r="AA191" i="56" s="1"/>
  <c r="AB191" i="56" s="1"/>
  <c r="AC191" i="56" s="1"/>
  <c r="AD191" i="56" s="1"/>
  <c r="AE191" i="56" s="1"/>
  <c r="AF191" i="56" s="1"/>
  <c r="AG191" i="56" s="1"/>
  <c r="AH191" i="56" s="1"/>
  <c r="AI191" i="56" s="1"/>
  <c r="AJ191" i="56" s="1"/>
  <c r="AL190" i="56" l="1"/>
  <c r="AM190" i="56" s="1"/>
  <c r="AN190" i="56" s="1"/>
  <c r="AO190" i="56" s="1"/>
  <c r="AP190" i="56" s="1"/>
  <c r="AQ190" i="56" s="1"/>
  <c r="AR190" i="56" s="1"/>
  <c r="AS190" i="56" s="1"/>
  <c r="AT190" i="56" s="1"/>
  <c r="AU190" i="56" s="1"/>
  <c r="AV190" i="56" s="1"/>
  <c r="AW190" i="56" s="1"/>
  <c r="AX190" i="56" s="1"/>
  <c r="AY190" i="56" s="1"/>
  <c r="AZ190" i="56" s="1"/>
  <c r="BA190" i="56" s="1"/>
  <c r="BB190" i="56" s="1"/>
  <c r="BC190" i="56" s="1"/>
  <c r="BD190" i="56" s="1"/>
  <c r="BE190" i="56" s="1"/>
  <c r="BF190" i="56" s="1"/>
  <c r="BG190" i="56" s="1"/>
  <c r="BH190" i="56" s="1"/>
  <c r="BI190" i="56" s="1"/>
  <c r="BJ190" i="56" s="1"/>
  <c r="BK190" i="56" s="1"/>
  <c r="BL190" i="56" s="1"/>
  <c r="BM190" i="56" s="1"/>
  <c r="BN190" i="56" s="1"/>
  <c r="BO190" i="56" s="1"/>
  <c r="BP190" i="56" s="1"/>
  <c r="BQ190" i="56" s="1"/>
  <c r="BR190" i="56" s="1"/>
  <c r="BS190" i="56" s="1"/>
  <c r="BT190" i="56" s="1"/>
  <c r="BU190" i="56" s="1"/>
  <c r="BV190" i="56" s="1"/>
  <c r="BW190" i="56" s="1"/>
  <c r="BX190" i="56" s="1"/>
  <c r="BY190" i="56" s="1"/>
  <c r="BZ190" i="56" s="1"/>
  <c r="CA190" i="56" s="1"/>
  <c r="CB190" i="56" s="1"/>
  <c r="CC190" i="56" s="1"/>
  <c r="CD190" i="56" s="1"/>
  <c r="CE190" i="56" s="1"/>
  <c r="CF190" i="56" s="1"/>
  <c r="CG190" i="56" s="1"/>
  <c r="CH190" i="56" s="1"/>
  <c r="AL214" i="56"/>
  <c r="AM214" i="56" s="1"/>
  <c r="AN214" i="56" s="1"/>
  <c r="AO214" i="56" s="1"/>
  <c r="AP214" i="56" s="1"/>
  <c r="AQ214" i="56" s="1"/>
  <c r="AR214" i="56" s="1"/>
  <c r="AS214" i="56" s="1"/>
  <c r="AT214" i="56" s="1"/>
  <c r="AU214" i="56" s="1"/>
  <c r="AV214" i="56" s="1"/>
  <c r="AW214" i="56" s="1"/>
  <c r="AX214" i="56" s="1"/>
  <c r="AY214" i="56" s="1"/>
  <c r="AZ214" i="56" s="1"/>
  <c r="BA214" i="56" s="1"/>
  <c r="BB214" i="56" s="1"/>
  <c r="BC214" i="56" s="1"/>
  <c r="BD214" i="56" s="1"/>
  <c r="BE214" i="56" s="1"/>
  <c r="BF214" i="56" s="1"/>
  <c r="BG214" i="56" s="1"/>
  <c r="BH214" i="56" s="1"/>
  <c r="BI214" i="56" s="1"/>
  <c r="BJ214" i="56" s="1"/>
  <c r="BK214" i="56" s="1"/>
  <c r="BL214" i="56" s="1"/>
  <c r="BM214" i="56" s="1"/>
  <c r="BN214" i="56" s="1"/>
  <c r="BO214" i="56" s="1"/>
  <c r="BP214" i="56" s="1"/>
  <c r="BQ214" i="56" s="1"/>
  <c r="BR214" i="56" s="1"/>
  <c r="BS214" i="56" s="1"/>
  <c r="BT214" i="56" s="1"/>
  <c r="BU214" i="56" s="1"/>
  <c r="BV214" i="56" s="1"/>
  <c r="BW214" i="56" s="1"/>
  <c r="BX214" i="56" s="1"/>
  <c r="BY214" i="56" s="1"/>
  <c r="BZ214" i="56" s="1"/>
  <c r="CA214" i="56" s="1"/>
  <c r="CB214" i="56" s="1"/>
  <c r="CC214" i="56" s="1"/>
  <c r="CD214" i="56" s="1"/>
  <c r="CE214" i="56" s="1"/>
  <c r="CF214" i="56" s="1"/>
  <c r="CG214" i="56" s="1"/>
  <c r="CH214" i="56" s="1"/>
  <c r="AL189" i="56"/>
  <c r="AM189" i="56" s="1"/>
  <c r="AN189" i="56" s="1"/>
  <c r="AO189" i="56" s="1"/>
  <c r="AP189" i="56" s="1"/>
  <c r="AQ189" i="56" s="1"/>
  <c r="AR189" i="56" s="1"/>
  <c r="AS189" i="56" s="1"/>
  <c r="AT189" i="56" s="1"/>
  <c r="AU189" i="56" s="1"/>
  <c r="AV189" i="56" s="1"/>
  <c r="AW189" i="56" s="1"/>
  <c r="AX189" i="56" s="1"/>
  <c r="AY189" i="56" s="1"/>
  <c r="AZ189" i="56" s="1"/>
  <c r="BA189" i="56" s="1"/>
  <c r="BB189" i="56" s="1"/>
  <c r="BC189" i="56" s="1"/>
  <c r="BD189" i="56" s="1"/>
  <c r="BE189" i="56" s="1"/>
  <c r="BF189" i="56" s="1"/>
  <c r="BG189" i="56" s="1"/>
  <c r="BH189" i="56" s="1"/>
  <c r="BI189" i="56" s="1"/>
  <c r="BJ189" i="56" s="1"/>
  <c r="BK189" i="56" s="1"/>
  <c r="BL189" i="56" s="1"/>
  <c r="BM189" i="56" s="1"/>
  <c r="BN189" i="56" s="1"/>
  <c r="BO189" i="56" s="1"/>
  <c r="BP189" i="56" s="1"/>
  <c r="BQ189" i="56" s="1"/>
  <c r="BR189" i="56" s="1"/>
  <c r="BS189" i="56" s="1"/>
  <c r="BT189" i="56" s="1"/>
  <c r="BU189" i="56" s="1"/>
  <c r="BV189" i="56" s="1"/>
  <c r="BW189" i="56" s="1"/>
  <c r="BX189" i="56" s="1"/>
  <c r="BY189" i="56" s="1"/>
  <c r="BZ189" i="56" s="1"/>
  <c r="CA189" i="56" s="1"/>
  <c r="CB189" i="56" s="1"/>
  <c r="CC189" i="56" s="1"/>
  <c r="CD189" i="56" s="1"/>
  <c r="CE189" i="56" s="1"/>
  <c r="CF189" i="56" s="1"/>
  <c r="CG189" i="56" s="1"/>
  <c r="CH189" i="56" s="1"/>
  <c r="AL203" i="56"/>
  <c r="AM203" i="56" s="1"/>
  <c r="AN203" i="56" s="1"/>
  <c r="AO203" i="56" s="1"/>
  <c r="AP203" i="56" s="1"/>
  <c r="AQ203" i="56" s="1"/>
  <c r="AR203" i="56" s="1"/>
  <c r="AS203" i="56" s="1"/>
  <c r="AT203" i="56" s="1"/>
  <c r="AU203" i="56" s="1"/>
  <c r="AV203" i="56" s="1"/>
  <c r="AW203" i="56" s="1"/>
  <c r="AX203" i="56" s="1"/>
  <c r="AY203" i="56" s="1"/>
  <c r="AZ203" i="56" s="1"/>
  <c r="BA203" i="56" s="1"/>
  <c r="BB203" i="56" s="1"/>
  <c r="BC203" i="56" s="1"/>
  <c r="BD203" i="56" s="1"/>
  <c r="BE203" i="56" s="1"/>
  <c r="BF203" i="56" s="1"/>
  <c r="BG203" i="56" s="1"/>
  <c r="BH203" i="56" s="1"/>
  <c r="BI203" i="56" s="1"/>
  <c r="BJ203" i="56" s="1"/>
  <c r="BK203" i="56" s="1"/>
  <c r="BL203" i="56" s="1"/>
  <c r="BM203" i="56" s="1"/>
  <c r="BN203" i="56" s="1"/>
  <c r="BO203" i="56" s="1"/>
  <c r="BP203" i="56" s="1"/>
  <c r="BQ203" i="56" s="1"/>
  <c r="BR203" i="56" s="1"/>
  <c r="BS203" i="56" s="1"/>
  <c r="BT203" i="56" s="1"/>
  <c r="BU203" i="56" s="1"/>
  <c r="BV203" i="56" s="1"/>
  <c r="BW203" i="56" s="1"/>
  <c r="BX203" i="56" s="1"/>
  <c r="BY203" i="56" s="1"/>
  <c r="BZ203" i="56" s="1"/>
  <c r="CA203" i="56" s="1"/>
  <c r="CB203" i="56" s="1"/>
  <c r="CC203" i="56" s="1"/>
  <c r="CD203" i="56" s="1"/>
  <c r="CE203" i="56" s="1"/>
  <c r="CF203" i="56" s="1"/>
  <c r="CG203" i="56" s="1"/>
  <c r="CH203" i="56" s="1"/>
  <c r="AL211" i="56"/>
  <c r="AM211" i="56" s="1"/>
  <c r="AN211" i="56" s="1"/>
  <c r="AO211" i="56" s="1"/>
  <c r="AP211" i="56" s="1"/>
  <c r="AQ211" i="56" s="1"/>
  <c r="AR211" i="56" s="1"/>
  <c r="AS211" i="56" s="1"/>
  <c r="AT211" i="56" s="1"/>
  <c r="AU211" i="56" s="1"/>
  <c r="AV211" i="56" s="1"/>
  <c r="AW211" i="56" s="1"/>
  <c r="AX211" i="56" s="1"/>
  <c r="AY211" i="56" s="1"/>
  <c r="AZ211" i="56" s="1"/>
  <c r="BA211" i="56" s="1"/>
  <c r="BB211" i="56" s="1"/>
  <c r="BC211" i="56" s="1"/>
  <c r="BD211" i="56" s="1"/>
  <c r="BE211" i="56" s="1"/>
  <c r="BF211" i="56" s="1"/>
  <c r="BG211" i="56" s="1"/>
  <c r="BH211" i="56" s="1"/>
  <c r="BI211" i="56" s="1"/>
  <c r="BJ211" i="56" s="1"/>
  <c r="BK211" i="56" s="1"/>
  <c r="BL211" i="56" s="1"/>
  <c r="BM211" i="56" s="1"/>
  <c r="BN211" i="56" s="1"/>
  <c r="BO211" i="56" s="1"/>
  <c r="BP211" i="56" s="1"/>
  <c r="BQ211" i="56" s="1"/>
  <c r="BR211" i="56" s="1"/>
  <c r="BS211" i="56" s="1"/>
  <c r="BT211" i="56" s="1"/>
  <c r="BU211" i="56" s="1"/>
  <c r="BV211" i="56" s="1"/>
  <c r="BW211" i="56" s="1"/>
  <c r="BX211" i="56" s="1"/>
  <c r="BY211" i="56" s="1"/>
  <c r="BZ211" i="56" s="1"/>
  <c r="CA211" i="56" s="1"/>
  <c r="CB211" i="56" s="1"/>
  <c r="CC211" i="56" s="1"/>
  <c r="CD211" i="56" s="1"/>
  <c r="CE211" i="56" s="1"/>
  <c r="CF211" i="56" s="1"/>
  <c r="CG211" i="56" s="1"/>
  <c r="CH211" i="56" s="1"/>
  <c r="AL215" i="56"/>
  <c r="AM215" i="56" s="1"/>
  <c r="AN215" i="56" s="1"/>
  <c r="AO215" i="56" s="1"/>
  <c r="AP215" i="56" s="1"/>
  <c r="AQ215" i="56" s="1"/>
  <c r="AR215" i="56" s="1"/>
  <c r="AS215" i="56" s="1"/>
  <c r="AT215" i="56" s="1"/>
  <c r="AU215" i="56" s="1"/>
  <c r="AV215" i="56" s="1"/>
  <c r="AW215" i="56" s="1"/>
  <c r="AX215" i="56" s="1"/>
  <c r="AY215" i="56" s="1"/>
  <c r="AZ215" i="56" s="1"/>
  <c r="BA215" i="56" s="1"/>
  <c r="BB215" i="56" s="1"/>
  <c r="BC215" i="56" s="1"/>
  <c r="BD215" i="56" s="1"/>
  <c r="BE215" i="56" s="1"/>
  <c r="BF215" i="56" s="1"/>
  <c r="BG215" i="56" s="1"/>
  <c r="BH215" i="56" s="1"/>
  <c r="BI215" i="56" s="1"/>
  <c r="BJ215" i="56" s="1"/>
  <c r="BK215" i="56" s="1"/>
  <c r="BL215" i="56" s="1"/>
  <c r="BM215" i="56" s="1"/>
  <c r="BN215" i="56" s="1"/>
  <c r="BO215" i="56" s="1"/>
  <c r="BP215" i="56" s="1"/>
  <c r="BQ215" i="56" s="1"/>
  <c r="BR215" i="56" s="1"/>
  <c r="BS215" i="56" s="1"/>
  <c r="BT215" i="56" s="1"/>
  <c r="BU215" i="56" s="1"/>
  <c r="BV215" i="56" s="1"/>
  <c r="BW215" i="56" s="1"/>
  <c r="BX215" i="56" s="1"/>
  <c r="BY215" i="56" s="1"/>
  <c r="BZ215" i="56" s="1"/>
  <c r="CA215" i="56" s="1"/>
  <c r="CB215" i="56" s="1"/>
  <c r="CC215" i="56" s="1"/>
  <c r="CD215" i="56" s="1"/>
  <c r="CE215" i="56" s="1"/>
  <c r="CF215" i="56" s="1"/>
  <c r="CG215" i="56" s="1"/>
  <c r="CH215" i="56" s="1"/>
  <c r="AL202" i="56"/>
  <c r="AM202" i="56" s="1"/>
  <c r="AN202" i="56" s="1"/>
  <c r="AO202" i="56" s="1"/>
  <c r="AP202" i="56" s="1"/>
  <c r="AQ202" i="56" s="1"/>
  <c r="AR202" i="56" s="1"/>
  <c r="AS202" i="56" s="1"/>
  <c r="AT202" i="56" s="1"/>
  <c r="AU202" i="56" s="1"/>
  <c r="AV202" i="56" s="1"/>
  <c r="AW202" i="56" s="1"/>
  <c r="AX202" i="56" s="1"/>
  <c r="AY202" i="56" s="1"/>
  <c r="AZ202" i="56" s="1"/>
  <c r="BA202" i="56" s="1"/>
  <c r="BB202" i="56" s="1"/>
  <c r="BC202" i="56" s="1"/>
  <c r="BD202" i="56" s="1"/>
  <c r="BE202" i="56" s="1"/>
  <c r="BF202" i="56" s="1"/>
  <c r="BG202" i="56" s="1"/>
  <c r="BH202" i="56" s="1"/>
  <c r="BI202" i="56" s="1"/>
  <c r="BJ202" i="56" s="1"/>
  <c r="BK202" i="56" s="1"/>
  <c r="BL202" i="56" s="1"/>
  <c r="BM202" i="56" s="1"/>
  <c r="BN202" i="56" s="1"/>
  <c r="BO202" i="56" s="1"/>
  <c r="BP202" i="56" s="1"/>
  <c r="BQ202" i="56" s="1"/>
  <c r="BR202" i="56" s="1"/>
  <c r="BS202" i="56" s="1"/>
  <c r="BT202" i="56" s="1"/>
  <c r="BU202" i="56" s="1"/>
  <c r="BV202" i="56" s="1"/>
  <c r="BW202" i="56" s="1"/>
  <c r="BX202" i="56" s="1"/>
  <c r="BY202" i="56" s="1"/>
  <c r="BZ202" i="56" s="1"/>
  <c r="CA202" i="56" s="1"/>
  <c r="CB202" i="56" s="1"/>
  <c r="CC202" i="56" s="1"/>
  <c r="CD202" i="56" s="1"/>
  <c r="CE202" i="56" s="1"/>
  <c r="CF202" i="56" s="1"/>
  <c r="CG202" i="56" s="1"/>
  <c r="CH202" i="56" s="1"/>
  <c r="AL209" i="56"/>
  <c r="AM209" i="56" s="1"/>
  <c r="AN209" i="56" s="1"/>
  <c r="AO209" i="56" s="1"/>
  <c r="AP209" i="56" s="1"/>
  <c r="AQ209" i="56" s="1"/>
  <c r="AR209" i="56" s="1"/>
  <c r="AS209" i="56" s="1"/>
  <c r="AT209" i="56" s="1"/>
  <c r="AU209" i="56" s="1"/>
  <c r="AV209" i="56" s="1"/>
  <c r="AW209" i="56" s="1"/>
  <c r="AX209" i="56" s="1"/>
  <c r="AY209" i="56" s="1"/>
  <c r="AZ209" i="56" s="1"/>
  <c r="BA209" i="56" s="1"/>
  <c r="BB209" i="56" s="1"/>
  <c r="BC209" i="56" s="1"/>
  <c r="BD209" i="56" s="1"/>
  <c r="BE209" i="56" s="1"/>
  <c r="BF209" i="56" s="1"/>
  <c r="BG209" i="56" s="1"/>
  <c r="BH209" i="56" s="1"/>
  <c r="BI209" i="56" s="1"/>
  <c r="BJ209" i="56" s="1"/>
  <c r="BK209" i="56" s="1"/>
  <c r="BL209" i="56" s="1"/>
  <c r="BM209" i="56" s="1"/>
  <c r="BN209" i="56" s="1"/>
  <c r="BO209" i="56" s="1"/>
  <c r="BP209" i="56" s="1"/>
  <c r="BQ209" i="56" s="1"/>
  <c r="BR209" i="56" s="1"/>
  <c r="BS209" i="56" s="1"/>
  <c r="BT209" i="56" s="1"/>
  <c r="BU209" i="56" s="1"/>
  <c r="BV209" i="56" s="1"/>
  <c r="BW209" i="56" s="1"/>
  <c r="BX209" i="56" s="1"/>
  <c r="BY209" i="56" s="1"/>
  <c r="BZ209" i="56" s="1"/>
  <c r="CA209" i="56" s="1"/>
  <c r="CB209" i="56" s="1"/>
  <c r="CC209" i="56" s="1"/>
  <c r="CD209" i="56" s="1"/>
  <c r="CE209" i="56" s="1"/>
  <c r="CF209" i="56" s="1"/>
  <c r="CG209" i="56" s="1"/>
  <c r="CH209" i="56" s="1"/>
  <c r="AL198" i="56"/>
  <c r="AM198" i="56" s="1"/>
  <c r="AN198" i="56" s="1"/>
  <c r="AO198" i="56" s="1"/>
  <c r="AP198" i="56" s="1"/>
  <c r="AQ198" i="56" s="1"/>
  <c r="AR198" i="56" s="1"/>
  <c r="AS198" i="56" s="1"/>
  <c r="AT198" i="56" s="1"/>
  <c r="AU198" i="56" s="1"/>
  <c r="AV198" i="56" s="1"/>
  <c r="AW198" i="56" s="1"/>
  <c r="AX198" i="56" s="1"/>
  <c r="AY198" i="56" s="1"/>
  <c r="AZ198" i="56" s="1"/>
  <c r="BA198" i="56" s="1"/>
  <c r="BB198" i="56" s="1"/>
  <c r="BC198" i="56" s="1"/>
  <c r="BD198" i="56" s="1"/>
  <c r="BE198" i="56" s="1"/>
  <c r="BF198" i="56" s="1"/>
  <c r="BG198" i="56" s="1"/>
  <c r="BH198" i="56" s="1"/>
  <c r="BI198" i="56" s="1"/>
  <c r="BJ198" i="56" s="1"/>
  <c r="BK198" i="56" s="1"/>
  <c r="BL198" i="56" s="1"/>
  <c r="BM198" i="56" s="1"/>
  <c r="BN198" i="56" s="1"/>
  <c r="BO198" i="56" s="1"/>
  <c r="BP198" i="56" s="1"/>
  <c r="BQ198" i="56" s="1"/>
  <c r="BR198" i="56" s="1"/>
  <c r="BS198" i="56" s="1"/>
  <c r="BT198" i="56" s="1"/>
  <c r="BU198" i="56" s="1"/>
  <c r="BV198" i="56" s="1"/>
  <c r="BW198" i="56" s="1"/>
  <c r="BX198" i="56" s="1"/>
  <c r="BY198" i="56" s="1"/>
  <c r="BZ198" i="56" s="1"/>
  <c r="CA198" i="56" s="1"/>
  <c r="CB198" i="56" s="1"/>
  <c r="CC198" i="56" s="1"/>
  <c r="CD198" i="56" s="1"/>
  <c r="CE198" i="56" s="1"/>
  <c r="CF198" i="56" s="1"/>
  <c r="CG198" i="56" s="1"/>
  <c r="CH198" i="56" s="1"/>
  <c r="AL192" i="56"/>
  <c r="AM192" i="56" s="1"/>
  <c r="AN192" i="56" s="1"/>
  <c r="AO192" i="56" s="1"/>
  <c r="AP192" i="56" s="1"/>
  <c r="AQ192" i="56" s="1"/>
  <c r="AR192" i="56" s="1"/>
  <c r="AS192" i="56" s="1"/>
  <c r="AT192" i="56" s="1"/>
  <c r="AU192" i="56" s="1"/>
  <c r="AV192" i="56" s="1"/>
  <c r="AW192" i="56" s="1"/>
  <c r="AX192" i="56" s="1"/>
  <c r="AY192" i="56" s="1"/>
  <c r="AZ192" i="56" s="1"/>
  <c r="BA192" i="56" s="1"/>
  <c r="BB192" i="56" s="1"/>
  <c r="BC192" i="56" s="1"/>
  <c r="BD192" i="56" s="1"/>
  <c r="BE192" i="56" s="1"/>
  <c r="BF192" i="56" s="1"/>
  <c r="BG192" i="56" s="1"/>
  <c r="BH192" i="56" s="1"/>
  <c r="BI192" i="56" s="1"/>
  <c r="BJ192" i="56" s="1"/>
  <c r="BK192" i="56" s="1"/>
  <c r="BL192" i="56" s="1"/>
  <c r="BM192" i="56" s="1"/>
  <c r="BN192" i="56" s="1"/>
  <c r="BO192" i="56" s="1"/>
  <c r="BP192" i="56" s="1"/>
  <c r="BQ192" i="56" s="1"/>
  <c r="BR192" i="56" s="1"/>
  <c r="BS192" i="56" s="1"/>
  <c r="BT192" i="56" s="1"/>
  <c r="BU192" i="56" s="1"/>
  <c r="BV192" i="56" s="1"/>
  <c r="BW192" i="56" s="1"/>
  <c r="BX192" i="56" s="1"/>
  <c r="BY192" i="56" s="1"/>
  <c r="BZ192" i="56" s="1"/>
  <c r="CA192" i="56" s="1"/>
  <c r="CB192" i="56" s="1"/>
  <c r="CC192" i="56" s="1"/>
  <c r="CD192" i="56" s="1"/>
  <c r="CE192" i="56" s="1"/>
  <c r="CF192" i="56" s="1"/>
  <c r="CG192" i="56" s="1"/>
  <c r="CH192" i="56" s="1"/>
  <c r="AL220" i="56"/>
  <c r="AM220" i="56" s="1"/>
  <c r="AN220" i="56" s="1"/>
  <c r="AO220" i="56" s="1"/>
  <c r="AP220" i="56" s="1"/>
  <c r="AQ220" i="56" s="1"/>
  <c r="AR220" i="56" s="1"/>
  <c r="AS220" i="56" s="1"/>
  <c r="AT220" i="56" s="1"/>
  <c r="AU220" i="56" s="1"/>
  <c r="AV220" i="56" s="1"/>
  <c r="AW220" i="56" s="1"/>
  <c r="AX220" i="56" s="1"/>
  <c r="AY220" i="56" s="1"/>
  <c r="AZ220" i="56" s="1"/>
  <c r="BA220" i="56" s="1"/>
  <c r="BB220" i="56" s="1"/>
  <c r="BC220" i="56" s="1"/>
  <c r="BD220" i="56" s="1"/>
  <c r="BE220" i="56" s="1"/>
  <c r="BF220" i="56" s="1"/>
  <c r="BG220" i="56" s="1"/>
  <c r="BH220" i="56" s="1"/>
  <c r="BI220" i="56" s="1"/>
  <c r="BJ220" i="56" s="1"/>
  <c r="BK220" i="56" s="1"/>
  <c r="BL220" i="56" s="1"/>
  <c r="BM220" i="56" s="1"/>
  <c r="BN220" i="56" s="1"/>
  <c r="BO220" i="56" s="1"/>
  <c r="BP220" i="56" s="1"/>
  <c r="BQ220" i="56" s="1"/>
  <c r="BR220" i="56" s="1"/>
  <c r="BS220" i="56" s="1"/>
  <c r="BT220" i="56" s="1"/>
  <c r="BU220" i="56" s="1"/>
  <c r="BV220" i="56" s="1"/>
  <c r="BW220" i="56" s="1"/>
  <c r="BX220" i="56" s="1"/>
  <c r="BY220" i="56" s="1"/>
  <c r="BZ220" i="56" s="1"/>
  <c r="CA220" i="56" s="1"/>
  <c r="CB220" i="56" s="1"/>
  <c r="CC220" i="56" s="1"/>
  <c r="CD220" i="56" s="1"/>
  <c r="CE220" i="56" s="1"/>
  <c r="CF220" i="56" s="1"/>
  <c r="CG220" i="56" s="1"/>
  <c r="CH220" i="56" s="1"/>
  <c r="AL222" i="56"/>
  <c r="AM222" i="56" s="1"/>
  <c r="AN222" i="56" s="1"/>
  <c r="AO222" i="56" s="1"/>
  <c r="AP222" i="56" s="1"/>
  <c r="AQ222" i="56" s="1"/>
  <c r="AR222" i="56" s="1"/>
  <c r="AS222" i="56" s="1"/>
  <c r="AT222" i="56" s="1"/>
  <c r="AU222" i="56" s="1"/>
  <c r="AV222" i="56" s="1"/>
  <c r="AW222" i="56" s="1"/>
  <c r="AX222" i="56" s="1"/>
  <c r="AY222" i="56" s="1"/>
  <c r="AZ222" i="56" s="1"/>
  <c r="BA222" i="56" s="1"/>
  <c r="BB222" i="56" s="1"/>
  <c r="BC222" i="56" s="1"/>
  <c r="BD222" i="56" s="1"/>
  <c r="BE222" i="56" s="1"/>
  <c r="BF222" i="56" s="1"/>
  <c r="BG222" i="56" s="1"/>
  <c r="BH222" i="56" s="1"/>
  <c r="BI222" i="56" s="1"/>
  <c r="BJ222" i="56" s="1"/>
  <c r="BK222" i="56" s="1"/>
  <c r="BL222" i="56" s="1"/>
  <c r="BM222" i="56" s="1"/>
  <c r="BN222" i="56" s="1"/>
  <c r="BO222" i="56" s="1"/>
  <c r="BP222" i="56" s="1"/>
  <c r="BQ222" i="56" s="1"/>
  <c r="BR222" i="56" s="1"/>
  <c r="BS222" i="56" s="1"/>
  <c r="BT222" i="56" s="1"/>
  <c r="BU222" i="56" s="1"/>
  <c r="BV222" i="56" s="1"/>
  <c r="BW222" i="56" s="1"/>
  <c r="BX222" i="56" s="1"/>
  <c r="BY222" i="56" s="1"/>
  <c r="BZ222" i="56" s="1"/>
  <c r="CA222" i="56" s="1"/>
  <c r="CB222" i="56" s="1"/>
  <c r="CC222" i="56" s="1"/>
  <c r="CD222" i="56" s="1"/>
  <c r="CE222" i="56" s="1"/>
  <c r="CF222" i="56" s="1"/>
  <c r="CG222" i="56" s="1"/>
  <c r="CH222" i="56" s="1"/>
  <c r="AL193" i="56"/>
  <c r="AM193" i="56" s="1"/>
  <c r="AN193" i="56" s="1"/>
  <c r="AO193" i="56" s="1"/>
  <c r="AP193" i="56" s="1"/>
  <c r="AQ193" i="56" s="1"/>
  <c r="AR193" i="56" s="1"/>
  <c r="AS193" i="56" s="1"/>
  <c r="AT193" i="56" s="1"/>
  <c r="AU193" i="56" s="1"/>
  <c r="AV193" i="56" s="1"/>
  <c r="AW193" i="56" s="1"/>
  <c r="AX193" i="56" s="1"/>
  <c r="AY193" i="56" s="1"/>
  <c r="AZ193" i="56" s="1"/>
  <c r="BA193" i="56" s="1"/>
  <c r="BB193" i="56" s="1"/>
  <c r="BC193" i="56" s="1"/>
  <c r="BD193" i="56" s="1"/>
  <c r="BE193" i="56" s="1"/>
  <c r="BF193" i="56" s="1"/>
  <c r="BG193" i="56" s="1"/>
  <c r="BH193" i="56" s="1"/>
  <c r="BI193" i="56" s="1"/>
  <c r="BJ193" i="56" s="1"/>
  <c r="BK193" i="56" s="1"/>
  <c r="BL193" i="56" s="1"/>
  <c r="BM193" i="56" s="1"/>
  <c r="BN193" i="56" s="1"/>
  <c r="BO193" i="56" s="1"/>
  <c r="BP193" i="56" s="1"/>
  <c r="BQ193" i="56" s="1"/>
  <c r="BR193" i="56" s="1"/>
  <c r="BS193" i="56" s="1"/>
  <c r="BT193" i="56" s="1"/>
  <c r="BU193" i="56" s="1"/>
  <c r="BV193" i="56" s="1"/>
  <c r="BW193" i="56" s="1"/>
  <c r="BX193" i="56" s="1"/>
  <c r="BY193" i="56" s="1"/>
  <c r="BZ193" i="56" s="1"/>
  <c r="CA193" i="56" s="1"/>
  <c r="CB193" i="56" s="1"/>
  <c r="CC193" i="56" s="1"/>
  <c r="CD193" i="56" s="1"/>
  <c r="CE193" i="56" s="1"/>
  <c r="CF193" i="56" s="1"/>
  <c r="CG193" i="56" s="1"/>
  <c r="CH193" i="56" s="1"/>
  <c r="AL199" i="56"/>
  <c r="AM199" i="56" s="1"/>
  <c r="AN199" i="56" s="1"/>
  <c r="AO199" i="56" s="1"/>
  <c r="AP199" i="56" s="1"/>
  <c r="AQ199" i="56" s="1"/>
  <c r="AR199" i="56" s="1"/>
  <c r="AS199" i="56" s="1"/>
  <c r="AT199" i="56" s="1"/>
  <c r="AU199" i="56" s="1"/>
  <c r="AV199" i="56" s="1"/>
  <c r="AW199" i="56" s="1"/>
  <c r="AX199" i="56" s="1"/>
  <c r="AY199" i="56" s="1"/>
  <c r="AZ199" i="56" s="1"/>
  <c r="BA199" i="56" s="1"/>
  <c r="BB199" i="56" s="1"/>
  <c r="BC199" i="56" s="1"/>
  <c r="BD199" i="56" s="1"/>
  <c r="BE199" i="56" s="1"/>
  <c r="BF199" i="56" s="1"/>
  <c r="BG199" i="56" s="1"/>
  <c r="BH199" i="56" s="1"/>
  <c r="BI199" i="56" s="1"/>
  <c r="BJ199" i="56" s="1"/>
  <c r="BK199" i="56" s="1"/>
  <c r="BL199" i="56" s="1"/>
  <c r="BM199" i="56" s="1"/>
  <c r="BN199" i="56" s="1"/>
  <c r="BO199" i="56" s="1"/>
  <c r="BP199" i="56" s="1"/>
  <c r="BQ199" i="56" s="1"/>
  <c r="BR199" i="56" s="1"/>
  <c r="BS199" i="56" s="1"/>
  <c r="BT199" i="56" s="1"/>
  <c r="BU199" i="56" s="1"/>
  <c r="BV199" i="56" s="1"/>
  <c r="BW199" i="56" s="1"/>
  <c r="BX199" i="56" s="1"/>
  <c r="BY199" i="56" s="1"/>
  <c r="BZ199" i="56" s="1"/>
  <c r="CA199" i="56" s="1"/>
  <c r="CB199" i="56" s="1"/>
  <c r="CC199" i="56" s="1"/>
  <c r="CD199" i="56" s="1"/>
  <c r="CE199" i="56" s="1"/>
  <c r="CF199" i="56" s="1"/>
  <c r="CG199" i="56" s="1"/>
  <c r="CH199" i="56" s="1"/>
  <c r="AL218" i="56"/>
  <c r="AM218" i="56" s="1"/>
  <c r="AN218" i="56" s="1"/>
  <c r="AO218" i="56" s="1"/>
  <c r="AP218" i="56" s="1"/>
  <c r="AQ218" i="56" s="1"/>
  <c r="AR218" i="56" s="1"/>
  <c r="AS218" i="56" s="1"/>
  <c r="AT218" i="56" s="1"/>
  <c r="AU218" i="56" s="1"/>
  <c r="AV218" i="56" s="1"/>
  <c r="AW218" i="56" s="1"/>
  <c r="AX218" i="56" s="1"/>
  <c r="AY218" i="56" s="1"/>
  <c r="AZ218" i="56" s="1"/>
  <c r="BA218" i="56" s="1"/>
  <c r="BB218" i="56" s="1"/>
  <c r="BC218" i="56" s="1"/>
  <c r="BD218" i="56" s="1"/>
  <c r="BE218" i="56" s="1"/>
  <c r="BF218" i="56" s="1"/>
  <c r="BG218" i="56" s="1"/>
  <c r="BH218" i="56" s="1"/>
  <c r="BI218" i="56" s="1"/>
  <c r="BJ218" i="56" s="1"/>
  <c r="BK218" i="56" s="1"/>
  <c r="BL218" i="56" s="1"/>
  <c r="BM218" i="56" s="1"/>
  <c r="BN218" i="56" s="1"/>
  <c r="BO218" i="56" s="1"/>
  <c r="BP218" i="56" s="1"/>
  <c r="BQ218" i="56" s="1"/>
  <c r="BR218" i="56" s="1"/>
  <c r="BS218" i="56" s="1"/>
  <c r="BT218" i="56" s="1"/>
  <c r="BU218" i="56" s="1"/>
  <c r="BV218" i="56" s="1"/>
  <c r="BW218" i="56" s="1"/>
  <c r="BX218" i="56" s="1"/>
  <c r="BY218" i="56" s="1"/>
  <c r="BZ218" i="56" s="1"/>
  <c r="CA218" i="56" s="1"/>
  <c r="CB218" i="56" s="1"/>
  <c r="CC218" i="56" s="1"/>
  <c r="CD218" i="56" s="1"/>
  <c r="CE218" i="56" s="1"/>
  <c r="CF218" i="56" s="1"/>
  <c r="CG218" i="56" s="1"/>
  <c r="CH218" i="56" s="1"/>
  <c r="AL212" i="56"/>
  <c r="AM212" i="56" s="1"/>
  <c r="AN212" i="56" s="1"/>
  <c r="AO212" i="56" s="1"/>
  <c r="AP212" i="56" s="1"/>
  <c r="AQ212" i="56" s="1"/>
  <c r="AR212" i="56" s="1"/>
  <c r="AS212" i="56" s="1"/>
  <c r="AT212" i="56" s="1"/>
  <c r="AU212" i="56" s="1"/>
  <c r="AV212" i="56" s="1"/>
  <c r="AW212" i="56" s="1"/>
  <c r="AX212" i="56" s="1"/>
  <c r="AY212" i="56" s="1"/>
  <c r="AZ212" i="56" s="1"/>
  <c r="BA212" i="56" s="1"/>
  <c r="BB212" i="56" s="1"/>
  <c r="BC212" i="56" s="1"/>
  <c r="BD212" i="56" s="1"/>
  <c r="BE212" i="56" s="1"/>
  <c r="BF212" i="56" s="1"/>
  <c r="BG212" i="56" s="1"/>
  <c r="BH212" i="56" s="1"/>
  <c r="BI212" i="56" s="1"/>
  <c r="BJ212" i="56" s="1"/>
  <c r="BK212" i="56" s="1"/>
  <c r="BL212" i="56" s="1"/>
  <c r="BM212" i="56" s="1"/>
  <c r="BN212" i="56" s="1"/>
  <c r="BO212" i="56" s="1"/>
  <c r="BP212" i="56" s="1"/>
  <c r="BQ212" i="56" s="1"/>
  <c r="BR212" i="56" s="1"/>
  <c r="BS212" i="56" s="1"/>
  <c r="BT212" i="56" s="1"/>
  <c r="BU212" i="56" s="1"/>
  <c r="BV212" i="56" s="1"/>
  <c r="BW212" i="56" s="1"/>
  <c r="BX212" i="56" s="1"/>
  <c r="BY212" i="56" s="1"/>
  <c r="BZ212" i="56" s="1"/>
  <c r="CA212" i="56" s="1"/>
  <c r="CB212" i="56" s="1"/>
  <c r="CC212" i="56" s="1"/>
  <c r="CD212" i="56" s="1"/>
  <c r="CE212" i="56" s="1"/>
  <c r="CF212" i="56" s="1"/>
  <c r="CG212" i="56" s="1"/>
  <c r="CH212" i="56" s="1"/>
  <c r="AL213" i="56"/>
  <c r="AM213" i="56" s="1"/>
  <c r="AN213" i="56" s="1"/>
  <c r="AO213" i="56" s="1"/>
  <c r="AP213" i="56" s="1"/>
  <c r="AQ213" i="56" s="1"/>
  <c r="AR213" i="56" s="1"/>
  <c r="AS213" i="56" s="1"/>
  <c r="AT213" i="56" s="1"/>
  <c r="AU213" i="56" s="1"/>
  <c r="AV213" i="56" s="1"/>
  <c r="AW213" i="56" s="1"/>
  <c r="AX213" i="56" s="1"/>
  <c r="AY213" i="56" s="1"/>
  <c r="AZ213" i="56" s="1"/>
  <c r="BA213" i="56" s="1"/>
  <c r="BB213" i="56" s="1"/>
  <c r="BC213" i="56" s="1"/>
  <c r="BD213" i="56" s="1"/>
  <c r="BE213" i="56" s="1"/>
  <c r="BF213" i="56" s="1"/>
  <c r="BG213" i="56" s="1"/>
  <c r="BH213" i="56" s="1"/>
  <c r="BI213" i="56" s="1"/>
  <c r="BJ213" i="56" s="1"/>
  <c r="BK213" i="56" s="1"/>
  <c r="BL213" i="56" s="1"/>
  <c r="BM213" i="56" s="1"/>
  <c r="BN213" i="56" s="1"/>
  <c r="BO213" i="56" s="1"/>
  <c r="BP213" i="56" s="1"/>
  <c r="BQ213" i="56" s="1"/>
  <c r="BR213" i="56" s="1"/>
  <c r="BS213" i="56" s="1"/>
  <c r="BT213" i="56" s="1"/>
  <c r="BU213" i="56" s="1"/>
  <c r="BV213" i="56" s="1"/>
  <c r="BW213" i="56" s="1"/>
  <c r="BX213" i="56" s="1"/>
  <c r="BY213" i="56" s="1"/>
  <c r="BZ213" i="56" s="1"/>
  <c r="CA213" i="56" s="1"/>
  <c r="CB213" i="56" s="1"/>
  <c r="CC213" i="56" s="1"/>
  <c r="CD213" i="56" s="1"/>
  <c r="CE213" i="56" s="1"/>
  <c r="CF213" i="56" s="1"/>
  <c r="CG213" i="56" s="1"/>
  <c r="CH213" i="56" s="1"/>
  <c r="AL216" i="56"/>
  <c r="AM216" i="56" s="1"/>
  <c r="AN216" i="56" s="1"/>
  <c r="AO216" i="56" s="1"/>
  <c r="AP216" i="56" s="1"/>
  <c r="AQ216" i="56" s="1"/>
  <c r="AR216" i="56" s="1"/>
  <c r="AS216" i="56" s="1"/>
  <c r="AT216" i="56" s="1"/>
  <c r="AU216" i="56" s="1"/>
  <c r="AV216" i="56" s="1"/>
  <c r="AW216" i="56" s="1"/>
  <c r="AX216" i="56" s="1"/>
  <c r="AY216" i="56" s="1"/>
  <c r="AZ216" i="56" s="1"/>
  <c r="BA216" i="56" s="1"/>
  <c r="BB216" i="56" s="1"/>
  <c r="BC216" i="56" s="1"/>
  <c r="BD216" i="56" s="1"/>
  <c r="BE216" i="56" s="1"/>
  <c r="BF216" i="56" s="1"/>
  <c r="BG216" i="56" s="1"/>
  <c r="BH216" i="56" s="1"/>
  <c r="BI216" i="56" s="1"/>
  <c r="BJ216" i="56" s="1"/>
  <c r="BK216" i="56" s="1"/>
  <c r="BL216" i="56" s="1"/>
  <c r="BM216" i="56" s="1"/>
  <c r="BN216" i="56" s="1"/>
  <c r="BO216" i="56" s="1"/>
  <c r="BP216" i="56" s="1"/>
  <c r="BQ216" i="56" s="1"/>
  <c r="BR216" i="56" s="1"/>
  <c r="BS216" i="56" s="1"/>
  <c r="BT216" i="56" s="1"/>
  <c r="BU216" i="56" s="1"/>
  <c r="BV216" i="56" s="1"/>
  <c r="BW216" i="56" s="1"/>
  <c r="BX216" i="56" s="1"/>
  <c r="BY216" i="56" s="1"/>
  <c r="BZ216" i="56" s="1"/>
  <c r="CA216" i="56" s="1"/>
  <c r="CB216" i="56" s="1"/>
  <c r="CC216" i="56" s="1"/>
  <c r="CD216" i="56" s="1"/>
  <c r="CE216" i="56" s="1"/>
  <c r="CF216" i="56" s="1"/>
  <c r="CG216" i="56" s="1"/>
  <c r="CH216" i="56" s="1"/>
  <c r="AL208" i="56"/>
  <c r="AM208" i="56" s="1"/>
  <c r="AN208" i="56" s="1"/>
  <c r="AO208" i="56" s="1"/>
  <c r="AP208" i="56" s="1"/>
  <c r="AQ208" i="56" s="1"/>
  <c r="AR208" i="56" s="1"/>
  <c r="AS208" i="56" s="1"/>
  <c r="AT208" i="56" s="1"/>
  <c r="AU208" i="56" s="1"/>
  <c r="AV208" i="56" s="1"/>
  <c r="AW208" i="56" s="1"/>
  <c r="AX208" i="56" s="1"/>
  <c r="AY208" i="56" s="1"/>
  <c r="AZ208" i="56" s="1"/>
  <c r="BA208" i="56" s="1"/>
  <c r="BB208" i="56" s="1"/>
  <c r="BC208" i="56" s="1"/>
  <c r="BD208" i="56" s="1"/>
  <c r="BE208" i="56" s="1"/>
  <c r="BF208" i="56" s="1"/>
  <c r="BG208" i="56" s="1"/>
  <c r="BH208" i="56" s="1"/>
  <c r="BI208" i="56" s="1"/>
  <c r="BJ208" i="56" s="1"/>
  <c r="BK208" i="56" s="1"/>
  <c r="BL208" i="56" s="1"/>
  <c r="BM208" i="56" s="1"/>
  <c r="BN208" i="56" s="1"/>
  <c r="BO208" i="56" s="1"/>
  <c r="BP208" i="56" s="1"/>
  <c r="BQ208" i="56" s="1"/>
  <c r="BR208" i="56" s="1"/>
  <c r="BS208" i="56" s="1"/>
  <c r="BT208" i="56" s="1"/>
  <c r="BU208" i="56" s="1"/>
  <c r="BV208" i="56" s="1"/>
  <c r="BW208" i="56" s="1"/>
  <c r="BX208" i="56" s="1"/>
  <c r="BY208" i="56" s="1"/>
  <c r="BZ208" i="56" s="1"/>
  <c r="CA208" i="56" s="1"/>
  <c r="CB208" i="56" s="1"/>
  <c r="CC208" i="56" s="1"/>
  <c r="CD208" i="56" s="1"/>
  <c r="CE208" i="56" s="1"/>
  <c r="CF208" i="56" s="1"/>
  <c r="CG208" i="56" s="1"/>
  <c r="CH208" i="56" s="1"/>
  <c r="AL207" i="56"/>
  <c r="AM207" i="56" s="1"/>
  <c r="AN207" i="56" s="1"/>
  <c r="AO207" i="56" s="1"/>
  <c r="AP207" i="56" s="1"/>
  <c r="AQ207" i="56" s="1"/>
  <c r="AR207" i="56" s="1"/>
  <c r="AS207" i="56" s="1"/>
  <c r="AT207" i="56" s="1"/>
  <c r="AU207" i="56" s="1"/>
  <c r="AV207" i="56" s="1"/>
  <c r="AW207" i="56" s="1"/>
  <c r="AX207" i="56" s="1"/>
  <c r="AY207" i="56" s="1"/>
  <c r="AZ207" i="56" s="1"/>
  <c r="BA207" i="56" s="1"/>
  <c r="BB207" i="56" s="1"/>
  <c r="BC207" i="56" s="1"/>
  <c r="BD207" i="56" s="1"/>
  <c r="BE207" i="56" s="1"/>
  <c r="BF207" i="56" s="1"/>
  <c r="BG207" i="56" s="1"/>
  <c r="BH207" i="56" s="1"/>
  <c r="BI207" i="56" s="1"/>
  <c r="BJ207" i="56" s="1"/>
  <c r="BK207" i="56" s="1"/>
  <c r="BL207" i="56" s="1"/>
  <c r="BM207" i="56" s="1"/>
  <c r="BN207" i="56" s="1"/>
  <c r="BO207" i="56" s="1"/>
  <c r="BP207" i="56" s="1"/>
  <c r="BQ207" i="56" s="1"/>
  <c r="BR207" i="56" s="1"/>
  <c r="BS207" i="56" s="1"/>
  <c r="BT207" i="56" s="1"/>
  <c r="BU207" i="56" s="1"/>
  <c r="BV207" i="56" s="1"/>
  <c r="BW207" i="56" s="1"/>
  <c r="BX207" i="56" s="1"/>
  <c r="BY207" i="56" s="1"/>
  <c r="BZ207" i="56" s="1"/>
  <c r="CA207" i="56" s="1"/>
  <c r="CB207" i="56" s="1"/>
  <c r="CC207" i="56" s="1"/>
  <c r="CD207" i="56" s="1"/>
  <c r="CE207" i="56" s="1"/>
  <c r="CF207" i="56" s="1"/>
  <c r="CG207" i="56" s="1"/>
  <c r="CH207" i="56" s="1"/>
  <c r="AL223" i="56"/>
  <c r="AM223" i="56" s="1"/>
  <c r="AN223" i="56" s="1"/>
  <c r="AO223" i="56" s="1"/>
  <c r="AP223" i="56" s="1"/>
  <c r="AQ223" i="56" s="1"/>
  <c r="AR223" i="56" s="1"/>
  <c r="AS223" i="56" s="1"/>
  <c r="AT223" i="56" s="1"/>
  <c r="AU223" i="56" s="1"/>
  <c r="AV223" i="56" s="1"/>
  <c r="AW223" i="56" s="1"/>
  <c r="AX223" i="56" s="1"/>
  <c r="AY223" i="56" s="1"/>
  <c r="AZ223" i="56" s="1"/>
  <c r="BA223" i="56" s="1"/>
  <c r="BB223" i="56" s="1"/>
  <c r="BC223" i="56" s="1"/>
  <c r="BD223" i="56" s="1"/>
  <c r="BE223" i="56" s="1"/>
  <c r="BF223" i="56" s="1"/>
  <c r="BG223" i="56" s="1"/>
  <c r="BH223" i="56" s="1"/>
  <c r="BI223" i="56" s="1"/>
  <c r="BJ223" i="56" s="1"/>
  <c r="BK223" i="56" s="1"/>
  <c r="BL223" i="56" s="1"/>
  <c r="BM223" i="56" s="1"/>
  <c r="BN223" i="56" s="1"/>
  <c r="BO223" i="56" s="1"/>
  <c r="BP223" i="56" s="1"/>
  <c r="BQ223" i="56" s="1"/>
  <c r="BR223" i="56" s="1"/>
  <c r="BS223" i="56" s="1"/>
  <c r="BT223" i="56" s="1"/>
  <c r="BU223" i="56" s="1"/>
  <c r="BV223" i="56" s="1"/>
  <c r="BW223" i="56" s="1"/>
  <c r="BX223" i="56" s="1"/>
  <c r="BY223" i="56" s="1"/>
  <c r="BZ223" i="56" s="1"/>
  <c r="CA223" i="56" s="1"/>
  <c r="CB223" i="56" s="1"/>
  <c r="CC223" i="56" s="1"/>
  <c r="CD223" i="56" s="1"/>
  <c r="CE223" i="56" s="1"/>
  <c r="CF223" i="56" s="1"/>
  <c r="CG223" i="56" s="1"/>
  <c r="CH223" i="56" s="1"/>
  <c r="AL191" i="56"/>
  <c r="AM191" i="56" s="1"/>
  <c r="AN191" i="56" s="1"/>
  <c r="AO191" i="56" s="1"/>
  <c r="AP191" i="56" s="1"/>
  <c r="AQ191" i="56" s="1"/>
  <c r="AR191" i="56" s="1"/>
  <c r="AS191" i="56" s="1"/>
  <c r="AT191" i="56" s="1"/>
  <c r="AU191" i="56" s="1"/>
  <c r="AV191" i="56" s="1"/>
  <c r="AW191" i="56" s="1"/>
  <c r="AX191" i="56" s="1"/>
  <c r="AY191" i="56" s="1"/>
  <c r="AZ191" i="56" s="1"/>
  <c r="BA191" i="56" s="1"/>
  <c r="BB191" i="56" s="1"/>
  <c r="BC191" i="56" s="1"/>
  <c r="BD191" i="56" s="1"/>
  <c r="BE191" i="56" s="1"/>
  <c r="BF191" i="56" s="1"/>
  <c r="BG191" i="56" s="1"/>
  <c r="BH191" i="56" s="1"/>
  <c r="BI191" i="56" s="1"/>
  <c r="BJ191" i="56" s="1"/>
  <c r="BK191" i="56" s="1"/>
  <c r="BL191" i="56" s="1"/>
  <c r="BM191" i="56" s="1"/>
  <c r="BN191" i="56" s="1"/>
  <c r="BO191" i="56" s="1"/>
  <c r="BP191" i="56" s="1"/>
  <c r="BQ191" i="56" s="1"/>
  <c r="BR191" i="56" s="1"/>
  <c r="BS191" i="56" s="1"/>
  <c r="BT191" i="56" s="1"/>
  <c r="BU191" i="56" s="1"/>
  <c r="BV191" i="56" s="1"/>
  <c r="BW191" i="56" s="1"/>
  <c r="BX191" i="56" s="1"/>
  <c r="BY191" i="56" s="1"/>
  <c r="BZ191" i="56" s="1"/>
  <c r="CA191" i="56" s="1"/>
  <c r="CB191" i="56" s="1"/>
  <c r="CC191" i="56" s="1"/>
  <c r="CD191" i="56" s="1"/>
  <c r="CE191" i="56" s="1"/>
  <c r="CF191" i="56" s="1"/>
  <c r="CG191" i="56" s="1"/>
  <c r="CH191" i="56" s="1"/>
  <c r="AL200" i="56"/>
  <c r="AM200" i="56" s="1"/>
  <c r="AN200" i="56" s="1"/>
  <c r="AO200" i="56" s="1"/>
  <c r="AP200" i="56" s="1"/>
  <c r="AQ200" i="56" s="1"/>
  <c r="AR200" i="56" s="1"/>
  <c r="AS200" i="56" s="1"/>
  <c r="AT200" i="56" s="1"/>
  <c r="AU200" i="56" s="1"/>
  <c r="AV200" i="56" s="1"/>
  <c r="AW200" i="56" s="1"/>
  <c r="AX200" i="56" s="1"/>
  <c r="AY200" i="56" s="1"/>
  <c r="AZ200" i="56" s="1"/>
  <c r="BA200" i="56" s="1"/>
  <c r="BB200" i="56" s="1"/>
  <c r="BC200" i="56" s="1"/>
  <c r="BD200" i="56" s="1"/>
  <c r="BE200" i="56" s="1"/>
  <c r="BF200" i="56" s="1"/>
  <c r="BG200" i="56" s="1"/>
  <c r="BH200" i="56" s="1"/>
  <c r="BI200" i="56" s="1"/>
  <c r="BJ200" i="56" s="1"/>
  <c r="BK200" i="56" s="1"/>
  <c r="BL200" i="56" s="1"/>
  <c r="BM200" i="56" s="1"/>
  <c r="BN200" i="56" s="1"/>
  <c r="BO200" i="56" s="1"/>
  <c r="BP200" i="56" s="1"/>
  <c r="BQ200" i="56" s="1"/>
  <c r="BR200" i="56" s="1"/>
  <c r="BS200" i="56" s="1"/>
  <c r="BT200" i="56" s="1"/>
  <c r="BU200" i="56" s="1"/>
  <c r="BV200" i="56" s="1"/>
  <c r="BW200" i="56" s="1"/>
  <c r="BX200" i="56" s="1"/>
  <c r="BY200" i="56" s="1"/>
  <c r="BZ200" i="56" s="1"/>
  <c r="CA200" i="56" s="1"/>
  <c r="CB200" i="56" s="1"/>
  <c r="CC200" i="56" s="1"/>
  <c r="CD200" i="56" s="1"/>
  <c r="CE200" i="56" s="1"/>
  <c r="CF200" i="56" s="1"/>
  <c r="CG200" i="56" s="1"/>
  <c r="CH200" i="56" s="1"/>
  <c r="AL201" i="56"/>
  <c r="AM201" i="56" s="1"/>
  <c r="AN201" i="56" s="1"/>
  <c r="AO201" i="56" s="1"/>
  <c r="AP201" i="56" s="1"/>
  <c r="AQ201" i="56" s="1"/>
  <c r="AR201" i="56" s="1"/>
  <c r="AS201" i="56" s="1"/>
  <c r="AT201" i="56" s="1"/>
  <c r="AU201" i="56" s="1"/>
  <c r="AV201" i="56" s="1"/>
  <c r="AW201" i="56" s="1"/>
  <c r="AX201" i="56" s="1"/>
  <c r="AY201" i="56" s="1"/>
  <c r="AZ201" i="56" s="1"/>
  <c r="BA201" i="56" s="1"/>
  <c r="BB201" i="56" s="1"/>
  <c r="BC201" i="56" s="1"/>
  <c r="BD201" i="56" s="1"/>
  <c r="BE201" i="56" s="1"/>
  <c r="BF201" i="56" s="1"/>
  <c r="BG201" i="56" s="1"/>
  <c r="BH201" i="56" s="1"/>
  <c r="BI201" i="56" s="1"/>
  <c r="BJ201" i="56" s="1"/>
  <c r="BK201" i="56" s="1"/>
  <c r="BL201" i="56" s="1"/>
  <c r="BM201" i="56" s="1"/>
  <c r="BN201" i="56" s="1"/>
  <c r="BO201" i="56" s="1"/>
  <c r="BP201" i="56" s="1"/>
  <c r="BQ201" i="56" s="1"/>
  <c r="BR201" i="56" s="1"/>
  <c r="BS201" i="56" s="1"/>
  <c r="BT201" i="56" s="1"/>
  <c r="BU201" i="56" s="1"/>
  <c r="BV201" i="56" s="1"/>
  <c r="BW201" i="56" s="1"/>
  <c r="BX201" i="56" s="1"/>
  <c r="BY201" i="56" s="1"/>
  <c r="BZ201" i="56" s="1"/>
  <c r="CA201" i="56" s="1"/>
  <c r="CB201" i="56" s="1"/>
  <c r="CC201" i="56" s="1"/>
  <c r="CD201" i="56" s="1"/>
  <c r="CE201" i="56" s="1"/>
  <c r="CF201" i="56" s="1"/>
  <c r="CG201" i="56" s="1"/>
  <c r="CH201" i="56" s="1"/>
  <c r="AL221" i="56"/>
  <c r="AM221" i="56" s="1"/>
  <c r="AN221" i="56" s="1"/>
  <c r="AO221" i="56" s="1"/>
  <c r="AP221" i="56" s="1"/>
  <c r="AQ221" i="56" s="1"/>
  <c r="AR221" i="56" s="1"/>
  <c r="AS221" i="56" s="1"/>
  <c r="AT221" i="56" s="1"/>
  <c r="AU221" i="56" s="1"/>
  <c r="AV221" i="56" s="1"/>
  <c r="AW221" i="56" s="1"/>
  <c r="AX221" i="56" s="1"/>
  <c r="AY221" i="56" s="1"/>
  <c r="AZ221" i="56" s="1"/>
  <c r="BA221" i="56" s="1"/>
  <c r="BB221" i="56" s="1"/>
  <c r="BC221" i="56" s="1"/>
  <c r="BD221" i="56" s="1"/>
  <c r="BE221" i="56" s="1"/>
  <c r="BF221" i="56" s="1"/>
  <c r="BG221" i="56" s="1"/>
  <c r="BH221" i="56" s="1"/>
  <c r="BI221" i="56" s="1"/>
  <c r="BJ221" i="56" s="1"/>
  <c r="BK221" i="56" s="1"/>
  <c r="BL221" i="56" s="1"/>
  <c r="BM221" i="56" s="1"/>
  <c r="BN221" i="56" s="1"/>
  <c r="BO221" i="56" s="1"/>
  <c r="BP221" i="56" s="1"/>
  <c r="BQ221" i="56" s="1"/>
  <c r="BR221" i="56" s="1"/>
  <c r="BS221" i="56" s="1"/>
  <c r="BT221" i="56" s="1"/>
  <c r="BU221" i="56" s="1"/>
  <c r="BV221" i="56" s="1"/>
  <c r="BW221" i="56" s="1"/>
  <c r="BX221" i="56" s="1"/>
  <c r="BY221" i="56" s="1"/>
  <c r="BZ221" i="56" s="1"/>
  <c r="CA221" i="56" s="1"/>
  <c r="CB221" i="56" s="1"/>
  <c r="CC221" i="56" s="1"/>
  <c r="CD221" i="56" s="1"/>
  <c r="CE221" i="56" s="1"/>
  <c r="CF221" i="56" s="1"/>
  <c r="CG221" i="56" s="1"/>
  <c r="CH221" i="56" s="1"/>
  <c r="AL210" i="56"/>
  <c r="AM210" i="56" s="1"/>
  <c r="AN210" i="56" s="1"/>
  <c r="AO210" i="56" s="1"/>
  <c r="AP210" i="56" s="1"/>
  <c r="AQ210" i="56" s="1"/>
  <c r="AR210" i="56" s="1"/>
  <c r="AS210" i="56" s="1"/>
  <c r="AT210" i="56" s="1"/>
  <c r="AU210" i="56" s="1"/>
  <c r="AV210" i="56" s="1"/>
  <c r="AW210" i="56" s="1"/>
  <c r="AX210" i="56" s="1"/>
  <c r="AY210" i="56" s="1"/>
  <c r="AZ210" i="56" s="1"/>
  <c r="BA210" i="56" s="1"/>
  <c r="BB210" i="56" s="1"/>
  <c r="BC210" i="56" s="1"/>
  <c r="BD210" i="56" s="1"/>
  <c r="BE210" i="56" s="1"/>
  <c r="BF210" i="56" s="1"/>
  <c r="BG210" i="56" s="1"/>
  <c r="BH210" i="56" s="1"/>
  <c r="BI210" i="56" s="1"/>
  <c r="BJ210" i="56" s="1"/>
  <c r="BK210" i="56" s="1"/>
  <c r="BL210" i="56" s="1"/>
  <c r="BM210" i="56" s="1"/>
  <c r="BN210" i="56" s="1"/>
  <c r="BO210" i="56" s="1"/>
  <c r="BP210" i="56" s="1"/>
  <c r="BQ210" i="56" s="1"/>
  <c r="BR210" i="56" s="1"/>
  <c r="BS210" i="56" s="1"/>
  <c r="BT210" i="56" s="1"/>
  <c r="BU210" i="56" s="1"/>
  <c r="BV210" i="56" s="1"/>
  <c r="BW210" i="56" s="1"/>
  <c r="BX210" i="56" s="1"/>
  <c r="BY210" i="56" s="1"/>
  <c r="BZ210" i="56" s="1"/>
  <c r="CA210" i="56" s="1"/>
  <c r="CB210" i="56" s="1"/>
  <c r="CC210" i="56" s="1"/>
  <c r="CD210" i="56" s="1"/>
  <c r="CE210" i="56" s="1"/>
  <c r="CF210" i="56" s="1"/>
  <c r="CG210" i="56" s="1"/>
  <c r="CH210" i="56" s="1"/>
  <c r="AL196" i="56"/>
  <c r="AM196" i="56" s="1"/>
  <c r="AN196" i="56" s="1"/>
  <c r="AO196" i="56" s="1"/>
  <c r="AP196" i="56" s="1"/>
  <c r="AQ196" i="56" s="1"/>
  <c r="AR196" i="56" s="1"/>
  <c r="AS196" i="56" s="1"/>
  <c r="AT196" i="56" s="1"/>
  <c r="AU196" i="56" s="1"/>
  <c r="AV196" i="56" s="1"/>
  <c r="AW196" i="56" s="1"/>
  <c r="AX196" i="56" s="1"/>
  <c r="AY196" i="56" s="1"/>
  <c r="AZ196" i="56" s="1"/>
  <c r="BA196" i="56" s="1"/>
  <c r="BB196" i="56" s="1"/>
  <c r="BC196" i="56" s="1"/>
  <c r="BD196" i="56" s="1"/>
  <c r="BE196" i="56" s="1"/>
  <c r="BF196" i="56" s="1"/>
  <c r="BG196" i="56" s="1"/>
  <c r="BH196" i="56" s="1"/>
  <c r="BI196" i="56" s="1"/>
  <c r="BJ196" i="56" s="1"/>
  <c r="BK196" i="56" s="1"/>
  <c r="BL196" i="56" s="1"/>
  <c r="BM196" i="56" s="1"/>
  <c r="BN196" i="56" s="1"/>
  <c r="BO196" i="56" s="1"/>
  <c r="BP196" i="56" s="1"/>
  <c r="BQ196" i="56" s="1"/>
  <c r="BR196" i="56" s="1"/>
  <c r="BS196" i="56" s="1"/>
  <c r="BT196" i="56" s="1"/>
  <c r="BU196" i="56" s="1"/>
  <c r="BV196" i="56" s="1"/>
  <c r="BW196" i="56" s="1"/>
  <c r="BX196" i="56" s="1"/>
  <c r="BY196" i="56" s="1"/>
  <c r="BZ196" i="56" s="1"/>
  <c r="CA196" i="56" s="1"/>
  <c r="CB196" i="56" s="1"/>
  <c r="CC196" i="56" s="1"/>
  <c r="CD196" i="56" s="1"/>
  <c r="CE196" i="56" s="1"/>
  <c r="CF196" i="56" s="1"/>
  <c r="CG196" i="56" s="1"/>
  <c r="CH196" i="56" s="1"/>
  <c r="AL206" i="56"/>
  <c r="AM206" i="56" s="1"/>
  <c r="AN206" i="56" s="1"/>
  <c r="AO206" i="56" s="1"/>
  <c r="AP206" i="56" s="1"/>
  <c r="AQ206" i="56" s="1"/>
  <c r="AR206" i="56" s="1"/>
  <c r="AS206" i="56" s="1"/>
  <c r="AT206" i="56" s="1"/>
  <c r="AU206" i="56" s="1"/>
  <c r="AV206" i="56" s="1"/>
  <c r="AW206" i="56" s="1"/>
  <c r="AX206" i="56" s="1"/>
  <c r="AY206" i="56" s="1"/>
  <c r="AZ206" i="56" s="1"/>
  <c r="BA206" i="56" s="1"/>
  <c r="BB206" i="56" s="1"/>
  <c r="BC206" i="56" s="1"/>
  <c r="BD206" i="56" s="1"/>
  <c r="BE206" i="56" s="1"/>
  <c r="BF206" i="56" s="1"/>
  <c r="BG206" i="56" s="1"/>
  <c r="BH206" i="56" s="1"/>
  <c r="BI206" i="56" s="1"/>
  <c r="BJ206" i="56" s="1"/>
  <c r="BK206" i="56" s="1"/>
  <c r="BL206" i="56" s="1"/>
  <c r="BM206" i="56" s="1"/>
  <c r="BN206" i="56" s="1"/>
  <c r="BO206" i="56" s="1"/>
  <c r="BP206" i="56" s="1"/>
  <c r="BQ206" i="56" s="1"/>
  <c r="BR206" i="56" s="1"/>
  <c r="BS206" i="56" s="1"/>
  <c r="BT206" i="56" s="1"/>
  <c r="BU206" i="56" s="1"/>
  <c r="BV206" i="56" s="1"/>
  <c r="BW206" i="56" s="1"/>
  <c r="BX206" i="56" s="1"/>
  <c r="BY206" i="56" s="1"/>
  <c r="BZ206" i="56" s="1"/>
  <c r="CA206" i="56" s="1"/>
  <c r="CB206" i="56" s="1"/>
  <c r="CC206" i="56" s="1"/>
  <c r="CD206" i="56" s="1"/>
  <c r="CE206" i="56" s="1"/>
  <c r="CF206" i="56" s="1"/>
  <c r="CG206" i="56" s="1"/>
  <c r="CH206" i="56" s="1"/>
  <c r="AL195" i="56"/>
  <c r="AM195" i="56" s="1"/>
  <c r="AN195" i="56" s="1"/>
  <c r="AO195" i="56" s="1"/>
  <c r="AP195" i="56" s="1"/>
  <c r="AQ195" i="56" s="1"/>
  <c r="AR195" i="56" s="1"/>
  <c r="AS195" i="56" s="1"/>
  <c r="AT195" i="56" s="1"/>
  <c r="AU195" i="56" s="1"/>
  <c r="AV195" i="56" s="1"/>
  <c r="AW195" i="56" s="1"/>
  <c r="AX195" i="56" s="1"/>
  <c r="AY195" i="56" s="1"/>
  <c r="AZ195" i="56" s="1"/>
  <c r="BA195" i="56" s="1"/>
  <c r="BB195" i="56" s="1"/>
  <c r="BC195" i="56" s="1"/>
  <c r="BD195" i="56" s="1"/>
  <c r="BE195" i="56" s="1"/>
  <c r="BF195" i="56" s="1"/>
  <c r="BG195" i="56" s="1"/>
  <c r="BH195" i="56" s="1"/>
  <c r="BI195" i="56" s="1"/>
  <c r="BJ195" i="56" s="1"/>
  <c r="BK195" i="56" s="1"/>
  <c r="BL195" i="56" s="1"/>
  <c r="BM195" i="56" s="1"/>
  <c r="BN195" i="56" s="1"/>
  <c r="BO195" i="56" s="1"/>
  <c r="BP195" i="56" s="1"/>
  <c r="BQ195" i="56" s="1"/>
  <c r="BR195" i="56" s="1"/>
  <c r="BS195" i="56" s="1"/>
  <c r="BT195" i="56" s="1"/>
  <c r="BU195" i="56" s="1"/>
  <c r="BV195" i="56" s="1"/>
  <c r="BW195" i="56" s="1"/>
  <c r="BX195" i="56" s="1"/>
  <c r="BY195" i="56" s="1"/>
  <c r="BZ195" i="56" s="1"/>
  <c r="CA195" i="56" s="1"/>
  <c r="CB195" i="56" s="1"/>
  <c r="CC195" i="56" s="1"/>
  <c r="CD195" i="56" s="1"/>
  <c r="CE195" i="56" s="1"/>
  <c r="CF195" i="56" s="1"/>
  <c r="CG195" i="56" s="1"/>
  <c r="CH195" i="56" s="1"/>
  <c r="AL194" i="56"/>
  <c r="AM194" i="56" s="1"/>
  <c r="AN194" i="56" s="1"/>
  <c r="AO194" i="56" s="1"/>
  <c r="AP194" i="56" s="1"/>
  <c r="AQ194" i="56" s="1"/>
  <c r="AR194" i="56" s="1"/>
  <c r="AS194" i="56" s="1"/>
  <c r="AT194" i="56" s="1"/>
  <c r="AU194" i="56" s="1"/>
  <c r="AV194" i="56" s="1"/>
  <c r="AW194" i="56" s="1"/>
  <c r="AX194" i="56" s="1"/>
  <c r="AY194" i="56" s="1"/>
  <c r="AZ194" i="56" s="1"/>
  <c r="BA194" i="56" s="1"/>
  <c r="BB194" i="56" s="1"/>
  <c r="BC194" i="56" s="1"/>
  <c r="BD194" i="56" s="1"/>
  <c r="BE194" i="56" s="1"/>
  <c r="BF194" i="56" s="1"/>
  <c r="BG194" i="56" s="1"/>
  <c r="BH194" i="56" s="1"/>
  <c r="BI194" i="56" s="1"/>
  <c r="BJ194" i="56" s="1"/>
  <c r="BK194" i="56" s="1"/>
  <c r="BL194" i="56" s="1"/>
  <c r="BM194" i="56" s="1"/>
  <c r="BN194" i="56" s="1"/>
  <c r="BO194" i="56" s="1"/>
  <c r="BP194" i="56" s="1"/>
  <c r="BQ194" i="56" s="1"/>
  <c r="BR194" i="56" s="1"/>
  <c r="BS194" i="56" s="1"/>
  <c r="BT194" i="56" s="1"/>
  <c r="BU194" i="56" s="1"/>
  <c r="BV194" i="56" s="1"/>
  <c r="BW194" i="56" s="1"/>
  <c r="BX194" i="56" s="1"/>
  <c r="BY194" i="56" s="1"/>
  <c r="BZ194" i="56" s="1"/>
  <c r="CA194" i="56" s="1"/>
  <c r="CB194" i="56" s="1"/>
  <c r="CC194" i="56" s="1"/>
  <c r="CD194" i="56" s="1"/>
  <c r="CE194" i="56" s="1"/>
  <c r="CF194" i="56" s="1"/>
  <c r="CG194" i="56" s="1"/>
  <c r="CH194" i="56" s="1"/>
  <c r="AL204" i="56"/>
  <c r="AM204" i="56" s="1"/>
  <c r="AN204" i="56" s="1"/>
  <c r="AO204" i="56" s="1"/>
  <c r="AP204" i="56" s="1"/>
  <c r="AQ204" i="56" s="1"/>
  <c r="AR204" i="56" s="1"/>
  <c r="AS204" i="56" s="1"/>
  <c r="AT204" i="56" s="1"/>
  <c r="AU204" i="56" s="1"/>
  <c r="AV204" i="56" s="1"/>
  <c r="AW204" i="56" s="1"/>
  <c r="AX204" i="56" s="1"/>
  <c r="AY204" i="56" s="1"/>
  <c r="AZ204" i="56" s="1"/>
  <c r="BA204" i="56" s="1"/>
  <c r="BB204" i="56" s="1"/>
  <c r="BC204" i="56" s="1"/>
  <c r="BD204" i="56" s="1"/>
  <c r="BE204" i="56" s="1"/>
  <c r="BF204" i="56" s="1"/>
  <c r="BG204" i="56" s="1"/>
  <c r="BH204" i="56" s="1"/>
  <c r="BI204" i="56" s="1"/>
  <c r="BJ204" i="56" s="1"/>
  <c r="BK204" i="56" s="1"/>
  <c r="BL204" i="56" s="1"/>
  <c r="BM204" i="56" s="1"/>
  <c r="BN204" i="56" s="1"/>
  <c r="BO204" i="56" s="1"/>
  <c r="BP204" i="56" s="1"/>
  <c r="BQ204" i="56" s="1"/>
  <c r="BR204" i="56" s="1"/>
  <c r="BS204" i="56" s="1"/>
  <c r="BT204" i="56" s="1"/>
  <c r="BU204" i="56" s="1"/>
  <c r="BV204" i="56" s="1"/>
  <c r="BW204" i="56" s="1"/>
  <c r="BX204" i="56" s="1"/>
  <c r="BY204" i="56" s="1"/>
  <c r="BZ204" i="56" s="1"/>
  <c r="CA204" i="56" s="1"/>
  <c r="CB204" i="56" s="1"/>
  <c r="CC204" i="56" s="1"/>
  <c r="CD204" i="56" s="1"/>
  <c r="CE204" i="56" s="1"/>
  <c r="CF204" i="56" s="1"/>
  <c r="CG204" i="56" s="1"/>
  <c r="CH204" i="56" s="1"/>
  <c r="AL205" i="56"/>
  <c r="AM205" i="56" s="1"/>
  <c r="AN205" i="56" s="1"/>
  <c r="AO205" i="56" s="1"/>
  <c r="AP205" i="56" s="1"/>
  <c r="AQ205" i="56" s="1"/>
  <c r="AR205" i="56" s="1"/>
  <c r="AS205" i="56" s="1"/>
  <c r="AT205" i="56" s="1"/>
  <c r="AU205" i="56" s="1"/>
  <c r="AV205" i="56" s="1"/>
  <c r="AW205" i="56" s="1"/>
  <c r="AX205" i="56" s="1"/>
  <c r="AY205" i="56" s="1"/>
  <c r="AZ205" i="56" s="1"/>
  <c r="BA205" i="56" s="1"/>
  <c r="BB205" i="56" s="1"/>
  <c r="BC205" i="56" s="1"/>
  <c r="BD205" i="56" s="1"/>
  <c r="BE205" i="56" s="1"/>
  <c r="BF205" i="56" s="1"/>
  <c r="BG205" i="56" s="1"/>
  <c r="BH205" i="56" s="1"/>
  <c r="BI205" i="56" s="1"/>
  <c r="BJ205" i="56" s="1"/>
  <c r="BK205" i="56" s="1"/>
  <c r="BL205" i="56" s="1"/>
  <c r="BM205" i="56" s="1"/>
  <c r="BN205" i="56" s="1"/>
  <c r="BO205" i="56" s="1"/>
  <c r="BP205" i="56" s="1"/>
  <c r="BQ205" i="56" s="1"/>
  <c r="BR205" i="56" s="1"/>
  <c r="BS205" i="56" s="1"/>
  <c r="BT205" i="56" s="1"/>
  <c r="BU205" i="56" s="1"/>
  <c r="BV205" i="56" s="1"/>
  <c r="BW205" i="56" s="1"/>
  <c r="BX205" i="56" s="1"/>
  <c r="BY205" i="56" s="1"/>
  <c r="BZ205" i="56" s="1"/>
  <c r="CA205" i="56" s="1"/>
  <c r="CB205" i="56" s="1"/>
  <c r="CC205" i="56" s="1"/>
  <c r="CD205" i="56" s="1"/>
  <c r="CE205" i="56" s="1"/>
  <c r="CF205" i="56" s="1"/>
  <c r="CG205" i="56" s="1"/>
  <c r="CH205" i="56" s="1"/>
  <c r="AL217" i="56"/>
  <c r="AM217" i="56" s="1"/>
  <c r="AN217" i="56" s="1"/>
  <c r="AO217" i="56" s="1"/>
  <c r="AP217" i="56" s="1"/>
  <c r="AQ217" i="56" s="1"/>
  <c r="AR217" i="56" s="1"/>
  <c r="AS217" i="56" s="1"/>
  <c r="AT217" i="56" s="1"/>
  <c r="AU217" i="56" s="1"/>
  <c r="AV217" i="56" s="1"/>
  <c r="AW217" i="56" s="1"/>
  <c r="AX217" i="56" s="1"/>
  <c r="AY217" i="56" s="1"/>
  <c r="AZ217" i="56" s="1"/>
  <c r="BA217" i="56" s="1"/>
  <c r="BB217" i="56" s="1"/>
  <c r="BC217" i="56" s="1"/>
  <c r="BD217" i="56" s="1"/>
  <c r="BE217" i="56" s="1"/>
  <c r="BF217" i="56" s="1"/>
  <c r="BG217" i="56" s="1"/>
  <c r="BH217" i="56" s="1"/>
  <c r="BI217" i="56" s="1"/>
  <c r="BJ217" i="56" s="1"/>
  <c r="BK217" i="56" s="1"/>
  <c r="BL217" i="56" s="1"/>
  <c r="BM217" i="56" s="1"/>
  <c r="BN217" i="56" s="1"/>
  <c r="BO217" i="56" s="1"/>
  <c r="BP217" i="56" s="1"/>
  <c r="BQ217" i="56" s="1"/>
  <c r="BR217" i="56" s="1"/>
  <c r="BS217" i="56" s="1"/>
  <c r="BT217" i="56" s="1"/>
  <c r="BU217" i="56" s="1"/>
  <c r="BV217" i="56" s="1"/>
  <c r="BW217" i="56" s="1"/>
  <c r="BX217" i="56" s="1"/>
  <c r="BY217" i="56" s="1"/>
  <c r="BZ217" i="56" s="1"/>
  <c r="CA217" i="56" s="1"/>
  <c r="CB217" i="56" s="1"/>
  <c r="CC217" i="56" s="1"/>
  <c r="CD217" i="56" s="1"/>
  <c r="CE217" i="56" s="1"/>
  <c r="CF217" i="56" s="1"/>
  <c r="CG217" i="56" s="1"/>
  <c r="CH217" i="56" s="1"/>
  <c r="AL197" i="56"/>
  <c r="AM197" i="56" s="1"/>
  <c r="AN197" i="56" s="1"/>
  <c r="AO197" i="56" s="1"/>
  <c r="AP197" i="56" s="1"/>
  <c r="AQ197" i="56" s="1"/>
  <c r="AR197" i="56" s="1"/>
  <c r="AS197" i="56" s="1"/>
  <c r="AT197" i="56" s="1"/>
  <c r="AU197" i="56" s="1"/>
  <c r="AV197" i="56" s="1"/>
  <c r="AW197" i="56" s="1"/>
  <c r="AX197" i="56" s="1"/>
  <c r="AY197" i="56" s="1"/>
  <c r="AZ197" i="56" s="1"/>
  <c r="BA197" i="56" s="1"/>
  <c r="BB197" i="56" s="1"/>
  <c r="BC197" i="56" s="1"/>
  <c r="BD197" i="56" s="1"/>
  <c r="BE197" i="56" s="1"/>
  <c r="BF197" i="56" s="1"/>
  <c r="BG197" i="56" s="1"/>
  <c r="BH197" i="56" s="1"/>
  <c r="BI197" i="56" s="1"/>
  <c r="BJ197" i="56" s="1"/>
  <c r="BK197" i="56" s="1"/>
  <c r="BL197" i="56" s="1"/>
  <c r="BM197" i="56" s="1"/>
  <c r="BN197" i="56" s="1"/>
  <c r="BO197" i="56" s="1"/>
  <c r="BP197" i="56" s="1"/>
  <c r="BQ197" i="56" s="1"/>
  <c r="BR197" i="56" s="1"/>
  <c r="BS197" i="56" s="1"/>
  <c r="BT197" i="56" s="1"/>
  <c r="BU197" i="56" s="1"/>
  <c r="BV197" i="56" s="1"/>
  <c r="BW197" i="56" s="1"/>
  <c r="BX197" i="56" s="1"/>
  <c r="BY197" i="56" s="1"/>
  <c r="BZ197" i="56" s="1"/>
  <c r="CA197" i="56" s="1"/>
  <c r="CB197" i="56" s="1"/>
  <c r="CC197" i="56" s="1"/>
  <c r="CD197" i="56" s="1"/>
  <c r="CE197" i="56" s="1"/>
  <c r="CF197" i="56" s="1"/>
  <c r="CG197" i="56" s="1"/>
  <c r="CH197" i="56" s="1"/>
  <c r="E8" i="55" l="1"/>
  <c r="D8" i="55"/>
  <c r="C8" i="55"/>
  <c r="B8" i="55"/>
  <c r="E7" i="55"/>
  <c r="D7" i="55"/>
  <c r="C7" i="55"/>
  <c r="B7" i="55"/>
  <c r="AQ6" i="37" l="1"/>
  <c r="CD6" i="37" s="1"/>
  <c r="DQ6" i="37" s="1"/>
  <c r="FD6" i="37" s="1"/>
  <c r="AR6" i="37"/>
  <c r="CE6" i="37" s="1"/>
  <c r="DR6" i="37" s="1"/>
  <c r="FE6" i="37" s="1"/>
  <c r="AS6" i="37"/>
  <c r="CF6" i="37" s="1"/>
  <c r="DS6" i="37" s="1"/>
  <c r="FF6" i="37" s="1"/>
  <c r="AT6" i="37"/>
  <c r="CG6" i="37" s="1"/>
  <c r="DT6" i="37" s="1"/>
  <c r="FG6" i="37" s="1"/>
  <c r="AU6" i="37"/>
  <c r="CH6" i="37" s="1"/>
  <c r="DU6" i="37" s="1"/>
  <c r="FH6" i="37" s="1"/>
  <c r="AV6" i="37"/>
  <c r="CI6" i="37" s="1"/>
  <c r="DV6" i="37" s="1"/>
  <c r="FI6" i="37" s="1"/>
  <c r="AW6" i="37"/>
  <c r="CJ6" i="37" s="1"/>
  <c r="DW6" i="37" s="1"/>
  <c r="FJ6" i="37" s="1"/>
  <c r="AX6" i="37"/>
  <c r="CK6" i="37" s="1"/>
  <c r="DX6" i="37" s="1"/>
  <c r="FK6" i="37" s="1"/>
  <c r="AY6" i="37"/>
  <c r="CL6" i="37" s="1"/>
  <c r="DY6" i="37" s="1"/>
  <c r="FL6" i="37" s="1"/>
  <c r="AZ6" i="37"/>
  <c r="CM6" i="37" s="1"/>
  <c r="DZ6" i="37" s="1"/>
  <c r="FM6" i="37" s="1"/>
  <c r="BA6" i="37"/>
  <c r="CN6" i="37" s="1"/>
  <c r="EA6" i="37" s="1"/>
  <c r="FN6" i="37" s="1"/>
  <c r="BB6" i="37"/>
  <c r="CO6" i="37" s="1"/>
  <c r="EB6" i="37" s="1"/>
  <c r="FO6" i="37" s="1"/>
  <c r="BC6" i="37"/>
  <c r="CP6" i="37" s="1"/>
  <c r="EC6" i="37" s="1"/>
  <c r="FP6" i="37" s="1"/>
  <c r="BD6" i="37"/>
  <c r="CQ6" i="37" s="1"/>
  <c r="ED6" i="37" s="1"/>
  <c r="FQ6" i="37" s="1"/>
  <c r="BE6" i="37"/>
  <c r="CR6" i="37" s="1"/>
  <c r="EE6" i="37" s="1"/>
  <c r="FR6" i="37" s="1"/>
  <c r="BF6" i="37"/>
  <c r="CS6" i="37" s="1"/>
  <c r="EF6" i="37" s="1"/>
  <c r="FS6" i="37" s="1"/>
  <c r="BG6" i="37"/>
  <c r="CT6" i="37" s="1"/>
  <c r="EG6" i="37" s="1"/>
  <c r="FT6" i="37" s="1"/>
  <c r="BH6" i="37"/>
  <c r="CU6" i="37" s="1"/>
  <c r="EH6" i="37" s="1"/>
  <c r="FU6" i="37" s="1"/>
  <c r="BI6" i="37"/>
  <c r="CV6" i="37" s="1"/>
  <c r="EI6" i="37" s="1"/>
  <c r="FV6" i="37" s="1"/>
  <c r="BJ6" i="37"/>
  <c r="CW6" i="37" s="1"/>
  <c r="EJ6" i="37" s="1"/>
  <c r="FW6" i="37" s="1"/>
  <c r="BK6" i="37"/>
  <c r="CX6" i="37" s="1"/>
  <c r="EK6" i="37" s="1"/>
  <c r="FX6" i="37" s="1"/>
  <c r="BL6" i="37"/>
  <c r="CY6" i="37" s="1"/>
  <c r="EL6" i="37" s="1"/>
  <c r="FY6" i="37" s="1"/>
  <c r="BM6" i="37"/>
  <c r="CZ6" i="37" s="1"/>
  <c r="EM6" i="37" s="1"/>
  <c r="FZ6" i="37" s="1"/>
  <c r="BN6" i="37"/>
  <c r="DA6" i="37" s="1"/>
  <c r="EN6" i="37" s="1"/>
  <c r="GA6" i="37" s="1"/>
  <c r="BO6" i="37"/>
  <c r="DB6" i="37" s="1"/>
  <c r="EO6" i="37" s="1"/>
  <c r="GB6" i="37" s="1"/>
  <c r="BP6" i="37"/>
  <c r="DC6" i="37" s="1"/>
  <c r="EP6" i="37" s="1"/>
  <c r="GC6" i="37" s="1"/>
  <c r="BQ6" i="37"/>
  <c r="DD6" i="37" s="1"/>
  <c r="EQ6" i="37" s="1"/>
  <c r="GD6" i="37" s="1"/>
  <c r="BR6" i="37"/>
  <c r="DE6" i="37" s="1"/>
  <c r="ER6" i="37" s="1"/>
  <c r="GE6" i="37" s="1"/>
  <c r="BS6" i="37"/>
  <c r="DF6" i="37" s="1"/>
  <c r="ES6" i="37" s="1"/>
  <c r="GF6" i="37" s="1"/>
  <c r="BT6" i="37"/>
  <c r="DG6" i="37" s="1"/>
  <c r="ET6" i="37" s="1"/>
  <c r="GG6" i="37" s="1"/>
  <c r="BU6" i="37"/>
  <c r="DH6" i="37" s="1"/>
  <c r="EU6" i="37" s="1"/>
  <c r="GH6" i="37" s="1"/>
  <c r="BV6" i="37"/>
  <c r="DI6" i="37" s="1"/>
  <c r="EV6" i="37" s="1"/>
  <c r="GI6" i="37" s="1"/>
  <c r="BW6" i="37"/>
  <c r="DJ6" i="37" s="1"/>
  <c r="EW6" i="37" s="1"/>
  <c r="GJ6" i="37" s="1"/>
  <c r="BX6" i="37"/>
  <c r="DK6" i="37" s="1"/>
  <c r="EX6" i="37" s="1"/>
  <c r="GK6" i="37" s="1"/>
  <c r="BY6" i="37"/>
  <c r="DL6" i="37" s="1"/>
  <c r="EY6" i="37" s="1"/>
  <c r="GL6" i="37" s="1"/>
  <c r="AP6" i="37"/>
  <c r="CC6" i="37" s="1"/>
  <c r="DP6" i="37" s="1"/>
  <c r="FC6" i="37" s="1"/>
  <c r="Q113" i="35" l="1"/>
  <c r="P113" i="35"/>
  <c r="M113" i="35"/>
  <c r="L113" i="35"/>
  <c r="I113" i="35"/>
  <c r="H113" i="35"/>
  <c r="Q112" i="35"/>
  <c r="P112" i="35"/>
  <c r="M112" i="35"/>
  <c r="L112" i="35"/>
  <c r="I112" i="35"/>
  <c r="H112" i="35"/>
  <c r="Q111" i="35"/>
  <c r="P111" i="35"/>
  <c r="M111" i="35"/>
  <c r="L111" i="35"/>
  <c r="I111" i="35"/>
  <c r="H111" i="35"/>
  <c r="Q110" i="35"/>
  <c r="P110" i="35"/>
  <c r="M110" i="35"/>
  <c r="L110" i="35"/>
  <c r="I110" i="35"/>
  <c r="H110" i="35"/>
  <c r="Q109" i="35"/>
  <c r="P109" i="35"/>
  <c r="M109" i="35"/>
  <c r="L109" i="35"/>
  <c r="I109" i="35"/>
  <c r="H109" i="35"/>
  <c r="Q108" i="35"/>
  <c r="P108" i="35"/>
  <c r="M108" i="35"/>
  <c r="L108" i="35"/>
  <c r="I108" i="35"/>
  <c r="H108" i="35"/>
  <c r="Q107" i="35"/>
  <c r="P107" i="35"/>
  <c r="M107" i="35"/>
  <c r="L107" i="35"/>
  <c r="I107" i="35"/>
  <c r="H107" i="35"/>
  <c r="Q106" i="35"/>
  <c r="P106" i="35"/>
  <c r="M106" i="35"/>
  <c r="L106" i="35"/>
  <c r="I106" i="35"/>
  <c r="H106" i="35"/>
  <c r="Q105" i="35"/>
  <c r="P105" i="35"/>
  <c r="M105" i="35"/>
  <c r="L105" i="35"/>
  <c r="I105" i="35"/>
  <c r="H105" i="35"/>
  <c r="Q104" i="35"/>
  <c r="P104" i="35"/>
  <c r="M104" i="35"/>
  <c r="L104" i="35"/>
  <c r="I104" i="35"/>
  <c r="H104" i="35"/>
  <c r="Q103" i="35"/>
  <c r="P103" i="35"/>
  <c r="M103" i="35"/>
  <c r="L103" i="35"/>
  <c r="I103" i="35"/>
  <c r="H103" i="35"/>
  <c r="Q102" i="35"/>
  <c r="P102" i="35"/>
  <c r="M102" i="35"/>
  <c r="L102" i="35"/>
  <c r="I102" i="35"/>
  <c r="H102" i="35"/>
  <c r="Q101" i="35"/>
  <c r="P101" i="35"/>
  <c r="M101" i="35"/>
  <c r="L101" i="35"/>
  <c r="I101" i="35"/>
  <c r="H101" i="35"/>
  <c r="Q100" i="35"/>
  <c r="P100" i="35"/>
  <c r="M100" i="35"/>
  <c r="L100" i="35"/>
  <c r="I100" i="35"/>
  <c r="H100" i="35"/>
  <c r="Q99" i="35"/>
  <c r="P99" i="35"/>
  <c r="M99" i="35"/>
  <c r="L99" i="35"/>
  <c r="I99" i="35"/>
  <c r="H99" i="35"/>
  <c r="Q98" i="35"/>
  <c r="P98" i="35"/>
  <c r="M98" i="35"/>
  <c r="L98" i="35"/>
  <c r="I98" i="35"/>
  <c r="H98" i="35"/>
  <c r="Q97" i="35"/>
  <c r="P97" i="35"/>
  <c r="M97" i="35"/>
  <c r="L97" i="35"/>
  <c r="I97" i="35"/>
  <c r="H97" i="35"/>
  <c r="Q96" i="35"/>
  <c r="P96" i="35"/>
  <c r="M96" i="35"/>
  <c r="L96" i="35"/>
  <c r="I96" i="35"/>
  <c r="H96" i="35"/>
  <c r="Q95" i="35"/>
  <c r="P95" i="35"/>
  <c r="M95" i="35"/>
  <c r="L95" i="35"/>
  <c r="I95" i="35"/>
  <c r="H95" i="35"/>
  <c r="Q94" i="35"/>
  <c r="P94" i="35"/>
  <c r="M94" i="35"/>
  <c r="L94" i="35"/>
  <c r="I94" i="35"/>
  <c r="H94" i="35"/>
  <c r="Q93" i="35"/>
  <c r="P93" i="35"/>
  <c r="M93" i="35"/>
  <c r="L93" i="35"/>
  <c r="I93" i="35"/>
  <c r="H93" i="35"/>
  <c r="Q92" i="35"/>
  <c r="P92" i="35"/>
  <c r="M92" i="35"/>
  <c r="L92" i="35"/>
  <c r="I92" i="35"/>
  <c r="H92" i="35"/>
  <c r="Q91" i="35"/>
  <c r="P91" i="35"/>
  <c r="M91" i="35"/>
  <c r="L91" i="35"/>
  <c r="I91" i="35"/>
  <c r="H91" i="35"/>
  <c r="Q90" i="35"/>
  <c r="P90" i="35"/>
  <c r="M90" i="35"/>
  <c r="L90" i="35"/>
  <c r="I90" i="35"/>
  <c r="H90" i="35"/>
  <c r="Q89" i="35"/>
  <c r="P89" i="35"/>
  <c r="M89" i="35"/>
  <c r="L89" i="35"/>
  <c r="I89" i="35"/>
  <c r="H89" i="35"/>
  <c r="Q88" i="35"/>
  <c r="P88" i="35"/>
  <c r="M88" i="35"/>
  <c r="L88" i="35"/>
  <c r="I88" i="35"/>
  <c r="H88" i="35"/>
  <c r="Q87" i="35"/>
  <c r="P87" i="35"/>
  <c r="M87" i="35"/>
  <c r="L87" i="35"/>
  <c r="I87" i="35"/>
  <c r="H87" i="35"/>
  <c r="Q86" i="35"/>
  <c r="P86" i="35"/>
  <c r="M86" i="35"/>
  <c r="L86" i="35"/>
  <c r="I86" i="35"/>
  <c r="H86" i="35"/>
  <c r="Q85" i="35"/>
  <c r="P85" i="35"/>
  <c r="M85" i="35"/>
  <c r="L85" i="35"/>
  <c r="I85" i="35"/>
  <c r="H85" i="35"/>
  <c r="Q84" i="35"/>
  <c r="P84" i="35"/>
  <c r="M84" i="35"/>
  <c r="L84" i="35"/>
  <c r="I84" i="35"/>
  <c r="H84" i="35"/>
  <c r="Q83" i="35"/>
  <c r="P83" i="35"/>
  <c r="M83" i="35"/>
  <c r="L83" i="35"/>
  <c r="I83" i="35"/>
  <c r="H83" i="35"/>
  <c r="Q82" i="35"/>
  <c r="P82" i="35"/>
  <c r="M82" i="35"/>
  <c r="L82" i="35"/>
  <c r="I82" i="35"/>
  <c r="H82" i="35"/>
  <c r="Q81" i="35"/>
  <c r="P81" i="35"/>
  <c r="M81" i="35"/>
  <c r="L81" i="35"/>
  <c r="I81" i="35"/>
  <c r="H81" i="35"/>
  <c r="Q80" i="35"/>
  <c r="P80" i="35"/>
  <c r="M80" i="35"/>
  <c r="L80" i="35"/>
  <c r="I80" i="35"/>
  <c r="H80" i="35"/>
  <c r="Q79" i="35"/>
  <c r="P79" i="35"/>
  <c r="M79" i="35"/>
  <c r="L79" i="35"/>
  <c r="I79" i="35"/>
  <c r="H79" i="35"/>
  <c r="S62" i="27"/>
  <c r="R62" i="27"/>
  <c r="P62" i="27"/>
  <c r="AJ238" i="35" l="1"/>
  <c r="AI238" i="35"/>
  <c r="AH238" i="35"/>
  <c r="AG238" i="35"/>
  <c r="AF238" i="35"/>
  <c r="AE238" i="35"/>
  <c r="AD238" i="35"/>
  <c r="AC238" i="35"/>
  <c r="AB238" i="35"/>
  <c r="AA238" i="35"/>
  <c r="Z238" i="35"/>
  <c r="Y238" i="35"/>
  <c r="X238" i="35"/>
  <c r="W238" i="35"/>
  <c r="V238" i="35"/>
  <c r="U238" i="35"/>
  <c r="T238" i="35"/>
  <c r="S238" i="35"/>
  <c r="R238" i="35"/>
  <c r="Q238" i="35"/>
  <c r="P238" i="35"/>
  <c r="O238" i="35"/>
  <c r="N238" i="35"/>
  <c r="M238" i="35"/>
  <c r="L238" i="35"/>
  <c r="K238" i="35"/>
  <c r="J238" i="35"/>
  <c r="I238" i="35"/>
  <c r="H238" i="35"/>
  <c r="G238" i="35"/>
  <c r="F238" i="35"/>
  <c r="E238" i="35"/>
  <c r="D238" i="35"/>
  <c r="C238" i="35"/>
  <c r="B238" i="35"/>
  <c r="AL235" i="35"/>
  <c r="AJ190" i="35" s="1"/>
  <c r="AL234" i="35"/>
  <c r="AB189" i="35" s="1"/>
  <c r="AL233" i="35"/>
  <c r="AC188" i="35" s="1"/>
  <c r="AL232" i="35"/>
  <c r="AH187" i="35" s="1"/>
  <c r="AL231" i="35"/>
  <c r="AL230" i="35"/>
  <c r="AE185" i="35" s="1"/>
  <c r="AL229" i="35"/>
  <c r="W184" i="35" s="1"/>
  <c r="AL228" i="35"/>
  <c r="AA183" i="35" s="1"/>
  <c r="AL227" i="35"/>
  <c r="AJ182" i="35" s="1"/>
  <c r="AL226" i="35"/>
  <c r="Y181" i="35" s="1"/>
  <c r="AL225" i="35"/>
  <c r="AH180" i="35" s="1"/>
  <c r="AL224" i="35"/>
  <c r="AL223" i="35"/>
  <c r="AD178" i="35" s="1"/>
  <c r="AL222" i="35"/>
  <c r="Y177" i="35" s="1"/>
  <c r="AL221" i="35"/>
  <c r="Z176" i="35" s="1"/>
  <c r="AL220" i="35"/>
  <c r="Y175" i="35" s="1"/>
  <c r="AL219" i="35"/>
  <c r="M174" i="35" s="1"/>
  <c r="AL218" i="35"/>
  <c r="AE173" i="35" s="1"/>
  <c r="AL217" i="35"/>
  <c r="X172" i="35" s="1"/>
  <c r="AL216" i="35"/>
  <c r="AA171" i="35" s="1"/>
  <c r="AL215" i="35"/>
  <c r="G170" i="35" s="1"/>
  <c r="AL214" i="35"/>
  <c r="F169" i="35" s="1"/>
  <c r="AL213" i="35"/>
  <c r="H168" i="35" s="1"/>
  <c r="AL212" i="35"/>
  <c r="U167" i="35" s="1"/>
  <c r="AL211" i="35"/>
  <c r="AA166" i="35" s="1"/>
  <c r="AL210" i="35"/>
  <c r="AF165" i="35" s="1"/>
  <c r="AL209" i="35"/>
  <c r="T164" i="35" s="1"/>
  <c r="AL208" i="35"/>
  <c r="AD163" i="35" s="1"/>
  <c r="AL207" i="35"/>
  <c r="AD162" i="35" s="1"/>
  <c r="AL206" i="35"/>
  <c r="AA161" i="35" s="1"/>
  <c r="AL205" i="35"/>
  <c r="AB160" i="35" s="1"/>
  <c r="AL204" i="35"/>
  <c r="AB159" i="35" s="1"/>
  <c r="AL203" i="35"/>
  <c r="P158" i="35" s="1"/>
  <c r="AL202" i="35"/>
  <c r="AH157" i="35" s="1"/>
  <c r="AL201" i="35"/>
  <c r="Z156" i="35" s="1"/>
  <c r="AI190" i="35"/>
  <c r="M190" i="35"/>
  <c r="T177" i="35"/>
  <c r="S177" i="35"/>
  <c r="R177" i="35"/>
  <c r="Q177" i="35"/>
  <c r="N177" i="35"/>
  <c r="M177" i="35"/>
  <c r="L177" i="35"/>
  <c r="K177" i="35"/>
  <c r="J177" i="35"/>
  <c r="AD175" i="35"/>
  <c r="AB175" i="35"/>
  <c r="AA175" i="35"/>
  <c r="Z175" i="35"/>
  <c r="V175" i="35"/>
  <c r="C155" i="34"/>
  <c r="D155" i="34" s="1"/>
  <c r="E155" i="34" s="1"/>
  <c r="F155" i="34" s="1"/>
  <c r="G155" i="34" s="1"/>
  <c r="H155" i="34" s="1"/>
  <c r="I155" i="34" s="1"/>
  <c r="J155" i="34" s="1"/>
  <c r="K155" i="34" s="1"/>
  <c r="L155" i="34" s="1"/>
  <c r="M155" i="34" s="1"/>
  <c r="N155" i="34" s="1"/>
  <c r="O155" i="34" s="1"/>
  <c r="P155" i="34" s="1"/>
  <c r="Q155" i="34" s="1"/>
  <c r="R155" i="34" s="1"/>
  <c r="S155" i="34" s="1"/>
  <c r="T155" i="34" s="1"/>
  <c r="U155" i="34" s="1"/>
  <c r="V155" i="34" s="1"/>
  <c r="W155" i="34" s="1"/>
  <c r="X155" i="34" s="1"/>
  <c r="Y155" i="34" s="1"/>
  <c r="Z155" i="34" s="1"/>
  <c r="AA155" i="34" s="1"/>
  <c r="AB155" i="34" s="1"/>
  <c r="AC155" i="34" s="1"/>
  <c r="AD155" i="34" s="1"/>
  <c r="AE155" i="34" s="1"/>
  <c r="AF155" i="34" s="1"/>
  <c r="AG155" i="34" s="1"/>
  <c r="AH155" i="34" s="1"/>
  <c r="AI155" i="34" s="1"/>
  <c r="AJ155" i="34" s="1"/>
  <c r="AK155" i="34" s="1"/>
  <c r="AL155" i="34" s="1"/>
  <c r="AM155" i="34" s="1"/>
  <c r="AN155" i="34" s="1"/>
  <c r="AO155" i="34" s="1"/>
  <c r="AP155" i="34" s="1"/>
  <c r="AQ155" i="34" s="1"/>
  <c r="AR155" i="34" s="1"/>
  <c r="AS155" i="34" s="1"/>
  <c r="AT155" i="34" s="1"/>
  <c r="AU155" i="34" s="1"/>
  <c r="AV155" i="34" s="1"/>
  <c r="AW155" i="34" s="1"/>
  <c r="AX155" i="34" s="1"/>
  <c r="AY155" i="34" s="1"/>
  <c r="AZ155" i="34" s="1"/>
  <c r="BA155" i="34" s="1"/>
  <c r="BB155" i="34" s="1"/>
  <c r="BC155" i="34" s="1"/>
  <c r="BD155" i="34" s="1"/>
  <c r="BE155" i="34" s="1"/>
  <c r="BF155" i="34" s="1"/>
  <c r="BG155" i="34" s="1"/>
  <c r="BH155" i="34" s="1"/>
  <c r="BI155" i="34" s="1"/>
  <c r="BJ155" i="34" s="1"/>
  <c r="BK155" i="34" s="1"/>
  <c r="BL155" i="34" s="1"/>
  <c r="BM155" i="34" s="1"/>
  <c r="BN155" i="34" s="1"/>
  <c r="BO155" i="34" s="1"/>
  <c r="BP155" i="34" s="1"/>
  <c r="BQ155" i="34" s="1"/>
  <c r="BR155" i="34" s="1"/>
  <c r="BS155" i="34" s="1"/>
  <c r="BT155" i="34" s="1"/>
  <c r="BU155" i="34" s="1"/>
  <c r="BV155" i="34" s="1"/>
  <c r="BW155" i="34" s="1"/>
  <c r="BX155" i="34" s="1"/>
  <c r="BY155" i="34" s="1"/>
  <c r="BZ155" i="34" s="1"/>
  <c r="CA155" i="34" s="1"/>
  <c r="CB155" i="34" s="1"/>
  <c r="CC155" i="34" s="1"/>
  <c r="CD155" i="34" s="1"/>
  <c r="CE155" i="34" s="1"/>
  <c r="CF155" i="34" s="1"/>
  <c r="CG155" i="34" s="1"/>
  <c r="CH155" i="34" s="1"/>
  <c r="CI155" i="34" s="1"/>
  <c r="C154" i="34"/>
  <c r="D154" i="34" s="1"/>
  <c r="E154" i="34" s="1"/>
  <c r="F154" i="34" s="1"/>
  <c r="G154" i="34" s="1"/>
  <c r="H154" i="34" s="1"/>
  <c r="I154" i="34" s="1"/>
  <c r="J154" i="34" s="1"/>
  <c r="K154" i="34" s="1"/>
  <c r="L154" i="34" s="1"/>
  <c r="M154" i="34" s="1"/>
  <c r="N154" i="34" s="1"/>
  <c r="O154" i="34" s="1"/>
  <c r="P154" i="34" s="1"/>
  <c r="Q154" i="34" s="1"/>
  <c r="R154" i="34" s="1"/>
  <c r="S154" i="34" s="1"/>
  <c r="T154" i="34" s="1"/>
  <c r="U154" i="34" s="1"/>
  <c r="V154" i="34" s="1"/>
  <c r="W154" i="34" s="1"/>
  <c r="X154" i="34" s="1"/>
  <c r="Y154" i="34" s="1"/>
  <c r="Z154" i="34" s="1"/>
  <c r="AA154" i="34" s="1"/>
  <c r="AB154" i="34" s="1"/>
  <c r="AC154" i="34" s="1"/>
  <c r="AD154" i="34" s="1"/>
  <c r="AE154" i="34" s="1"/>
  <c r="AF154" i="34" s="1"/>
  <c r="AG154" i="34" s="1"/>
  <c r="AH154" i="34" s="1"/>
  <c r="AI154" i="34" s="1"/>
  <c r="AJ154" i="34" s="1"/>
  <c r="AK154" i="34" s="1"/>
  <c r="AL154" i="34" s="1"/>
  <c r="AM154" i="34" s="1"/>
  <c r="AN154" i="34" s="1"/>
  <c r="AO154" i="34" s="1"/>
  <c r="AP154" i="34" s="1"/>
  <c r="AQ154" i="34" s="1"/>
  <c r="AR154" i="34" s="1"/>
  <c r="AS154" i="34" s="1"/>
  <c r="AT154" i="34" s="1"/>
  <c r="AU154" i="34" s="1"/>
  <c r="AV154" i="34" s="1"/>
  <c r="AW154" i="34" s="1"/>
  <c r="AX154" i="34" s="1"/>
  <c r="AY154" i="34" s="1"/>
  <c r="AZ154" i="34" s="1"/>
  <c r="BA154" i="34" s="1"/>
  <c r="BB154" i="34" s="1"/>
  <c r="BC154" i="34" s="1"/>
  <c r="BD154" i="34" s="1"/>
  <c r="BE154" i="34" s="1"/>
  <c r="BF154" i="34" s="1"/>
  <c r="BG154" i="34" s="1"/>
  <c r="BH154" i="34" s="1"/>
  <c r="BI154" i="34" s="1"/>
  <c r="BJ154" i="34" s="1"/>
  <c r="BK154" i="34" s="1"/>
  <c r="BL154" i="34" s="1"/>
  <c r="BM154" i="34" s="1"/>
  <c r="BN154" i="34" s="1"/>
  <c r="BO154" i="34" s="1"/>
  <c r="BP154" i="34" s="1"/>
  <c r="BQ154" i="34" s="1"/>
  <c r="BR154" i="34" s="1"/>
  <c r="BS154" i="34" s="1"/>
  <c r="BT154" i="34" s="1"/>
  <c r="BU154" i="34" s="1"/>
  <c r="BV154" i="34" s="1"/>
  <c r="BW154" i="34" s="1"/>
  <c r="BX154" i="34" s="1"/>
  <c r="BY154" i="34" s="1"/>
  <c r="BZ154" i="34" s="1"/>
  <c r="CA154" i="34" s="1"/>
  <c r="CB154" i="34" s="1"/>
  <c r="CC154" i="34" s="1"/>
  <c r="CD154" i="34" s="1"/>
  <c r="CE154" i="34" s="1"/>
  <c r="CF154" i="34" s="1"/>
  <c r="CG154" i="34" s="1"/>
  <c r="CH154" i="34" s="1"/>
  <c r="CI154" i="34" s="1"/>
  <c r="C153" i="34"/>
  <c r="D153" i="34" s="1"/>
  <c r="E153" i="34" s="1"/>
  <c r="F153" i="34" s="1"/>
  <c r="G153" i="34" s="1"/>
  <c r="H153" i="34" s="1"/>
  <c r="I153" i="34" s="1"/>
  <c r="J153" i="34" s="1"/>
  <c r="K153" i="34" s="1"/>
  <c r="L153" i="34" s="1"/>
  <c r="M153" i="34" s="1"/>
  <c r="N153" i="34" s="1"/>
  <c r="O153" i="34" s="1"/>
  <c r="P153" i="34" s="1"/>
  <c r="Q153" i="34" s="1"/>
  <c r="R153" i="34" s="1"/>
  <c r="S153" i="34" s="1"/>
  <c r="T153" i="34" s="1"/>
  <c r="U153" i="34" s="1"/>
  <c r="V153" i="34" s="1"/>
  <c r="W153" i="34" s="1"/>
  <c r="X153" i="34" s="1"/>
  <c r="Y153" i="34" s="1"/>
  <c r="Z153" i="34" s="1"/>
  <c r="AA153" i="34" s="1"/>
  <c r="AB153" i="34" s="1"/>
  <c r="AC153" i="34" s="1"/>
  <c r="AD153" i="34" s="1"/>
  <c r="AE153" i="34" s="1"/>
  <c r="AF153" i="34" s="1"/>
  <c r="AG153" i="34" s="1"/>
  <c r="AH153" i="34" s="1"/>
  <c r="AI153" i="34" s="1"/>
  <c r="AJ153" i="34" s="1"/>
  <c r="AK153" i="34" s="1"/>
  <c r="AL153" i="34" s="1"/>
  <c r="AM153" i="34" s="1"/>
  <c r="AN153" i="34" s="1"/>
  <c r="AO153" i="34" s="1"/>
  <c r="AP153" i="34" s="1"/>
  <c r="AQ153" i="34" s="1"/>
  <c r="AR153" i="34" s="1"/>
  <c r="AS153" i="34" s="1"/>
  <c r="AT153" i="34" s="1"/>
  <c r="AU153" i="34" s="1"/>
  <c r="AV153" i="34" s="1"/>
  <c r="AW153" i="34" s="1"/>
  <c r="AX153" i="34" s="1"/>
  <c r="AY153" i="34" s="1"/>
  <c r="AZ153" i="34" s="1"/>
  <c r="BA153" i="34" s="1"/>
  <c r="BB153" i="34" s="1"/>
  <c r="BC153" i="34" s="1"/>
  <c r="BD153" i="34" s="1"/>
  <c r="BE153" i="34" s="1"/>
  <c r="BF153" i="34" s="1"/>
  <c r="BG153" i="34" s="1"/>
  <c r="BH153" i="34" s="1"/>
  <c r="BI153" i="34" s="1"/>
  <c r="BJ153" i="34" s="1"/>
  <c r="BK153" i="34" s="1"/>
  <c r="BL153" i="34" s="1"/>
  <c r="BM153" i="34" s="1"/>
  <c r="BN153" i="34" s="1"/>
  <c r="BO153" i="34" s="1"/>
  <c r="BP153" i="34" s="1"/>
  <c r="BQ153" i="34" s="1"/>
  <c r="BR153" i="34" s="1"/>
  <c r="BS153" i="34" s="1"/>
  <c r="BT153" i="34" s="1"/>
  <c r="BU153" i="34" s="1"/>
  <c r="BV153" i="34" s="1"/>
  <c r="BW153" i="34" s="1"/>
  <c r="BX153" i="34" s="1"/>
  <c r="BY153" i="34" s="1"/>
  <c r="BZ153" i="34" s="1"/>
  <c r="CA153" i="34" s="1"/>
  <c r="CB153" i="34" s="1"/>
  <c r="CC153" i="34" s="1"/>
  <c r="CD153" i="34" s="1"/>
  <c r="CE153" i="34" s="1"/>
  <c r="CF153" i="34" s="1"/>
  <c r="CG153" i="34" s="1"/>
  <c r="CH153" i="34" s="1"/>
  <c r="CI153" i="34" s="1"/>
  <c r="C152" i="34"/>
  <c r="D152" i="34" s="1"/>
  <c r="E152" i="34" s="1"/>
  <c r="F152" i="34" s="1"/>
  <c r="G152" i="34" s="1"/>
  <c r="H152" i="34" s="1"/>
  <c r="I152" i="34" s="1"/>
  <c r="J152" i="34" s="1"/>
  <c r="K152" i="34" s="1"/>
  <c r="L152" i="34" s="1"/>
  <c r="M152" i="34" s="1"/>
  <c r="N152" i="34" s="1"/>
  <c r="O152" i="34" s="1"/>
  <c r="P152" i="34" s="1"/>
  <c r="Q152" i="34" s="1"/>
  <c r="R152" i="34" s="1"/>
  <c r="S152" i="34" s="1"/>
  <c r="T152" i="34" s="1"/>
  <c r="U152" i="34" s="1"/>
  <c r="V152" i="34" s="1"/>
  <c r="W152" i="34" s="1"/>
  <c r="X152" i="34" s="1"/>
  <c r="Y152" i="34" s="1"/>
  <c r="Z152" i="34" s="1"/>
  <c r="AA152" i="34" s="1"/>
  <c r="AB152" i="34" s="1"/>
  <c r="AC152" i="34" s="1"/>
  <c r="AD152" i="34" s="1"/>
  <c r="AE152" i="34" s="1"/>
  <c r="AF152" i="34" s="1"/>
  <c r="AG152" i="34" s="1"/>
  <c r="AH152" i="34" s="1"/>
  <c r="AI152" i="34" s="1"/>
  <c r="AJ152" i="34" s="1"/>
  <c r="AK152" i="34" s="1"/>
  <c r="AL152" i="34" s="1"/>
  <c r="AM152" i="34" s="1"/>
  <c r="AN152" i="34" s="1"/>
  <c r="AO152" i="34" s="1"/>
  <c r="AP152" i="34" s="1"/>
  <c r="AQ152" i="34" s="1"/>
  <c r="AR152" i="34" s="1"/>
  <c r="AS152" i="34" s="1"/>
  <c r="AT152" i="34" s="1"/>
  <c r="AU152" i="34" s="1"/>
  <c r="AV152" i="34" s="1"/>
  <c r="AW152" i="34" s="1"/>
  <c r="AX152" i="34" s="1"/>
  <c r="AY152" i="34" s="1"/>
  <c r="AZ152" i="34" s="1"/>
  <c r="BA152" i="34" s="1"/>
  <c r="BB152" i="34" s="1"/>
  <c r="BC152" i="34" s="1"/>
  <c r="BD152" i="34" s="1"/>
  <c r="BE152" i="34" s="1"/>
  <c r="BF152" i="34" s="1"/>
  <c r="BG152" i="34" s="1"/>
  <c r="BH152" i="34" s="1"/>
  <c r="BI152" i="34" s="1"/>
  <c r="BJ152" i="34" s="1"/>
  <c r="BK152" i="34" s="1"/>
  <c r="BL152" i="34" s="1"/>
  <c r="BM152" i="34" s="1"/>
  <c r="BN152" i="34" s="1"/>
  <c r="BO152" i="34" s="1"/>
  <c r="BP152" i="34" s="1"/>
  <c r="BQ152" i="34" s="1"/>
  <c r="BR152" i="34" s="1"/>
  <c r="BS152" i="34" s="1"/>
  <c r="BT152" i="34" s="1"/>
  <c r="BU152" i="34" s="1"/>
  <c r="BV152" i="34" s="1"/>
  <c r="BW152" i="34" s="1"/>
  <c r="BX152" i="34" s="1"/>
  <c r="BY152" i="34" s="1"/>
  <c r="BZ152" i="34" s="1"/>
  <c r="CA152" i="34" s="1"/>
  <c r="CB152" i="34" s="1"/>
  <c r="CC152" i="34" s="1"/>
  <c r="CD152" i="34" s="1"/>
  <c r="CE152" i="34" s="1"/>
  <c r="CF152" i="34" s="1"/>
  <c r="CG152" i="34" s="1"/>
  <c r="CH152" i="34" s="1"/>
  <c r="CI152" i="34" s="1"/>
  <c r="C151" i="34"/>
  <c r="D151" i="34" s="1"/>
  <c r="E151" i="34" s="1"/>
  <c r="F151" i="34" s="1"/>
  <c r="G151" i="34" s="1"/>
  <c r="H151" i="34" s="1"/>
  <c r="I151" i="34" s="1"/>
  <c r="J151" i="34" s="1"/>
  <c r="K151" i="34" s="1"/>
  <c r="L151" i="34" s="1"/>
  <c r="M151" i="34" s="1"/>
  <c r="N151" i="34" s="1"/>
  <c r="O151" i="34" s="1"/>
  <c r="P151" i="34" s="1"/>
  <c r="Q151" i="34" s="1"/>
  <c r="R151" i="34" s="1"/>
  <c r="S151" i="34" s="1"/>
  <c r="T151" i="34" s="1"/>
  <c r="U151" i="34" s="1"/>
  <c r="V151" i="34" s="1"/>
  <c r="W151" i="34" s="1"/>
  <c r="X151" i="34" s="1"/>
  <c r="Y151" i="34" s="1"/>
  <c r="Z151" i="34" s="1"/>
  <c r="AA151" i="34" s="1"/>
  <c r="AB151" i="34" s="1"/>
  <c r="AC151" i="34" s="1"/>
  <c r="AD151" i="34" s="1"/>
  <c r="AE151" i="34" s="1"/>
  <c r="AF151" i="34" s="1"/>
  <c r="AG151" i="34" s="1"/>
  <c r="AH151" i="34" s="1"/>
  <c r="AI151" i="34" s="1"/>
  <c r="AJ151" i="34" s="1"/>
  <c r="AK151" i="34" s="1"/>
  <c r="AL151" i="34" s="1"/>
  <c r="AM151" i="34" s="1"/>
  <c r="AN151" i="34" s="1"/>
  <c r="AO151" i="34" s="1"/>
  <c r="AP151" i="34" s="1"/>
  <c r="AQ151" i="34" s="1"/>
  <c r="AR151" i="34" s="1"/>
  <c r="AS151" i="34" s="1"/>
  <c r="AT151" i="34" s="1"/>
  <c r="AU151" i="34" s="1"/>
  <c r="AV151" i="34" s="1"/>
  <c r="AW151" i="34" s="1"/>
  <c r="AX151" i="34" s="1"/>
  <c r="AY151" i="34" s="1"/>
  <c r="AZ151" i="34" s="1"/>
  <c r="BA151" i="34" s="1"/>
  <c r="BB151" i="34" s="1"/>
  <c r="BC151" i="34" s="1"/>
  <c r="BD151" i="34" s="1"/>
  <c r="BE151" i="34" s="1"/>
  <c r="BF151" i="34" s="1"/>
  <c r="BG151" i="34" s="1"/>
  <c r="BH151" i="34" s="1"/>
  <c r="BI151" i="34" s="1"/>
  <c r="BJ151" i="34" s="1"/>
  <c r="BK151" i="34" s="1"/>
  <c r="BL151" i="34" s="1"/>
  <c r="BM151" i="34" s="1"/>
  <c r="BN151" i="34" s="1"/>
  <c r="BO151" i="34" s="1"/>
  <c r="BP151" i="34" s="1"/>
  <c r="BQ151" i="34" s="1"/>
  <c r="BR151" i="34" s="1"/>
  <c r="BS151" i="34" s="1"/>
  <c r="BT151" i="34" s="1"/>
  <c r="BU151" i="34" s="1"/>
  <c r="BV151" i="34" s="1"/>
  <c r="BW151" i="34" s="1"/>
  <c r="BX151" i="34" s="1"/>
  <c r="BY151" i="34" s="1"/>
  <c r="BZ151" i="34" s="1"/>
  <c r="CA151" i="34" s="1"/>
  <c r="CB151" i="34" s="1"/>
  <c r="CC151" i="34" s="1"/>
  <c r="CD151" i="34" s="1"/>
  <c r="CE151" i="34" s="1"/>
  <c r="CF151" i="34" s="1"/>
  <c r="CG151" i="34" s="1"/>
  <c r="CH151" i="34" s="1"/>
  <c r="CI151" i="34" s="1"/>
  <c r="C150" i="34"/>
  <c r="D150" i="34" s="1"/>
  <c r="E150" i="34" s="1"/>
  <c r="F150" i="34" s="1"/>
  <c r="G150" i="34" s="1"/>
  <c r="H150" i="34" s="1"/>
  <c r="I150" i="34" s="1"/>
  <c r="J150" i="34" s="1"/>
  <c r="K150" i="34" s="1"/>
  <c r="L150" i="34" s="1"/>
  <c r="M150" i="34" s="1"/>
  <c r="N150" i="34" s="1"/>
  <c r="O150" i="34" s="1"/>
  <c r="P150" i="34" s="1"/>
  <c r="Q150" i="34" s="1"/>
  <c r="R150" i="34" s="1"/>
  <c r="S150" i="34" s="1"/>
  <c r="T150" i="34" s="1"/>
  <c r="U150" i="34" s="1"/>
  <c r="V150" i="34" s="1"/>
  <c r="W150" i="34" s="1"/>
  <c r="X150" i="34" s="1"/>
  <c r="Y150" i="34" s="1"/>
  <c r="Z150" i="34" s="1"/>
  <c r="AA150" i="34" s="1"/>
  <c r="AB150" i="34" s="1"/>
  <c r="AC150" i="34" s="1"/>
  <c r="AD150" i="34" s="1"/>
  <c r="AE150" i="34" s="1"/>
  <c r="AF150" i="34" s="1"/>
  <c r="AG150" i="34" s="1"/>
  <c r="AH150" i="34" s="1"/>
  <c r="AI150" i="34" s="1"/>
  <c r="AJ150" i="34" s="1"/>
  <c r="AK150" i="34" s="1"/>
  <c r="AL150" i="34" s="1"/>
  <c r="AM150" i="34" s="1"/>
  <c r="AN150" i="34" s="1"/>
  <c r="AO150" i="34" s="1"/>
  <c r="AP150" i="34" s="1"/>
  <c r="AQ150" i="34" s="1"/>
  <c r="AR150" i="34" s="1"/>
  <c r="AS150" i="34" s="1"/>
  <c r="AT150" i="34" s="1"/>
  <c r="AU150" i="34" s="1"/>
  <c r="AV150" i="34" s="1"/>
  <c r="AW150" i="34" s="1"/>
  <c r="AX150" i="34" s="1"/>
  <c r="AY150" i="34" s="1"/>
  <c r="AZ150" i="34" s="1"/>
  <c r="BA150" i="34" s="1"/>
  <c r="BB150" i="34" s="1"/>
  <c r="BC150" i="34" s="1"/>
  <c r="BD150" i="34" s="1"/>
  <c r="BE150" i="34" s="1"/>
  <c r="BF150" i="34" s="1"/>
  <c r="BG150" i="34" s="1"/>
  <c r="BH150" i="34" s="1"/>
  <c r="BI150" i="34" s="1"/>
  <c r="BJ150" i="34" s="1"/>
  <c r="BK150" i="34" s="1"/>
  <c r="BL150" i="34" s="1"/>
  <c r="BM150" i="34" s="1"/>
  <c r="BN150" i="34" s="1"/>
  <c r="BO150" i="34" s="1"/>
  <c r="BP150" i="34" s="1"/>
  <c r="BQ150" i="34" s="1"/>
  <c r="BR150" i="34" s="1"/>
  <c r="BS150" i="34" s="1"/>
  <c r="BT150" i="34" s="1"/>
  <c r="BU150" i="34" s="1"/>
  <c r="BV150" i="34" s="1"/>
  <c r="BW150" i="34" s="1"/>
  <c r="BX150" i="34" s="1"/>
  <c r="BY150" i="34" s="1"/>
  <c r="BZ150" i="34" s="1"/>
  <c r="CA150" i="34" s="1"/>
  <c r="CB150" i="34" s="1"/>
  <c r="CC150" i="34" s="1"/>
  <c r="CD150" i="34" s="1"/>
  <c r="CE150" i="34" s="1"/>
  <c r="CF150" i="34" s="1"/>
  <c r="CG150" i="34" s="1"/>
  <c r="CH150" i="34" s="1"/>
  <c r="CI150" i="34" s="1"/>
  <c r="C149" i="34"/>
  <c r="D149" i="34" s="1"/>
  <c r="E149" i="34" s="1"/>
  <c r="F149" i="34" s="1"/>
  <c r="G149" i="34" s="1"/>
  <c r="H149" i="34" s="1"/>
  <c r="I149" i="34" s="1"/>
  <c r="J149" i="34" s="1"/>
  <c r="K149" i="34" s="1"/>
  <c r="L149" i="34" s="1"/>
  <c r="M149" i="34" s="1"/>
  <c r="N149" i="34" s="1"/>
  <c r="O149" i="34" s="1"/>
  <c r="P149" i="34" s="1"/>
  <c r="Q149" i="34" s="1"/>
  <c r="R149" i="34" s="1"/>
  <c r="S149" i="34" s="1"/>
  <c r="T149" i="34" s="1"/>
  <c r="U149" i="34" s="1"/>
  <c r="V149" i="34" s="1"/>
  <c r="W149" i="34" s="1"/>
  <c r="X149" i="34" s="1"/>
  <c r="Y149" i="34" s="1"/>
  <c r="Z149" i="34" s="1"/>
  <c r="AA149" i="34" s="1"/>
  <c r="AB149" i="34" s="1"/>
  <c r="AC149" i="34" s="1"/>
  <c r="AD149" i="34" s="1"/>
  <c r="AE149" i="34" s="1"/>
  <c r="AF149" i="34" s="1"/>
  <c r="AG149" i="34" s="1"/>
  <c r="AH149" i="34" s="1"/>
  <c r="AI149" i="34" s="1"/>
  <c r="AJ149" i="34" s="1"/>
  <c r="AK149" i="34" s="1"/>
  <c r="AL149" i="34" s="1"/>
  <c r="AM149" i="34" s="1"/>
  <c r="AN149" i="34" s="1"/>
  <c r="AO149" i="34" s="1"/>
  <c r="AP149" i="34" s="1"/>
  <c r="AQ149" i="34" s="1"/>
  <c r="AR149" i="34" s="1"/>
  <c r="AS149" i="34" s="1"/>
  <c r="AT149" i="34" s="1"/>
  <c r="AU149" i="34" s="1"/>
  <c r="AV149" i="34" s="1"/>
  <c r="AW149" i="34" s="1"/>
  <c r="AX149" i="34" s="1"/>
  <c r="AY149" i="34" s="1"/>
  <c r="AZ149" i="34" s="1"/>
  <c r="BA149" i="34" s="1"/>
  <c r="BB149" i="34" s="1"/>
  <c r="BC149" i="34" s="1"/>
  <c r="BD149" i="34" s="1"/>
  <c r="BE149" i="34" s="1"/>
  <c r="BF149" i="34" s="1"/>
  <c r="BG149" i="34" s="1"/>
  <c r="BH149" i="34" s="1"/>
  <c r="BI149" i="34" s="1"/>
  <c r="BJ149" i="34" s="1"/>
  <c r="BK149" i="34" s="1"/>
  <c r="BL149" i="34" s="1"/>
  <c r="BM149" i="34" s="1"/>
  <c r="BN149" i="34" s="1"/>
  <c r="BO149" i="34" s="1"/>
  <c r="BP149" i="34" s="1"/>
  <c r="BQ149" i="34" s="1"/>
  <c r="BR149" i="34" s="1"/>
  <c r="BS149" i="34" s="1"/>
  <c r="BT149" i="34" s="1"/>
  <c r="BU149" i="34" s="1"/>
  <c r="BV149" i="34" s="1"/>
  <c r="BW149" i="34" s="1"/>
  <c r="BX149" i="34" s="1"/>
  <c r="BY149" i="34" s="1"/>
  <c r="BZ149" i="34" s="1"/>
  <c r="CA149" i="34" s="1"/>
  <c r="CB149" i="34" s="1"/>
  <c r="CC149" i="34" s="1"/>
  <c r="CD149" i="34" s="1"/>
  <c r="CE149" i="34" s="1"/>
  <c r="CF149" i="34" s="1"/>
  <c r="CG149" i="34" s="1"/>
  <c r="CH149" i="34" s="1"/>
  <c r="CI149" i="34" s="1"/>
  <c r="C148" i="34"/>
  <c r="D148" i="34" s="1"/>
  <c r="E148" i="34" s="1"/>
  <c r="F148" i="34" s="1"/>
  <c r="G148" i="34" s="1"/>
  <c r="H148" i="34" s="1"/>
  <c r="I148" i="34" s="1"/>
  <c r="J148" i="34" s="1"/>
  <c r="K148" i="34" s="1"/>
  <c r="L148" i="34" s="1"/>
  <c r="M148" i="34" s="1"/>
  <c r="N148" i="34" s="1"/>
  <c r="O148" i="34" s="1"/>
  <c r="P148" i="34" s="1"/>
  <c r="Q148" i="34" s="1"/>
  <c r="R148" i="34" s="1"/>
  <c r="S148" i="34" s="1"/>
  <c r="T148" i="34" s="1"/>
  <c r="U148" i="34" s="1"/>
  <c r="V148" i="34" s="1"/>
  <c r="W148" i="34" s="1"/>
  <c r="X148" i="34" s="1"/>
  <c r="Y148" i="34" s="1"/>
  <c r="Z148" i="34" s="1"/>
  <c r="AA148" i="34" s="1"/>
  <c r="AB148" i="34" s="1"/>
  <c r="AC148" i="34" s="1"/>
  <c r="AD148" i="34" s="1"/>
  <c r="AE148" i="34" s="1"/>
  <c r="AF148" i="34" s="1"/>
  <c r="AG148" i="34" s="1"/>
  <c r="AH148" i="34" s="1"/>
  <c r="AI148" i="34" s="1"/>
  <c r="AJ148" i="34" s="1"/>
  <c r="AK148" i="34" s="1"/>
  <c r="AL148" i="34" s="1"/>
  <c r="AM148" i="34" s="1"/>
  <c r="AN148" i="34" s="1"/>
  <c r="AO148" i="34" s="1"/>
  <c r="AP148" i="34" s="1"/>
  <c r="AQ148" i="34" s="1"/>
  <c r="AR148" i="34" s="1"/>
  <c r="AS148" i="34" s="1"/>
  <c r="AT148" i="34" s="1"/>
  <c r="AU148" i="34" s="1"/>
  <c r="AV148" i="34" s="1"/>
  <c r="AW148" i="34" s="1"/>
  <c r="AX148" i="34" s="1"/>
  <c r="AY148" i="34" s="1"/>
  <c r="AZ148" i="34" s="1"/>
  <c r="BA148" i="34" s="1"/>
  <c r="BB148" i="34" s="1"/>
  <c r="BC148" i="34" s="1"/>
  <c r="BD148" i="34" s="1"/>
  <c r="BE148" i="34" s="1"/>
  <c r="BF148" i="34" s="1"/>
  <c r="BG148" i="34" s="1"/>
  <c r="BH148" i="34" s="1"/>
  <c r="BI148" i="34" s="1"/>
  <c r="BJ148" i="34" s="1"/>
  <c r="BK148" i="34" s="1"/>
  <c r="BL148" i="34" s="1"/>
  <c r="BM148" i="34" s="1"/>
  <c r="BN148" i="34" s="1"/>
  <c r="BO148" i="34" s="1"/>
  <c r="BP148" i="34" s="1"/>
  <c r="BQ148" i="34" s="1"/>
  <c r="BR148" i="34" s="1"/>
  <c r="BS148" i="34" s="1"/>
  <c r="BT148" i="34" s="1"/>
  <c r="BU148" i="34" s="1"/>
  <c r="BV148" i="34" s="1"/>
  <c r="BW148" i="34" s="1"/>
  <c r="BX148" i="34" s="1"/>
  <c r="BY148" i="34" s="1"/>
  <c r="BZ148" i="34" s="1"/>
  <c r="CA148" i="34" s="1"/>
  <c r="CB148" i="34" s="1"/>
  <c r="CC148" i="34" s="1"/>
  <c r="CD148" i="34" s="1"/>
  <c r="CE148" i="34" s="1"/>
  <c r="CF148" i="34" s="1"/>
  <c r="CG148" i="34" s="1"/>
  <c r="CH148" i="34" s="1"/>
  <c r="CI148" i="34" s="1"/>
  <c r="C147" i="34"/>
  <c r="D147" i="34" s="1"/>
  <c r="E147" i="34" s="1"/>
  <c r="F147" i="34" s="1"/>
  <c r="G147" i="34" s="1"/>
  <c r="H147" i="34" s="1"/>
  <c r="I147" i="34" s="1"/>
  <c r="J147" i="34" s="1"/>
  <c r="K147" i="34" s="1"/>
  <c r="L147" i="34" s="1"/>
  <c r="M147" i="34" s="1"/>
  <c r="N147" i="34" s="1"/>
  <c r="O147" i="34" s="1"/>
  <c r="P147" i="34" s="1"/>
  <c r="Q147" i="34" s="1"/>
  <c r="R147" i="34" s="1"/>
  <c r="S147" i="34" s="1"/>
  <c r="T147" i="34" s="1"/>
  <c r="U147" i="34" s="1"/>
  <c r="V147" i="34" s="1"/>
  <c r="W147" i="34" s="1"/>
  <c r="X147" i="34" s="1"/>
  <c r="Y147" i="34" s="1"/>
  <c r="Z147" i="34" s="1"/>
  <c r="AA147" i="34" s="1"/>
  <c r="AB147" i="34" s="1"/>
  <c r="AC147" i="34" s="1"/>
  <c r="AD147" i="34" s="1"/>
  <c r="AE147" i="34" s="1"/>
  <c r="AF147" i="34" s="1"/>
  <c r="AG147" i="34" s="1"/>
  <c r="AH147" i="34" s="1"/>
  <c r="AI147" i="34" s="1"/>
  <c r="AJ147" i="34" s="1"/>
  <c r="AK147" i="34" s="1"/>
  <c r="AL147" i="34" s="1"/>
  <c r="AM147" i="34" s="1"/>
  <c r="AN147" i="34" s="1"/>
  <c r="AO147" i="34" s="1"/>
  <c r="AP147" i="34" s="1"/>
  <c r="AQ147" i="34" s="1"/>
  <c r="AR147" i="34" s="1"/>
  <c r="AS147" i="34" s="1"/>
  <c r="AT147" i="34" s="1"/>
  <c r="AU147" i="34" s="1"/>
  <c r="AV147" i="34" s="1"/>
  <c r="AW147" i="34" s="1"/>
  <c r="AX147" i="34" s="1"/>
  <c r="AY147" i="34" s="1"/>
  <c r="AZ147" i="34" s="1"/>
  <c r="BA147" i="34" s="1"/>
  <c r="BB147" i="34" s="1"/>
  <c r="BC147" i="34" s="1"/>
  <c r="BD147" i="34" s="1"/>
  <c r="BE147" i="34" s="1"/>
  <c r="BF147" i="34" s="1"/>
  <c r="BG147" i="34" s="1"/>
  <c r="BH147" i="34" s="1"/>
  <c r="BI147" i="34" s="1"/>
  <c r="BJ147" i="34" s="1"/>
  <c r="BK147" i="34" s="1"/>
  <c r="BL147" i="34" s="1"/>
  <c r="BM147" i="34" s="1"/>
  <c r="BN147" i="34" s="1"/>
  <c r="BO147" i="34" s="1"/>
  <c r="BP147" i="34" s="1"/>
  <c r="BQ147" i="34" s="1"/>
  <c r="BR147" i="34" s="1"/>
  <c r="BS147" i="34" s="1"/>
  <c r="BT147" i="34" s="1"/>
  <c r="BU147" i="34" s="1"/>
  <c r="BV147" i="34" s="1"/>
  <c r="BW147" i="34" s="1"/>
  <c r="BX147" i="34" s="1"/>
  <c r="BY147" i="34" s="1"/>
  <c r="BZ147" i="34" s="1"/>
  <c r="CA147" i="34" s="1"/>
  <c r="CB147" i="34" s="1"/>
  <c r="CC147" i="34" s="1"/>
  <c r="CD147" i="34" s="1"/>
  <c r="CE147" i="34" s="1"/>
  <c r="CF147" i="34" s="1"/>
  <c r="CG147" i="34" s="1"/>
  <c r="CH147" i="34" s="1"/>
  <c r="CI147" i="34" s="1"/>
  <c r="L157" i="35" l="1"/>
  <c r="K157" i="35"/>
  <c r="R158" i="35"/>
  <c r="Q158" i="35"/>
  <c r="F189" i="35"/>
  <c r="G189" i="35"/>
  <c r="Q189" i="35"/>
  <c r="S189" i="35"/>
  <c r="R189" i="35"/>
  <c r="J157" i="35"/>
  <c r="AC189" i="35"/>
  <c r="X167" i="35"/>
  <c r="E173" i="35"/>
  <c r="N174" i="35"/>
  <c r="P173" i="35"/>
  <c r="R174" i="35"/>
  <c r="R173" i="35"/>
  <c r="Y167" i="35"/>
  <c r="AB177" i="35"/>
  <c r="AD177" i="35"/>
  <c r="U174" i="35"/>
  <c r="V174" i="35"/>
  <c r="D173" i="35"/>
  <c r="O174" i="35"/>
  <c r="Q174" i="35"/>
  <c r="T174" i="35"/>
  <c r="W174" i="35"/>
  <c r="F173" i="35"/>
  <c r="Z177" i="35"/>
  <c r="AC177" i="35"/>
  <c r="P174" i="35"/>
  <c r="S174" i="35"/>
  <c r="O175" i="35"/>
  <c r="P175" i="35"/>
  <c r="Q175" i="35"/>
  <c r="R175" i="35"/>
  <c r="S175" i="35"/>
  <c r="T175" i="35"/>
  <c r="F159" i="35"/>
  <c r="I159" i="35"/>
  <c r="M159" i="35"/>
  <c r="N159" i="35"/>
  <c r="C161" i="35"/>
  <c r="D161" i="35"/>
  <c r="E161" i="35"/>
  <c r="F161" i="35"/>
  <c r="L161" i="35"/>
  <c r="M161" i="35"/>
  <c r="G159" i="35"/>
  <c r="AD189" i="35"/>
  <c r="AE189" i="35"/>
  <c r="S158" i="35"/>
  <c r="C190" i="35"/>
  <c r="E190" i="35"/>
  <c r="F190" i="35"/>
  <c r="G190" i="35"/>
  <c r="Q173" i="35"/>
  <c r="K190" i="35"/>
  <c r="X157" i="35"/>
  <c r="O161" i="35"/>
  <c r="N161" i="35"/>
  <c r="R159" i="35"/>
  <c r="P161" i="35"/>
  <c r="U158" i="35"/>
  <c r="P159" i="35"/>
  <c r="Z158" i="35"/>
  <c r="S159" i="35"/>
  <c r="S161" i="35"/>
  <c r="W157" i="35"/>
  <c r="V158" i="35"/>
  <c r="AI157" i="35"/>
  <c r="B158" i="35"/>
  <c r="C158" i="35"/>
  <c r="T159" i="35"/>
  <c r="T161" i="35"/>
  <c r="T158" i="35"/>
  <c r="O159" i="35"/>
  <c r="X158" i="35"/>
  <c r="AB158" i="35"/>
  <c r="U161" i="35"/>
  <c r="Y158" i="35"/>
  <c r="V161" i="35"/>
  <c r="AB161" i="35"/>
  <c r="V157" i="35"/>
  <c r="AE157" i="35"/>
  <c r="W158" i="35"/>
  <c r="Q159" i="35"/>
  <c r="AA158" i="35"/>
  <c r="AC158" i="35"/>
  <c r="AD158" i="35"/>
  <c r="G158" i="35"/>
  <c r="AE158" i="35"/>
  <c r="Y159" i="35"/>
  <c r="AC161" i="35"/>
  <c r="N190" i="35"/>
  <c r="E158" i="35"/>
  <c r="F158" i="35"/>
  <c r="AF158" i="35"/>
  <c r="AC159" i="35"/>
  <c r="AD161" i="35"/>
  <c r="O190" i="35"/>
  <c r="AG158" i="35"/>
  <c r="AD159" i="35"/>
  <c r="AE161" i="35"/>
  <c r="S190" i="35"/>
  <c r="AE159" i="35"/>
  <c r="AF161" i="35"/>
  <c r="U190" i="35"/>
  <c r="AJ157" i="35"/>
  <c r="U159" i="35"/>
  <c r="W159" i="35"/>
  <c r="AF159" i="35"/>
  <c r="AI161" i="35"/>
  <c r="E182" i="35"/>
  <c r="V190" i="35"/>
  <c r="J158" i="35"/>
  <c r="K158" i="35"/>
  <c r="E156" i="35"/>
  <c r="L158" i="35"/>
  <c r="AJ158" i="35"/>
  <c r="AG159" i="35"/>
  <c r="AJ161" i="35"/>
  <c r="AB182" i="35"/>
  <c r="W190" i="35"/>
  <c r="I158" i="35"/>
  <c r="AI158" i="35"/>
  <c r="P156" i="35"/>
  <c r="M158" i="35"/>
  <c r="B159" i="35"/>
  <c r="AH159" i="35"/>
  <c r="G162" i="35"/>
  <c r="AD182" i="35"/>
  <c r="AA190" i="35"/>
  <c r="AD156" i="35"/>
  <c r="N158" i="35"/>
  <c r="C159" i="35"/>
  <c r="AI159" i="35"/>
  <c r="O162" i="35"/>
  <c r="L183" i="35"/>
  <c r="AC190" i="35"/>
  <c r="D158" i="35"/>
  <c r="V159" i="35"/>
  <c r="H158" i="35"/>
  <c r="C157" i="35"/>
  <c r="O158" i="35"/>
  <c r="D159" i="35"/>
  <c r="AJ159" i="35"/>
  <c r="V167" i="35"/>
  <c r="M183" i="35"/>
  <c r="AD190" i="35"/>
  <c r="AH158" i="35"/>
  <c r="D157" i="35"/>
  <c r="E159" i="35"/>
  <c r="AC160" i="35"/>
  <c r="W167" i="35"/>
  <c r="AE183" i="35"/>
  <c r="AE190" i="35"/>
  <c r="F171" i="35"/>
  <c r="X174" i="35"/>
  <c r="AC175" i="35"/>
  <c r="AA177" i="35"/>
  <c r="AD168" i="35"/>
  <c r="AF175" i="35"/>
  <c r="X173" i="35"/>
  <c r="AE174" i="35"/>
  <c r="AJ175" i="35"/>
  <c r="AJ177" i="35"/>
  <c r="O168" i="35"/>
  <c r="O170" i="35"/>
  <c r="Y174" i="35"/>
  <c r="Z174" i="35"/>
  <c r="Y173" i="35"/>
  <c r="AF174" i="35"/>
  <c r="D176" i="35"/>
  <c r="AJ173" i="35"/>
  <c r="AG174" i="35"/>
  <c r="H176" i="35"/>
  <c r="AG177" i="35"/>
  <c r="AI177" i="35"/>
  <c r="B174" i="35"/>
  <c r="AH174" i="35"/>
  <c r="K176" i="35"/>
  <c r="AE175" i="35"/>
  <c r="AB174" i="35"/>
  <c r="AC174" i="35"/>
  <c r="AI175" i="35"/>
  <c r="C174" i="35"/>
  <c r="AI174" i="35"/>
  <c r="L176" i="35"/>
  <c r="AD174" i="35"/>
  <c r="F160" i="35"/>
  <c r="AH165" i="35"/>
  <c r="D174" i="35"/>
  <c r="AJ174" i="35"/>
  <c r="M176" i="35"/>
  <c r="J160" i="35"/>
  <c r="T166" i="35"/>
  <c r="E174" i="35"/>
  <c r="B175" i="35"/>
  <c r="T176" i="35"/>
  <c r="N183" i="35"/>
  <c r="AH177" i="35"/>
  <c r="M160" i="35"/>
  <c r="U166" i="35"/>
  <c r="F174" i="35"/>
  <c r="C175" i="35"/>
  <c r="X176" i="35"/>
  <c r="O183" i="35"/>
  <c r="AA174" i="35"/>
  <c r="AG175" i="35"/>
  <c r="AH175" i="35"/>
  <c r="N160" i="35"/>
  <c r="V166" i="35"/>
  <c r="G174" i="35"/>
  <c r="D175" i="35"/>
  <c r="AA176" i="35"/>
  <c r="P183" i="35"/>
  <c r="Z167" i="35"/>
  <c r="AB169" i="35"/>
  <c r="O160" i="35"/>
  <c r="W166" i="35"/>
  <c r="H174" i="35"/>
  <c r="F175" i="35"/>
  <c r="AB176" i="35"/>
  <c r="AB183" i="35"/>
  <c r="V160" i="35"/>
  <c r="F167" i="35"/>
  <c r="I174" i="35"/>
  <c r="J175" i="35"/>
  <c r="AC176" i="35"/>
  <c r="AC183" i="35"/>
  <c r="Z160" i="35"/>
  <c r="G167" i="35"/>
  <c r="J174" i="35"/>
  <c r="K175" i="35"/>
  <c r="AJ176" i="35"/>
  <c r="AD183" i="35"/>
  <c r="H167" i="35"/>
  <c r="B177" i="35"/>
  <c r="AD160" i="35"/>
  <c r="I167" i="35"/>
  <c r="L174" i="35"/>
  <c r="M175" i="35"/>
  <c r="C177" i="35"/>
  <c r="AF183" i="35"/>
  <c r="K174" i="35"/>
  <c r="L175" i="35"/>
  <c r="AE160" i="35"/>
  <c r="J167" i="35"/>
  <c r="N175" i="35"/>
  <c r="D177" i="35"/>
  <c r="E189" i="35"/>
  <c r="AI171" i="35"/>
  <c r="S187" i="35"/>
  <c r="R156" i="35"/>
  <c r="V171" i="35"/>
  <c r="U187" i="35"/>
  <c r="S156" i="35"/>
  <c r="E157" i="35"/>
  <c r="M157" i="35"/>
  <c r="Y157" i="35"/>
  <c r="AB171" i="35"/>
  <c r="M172" i="35"/>
  <c r="G173" i="35"/>
  <c r="S173" i="35"/>
  <c r="AB173" i="35"/>
  <c r="X187" i="35"/>
  <c r="I189" i="35"/>
  <c r="T189" i="35"/>
  <c r="AF189" i="35"/>
  <c r="T187" i="35"/>
  <c r="T156" i="35"/>
  <c r="F157" i="35"/>
  <c r="O157" i="35"/>
  <c r="Z157" i="35"/>
  <c r="AC171" i="35"/>
  <c r="Y172" i="35"/>
  <c r="H173" i="35"/>
  <c r="T173" i="35"/>
  <c r="AF173" i="35"/>
  <c r="H187" i="35"/>
  <c r="Q188" i="35"/>
  <c r="M189" i="35"/>
  <c r="U189" i="35"/>
  <c r="AG189" i="35"/>
  <c r="U171" i="35"/>
  <c r="B172" i="35"/>
  <c r="B156" i="35"/>
  <c r="U156" i="35"/>
  <c r="G157" i="35"/>
  <c r="S157" i="35"/>
  <c r="AA157" i="35"/>
  <c r="C171" i="35"/>
  <c r="AD171" i="35"/>
  <c r="AJ172" i="35"/>
  <c r="I173" i="35"/>
  <c r="U173" i="35"/>
  <c r="AG173" i="35"/>
  <c r="I187" i="35"/>
  <c r="B189" i="35"/>
  <c r="N189" i="35"/>
  <c r="V189" i="35"/>
  <c r="AH189" i="35"/>
  <c r="Z173" i="35"/>
  <c r="C156" i="35"/>
  <c r="V156" i="35"/>
  <c r="H157" i="35"/>
  <c r="T157" i="35"/>
  <c r="AB157" i="35"/>
  <c r="D171" i="35"/>
  <c r="AE171" i="35"/>
  <c r="B173" i="35"/>
  <c r="J173" i="35"/>
  <c r="V173" i="35"/>
  <c r="AH173" i="35"/>
  <c r="J187" i="35"/>
  <c r="C189" i="35"/>
  <c r="O189" i="35"/>
  <c r="W189" i="35"/>
  <c r="AI189" i="35"/>
  <c r="AJ171" i="35"/>
  <c r="D156" i="35"/>
  <c r="AA156" i="35"/>
  <c r="I157" i="35"/>
  <c r="U157" i="35"/>
  <c r="AC157" i="35"/>
  <c r="E171" i="35"/>
  <c r="AF171" i="35"/>
  <c r="C173" i="35"/>
  <c r="L173" i="35"/>
  <c r="W173" i="35"/>
  <c r="AI173" i="35"/>
  <c r="K187" i="35"/>
  <c r="D189" i="35"/>
  <c r="P189" i="35"/>
  <c r="Y189" i="35"/>
  <c r="AJ189" i="35"/>
  <c r="P160" i="35"/>
  <c r="AF160" i="35"/>
  <c r="N172" i="35"/>
  <c r="N176" i="35"/>
  <c r="AD176" i="35"/>
  <c r="Q160" i="35"/>
  <c r="AG160" i="35"/>
  <c r="P172" i="35"/>
  <c r="O176" i="35"/>
  <c r="AE176" i="35"/>
  <c r="H188" i="35"/>
  <c r="B160" i="35"/>
  <c r="R160" i="35"/>
  <c r="AH160" i="35"/>
  <c r="Q172" i="35"/>
  <c r="P176" i="35"/>
  <c r="AF176" i="35"/>
  <c r="I188" i="35"/>
  <c r="C160" i="35"/>
  <c r="S160" i="35"/>
  <c r="AI160" i="35"/>
  <c r="R172" i="35"/>
  <c r="Q176" i="35"/>
  <c r="AG176" i="35"/>
  <c r="N188" i="35"/>
  <c r="D160" i="35"/>
  <c r="T160" i="35"/>
  <c r="AJ160" i="35"/>
  <c r="S172" i="35"/>
  <c r="B176" i="35"/>
  <c r="R176" i="35"/>
  <c r="AH176" i="35"/>
  <c r="O188" i="35"/>
  <c r="E160" i="35"/>
  <c r="U160" i="35"/>
  <c r="T172" i="35"/>
  <c r="C176" i="35"/>
  <c r="S176" i="35"/>
  <c r="AI176" i="35"/>
  <c r="P188" i="35"/>
  <c r="AB156" i="35"/>
  <c r="G160" i="35"/>
  <c r="W160" i="35"/>
  <c r="Z172" i="35"/>
  <c r="E176" i="35"/>
  <c r="U176" i="35"/>
  <c r="R188" i="35"/>
  <c r="AC156" i="35"/>
  <c r="H160" i="35"/>
  <c r="X160" i="35"/>
  <c r="AA172" i="35"/>
  <c r="F176" i="35"/>
  <c r="V176" i="35"/>
  <c r="S188" i="35"/>
  <c r="I160" i="35"/>
  <c r="Y160" i="35"/>
  <c r="AI172" i="35"/>
  <c r="G176" i="35"/>
  <c r="W176" i="35"/>
  <c r="AF188" i="35"/>
  <c r="K160" i="35"/>
  <c r="AA160" i="35"/>
  <c r="Y165" i="35"/>
  <c r="I176" i="35"/>
  <c r="Y176" i="35"/>
  <c r="L160" i="35"/>
  <c r="AG165" i="35"/>
  <c r="J176" i="35"/>
  <c r="F182" i="35"/>
  <c r="G182" i="35"/>
  <c r="H182" i="35"/>
  <c r="Z182" i="35"/>
  <c r="AE188" i="35"/>
  <c r="AC182" i="35"/>
  <c r="AG188" i="35"/>
  <c r="AH188" i="35"/>
  <c r="AI188" i="35"/>
  <c r="Y187" i="35"/>
  <c r="F188" i="35"/>
  <c r="G188" i="35"/>
  <c r="AI165" i="35"/>
  <c r="I182" i="35"/>
  <c r="K167" i="35"/>
  <c r="K181" i="35"/>
  <c r="Q183" i="35"/>
  <c r="AD166" i="35"/>
  <c r="R183" i="35"/>
  <c r="G165" i="35"/>
  <c r="M167" i="35"/>
  <c r="M182" i="35"/>
  <c r="S183" i="35"/>
  <c r="AI183" i="35"/>
  <c r="AF166" i="35"/>
  <c r="T183" i="35"/>
  <c r="L166" i="35"/>
  <c r="AE167" i="35"/>
  <c r="Q181" i="35"/>
  <c r="U183" i="35"/>
  <c r="F156" i="35"/>
  <c r="AE156" i="35"/>
  <c r="Q165" i="35"/>
  <c r="M166" i="35"/>
  <c r="AI166" i="35"/>
  <c r="P167" i="35"/>
  <c r="AF167" i="35"/>
  <c r="M171" i="35"/>
  <c r="C172" i="35"/>
  <c r="AB172" i="35"/>
  <c r="Z181" i="35"/>
  <c r="P182" i="35"/>
  <c r="F183" i="35"/>
  <c r="V183" i="35"/>
  <c r="AH184" i="35"/>
  <c r="AA187" i="35"/>
  <c r="U188" i="35"/>
  <c r="K156" i="35"/>
  <c r="AF156" i="35"/>
  <c r="N157" i="35"/>
  <c r="AD157" i="35"/>
  <c r="H159" i="35"/>
  <c r="X159" i="35"/>
  <c r="R165" i="35"/>
  <c r="N166" i="35"/>
  <c r="AJ166" i="35"/>
  <c r="Q167" i="35"/>
  <c r="AG167" i="35"/>
  <c r="N171" i="35"/>
  <c r="D172" i="35"/>
  <c r="AC172" i="35"/>
  <c r="K173" i="35"/>
  <c r="AA173" i="35"/>
  <c r="E175" i="35"/>
  <c r="U175" i="35"/>
  <c r="AA181" i="35"/>
  <c r="U182" i="35"/>
  <c r="G183" i="35"/>
  <c r="W183" i="35"/>
  <c r="O185" i="35"/>
  <c r="AI187" i="35"/>
  <c r="V188" i="35"/>
  <c r="H189" i="35"/>
  <c r="X189" i="35"/>
  <c r="S180" i="35"/>
  <c r="AE182" i="35"/>
  <c r="AC166" i="35"/>
  <c r="AA167" i="35"/>
  <c r="AF182" i="35"/>
  <c r="AB167" i="35"/>
  <c r="B183" i="35"/>
  <c r="F166" i="35"/>
  <c r="AC167" i="35"/>
  <c r="O181" i="35"/>
  <c r="G166" i="35"/>
  <c r="X163" i="35"/>
  <c r="B165" i="35"/>
  <c r="C165" i="35"/>
  <c r="E166" i="35"/>
  <c r="L182" i="35"/>
  <c r="AH183" i="35"/>
  <c r="N167" i="35"/>
  <c r="D183" i="35"/>
  <c r="AG166" i="35"/>
  <c r="E183" i="35"/>
  <c r="AH156" i="35"/>
  <c r="S165" i="35"/>
  <c r="R167" i="35"/>
  <c r="O171" i="35"/>
  <c r="AB181" i="35"/>
  <c r="X183" i="35"/>
  <c r="W188" i="35"/>
  <c r="M156" i="35"/>
  <c r="AI156" i="35"/>
  <c r="P157" i="35"/>
  <c r="AF157" i="35"/>
  <c r="J159" i="35"/>
  <c r="Z159" i="35"/>
  <c r="V165" i="35"/>
  <c r="P166" i="35"/>
  <c r="C167" i="35"/>
  <c r="S167" i="35"/>
  <c r="AI167" i="35"/>
  <c r="P171" i="35"/>
  <c r="J172" i="35"/>
  <c r="AF172" i="35"/>
  <c r="M173" i="35"/>
  <c r="AC173" i="35"/>
  <c r="G175" i="35"/>
  <c r="W175" i="35"/>
  <c r="AE181" i="35"/>
  <c r="W182" i="35"/>
  <c r="I183" i="35"/>
  <c r="Y183" i="35"/>
  <c r="C187" i="35"/>
  <c r="B188" i="35"/>
  <c r="X188" i="35"/>
  <c r="J189" i="35"/>
  <c r="Z189" i="35"/>
  <c r="AA164" i="35"/>
  <c r="C166" i="35"/>
  <c r="D166" i="35"/>
  <c r="AG183" i="35"/>
  <c r="L167" i="35"/>
  <c r="C183" i="35"/>
  <c r="P181" i="35"/>
  <c r="I165" i="35"/>
  <c r="L171" i="35"/>
  <c r="AE184" i="35"/>
  <c r="B167" i="35"/>
  <c r="AD172" i="35"/>
  <c r="V182" i="35"/>
  <c r="N156" i="35"/>
  <c r="AJ156" i="35"/>
  <c r="Q157" i="35"/>
  <c r="AG157" i="35"/>
  <c r="K159" i="35"/>
  <c r="AA159" i="35"/>
  <c r="W165" i="35"/>
  <c r="Q166" i="35"/>
  <c r="D167" i="35"/>
  <c r="T167" i="35"/>
  <c r="AJ167" i="35"/>
  <c r="S171" i="35"/>
  <c r="K172" i="35"/>
  <c r="AG172" i="35"/>
  <c r="N173" i="35"/>
  <c r="AD173" i="35"/>
  <c r="H175" i="35"/>
  <c r="X175" i="35"/>
  <c r="AF181" i="35"/>
  <c r="X182" i="35"/>
  <c r="J183" i="35"/>
  <c r="Z183" i="35"/>
  <c r="D187" i="35"/>
  <c r="C188" i="35"/>
  <c r="Y188" i="35"/>
  <c r="K189" i="35"/>
  <c r="AA189" i="35"/>
  <c r="AJ164" i="35"/>
  <c r="AB166" i="35"/>
  <c r="J181" i="35"/>
  <c r="J182" i="35"/>
  <c r="F165" i="35"/>
  <c r="L181" i="35"/>
  <c r="AE166" i="35"/>
  <c r="H165" i="35"/>
  <c r="AD167" i="35"/>
  <c r="N182" i="35"/>
  <c r="AJ183" i="35"/>
  <c r="O167" i="35"/>
  <c r="O182" i="35"/>
  <c r="Z187" i="35"/>
  <c r="L156" i="35"/>
  <c r="O166" i="35"/>
  <c r="AH167" i="35"/>
  <c r="I172" i="35"/>
  <c r="H183" i="35"/>
  <c r="P185" i="35"/>
  <c r="AJ187" i="35"/>
  <c r="O156" i="35"/>
  <c r="B157" i="35"/>
  <c r="R157" i="35"/>
  <c r="L159" i="35"/>
  <c r="X165" i="35"/>
  <c r="S166" i="35"/>
  <c r="E167" i="35"/>
  <c r="N168" i="35"/>
  <c r="T171" i="35"/>
  <c r="L172" i="35"/>
  <c r="AH172" i="35"/>
  <c r="O173" i="35"/>
  <c r="I175" i="35"/>
  <c r="AG181" i="35"/>
  <c r="Y182" i="35"/>
  <c r="K183" i="35"/>
  <c r="E187" i="35"/>
  <c r="E188" i="35"/>
  <c r="AD188" i="35"/>
  <c r="L189" i="35"/>
  <c r="AG179" i="35"/>
  <c r="T179" i="35"/>
  <c r="D179" i="35"/>
  <c r="AJ179" i="35"/>
  <c r="S179" i="35"/>
  <c r="C179" i="35"/>
  <c r="AI179" i="35"/>
  <c r="R179" i="35"/>
  <c r="B179" i="35"/>
  <c r="M179" i="35"/>
  <c r="AH179" i="35"/>
  <c r="Q179" i="35"/>
  <c r="AD179" i="35"/>
  <c r="N179" i="35"/>
  <c r="AF179" i="35"/>
  <c r="P179" i="35"/>
  <c r="AC179" i="35"/>
  <c r="AE179" i="35"/>
  <c r="O179" i="35"/>
  <c r="Y179" i="35"/>
  <c r="I179" i="35"/>
  <c r="X179" i="35"/>
  <c r="H179" i="35"/>
  <c r="W179" i="35"/>
  <c r="G179" i="35"/>
  <c r="E179" i="35"/>
  <c r="T180" i="35"/>
  <c r="AB163" i="35"/>
  <c r="X168" i="35"/>
  <c r="F179" i="35"/>
  <c r="AC180" i="35"/>
  <c r="AI184" i="35"/>
  <c r="AC163" i="35"/>
  <c r="Y168" i="35"/>
  <c r="J179" i="35"/>
  <c r="AD180" i="35"/>
  <c r="J185" i="35"/>
  <c r="AC168" i="35"/>
  <c r="K179" i="35"/>
  <c r="K185" i="35"/>
  <c r="E164" i="35"/>
  <c r="F164" i="35"/>
  <c r="AD170" i="35"/>
  <c r="AE170" i="35"/>
  <c r="W170" i="35"/>
  <c r="I164" i="35"/>
  <c r="J164" i="35"/>
  <c r="J169" i="35"/>
  <c r="AA179" i="35"/>
  <c r="K164" i="35"/>
  <c r="K169" i="35"/>
  <c r="AB179" i="35"/>
  <c r="B184" i="35"/>
  <c r="V163" i="35"/>
  <c r="F163" i="35"/>
  <c r="U163" i="35"/>
  <c r="E163" i="35"/>
  <c r="AJ163" i="35"/>
  <c r="T163" i="35"/>
  <c r="D163" i="35"/>
  <c r="AI163" i="35"/>
  <c r="S163" i="35"/>
  <c r="C163" i="35"/>
  <c r="AF163" i="35"/>
  <c r="AE163" i="35"/>
  <c r="AH163" i="35"/>
  <c r="R163" i="35"/>
  <c r="B163" i="35"/>
  <c r="P163" i="35"/>
  <c r="O163" i="35"/>
  <c r="AG163" i="35"/>
  <c r="Q163" i="35"/>
  <c r="AA163" i="35"/>
  <c r="K163" i="35"/>
  <c r="Z163" i="35"/>
  <c r="J163" i="35"/>
  <c r="Z180" i="35"/>
  <c r="R180" i="35"/>
  <c r="B180" i="35"/>
  <c r="Q180" i="35"/>
  <c r="P180" i="35"/>
  <c r="K180" i="35"/>
  <c r="O180" i="35"/>
  <c r="L180" i="35"/>
  <c r="N180" i="35"/>
  <c r="M180" i="35"/>
  <c r="AB180" i="35"/>
  <c r="G180" i="35"/>
  <c r="AA180" i="35"/>
  <c r="F180" i="35"/>
  <c r="U180" i="35"/>
  <c r="E180" i="35"/>
  <c r="U179" i="35"/>
  <c r="Y185" i="35"/>
  <c r="I185" i="35"/>
  <c r="X185" i="35"/>
  <c r="H185" i="35"/>
  <c r="W185" i="35"/>
  <c r="G185" i="35"/>
  <c r="AH185" i="35"/>
  <c r="B185" i="35"/>
  <c r="V185" i="35"/>
  <c r="F185" i="35"/>
  <c r="AI185" i="35"/>
  <c r="S185" i="35"/>
  <c r="C185" i="35"/>
  <c r="U185" i="35"/>
  <c r="E185" i="35"/>
  <c r="R185" i="35"/>
  <c r="AJ185" i="35"/>
  <c r="T185" i="35"/>
  <c r="D185" i="35"/>
  <c r="AD185" i="35"/>
  <c r="N185" i="35"/>
  <c r="AC185" i="35"/>
  <c r="M185" i="35"/>
  <c r="AB185" i="35"/>
  <c r="L185" i="35"/>
  <c r="AD186" i="35"/>
  <c r="AE186" i="35"/>
  <c r="W186" i="35"/>
  <c r="O186" i="35"/>
  <c r="G186" i="35"/>
  <c r="Z179" i="35"/>
  <c r="Z185" i="35"/>
  <c r="G163" i="35"/>
  <c r="AA185" i="35"/>
  <c r="I163" i="35"/>
  <c r="L169" i="35"/>
  <c r="C180" i="35"/>
  <c r="G184" i="35"/>
  <c r="AF185" i="35"/>
  <c r="Y163" i="35"/>
  <c r="AI164" i="35"/>
  <c r="S164" i="35"/>
  <c r="C164" i="35"/>
  <c r="AH164" i="35"/>
  <c r="R164" i="35"/>
  <c r="B164" i="35"/>
  <c r="AG164" i="35"/>
  <c r="Q164" i="35"/>
  <c r="M164" i="35"/>
  <c r="L164" i="35"/>
  <c r="AF164" i="35"/>
  <c r="P164" i="35"/>
  <c r="AC164" i="35"/>
  <c r="AE164" i="35"/>
  <c r="O164" i="35"/>
  <c r="AB164" i="35"/>
  <c r="AD164" i="35"/>
  <c r="N164" i="35"/>
  <c r="X164" i="35"/>
  <c r="H164" i="35"/>
  <c r="W164" i="35"/>
  <c r="G164" i="35"/>
  <c r="D164" i="35"/>
  <c r="E169" i="35"/>
  <c r="Q185" i="35"/>
  <c r="L163" i="35"/>
  <c r="U164" i="35"/>
  <c r="D180" i="35"/>
  <c r="I184" i="35"/>
  <c r="AG185" i="35"/>
  <c r="AJ169" i="35"/>
  <c r="T169" i="35"/>
  <c r="D169" i="35"/>
  <c r="AI169" i="35"/>
  <c r="S169" i="35"/>
  <c r="C169" i="35"/>
  <c r="AH169" i="35"/>
  <c r="R169" i="35"/>
  <c r="B169" i="35"/>
  <c r="AD169" i="35"/>
  <c r="M169" i="35"/>
  <c r="AG169" i="35"/>
  <c r="Q169" i="35"/>
  <c r="AC169" i="35"/>
  <c r="AF169" i="35"/>
  <c r="P169" i="35"/>
  <c r="N169" i="35"/>
  <c r="AE169" i="35"/>
  <c r="O169" i="35"/>
  <c r="Y169" i="35"/>
  <c r="I169" i="35"/>
  <c r="X169" i="35"/>
  <c r="H169" i="35"/>
  <c r="W169" i="35"/>
  <c r="G169" i="35"/>
  <c r="V179" i="35"/>
  <c r="H163" i="35"/>
  <c r="U169" i="35"/>
  <c r="M163" i="35"/>
  <c r="V164" i="35"/>
  <c r="V169" i="35"/>
  <c r="H180" i="35"/>
  <c r="J184" i="35"/>
  <c r="W168" i="35"/>
  <c r="G168" i="35"/>
  <c r="V168" i="35"/>
  <c r="F168" i="35"/>
  <c r="U168" i="35"/>
  <c r="E168" i="35"/>
  <c r="AJ168" i="35"/>
  <c r="T168" i="35"/>
  <c r="D168" i="35"/>
  <c r="AG168" i="35"/>
  <c r="Q168" i="35"/>
  <c r="P168" i="35"/>
  <c r="AI168" i="35"/>
  <c r="S168" i="35"/>
  <c r="C168" i="35"/>
  <c r="AF168" i="35"/>
  <c r="AH168" i="35"/>
  <c r="R168" i="35"/>
  <c r="B168" i="35"/>
  <c r="AB168" i="35"/>
  <c r="L168" i="35"/>
  <c r="AA168" i="35"/>
  <c r="K168" i="35"/>
  <c r="Z168" i="35"/>
  <c r="J168" i="35"/>
  <c r="AE168" i="35"/>
  <c r="N163" i="35"/>
  <c r="Y164" i="35"/>
  <c r="I168" i="35"/>
  <c r="Z169" i="35"/>
  <c r="I180" i="35"/>
  <c r="L179" i="35"/>
  <c r="AJ184" i="35"/>
  <c r="V184" i="35"/>
  <c r="U184" i="35"/>
  <c r="S184" i="35"/>
  <c r="R184" i="35"/>
  <c r="M184" i="35"/>
  <c r="K184" i="35"/>
  <c r="O184" i="35"/>
  <c r="N184" i="35"/>
  <c r="AD184" i="35"/>
  <c r="F184" i="35"/>
  <c r="AC184" i="35"/>
  <c r="E184" i="35"/>
  <c r="AA184" i="35"/>
  <c r="C184" i="35"/>
  <c r="W163" i="35"/>
  <c r="Z164" i="35"/>
  <c r="M168" i="35"/>
  <c r="AA169" i="35"/>
  <c r="J180" i="35"/>
  <c r="Z184" i="35"/>
  <c r="Q161" i="35"/>
  <c r="AG161" i="35"/>
  <c r="D165" i="35"/>
  <c r="T165" i="35"/>
  <c r="AJ165" i="35"/>
  <c r="Q171" i="35"/>
  <c r="AG171" i="35"/>
  <c r="O177" i="35"/>
  <c r="AE177" i="35"/>
  <c r="M181" i="35"/>
  <c r="AC181" i="35"/>
  <c r="F187" i="35"/>
  <c r="V187" i="35"/>
  <c r="Q156" i="35"/>
  <c r="AG156" i="35"/>
  <c r="B161" i="35"/>
  <c r="R161" i="35"/>
  <c r="AH161" i="35"/>
  <c r="E165" i="35"/>
  <c r="U165" i="35"/>
  <c r="B166" i="35"/>
  <c r="R166" i="35"/>
  <c r="AH166" i="35"/>
  <c r="B171" i="35"/>
  <c r="R171" i="35"/>
  <c r="AH171" i="35"/>
  <c r="O172" i="35"/>
  <c r="AE172" i="35"/>
  <c r="P177" i="35"/>
  <c r="AF177" i="35"/>
  <c r="N181" i="35"/>
  <c r="AD181" i="35"/>
  <c r="K182" i="35"/>
  <c r="AA182" i="35"/>
  <c r="G187" i="35"/>
  <c r="W187" i="35"/>
  <c r="D188" i="35"/>
  <c r="T188" i="35"/>
  <c r="AJ188" i="35"/>
  <c r="W162" i="35"/>
  <c r="G156" i="35"/>
  <c r="W156" i="35"/>
  <c r="H161" i="35"/>
  <c r="X161" i="35"/>
  <c r="AE162" i="35"/>
  <c r="K165" i="35"/>
  <c r="AA165" i="35"/>
  <c r="H166" i="35"/>
  <c r="X166" i="35"/>
  <c r="H171" i="35"/>
  <c r="X171" i="35"/>
  <c r="E172" i="35"/>
  <c r="U172" i="35"/>
  <c r="F177" i="35"/>
  <c r="V177" i="35"/>
  <c r="O178" i="35"/>
  <c r="D181" i="35"/>
  <c r="T181" i="35"/>
  <c r="AJ181" i="35"/>
  <c r="Q182" i="35"/>
  <c r="AG182" i="35"/>
  <c r="M187" i="35"/>
  <c r="AC187" i="35"/>
  <c r="J188" i="35"/>
  <c r="Z188" i="35"/>
  <c r="R181" i="35"/>
  <c r="J165" i="35"/>
  <c r="S181" i="35"/>
  <c r="H156" i="35"/>
  <c r="X156" i="35"/>
  <c r="I161" i="35"/>
  <c r="Y161" i="35"/>
  <c r="L165" i="35"/>
  <c r="AB165" i="35"/>
  <c r="I166" i="35"/>
  <c r="Y166" i="35"/>
  <c r="I171" i="35"/>
  <c r="Y171" i="35"/>
  <c r="F172" i="35"/>
  <c r="V172" i="35"/>
  <c r="G177" i="35"/>
  <c r="W177" i="35"/>
  <c r="W178" i="35"/>
  <c r="E181" i="35"/>
  <c r="U181" i="35"/>
  <c r="B182" i="35"/>
  <c r="R182" i="35"/>
  <c r="AH182" i="35"/>
  <c r="N187" i="35"/>
  <c r="AD187" i="35"/>
  <c r="K188" i="35"/>
  <c r="AA188" i="35"/>
  <c r="B181" i="35"/>
  <c r="W161" i="35"/>
  <c r="Z165" i="35"/>
  <c r="G171" i="35"/>
  <c r="W171" i="35"/>
  <c r="E177" i="35"/>
  <c r="U177" i="35"/>
  <c r="G178" i="35"/>
  <c r="C181" i="35"/>
  <c r="AI181" i="35"/>
  <c r="L187" i="35"/>
  <c r="AB187" i="35"/>
  <c r="I156" i="35"/>
  <c r="Y156" i="35"/>
  <c r="J161" i="35"/>
  <c r="Z161" i="35"/>
  <c r="M165" i="35"/>
  <c r="AC165" i="35"/>
  <c r="J166" i="35"/>
  <c r="Z166" i="35"/>
  <c r="J171" i="35"/>
  <c r="Z171" i="35"/>
  <c r="G172" i="35"/>
  <c r="W172" i="35"/>
  <c r="H177" i="35"/>
  <c r="X177" i="35"/>
  <c r="AE178" i="35"/>
  <c r="F181" i="35"/>
  <c r="V181" i="35"/>
  <c r="C182" i="35"/>
  <c r="S182" i="35"/>
  <c r="AI182" i="35"/>
  <c r="O187" i="35"/>
  <c r="AE187" i="35"/>
  <c r="L188" i="35"/>
  <c r="AB188" i="35"/>
  <c r="AH181" i="35"/>
  <c r="G161" i="35"/>
  <c r="J156" i="35"/>
  <c r="K161" i="35"/>
  <c r="N165" i="35"/>
  <c r="AD165" i="35"/>
  <c r="K166" i="35"/>
  <c r="K171" i="35"/>
  <c r="H172" i="35"/>
  <c r="I177" i="35"/>
  <c r="G181" i="35"/>
  <c r="W181" i="35"/>
  <c r="D182" i="35"/>
  <c r="T182" i="35"/>
  <c r="P187" i="35"/>
  <c r="AF187" i="35"/>
  <c r="M188" i="35"/>
  <c r="O165" i="35"/>
  <c r="AE165" i="35"/>
  <c r="H181" i="35"/>
  <c r="X181" i="35"/>
  <c r="Q187" i="35"/>
  <c r="AG187" i="35"/>
  <c r="P165" i="35"/>
  <c r="I181" i="35"/>
  <c r="B187" i="35"/>
  <c r="R187" i="35"/>
  <c r="AE180" i="35"/>
  <c r="AF180" i="35"/>
  <c r="AG180" i="35"/>
  <c r="AI180" i="35"/>
  <c r="AJ180" i="35"/>
  <c r="V180" i="35"/>
  <c r="W180" i="35"/>
  <c r="X180" i="35"/>
  <c r="Y180" i="35"/>
  <c r="H162" i="35"/>
  <c r="P162" i="35"/>
  <c r="X162" i="35"/>
  <c r="AF162" i="35"/>
  <c r="H170" i="35"/>
  <c r="P170" i="35"/>
  <c r="X170" i="35"/>
  <c r="AF170" i="35"/>
  <c r="H178" i="35"/>
  <c r="P178" i="35"/>
  <c r="X178" i="35"/>
  <c r="AF178" i="35"/>
  <c r="H184" i="35"/>
  <c r="P184" i="35"/>
  <c r="X184" i="35"/>
  <c r="AF184" i="35"/>
  <c r="H186" i="35"/>
  <c r="P186" i="35"/>
  <c r="X186" i="35"/>
  <c r="AF186" i="35"/>
  <c r="H190" i="35"/>
  <c r="P190" i="35"/>
  <c r="X190" i="35"/>
  <c r="AF190" i="35"/>
  <c r="I162" i="35"/>
  <c r="Q162" i="35"/>
  <c r="Y162" i="35"/>
  <c r="AG162" i="35"/>
  <c r="I170" i="35"/>
  <c r="Q170" i="35"/>
  <c r="Y170" i="35"/>
  <c r="AG170" i="35"/>
  <c r="I178" i="35"/>
  <c r="Q178" i="35"/>
  <c r="Y178" i="35"/>
  <c r="AG178" i="35"/>
  <c r="Q184" i="35"/>
  <c r="Y184" i="35"/>
  <c r="AG184" i="35"/>
  <c r="I186" i="35"/>
  <c r="Q186" i="35"/>
  <c r="Y186" i="35"/>
  <c r="AG186" i="35"/>
  <c r="I190" i="35"/>
  <c r="Q190" i="35"/>
  <c r="Y190" i="35"/>
  <c r="AG190" i="35"/>
  <c r="B162" i="35"/>
  <c r="J162" i="35"/>
  <c r="R162" i="35"/>
  <c r="Z162" i="35"/>
  <c r="AH162" i="35"/>
  <c r="B170" i="35"/>
  <c r="J170" i="35"/>
  <c r="R170" i="35"/>
  <c r="Z170" i="35"/>
  <c r="AH170" i="35"/>
  <c r="B178" i="35"/>
  <c r="J178" i="35"/>
  <c r="R178" i="35"/>
  <c r="Z178" i="35"/>
  <c r="AH178" i="35"/>
  <c r="B186" i="35"/>
  <c r="J186" i="35"/>
  <c r="R186" i="35"/>
  <c r="Z186" i="35"/>
  <c r="AH186" i="35"/>
  <c r="B190" i="35"/>
  <c r="J190" i="35"/>
  <c r="R190" i="35"/>
  <c r="Z190" i="35"/>
  <c r="AH190" i="35"/>
  <c r="C162" i="35"/>
  <c r="K162" i="35"/>
  <c r="S162" i="35"/>
  <c r="AA162" i="35"/>
  <c r="AI162" i="35"/>
  <c r="C170" i="35"/>
  <c r="K170" i="35"/>
  <c r="S170" i="35"/>
  <c r="AA170" i="35"/>
  <c r="AI170" i="35"/>
  <c r="C178" i="35"/>
  <c r="K178" i="35"/>
  <c r="S178" i="35"/>
  <c r="AA178" i="35"/>
  <c r="AI178" i="35"/>
  <c r="C186" i="35"/>
  <c r="K186" i="35"/>
  <c r="S186" i="35"/>
  <c r="AA186" i="35"/>
  <c r="AI186" i="35"/>
  <c r="D162" i="35"/>
  <c r="L162" i="35"/>
  <c r="T162" i="35"/>
  <c r="AB162" i="35"/>
  <c r="AJ162" i="35"/>
  <c r="D170" i="35"/>
  <c r="L170" i="35"/>
  <c r="T170" i="35"/>
  <c r="AB170" i="35"/>
  <c r="AJ170" i="35"/>
  <c r="D178" i="35"/>
  <c r="L178" i="35"/>
  <c r="T178" i="35"/>
  <c r="AB178" i="35"/>
  <c r="AJ178" i="35"/>
  <c r="D184" i="35"/>
  <c r="L184" i="35"/>
  <c r="T184" i="35"/>
  <c r="AB184" i="35"/>
  <c r="D186" i="35"/>
  <c r="L186" i="35"/>
  <c r="T186" i="35"/>
  <c r="AB186" i="35"/>
  <c r="AJ186" i="35"/>
  <c r="D190" i="35"/>
  <c r="L190" i="35"/>
  <c r="T190" i="35"/>
  <c r="AB190" i="35"/>
  <c r="E162" i="35"/>
  <c r="M162" i="35"/>
  <c r="U162" i="35"/>
  <c r="AC162" i="35"/>
  <c r="E170" i="35"/>
  <c r="M170" i="35"/>
  <c r="U170" i="35"/>
  <c r="AC170" i="35"/>
  <c r="E178" i="35"/>
  <c r="M178" i="35"/>
  <c r="U178" i="35"/>
  <c r="AC178" i="35"/>
  <c r="E186" i="35"/>
  <c r="M186" i="35"/>
  <c r="U186" i="35"/>
  <c r="AC186" i="35"/>
  <c r="F162" i="35"/>
  <c r="N162" i="35"/>
  <c r="V162" i="35"/>
  <c r="F170" i="35"/>
  <c r="N170" i="35"/>
  <c r="V170" i="35"/>
  <c r="F178" i="35"/>
  <c r="N178" i="35"/>
  <c r="V178" i="35"/>
  <c r="F186" i="35"/>
  <c r="N186" i="35"/>
  <c r="V186" i="35"/>
  <c r="AL158" i="35" l="1"/>
  <c r="AL174" i="35"/>
  <c r="AL176" i="35"/>
  <c r="AL160" i="35"/>
  <c r="AL167" i="35"/>
  <c r="AL159" i="35"/>
  <c r="AL179" i="35"/>
  <c r="AL161" i="35"/>
  <c r="AL157" i="35"/>
  <c r="AL169" i="35"/>
  <c r="O197" i="35"/>
  <c r="AL189" i="35"/>
  <c r="AL185" i="35"/>
  <c r="AL175" i="35"/>
  <c r="AL173" i="35"/>
  <c r="AL183" i="35"/>
  <c r="AL168" i="35"/>
  <c r="AL165" i="35"/>
  <c r="AL156" i="35"/>
  <c r="AL188" i="35"/>
  <c r="AL166" i="35"/>
  <c r="G197" i="35"/>
  <c r="AE197" i="35"/>
  <c r="W197" i="35"/>
  <c r="AD197" i="35"/>
  <c r="AL163" i="35"/>
  <c r="AL182" i="35"/>
  <c r="AL187" i="35"/>
  <c r="AL171" i="35"/>
  <c r="AL172" i="35"/>
  <c r="AL177" i="35"/>
  <c r="AL164" i="35"/>
  <c r="Z197" i="35"/>
  <c r="X197" i="35"/>
  <c r="V197" i="35"/>
  <c r="R197" i="35"/>
  <c r="Q197" i="35"/>
  <c r="P197" i="35"/>
  <c r="J197" i="35"/>
  <c r="AF197" i="35"/>
  <c r="H197" i="35"/>
  <c r="I197" i="35"/>
  <c r="AL181" i="35"/>
  <c r="AL180" i="35"/>
  <c r="AC197" i="35"/>
  <c r="AI197" i="35"/>
  <c r="U197" i="35"/>
  <c r="M197" i="35"/>
  <c r="AG197" i="35"/>
  <c r="Y197" i="35"/>
  <c r="E197" i="35"/>
  <c r="C197" i="35"/>
  <c r="D197" i="35"/>
  <c r="K197" i="35"/>
  <c r="S197" i="35"/>
  <c r="L197" i="35"/>
  <c r="N197" i="35"/>
  <c r="F197" i="35"/>
  <c r="AA197" i="35"/>
  <c r="T197" i="35"/>
  <c r="AJ197" i="35"/>
  <c r="AB197" i="35"/>
  <c r="AH197" i="35"/>
  <c r="AL162" i="35"/>
  <c r="B197" i="35"/>
  <c r="AL178" i="35"/>
  <c r="AL186" i="35"/>
  <c r="AL170" i="35"/>
  <c r="AL184" i="35"/>
  <c r="AL190" i="3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Iñigo</author>
  </authors>
  <commentList>
    <comment ref="M4" authorId="0" shapeId="0" xr:uid="{00000000-0006-0000-0200-000001000000}">
      <text>
        <r>
          <rPr>
            <b/>
            <sz val="9"/>
            <color indexed="81"/>
            <rFont val="Tahoma"/>
            <family val="2"/>
          </rPr>
          <t>Iñigo:</t>
        </r>
        <r>
          <rPr>
            <sz val="9"/>
            <color indexed="81"/>
            <rFont val="Tahoma"/>
            <family val="2"/>
          </rPr>
          <t xml:space="preserve">
no parametrization required, but selection of by-default scenario: minimum, average or maximum</t>
        </r>
      </text>
    </comment>
    <comment ref="M5" authorId="0" shapeId="0" xr:uid="{00000000-0006-0000-0200-000002000000}">
      <text>
        <r>
          <rPr>
            <b/>
            <sz val="9"/>
            <color indexed="81"/>
            <rFont val="Tahoma"/>
            <family val="2"/>
          </rPr>
          <t>Iñigo:</t>
        </r>
        <r>
          <rPr>
            <sz val="9"/>
            <color indexed="81"/>
            <rFont val="Tahoma"/>
            <family val="2"/>
          </rPr>
          <t xml:space="preserve">
no parametrization required, but selection of by-default scenario: minimum, average or maximum</t>
        </r>
      </text>
    </comment>
    <comment ref="M6" authorId="0" shapeId="0" xr:uid="{00000000-0006-0000-0200-000003000000}">
      <text>
        <r>
          <rPr>
            <b/>
            <sz val="9"/>
            <color indexed="81"/>
            <rFont val="Tahoma"/>
            <family val="2"/>
          </rPr>
          <t>Iñigo:</t>
        </r>
        <r>
          <rPr>
            <sz val="9"/>
            <color indexed="81"/>
            <rFont val="Tahoma"/>
            <family val="2"/>
          </rPr>
          <t xml:space="preserve">
no parametrization required, but selection of by-default scenario: minimum, average or maximum</t>
        </r>
      </text>
    </comment>
    <comment ref="M9" authorId="0" shapeId="0" xr:uid="{00000000-0006-0000-0200-000004000000}">
      <text>
        <r>
          <rPr>
            <b/>
            <sz val="9"/>
            <color indexed="81"/>
            <rFont val="Tahoma"/>
            <family val="2"/>
          </rPr>
          <t>Iñigo:</t>
        </r>
        <r>
          <rPr>
            <sz val="9"/>
            <color indexed="81"/>
            <rFont val="Tahoma"/>
            <family val="2"/>
          </rPr>
          <t xml:space="preserve">
no parametrization required, but selection of by-default scenario: minimum, average or maximum</t>
        </r>
      </text>
    </comment>
    <comment ref="I73" authorId="0" shapeId="0" xr:uid="{00000000-0006-0000-0200-000005000000}">
      <text>
        <r>
          <rPr>
            <b/>
            <sz val="9"/>
            <color indexed="81"/>
            <rFont val="Tahoma"/>
            <family val="2"/>
          </rPr>
          <t>Iñigo:</t>
        </r>
        <r>
          <rPr>
            <sz val="9"/>
            <color indexed="81"/>
            <rFont val="Tahoma"/>
            <family val="2"/>
          </rPr>
          <t xml:space="preserve">
for water it should be endogenized with endogenous dynamic total radiative forcing. ONGOING WORK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Mohamed LIFI</author>
  </authors>
  <commentList>
    <comment ref="A385" authorId="0" shapeId="0" xr:uid="{00000000-0006-0000-0800-000001000000}">
      <text>
        <r>
          <rPr>
            <b/>
            <sz val="9"/>
            <color indexed="81"/>
            <rFont val="Tahoma"/>
            <family val="2"/>
          </rPr>
          <t>Mohamed LIFI:</t>
        </r>
        <r>
          <rPr>
            <sz val="9"/>
            <color indexed="81"/>
            <rFont val="Tahoma"/>
            <family val="2"/>
          </rPr>
          <t xml:space="preserve">
(PV_PANEL_EFFICIENCY_C_Si_Mono)</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Mohamed LIFI</author>
  </authors>
  <commentList>
    <comment ref="A185" authorId="0" shapeId="0" xr:uid="{B389F82E-AA2C-4E0D-B2E9-9D4672848BA6}">
      <text>
        <r>
          <rPr>
            <b/>
            <sz val="9"/>
            <color indexed="81"/>
            <rFont val="Tahoma"/>
            <family val="2"/>
          </rPr>
          <t>Mohamed LIFI:</t>
        </r>
        <r>
          <rPr>
            <sz val="9"/>
            <color indexed="81"/>
            <rFont val="Tahoma"/>
            <family val="2"/>
          </rPr>
          <t xml:space="preserve">
esto deberia ir diferente para cada region</t>
        </r>
      </text>
    </comment>
    <comment ref="A198" authorId="0" shapeId="0" xr:uid="{30211DCC-DC0C-4A7C-B0DE-26E7454977B7}">
      <text>
        <r>
          <rPr>
            <b/>
            <sz val="9"/>
            <color indexed="81"/>
            <rFont val="Tahoma"/>
            <family val="2"/>
          </rPr>
          <t>Mohamed LIFI:</t>
        </r>
        <r>
          <rPr>
            <sz val="9"/>
            <color indexed="81"/>
            <rFont val="Tahoma"/>
            <family val="2"/>
          </rPr>
          <t xml:space="preserve">
ESTO METERLO EN EL EXCEL DE POLICIES!!! 1 for normal use, 0 for exogenous demands</t>
        </r>
      </text>
    </comment>
    <comment ref="A200" authorId="0" shapeId="0" xr:uid="{E5296942-6089-4DCB-9D20-6916B28AF50B}">
      <text>
        <r>
          <rPr>
            <b/>
            <sz val="9"/>
            <color indexed="81"/>
            <rFont val="Tahoma"/>
            <family val="2"/>
          </rPr>
          <t>Mohamed LIFI:</t>
        </r>
        <r>
          <rPr>
            <sz val="9"/>
            <color indexed="81"/>
            <rFont val="Tahoma"/>
            <family val="2"/>
          </rPr>
          <t xml:space="preserve">
ESTO METERLO EN EL EXCEL DE POLICIES!!!</t>
        </r>
      </text>
    </comment>
    <comment ref="A222" authorId="0" shapeId="0" xr:uid="{5A66BF46-FEEB-456D-A797-14548DB472A2}">
      <text>
        <r>
          <rPr>
            <b/>
            <sz val="9"/>
            <color indexed="81"/>
            <rFont val="Tahoma"/>
            <family val="2"/>
          </rPr>
          <t>Mohamed LIFI:</t>
        </r>
        <r>
          <rPr>
            <sz val="9"/>
            <color indexed="81"/>
            <rFont val="Tahoma"/>
            <family val="2"/>
          </rPr>
          <t xml:space="preserve">
 estas habrá que ponerlas diferentes por cada región ¿no? estarian mejor como proorcion de la actual quizá?</t>
        </r>
      </text>
    </comment>
    <comment ref="A270" authorId="0" shapeId="0" xr:uid="{C8CD9519-E673-406F-80FE-E15976AE34AB}">
      <text>
        <r>
          <rPr>
            <b/>
            <sz val="9"/>
            <color indexed="81"/>
            <rFont val="Tahoma"/>
            <family val="2"/>
          </rPr>
          <t>Mohamed LIFI:</t>
        </r>
        <r>
          <rPr>
            <sz val="9"/>
            <color indexed="81"/>
            <rFont val="Tahoma"/>
            <family val="2"/>
          </rPr>
          <t xml:space="preserve">
Priorities of the demand of land use changes. Applied only to those land changes driven by demand (not trends or policy limits). It ican only be apllied to forest plantations, managed forest, cropland and solar, (in previous version only to forest plantations and cropland). The value introduced is a number between 0 and 1, 0= lowest priority, 1= highest priority to that use.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Mohamed LIFI</author>
  </authors>
  <commentList>
    <comment ref="C58" authorId="0" shapeId="0" xr:uid="{00000000-0006-0000-0F00-000001000000}">
      <text>
        <r>
          <rPr>
            <b/>
            <sz val="9"/>
            <color indexed="81"/>
            <rFont val="Tahoma"/>
            <family val="2"/>
          </rPr>
          <t>Mohamed LIFI:</t>
        </r>
        <r>
          <rPr>
            <sz val="9"/>
            <color indexed="81"/>
            <rFont val="Tahoma"/>
            <family val="2"/>
          </rPr>
          <t xml:space="preserve">
esto deberia ir diferente para cada region</t>
        </r>
      </text>
    </comment>
  </commentList>
</comments>
</file>

<file path=xl/sharedStrings.xml><?xml version="1.0" encoding="utf-8"?>
<sst xmlns="http://schemas.openxmlformats.org/spreadsheetml/2006/main" count="8694" uniqueCount="1757">
  <si>
    <t>Dmnl</t>
  </si>
  <si>
    <t>From the year:</t>
  </si>
  <si>
    <t>start year P recycling minerals alt technologies</t>
  </si>
  <si>
    <t>annual recycling rate variation (%)</t>
  </si>
  <si>
    <t>start year P recycling minerals Rest</t>
  </si>
  <si>
    <t>P recycling minerals Rest</t>
  </si>
  <si>
    <t>Common annual variation for all minerals (2):</t>
  </si>
  <si>
    <t>share in target year</t>
  </si>
  <si>
    <t>Zinc (Zn)</t>
  </si>
  <si>
    <t>Vanadium (V)</t>
  </si>
  <si>
    <t>Titanium (Ti)</t>
  </si>
  <si>
    <t>Tellurium (Te)</t>
  </si>
  <si>
    <t>Tin (Sn)</t>
  </si>
  <si>
    <t>Silver (Ag)</t>
  </si>
  <si>
    <t>Lead (Pb)</t>
  </si>
  <si>
    <t>Nickel (Ni)</t>
  </si>
  <si>
    <t>Molybdenum (Mo)</t>
  </si>
  <si>
    <t>Manganese (Mn)</t>
  </si>
  <si>
    <t>Magnesium (Mg)</t>
  </si>
  <si>
    <t>Lithium (Li)</t>
  </si>
  <si>
    <t>Indium (In)</t>
  </si>
  <si>
    <t>Galium (Ga)</t>
  </si>
  <si>
    <t>Copper (Cu)</t>
  </si>
  <si>
    <t>Chromium (Cr)</t>
  </si>
  <si>
    <t>Cadmium (Cd)</t>
  </si>
  <si>
    <t>Aluminium (Al)</t>
  </si>
  <si>
    <t>List of minerals</t>
  </si>
  <si>
    <t>Disaggregated by mineral (1):</t>
  </si>
  <si>
    <t>Minerals recycling rates (recycled content)</t>
  </si>
  <si>
    <t>Minerals</t>
  </si>
  <si>
    <t>Year</t>
  </si>
  <si>
    <t>%</t>
  </si>
  <si>
    <t>GAS</t>
  </si>
  <si>
    <t>OIL</t>
  </si>
  <si>
    <t>Population</t>
  </si>
  <si>
    <t>Disaggregated by mineral(1)or common annual variation for all minerals(2)</t>
  </si>
  <si>
    <t>In the target year</t>
  </si>
  <si>
    <t>Starting in the year</t>
  </si>
  <si>
    <t>Alternative technologies(RES elec&amp;elec storage)</t>
  </si>
  <si>
    <t>Rest of the economy(current rates)</t>
  </si>
  <si>
    <t>P recycling minerals alternative technologies(RES elec&amp;EV batteries)</t>
  </si>
  <si>
    <t>Adhesive</t>
  </si>
  <si>
    <t>Aluminium mirrors</t>
  </si>
  <si>
    <t>Carbon fiber</t>
  </si>
  <si>
    <t>Cement</t>
  </si>
  <si>
    <t>Diesel</t>
  </si>
  <si>
    <t>Dysprosium (Dy)</t>
  </si>
  <si>
    <t>Electric/electronic components</t>
  </si>
  <si>
    <t>Evacuation lines (KM)</t>
  </si>
  <si>
    <t>Fiberglass</t>
  </si>
  <si>
    <t>Foam glass</t>
  </si>
  <si>
    <t>Glass</t>
  </si>
  <si>
    <t>Glass reinforcing plastic (GRP)</t>
  </si>
  <si>
    <t>gravel (roads, protection…)</t>
  </si>
  <si>
    <t>Iron (Fe)</t>
  </si>
  <si>
    <t>KNO3 mined</t>
  </si>
  <si>
    <t>Asphalt</t>
  </si>
  <si>
    <t>Lime</t>
  </si>
  <si>
    <t>Limestone</t>
  </si>
  <si>
    <t>Lubricant</t>
  </si>
  <si>
    <t>Heavy machinery (depreciation and reposition)</t>
  </si>
  <si>
    <t>Concrete</t>
  </si>
  <si>
    <t>NaNO3 mined</t>
  </si>
  <si>
    <t>NaNO3 synthetic</t>
  </si>
  <si>
    <t>Neodymium (Nd)</t>
  </si>
  <si>
    <t>Over grid (15%)</t>
  </si>
  <si>
    <t>Over grid (5%)</t>
  </si>
  <si>
    <t>Paint</t>
  </si>
  <si>
    <t>Plastics</t>
  </si>
  <si>
    <t>Polypropylene</t>
  </si>
  <si>
    <t>Rock</t>
  </si>
  <si>
    <t>Rock wool</t>
  </si>
  <si>
    <t>Sand</t>
  </si>
  <si>
    <t>Silicon sand</t>
  </si>
  <si>
    <t>Sillicon wafer modules</t>
  </si>
  <si>
    <t>Site preparation (soil works), etc.</t>
  </si>
  <si>
    <t>Soda ash</t>
  </si>
  <si>
    <t>Steel</t>
  </si>
  <si>
    <t>Syntethic oil</t>
  </si>
  <si>
    <t>Titanium dioxide</t>
  </si>
  <si>
    <t>Wires</t>
  </si>
  <si>
    <t>Maximum Life expectancy at birth (years)</t>
  </si>
  <si>
    <t>Female</t>
  </si>
  <si>
    <t>Male</t>
  </si>
  <si>
    <t>Model</t>
  </si>
  <si>
    <t>Scenario</t>
  </si>
  <si>
    <t>Region</t>
  </si>
  <si>
    <t>Variable</t>
  </si>
  <si>
    <t>Unit</t>
  </si>
  <si>
    <t>Notes</t>
  </si>
  <si>
    <t>AIM/CGE</t>
  </si>
  <si>
    <t>SSP3-Baseline</t>
  </si>
  <si>
    <t>World</t>
  </si>
  <si>
    <t>million</t>
  </si>
  <si>
    <t>GCAM4</t>
  </si>
  <si>
    <t>SSP4-Baseline</t>
  </si>
  <si>
    <t>IMAGE</t>
  </si>
  <si>
    <t>SSP1-Baseline</t>
  </si>
  <si>
    <t>MESSAGE-GLOBIOM</t>
  </si>
  <si>
    <t>SSP2-Baseline</t>
  </si>
  <si>
    <t>REMIND-MAGPIE</t>
  </si>
  <si>
    <t>SSP5-Baseline</t>
  </si>
  <si>
    <t>© SSP Public Database (Version 2.0) https://tntcat.iiasa.ac.at/SspDb 
 generated: 2021-01-26 09:05:58</t>
  </si>
  <si>
    <t>For recommended citation please follow this link: https://tntcat.iiasa.ac.at/SspDb/dsd?Action=htmlpage&amp;page=citation</t>
  </si>
  <si>
    <t>1/years</t>
  </si>
  <si>
    <t>Cu_module</t>
  </si>
  <si>
    <t>Cobalt</t>
  </si>
  <si>
    <t>Graphite</t>
  </si>
  <si>
    <t xml:space="preserve">Austria </t>
  </si>
  <si>
    <t>15-19</t>
  </si>
  <si>
    <t>20-24</t>
  </si>
  <si>
    <t>25-29</t>
  </si>
  <si>
    <t>30-34</t>
  </si>
  <si>
    <t>35-39</t>
  </si>
  <si>
    <t>40-44</t>
  </si>
  <si>
    <t>45-49</t>
  </si>
  <si>
    <t>Belgium</t>
  </si>
  <si>
    <t>Bulgaria</t>
  </si>
  <si>
    <t>Croatia</t>
  </si>
  <si>
    <t>Cyprus</t>
  </si>
  <si>
    <t>Czech Republic</t>
  </si>
  <si>
    <t>Denmark</t>
  </si>
  <si>
    <t>Estonia</t>
  </si>
  <si>
    <t>Finland</t>
  </si>
  <si>
    <t>France</t>
  </si>
  <si>
    <t>Germany</t>
  </si>
  <si>
    <t>Greece</t>
  </si>
  <si>
    <t>Hungary</t>
  </si>
  <si>
    <t>Ireland</t>
  </si>
  <si>
    <t>Italy</t>
  </si>
  <si>
    <t>Latvia</t>
  </si>
  <si>
    <t xml:space="preserve">Lithuania </t>
  </si>
  <si>
    <t>Luxembourg</t>
  </si>
  <si>
    <t>Malta</t>
  </si>
  <si>
    <t>Netherlands</t>
  </si>
  <si>
    <t>Poland</t>
  </si>
  <si>
    <t>Portugal</t>
  </si>
  <si>
    <t>Romania</t>
  </si>
  <si>
    <t>Slovakia</t>
  </si>
  <si>
    <t>Slovenia</t>
  </si>
  <si>
    <t>Spain</t>
  </si>
  <si>
    <t>Sweden</t>
  </si>
  <si>
    <t>UK</t>
  </si>
  <si>
    <t>CNHK</t>
  </si>
  <si>
    <t>EASTOC</t>
  </si>
  <si>
    <t>IND</t>
  </si>
  <si>
    <t>LATAM</t>
  </si>
  <si>
    <t>RUS</t>
  </si>
  <si>
    <t>USMCA</t>
  </si>
  <si>
    <t>LROW</t>
  </si>
  <si>
    <t>HIGH</t>
  </si>
  <si>
    <t>LOW</t>
  </si>
  <si>
    <t>MEDIUM</t>
  </si>
  <si>
    <t>AUSTRIA</t>
  </si>
  <si>
    <t>BELGIUM</t>
  </si>
  <si>
    <t>BULGARIA</t>
  </si>
  <si>
    <t>CROATIA</t>
  </si>
  <si>
    <t>CYPRUS</t>
  </si>
  <si>
    <t>CZECH_REPUBLIC</t>
  </si>
  <si>
    <t>DENMARK</t>
  </si>
  <si>
    <t>ESTONIA</t>
  </si>
  <si>
    <t>FINLAND</t>
  </si>
  <si>
    <t>FRANCE</t>
  </si>
  <si>
    <t>GERMANY</t>
  </si>
  <si>
    <t>GREECE</t>
  </si>
  <si>
    <t>HUNGARY</t>
  </si>
  <si>
    <t>IRELAND</t>
  </si>
  <si>
    <t>ITALY</t>
  </si>
  <si>
    <t>LATVIA</t>
  </si>
  <si>
    <t>LITHUANIA</t>
  </si>
  <si>
    <t>LUXEMBOURG</t>
  </si>
  <si>
    <t>MALTA</t>
  </si>
  <si>
    <t>NETHERLANDS</t>
  </si>
  <si>
    <t>POLAND</t>
  </si>
  <si>
    <t>PORTUGAL</t>
  </si>
  <si>
    <t>ROMANIA</t>
  </si>
  <si>
    <t>SLOVAKIA</t>
  </si>
  <si>
    <t>SLOVENIA</t>
  </si>
  <si>
    <t>SPAIN</t>
  </si>
  <si>
    <t>SWEDEN</t>
  </si>
  <si>
    <t>sex</t>
  </si>
  <si>
    <t>region</t>
  </si>
  <si>
    <t>LIFE EXPECTANCY AT BIRTH (years)</t>
  </si>
  <si>
    <t>FERTILITY - births per 1000 women</t>
  </si>
  <si>
    <t>_SCALAR(PARAMETER)</t>
  </si>
  <si>
    <t>UNIT</t>
  </si>
  <si>
    <t>_VALUE</t>
  </si>
  <si>
    <t>DMNL</t>
  </si>
  <si>
    <t>CEREALS_DIET</t>
  </si>
  <si>
    <t>TUBERS_DIET</t>
  </si>
  <si>
    <t>PULSES_LEGUMES_NUTS</t>
  </si>
  <si>
    <t>FRUITS_VEGETABLES_DIET</t>
  </si>
  <si>
    <t>FATS_VEGETAL</t>
  </si>
  <si>
    <t>FATS_ANIMAL</t>
  </si>
  <si>
    <t>DAIRY</t>
  </si>
  <si>
    <t>EGGS</t>
  </si>
  <si>
    <t>MEAT_RUMINANTS</t>
  </si>
  <si>
    <t>MEAT_MONOGASTRIC</t>
  </si>
  <si>
    <t>FISH</t>
  </si>
  <si>
    <t>SUGARS</t>
  </si>
  <si>
    <t>BEVERAGES</t>
  </si>
  <si>
    <t>STIMULANTS</t>
  </si>
  <si>
    <t>EU27</t>
  </si>
  <si>
    <t>CHINA</t>
  </si>
  <si>
    <t>INDIA</t>
  </si>
  <si>
    <t>RUSSIA</t>
  </si>
  <si>
    <t>Selenium (Se)</t>
  </si>
  <si>
    <t>LDV</t>
  </si>
  <si>
    <t>MOTORCYCLES_2W_3W</t>
  </si>
  <si>
    <t>NMT</t>
  </si>
  <si>
    <t>ICE_gasoline</t>
  </si>
  <si>
    <t>ICE_diesel</t>
  </si>
  <si>
    <t>ICE_LPG</t>
  </si>
  <si>
    <t xml:space="preserve">ICE_gas </t>
  </si>
  <si>
    <t>BEV</t>
  </si>
  <si>
    <t>PHEV</t>
  </si>
  <si>
    <t>HEV</t>
  </si>
  <si>
    <t>FCEV</t>
  </si>
  <si>
    <t>EV</t>
  </si>
  <si>
    <t>HPV</t>
  </si>
  <si>
    <t>BUS</t>
  </si>
  <si>
    <t>2W</t>
  </si>
  <si>
    <t>RAIL</t>
  </si>
  <si>
    <t>MARINE</t>
  </si>
  <si>
    <t>CZECH REPUBLIC</t>
  </si>
  <si>
    <t>EASOC</t>
  </si>
  <si>
    <t>Austria</t>
  </si>
  <si>
    <t>Czechia</t>
  </si>
  <si>
    <t>Lithuania</t>
  </si>
  <si>
    <t>_VALUE_OPTIONS│Dmnl</t>
  </si>
  <si>
    <t>_OPTIONS</t>
  </si>
  <si>
    <t>_VALUE_SELECTED_OPTION</t>
  </si>
  <si>
    <t>ANNUAL_VARIATION_CAPACITY_EXPANSION_PROSTO_DEDICATED_1R_1T_SP</t>
  </si>
  <si>
    <t>INITIAL_YEAR_ANNUAL_VARIATION_CAPACITY_EXPANSION_PROSTO_DEDICATED_SP</t>
  </si>
  <si>
    <t>1/year</t>
  </si>
  <si>
    <t>REGIONS_9_I</t>
  </si>
  <si>
    <t>PHS</t>
  </si>
  <si>
    <t>STATIONARY_BATTERIES</t>
  </si>
  <si>
    <t>CAPITAL_PRODUCTIVITY_VARIATION_1R_1S_SP</t>
  </si>
  <si>
    <t>INITIAL_YEAR_CAPITAL_PRODUCTIVITY_VARIATION_SP</t>
  </si>
  <si>
    <t>CROPS</t>
  </si>
  <si>
    <t>ANIMALS</t>
  </si>
  <si>
    <t>FORESTRY</t>
  </si>
  <si>
    <t>FISHNG</t>
  </si>
  <si>
    <t>MINING_COAL</t>
  </si>
  <si>
    <t>EXTRACTION_OIL</t>
  </si>
  <si>
    <t>EXTRACTION_GAS</t>
  </si>
  <si>
    <t>EXTRACTION_OTHER_GAS</t>
  </si>
  <si>
    <t>MINING_URANIUM_THORIUM</t>
  </si>
  <si>
    <t>MINING_IRON</t>
  </si>
  <si>
    <t>MINING_COPPER</t>
  </si>
  <si>
    <t>MINING_NICKEL</t>
  </si>
  <si>
    <t>MINING_ALUMINIUM</t>
  </si>
  <si>
    <t>MINING_PRECIOUS_METALS</t>
  </si>
  <si>
    <t>MINING_LEAD_ZINC_TIN</t>
  </si>
  <si>
    <t>MINING_OTHER_METALS</t>
  </si>
  <si>
    <t>MINING_NON_METALS</t>
  </si>
  <si>
    <t>MANUFACTURE_FOOD</t>
  </si>
  <si>
    <t>MANUFACTURE_WOOD</t>
  </si>
  <si>
    <t>COKE</t>
  </si>
  <si>
    <t>REFINING</t>
  </si>
  <si>
    <t>MANUFACTURE_CHEMICAL</t>
  </si>
  <si>
    <t>MANUFACTURE_PLASTIC</t>
  </si>
  <si>
    <t>MANUFACTURE_OTHER_NON_METAL</t>
  </si>
  <si>
    <t>MANUFACTURE_BASIC_METALS</t>
  </si>
  <si>
    <t>MANUFACTURE_METAL_PRODUCTS</t>
  </si>
  <si>
    <t>MANUFACTURE_ELECTRONICS</t>
  </si>
  <si>
    <t>MANUFACTURE_ELECTRICAL_EQUIPMENT</t>
  </si>
  <si>
    <t>MANUFACTURE_MACHINERY</t>
  </si>
  <si>
    <t>MANUFACTURE_VEHICLES</t>
  </si>
  <si>
    <t>MANUFACTURE_OTHER</t>
  </si>
  <si>
    <t>ELECTRICITY_COAL</t>
  </si>
  <si>
    <t>ELECTRICITY_GAS</t>
  </si>
  <si>
    <t>ELECTRICITY_NUCLEAR</t>
  </si>
  <si>
    <t>ELECTRICITY_HYDRO</t>
  </si>
  <si>
    <t>ELECTRICITY_WIND</t>
  </si>
  <si>
    <t>ELECTRICITY_OIL</t>
  </si>
  <si>
    <t>ELECTRICITY_SOLAR_PV</t>
  </si>
  <si>
    <t>ELECTRICITY_SOLAR_THERMAL</t>
  </si>
  <si>
    <t>ELECTRICITY_OTHER</t>
  </si>
  <si>
    <t>DISTRIBUTION_ELECTRICITY</t>
  </si>
  <si>
    <t>DISTRIBUTION_GAS</t>
  </si>
  <si>
    <t>STEAM_HOT_WATER</t>
  </si>
  <si>
    <t>WASTE_MANAGEMENT</t>
  </si>
  <si>
    <t>CONSTRUCTION</t>
  </si>
  <si>
    <t>TRADE_REPAIR_VEHICLES</t>
  </si>
  <si>
    <t>TRANSPORT_RAIL</t>
  </si>
  <si>
    <t>TRANSPORT_OTHER_LAND</t>
  </si>
  <si>
    <t>TRANSPORT_PIPELINE</t>
  </si>
  <si>
    <t>TRANSPORT_SEA</t>
  </si>
  <si>
    <t>TRANSPORT_INLAND_WATER</t>
  </si>
  <si>
    <t>TRANSPORT_AIR</t>
  </si>
  <si>
    <t>ACCOMMODATION</t>
  </si>
  <si>
    <t>TELECOMMUNICATIONS</t>
  </si>
  <si>
    <t>FINANCE</t>
  </si>
  <si>
    <t>REAL_ESTATE</t>
  </si>
  <si>
    <t>OTHER_SERVICES</t>
  </si>
  <si>
    <t>PUBLIC_ADMINISTRATION</t>
  </si>
  <si>
    <t>EDUCATION</t>
  </si>
  <si>
    <t>HEALTH</t>
  </si>
  <si>
    <t>ENTERTAIMENT</t>
  </si>
  <si>
    <t>PRIVATE_HOUSEHOLDS</t>
  </si>
  <si>
    <t xml:space="preserve">AUSTRIA </t>
  </si>
  <si>
    <t xml:space="preserve">LITHUANIA </t>
  </si>
  <si>
    <t>LABOUR_PRODUCTIVITY_VARIATION_1R_1S_SP</t>
  </si>
  <si>
    <t>INITIAL_YEAR_LABOUR_PRODUCTIVITY_VARIATION_SP</t>
  </si>
  <si>
    <t>WORKING_TIME_VARIATION_1R_1S_SP</t>
  </si>
  <si>
    <t>INITIAL_YEAR_WORKING_TIME_VARIATION_SP</t>
  </si>
  <si>
    <t>DEBT_INTEREST_RATE_TARGET_1R_1S_SP</t>
  </si>
  <si>
    <t>INITIAL_YEAR_DEBT_INTEREST_RATE_TARGET_SP</t>
  </si>
  <si>
    <t>1/Year</t>
  </si>
  <si>
    <t>RAINFED</t>
  </si>
  <si>
    <t>IRRIGATED</t>
  </si>
  <si>
    <t>FOREST_MANAGED</t>
  </si>
  <si>
    <t>FOREST_PRIMARY</t>
  </si>
  <si>
    <t>FOREST_PLANTATIONS</t>
  </si>
  <si>
    <t>SHRUBLAND</t>
  </si>
  <si>
    <t>GRASSLAND</t>
  </si>
  <si>
    <t>WETLAND</t>
  </si>
  <si>
    <t>URBAN</t>
  </si>
  <si>
    <t>SOLAR</t>
  </si>
  <si>
    <t>SNOW_ICE_WATERBODIES</t>
  </si>
  <si>
    <t>OTHER_LAND</t>
  </si>
  <si>
    <t>DMNL/year</t>
  </si>
  <si>
    <t>SHARE_PV_INSTALLATIONS_SINGLE_FAMILY_VS_TOTAL_HOUSEHOLDS_BUILDINGS_SP</t>
  </si>
  <si>
    <t>INITIAL_YEAR_REDUCTION_MATERIAL_INTENSITY_PV_SP</t>
  </si>
  <si>
    <t>REDUCTION_RATE_MATERIAL_INTENSITY_PV_REST_OF_MATERIALS_SP</t>
  </si>
  <si>
    <t>INITIAL_YEAR_EFFICIENCY_INCREASE_RATE_PV_SP</t>
  </si>
  <si>
    <t>people/household</t>
  </si>
  <si>
    <t>Constant 2015 values</t>
  </si>
  <si>
    <t>Timeseries per region</t>
  </si>
  <si>
    <t>SWITCH_DIET_CHANGE_SP</t>
  </si>
  <si>
    <t>YEAR_INITIAL_DIET_CHANGE_SP</t>
  </si>
  <si>
    <t>YEAR_FINAL_DIET_CHANGE_SP</t>
  </si>
  <si>
    <t>SHARE_OF_CHANGE_TO_POLICY_DIET_INICIAL_VALUE_SP</t>
  </si>
  <si>
    <t>ANNUAL_EFFICIENCY_INCREASE_PV_SP</t>
  </si>
  <si>
    <t>CHP_gas_fuels</t>
  </si>
  <si>
    <t>CHP_gas_fuels_CCS</t>
  </si>
  <si>
    <t>CHP_geothermal</t>
  </si>
  <si>
    <t>CHP_liquid_fuels</t>
  </si>
  <si>
    <t>CHP_liquid_fuels_CCS</t>
  </si>
  <si>
    <t>CHP_solid_fossil</t>
  </si>
  <si>
    <t>CHP_solid_fossil_CCS</t>
  </si>
  <si>
    <t>CHP_waste</t>
  </si>
  <si>
    <t>CHP_solid_bio</t>
  </si>
  <si>
    <t>CHP_solid_bio_CCS</t>
  </si>
  <si>
    <t>HP_gas_fuels</t>
  </si>
  <si>
    <t>HP_solid_bio</t>
  </si>
  <si>
    <t>HP_geothermal</t>
  </si>
  <si>
    <t>HP_liquid_fuels</t>
  </si>
  <si>
    <t>HP_solar</t>
  </si>
  <si>
    <t>HP_solid_fossil</t>
  </si>
  <si>
    <t>HP_waste</t>
  </si>
  <si>
    <t>PP_solid_bio</t>
  </si>
  <si>
    <t>PP_solid_bio_CCS</t>
  </si>
  <si>
    <t>PP_gas_fuels</t>
  </si>
  <si>
    <t>PP_gas_fuels_CCS</t>
  </si>
  <si>
    <t>PP_geothermal</t>
  </si>
  <si>
    <t>PP_hydropower_dammed</t>
  </si>
  <si>
    <t>PP_hydropower_run_of_river</t>
  </si>
  <si>
    <t>PP_liquid_fuels</t>
  </si>
  <si>
    <t>PP_liquid_fuels_CCS</t>
  </si>
  <si>
    <t>PP_nuclear</t>
  </si>
  <si>
    <t>PP_oceanic</t>
  </si>
  <si>
    <t>PP_solar_CSP</t>
  </si>
  <si>
    <t>PP_solar_PV</t>
  </si>
  <si>
    <t>PP_solar_urban_PV</t>
  </si>
  <si>
    <t>PP_solid_fossil</t>
  </si>
  <si>
    <t>PP_solid_fossil_CCS</t>
  </si>
  <si>
    <t>PP_waste</t>
  </si>
  <si>
    <t>PP_waste_CCS</t>
  </si>
  <si>
    <t>PP_wind_offshore</t>
  </si>
  <si>
    <t>PP_wind_onshore</t>
  </si>
  <si>
    <t>blending_gas_fuels</t>
  </si>
  <si>
    <t>blending_liquid_fuels</t>
  </si>
  <si>
    <t>no_process_TI_hydrogen</t>
  </si>
  <si>
    <t>no_process_TI_solid_bio</t>
  </si>
  <si>
    <t>no_process_TI_solid_fossil</t>
  </si>
  <si>
    <t>AIR_DOMESTIC</t>
  </si>
  <si>
    <t>AIR_INTRA_EU</t>
  </si>
  <si>
    <t>AIR_INTERNATIONAL</t>
  </si>
  <si>
    <t>OBJECTIVE_DIET_CHANGE_SP</t>
  </si>
  <si>
    <t xml:space="preserve">Module Name </t>
  </si>
  <si>
    <t>Brief Description</t>
  </si>
  <si>
    <t>AFFORESTATION_SP</t>
  </si>
  <si>
    <t>Policy of increase of managed forest, this is an increase of the high forest biodiversity (not the increase of tree plantations). The objective of this policy is expressed as a % of the historical value of the area of forest of 2015 (0 = 0%, means that there is no increse of forest;  1 = 100%,  means that the area reforested equals forest area in 2015).</t>
  </si>
  <si>
    <t>Protection of Primary Forest Policy</t>
  </si>
  <si>
    <t>If this policy is applied, the primary forest is protected and its area does not go down the value given in OBJECTIVE. The protection starts in INITIAL YEAR and ends in FINAL YEAR. If primary forest area in INITIAL YEAR is lower than OBJECTIVE*forest area in 2015, the area in INITIAL YEAR is maintained. The objective of policy is expressed as a share of the initial area of primary forest in 2015 (from 0 to 1; =1 means that an area equal to the primary forest we had in 2015 is protected, =0 means that there are no limits to deforestation).</t>
  </si>
  <si>
    <t>Change to Policy Diet Policy</t>
  </si>
  <si>
    <t>SHARE_OF_CHANGE_TO_POLICY_DIET_SP</t>
  </si>
  <si>
    <t>If this policy is applied, the population starts a cultural-driven change of diet to the policy diets that starts in INITIAL YEAR and ends in FINAL YEAR. The objective of this policy is expressed as a share of the population that has adopted the policy diet in FINAL YEAR. The OBJECTIVE varies between 0 and 1 (0= means that there no dietary change, 1= means that all the population adopts the policy diet).</t>
  </si>
  <si>
    <t>SWITCH_AFFORESTATION_SP</t>
  </si>
  <si>
    <t>YEAR_FINAL_AFFORESTATION_SP</t>
  </si>
  <si>
    <t>OBJECTIVE_AFFORESTATION_SP</t>
  </si>
  <si>
    <t>SWITCH_REGENERATIVE_AGRICULTURE_SP</t>
  </si>
  <si>
    <t>YEAR_INITIAL_REGENERATIVE_AGRICULTURE_SP</t>
  </si>
  <si>
    <t>YEAR_FINAL_REGENERATIVE_AGRICULTURE_SP</t>
  </si>
  <si>
    <t>OBJECTIVE_REGENERATIVE_AGRICULTURE_SP</t>
  </si>
  <si>
    <t>TRADITIONAL_TO_INDUSTRIAL_AGRICULTURE_SP</t>
  </si>
  <si>
    <t>CHANGE_TO_REGENERATIVE_AGRICULTURE_SP</t>
  </si>
  <si>
    <r>
      <rPr>
        <b/>
        <sz val="11"/>
        <color theme="1"/>
        <rFont val="Calibri"/>
        <family val="2"/>
        <scheme val="minor"/>
      </rPr>
      <t>SWITCH_</t>
    </r>
    <r>
      <rPr>
        <sz val="11"/>
        <color theme="1"/>
        <rFont val="Calibri"/>
        <family val="2"/>
        <scheme val="minor"/>
      </rPr>
      <t xml:space="preserve"> (Activate or deactivate the policy or hypothesis)</t>
    </r>
  </si>
  <si>
    <r>
      <rPr>
        <b/>
        <sz val="11"/>
        <color theme="1"/>
        <rFont val="Calibri"/>
        <family val="2"/>
        <scheme val="minor"/>
      </rPr>
      <t xml:space="preserve">INITIAL_YEAR_ </t>
    </r>
    <r>
      <rPr>
        <sz val="11"/>
        <color theme="1"/>
        <rFont val="Calibri"/>
        <family val="2"/>
        <scheme val="minor"/>
      </rPr>
      <t>(Initial year of application of the policy or hypothesis)</t>
    </r>
  </si>
  <si>
    <r>
      <rPr>
        <b/>
        <sz val="11"/>
        <color theme="1"/>
        <rFont val="Calibri"/>
        <family val="2"/>
        <scheme val="minor"/>
      </rPr>
      <t>FINAL_YEAR_</t>
    </r>
    <r>
      <rPr>
        <sz val="11"/>
        <color theme="1"/>
        <rFont val="Calibri"/>
        <family val="2"/>
        <scheme val="minor"/>
      </rPr>
      <t xml:space="preserve"> (Final year of application of the policy or hypothesis)</t>
    </r>
  </si>
  <si>
    <r>
      <rPr>
        <b/>
        <sz val="11"/>
        <color theme="1"/>
        <rFont val="Calibri"/>
        <family val="2"/>
        <scheme val="minor"/>
      </rPr>
      <t>OBJECTIVE_</t>
    </r>
    <r>
      <rPr>
        <sz val="11"/>
        <color theme="1"/>
        <rFont val="Calibri"/>
        <family val="2"/>
        <scheme val="minor"/>
      </rPr>
      <t xml:space="preserve"> (Desired value by applying the policy or hypothesis)</t>
    </r>
  </si>
  <si>
    <r>
      <rPr>
        <b/>
        <sz val="11"/>
        <color theme="1"/>
        <rFont val="Calibri"/>
        <family val="2"/>
        <scheme val="minor"/>
      </rPr>
      <t>SHAPE_</t>
    </r>
    <r>
      <rPr>
        <sz val="11"/>
        <color theme="1"/>
        <rFont val="Calibri"/>
        <family val="2"/>
        <scheme val="minor"/>
      </rPr>
      <t xml:space="preserve"> (Shape of the evolution of the applied policy or hypothesis over time).</t>
    </r>
    <r>
      <rPr>
        <b/>
        <sz val="11"/>
        <color theme="1"/>
        <rFont val="Calibri"/>
        <family val="2"/>
        <scheme val="minor"/>
      </rPr>
      <t xml:space="preserve"> N.B:</t>
    </r>
    <r>
      <rPr>
        <sz val="11"/>
        <color theme="1"/>
        <rFont val="Calibri"/>
        <family val="2"/>
        <scheme val="minor"/>
      </rPr>
      <t xml:space="preserve"> It is not necessary to have this variable in all the policies or hypothesis.</t>
    </r>
  </si>
  <si>
    <t>YEAR</t>
  </si>
  <si>
    <t>POLICY SCENARIO PARAMETERS</t>
  </si>
  <si>
    <t>DIET_ACORDING_TO_POLICIES_SP</t>
  </si>
  <si>
    <t>SELECT_POLICY_DIET_PATTERNS_SP</t>
  </si>
  <si>
    <t>PRIORITIES_OF_LAND_USE_CHANGE_SP</t>
  </si>
  <si>
    <t>NOMINALLY MANAGED</t>
  </si>
  <si>
    <t>MODERATELY DEGRADED</t>
  </si>
  <si>
    <t>SEVERELY DEGRADED</t>
  </si>
  <si>
    <t>IMPROVED GRASSLAND MEDIUM INPUT</t>
  </si>
  <si>
    <t>IMPROVED GRASSLAND HIGH INPUT</t>
  </si>
  <si>
    <t>Land_and_water</t>
  </si>
  <si>
    <t>From Traditional to Industrial Agriculture Policy</t>
  </si>
  <si>
    <t>Change to Regenerative Agriculture Policy</t>
  </si>
  <si>
    <t xml:space="preserve">Diet Acording to Policies </t>
  </si>
  <si>
    <t>Priorities of Land Use Change Policy</t>
  </si>
  <si>
    <t>Definition</t>
  </si>
  <si>
    <t>Examples</t>
  </si>
  <si>
    <t>Task in LOCOMOTION</t>
  </si>
  <si>
    <t>OVERALL GOAL (aka overall objective)</t>
  </si>
  <si>
    <t>An overall goal is by definition a broad, general objective at societal level (not to be confounded with a policy measure which correspond to a more specific objective).</t>
  </si>
  <si>
    <t>Full net decarbonisation by 2050; global average temperature &lt; 1.5⁰C; achieve full employment; maintain a certain level of societal equity; annual GDPpc growth of 3%; SDGs, etc.</t>
  </si>
  <si>
    <t>The achievement of all the overall goals indicates that a simulation has been successful into proposing solutions to the identified problems, and constitutes the basis for developing policy recommendations.</t>
  </si>
  <si>
    <t>In LOCOMOTION it is planned to develop a list of desired “overall goals” taking into account different criteria (social, economic, environmental, etc.). WP5 is developing well-being indicators (e.g., SDGs (UN, 2020)) and Task 8.2.3 will also focus on this.</t>
  </si>
  <si>
    <t>It is planned that the demand functions to be developed within the LOCOMOTION IAM take into account these overall goals so that the model naturally pursuits its attainment (WP4 and WP9).</t>
  </si>
  <si>
    <t>Two kinds of “overall goals” can be differentiated: those identified as driving a given storyline (storyline goals) and those which the model users may want to check if a given storyline are able to fulfill (expanded overall goals).</t>
  </si>
  <si>
    <t>In any case, it is required that the model has measurable variables that can be used as indicators to verify the fulfilment of these overall goals.</t>
  </si>
  <si>
    <t>STORYLINE (aka narrative)</t>
  </si>
  <si>
    <t xml:space="preserve">General narrative about how the future might unfold. Qualitative description of the trajectories of economic, social, technological and environmental evolution that the world (including heterogeneous disaggregation) may follow in the near future (hence, it implicitly includes a certain number of policy measures). </t>
  </si>
  <si>
    <t>Business as usual, Green Growth, Degrowth, etc.</t>
  </si>
  <si>
    <t>Task 8.3.1 will identify a minimal set of relevant storylines to simulate with the model (SSPs as relevant for IAM/climate community + other relevant storylines from literature, stakeholders, etc.).</t>
  </si>
  <si>
    <t>These storylines may depict heterogeneous regional developments since LOCOMOTION will be a multi-regional model.</t>
  </si>
  <si>
    <t>SSPs represent a relevant set of storylines since they are standard in the climate science community (this does not mean that we cannot simulate other storylines which are not considered within the SSPs).</t>
  </si>
  <si>
    <t>POLICY</t>
  </si>
  <si>
    <r>
      <t>A set of ideas or a plan of what to do in particular situations that has been agreed to officially by a group of people, a business organization, a government, or a political party.</t>
    </r>
    <r>
      <rPr>
        <vertAlign val="superscript"/>
        <sz val="10"/>
        <color theme="1"/>
        <rFont val="Calibri"/>
        <family val="2"/>
      </rPr>
      <t>[1]</t>
    </r>
    <r>
      <rPr>
        <sz val="10"/>
        <color theme="1"/>
        <rFont val="Calibri"/>
        <family val="2"/>
      </rPr>
      <t xml:space="preserve"> Different types of policies can be defined depending on their scope: Energy Policy, Economic Policy, Trade Policy, Health policy, Environmental policy, etc., not to be confounded with policy measures which are more specific.</t>
    </r>
  </si>
  <si>
    <t>Energy Policy, Economic Policy, Trade Policy, Health policy, Environmental policy, etc.</t>
  </si>
  <si>
    <t>POLICY OBJECTIVE (aka policy goal)</t>
  </si>
  <si>
    <t>Generally formulated desired outcome of a policy. Not to be confounded with policy target (see below), which refers to a specific quantified level or rate set for the chosen objective.</t>
  </si>
  <si>
    <t>Decarbonization, transition to renewables, reduce unemployment, reduce inequalities, GDPpc growth, increase exports, decrease energy use in buildings, etc.</t>
  </si>
  <si>
    <t>POLICY MEASURE</t>
  </si>
  <si>
    <t>Intervention in a part of the existing system (economy, environment, social welfare, etc.) typically promoted by institutions such as governments and regulatory institutions to drive a technological, behavioural, infrastructure, etc. change with relation to current trends.</t>
  </si>
  <si>
    <t>Feed-in-tariffs for renewables, carbon tax, border adjustment tax, raising awareness to consume sustainable products, new laws limiting or prohibiting the consumption or production of polluting products, etc.</t>
  </si>
  <si>
    <t>Task 8.1 will collate a structured database of policy measures (from IAMs, from NECPs, scientific literature review + stakeholders). Task 8.2 will make a selection of those: (1) viable to be implemented in the model and (2) more relevant based on a diversity of criteria (including stakeholders' opinions) in cooperation with the WP5 which may for example include a selection of targets among the SDG targets.</t>
  </si>
  <si>
    <t>Policy measures can be specified through quantifiable targets (policy targets) and are implemented through instruments (policy instruments).</t>
  </si>
  <si>
    <t xml:space="preserve">It will be often not possible to model the effect of a policy measure directly in our LOCOMOTION model due to the inherent complexity of modelling very heterogeneous measures in the absence of sufficient granularity (geographical, economic agents, etc.). A practical alternative in these cases is to represent the intended effect (=policy target) that such a policy measure would have on a particular feature or sector (be it endogenously or by a exogenous assumption that is consistent with the storyline). </t>
  </si>
  <si>
    <t>The selected policy measures to be modelled will be communicated to each modelling WP for their implementation.</t>
  </si>
  <si>
    <t>The effectiveness, unintended effects, impact on equity, as well as cost, feasibility and acceptability of implementation, etc. of each measure are different, and our IAM LOCOMOTION must be able to show which combination of policy targets and measures is best in achieving the overall goals (this will be part of the LOCOMOTION policy recommendations to be done in Task 8.5).</t>
  </si>
  <si>
    <t>POLICY TARGET</t>
  </si>
  <si>
    <t>Quantifiable target (=intended effect) of a given policy measure.</t>
  </si>
  <si>
    <t>32% of renewable energy in total energy by 2030, increasing public transport passengers by 20%, reducing the same 20% of private transport passengers, reduce meat consumption in the diet by 10%, targets from the SDGs, etc.</t>
  </si>
  <si>
    <t>The model must have measurable variables that can be used as indicators to verify the fulfillment of these policy targets.</t>
  </si>
  <si>
    <t>POLICY INSTRUMENT</t>
  </si>
  <si>
    <t>Mechanisms and tools to implement policy measures and eventually reach policy targets. It should also be considered that one policy instrument may contribute to implementing different policy measures and reach different targets.</t>
  </si>
  <si>
    <t>Laws, regulations, codes, subsidies, taxes, campaigns to raise awareness, new infrastructure projects for transport or urban planning, focused education and training for professionals, obligation schemes, public procurement, science funding, etc.</t>
  </si>
  <si>
    <t>In LOCOMOTION 12 types of policy instruments are considered (cf. D8.1 (Böck et al., 2020)): regulatory, financial incentives, taxes, behavioural, improved infrastructure, education and training, obligation schemes, public procurement, research and development, roadmaps and plans and other. The classification of policy instruments performed in Task 8.1 might help to indicate if, how and in what LOCOMOTION module policy measures might be modelled.</t>
  </si>
  <si>
    <t>HYPOTHESIS</t>
  </si>
  <si>
    <t xml:space="preserve">Hypothesis are assumptions made in the model that refer to biophysical realities that are not controllable by human societies. Hypothesis are subject to uncertainty. </t>
  </si>
  <si>
    <t>Oil reserves, mineral reserves, tipping points
How much oil is available at X extraction cost in region Z?</t>
  </si>
  <si>
    <t>SCENARIO</t>
  </si>
  <si>
    <t>A consistent quantification of a storyline. It is composed by a set of quantitative inputs to which together allow to simulate a storyline with the model and get results. These inputs can be very different, e.g,. hypotheses, policy measures or policy targets.</t>
  </si>
  <si>
    <t>(Same as for storylines)</t>
  </si>
  <si>
    <t>Task 8.3.2. In collaboration with modellers the quantitative inputs corresponding to each storyline will be set.</t>
  </si>
  <si>
    <t>Scenario parameters: all the quantitative information to perform a simulation will be gathered in a dedicated excel file which will have 1 tab per LOCOMOTION region/country (work under development in WP9).</t>
  </si>
  <si>
    <t>ADAPTIVE SCENARIO</t>
  </si>
  <si>
    <t xml:space="preserve">The trajectory of the initially defined scenario can be modified due to the internal constraints present in the model. </t>
  </si>
  <si>
    <t>A Green Growth/Degrowth/etc. which does not attain its predefined overall goals</t>
  </si>
  <si>
    <t>It is a result of the simulation (endogenous), hence no specific tasks are envisaged to specifically tackle this. They will be obtained one the model is simulated in Tasks 8.4, 8.5 and 9.2.</t>
  </si>
  <si>
    <r>
      <t>[1]</t>
    </r>
    <r>
      <rPr>
        <sz val="10"/>
        <color theme="1"/>
        <rFont val="Roboto"/>
      </rPr>
      <t>Adapted from: https://dictionary.cambridge.org/es-LA/dictionary/english/policy.</t>
    </r>
  </si>
  <si>
    <t>LIST OF DEFINITIONS:</t>
  </si>
  <si>
    <t>The concept of “policy” is very broad, general and even loose and for these reasons it will not be separately worked in the project, but rather considered jointly with the overall goals and storyline.
An important conceptual distinction is made between assumptions included in the model that are considered "the result of policies" and those considered "hypotheses".
Assumptions that refer to human behaviour, resp. anything that can be influenced/controlled by humans, are considered the result of (often multiple) policy measures. Example are changes in people's mobility behaviour (e.g. choice of mode, number of person-km, etc.), demographic development or changes in installed PV capacities. 
Hypothesis refers to assumption that are conditioned by biophysical realities, but subject to uncertainty. One example is the reserves of minerals or oil.</t>
  </si>
  <si>
    <t>Submodule Name (Wiliam View in Vensim)</t>
  </si>
  <si>
    <t>LOAD_FACTOR_SP</t>
  </si>
  <si>
    <t>YEAR_INITIAL_LOAD_FACTOR_MOD_SP</t>
  </si>
  <si>
    <t>YEAR_FINAL_LOAD_FACTOR_MOD_SP</t>
  </si>
  <si>
    <t>OBJECTIVE_LOAD_FACTOR_MOD_SP</t>
  </si>
  <si>
    <t>SWITCH_LOAD_FACTOR_MOD_SP</t>
  </si>
  <si>
    <t>POWER_TRAIN_I</t>
  </si>
  <si>
    <t>REGIONS_I</t>
  </si>
  <si>
    <t>SWITCH_FUEL_CONSUMPTION_EFFICIENCY_CHANGE_SP</t>
  </si>
  <si>
    <t>YEAR_INITIAL_FUEL_CONSUMPTION_EFFICIENCY_CHANGE_SP</t>
  </si>
  <si>
    <t>YEAR_FINAL_FUEL_CONSUMPTION_EFFICIENCY_CHANGE_SP</t>
  </si>
  <si>
    <t>FUEL_CONSUMPTION_EFFICIENCY_CHANGE</t>
  </si>
  <si>
    <t>energy-end_use.transport_passengers</t>
  </si>
  <si>
    <t>TRANSPORT_DEMAND_SHARE_SP</t>
  </si>
  <si>
    <t>V2G_SP</t>
  </si>
  <si>
    <t>YEAR_INITIAL_V2G_SP</t>
  </si>
  <si>
    <t>YEAR_FINAL_V2G_SP</t>
  </si>
  <si>
    <t>OBJECTIVE_V2G_SP</t>
  </si>
  <si>
    <t>SWITCH_V2G_SP</t>
  </si>
  <si>
    <t>INITIAL_V2G_SP</t>
  </si>
  <si>
    <t>SC_SP</t>
  </si>
  <si>
    <t>SWITCH_SC_SP</t>
  </si>
  <si>
    <t>YEAR_INITIAL_SC_SP</t>
  </si>
  <si>
    <t>YEAR_FINAL_SC_SP</t>
  </si>
  <si>
    <t>OBJECTIVE_SC_SP</t>
  </si>
  <si>
    <t>INITIAL_SC_SP</t>
  </si>
  <si>
    <t>Vehicle to Grid</t>
  </si>
  <si>
    <t>energy-electricity_storage_EV_batteries_cycles</t>
  </si>
  <si>
    <t>Smart Chargers</t>
  </si>
  <si>
    <t>ONGOING MODELLING WORK !!</t>
  </si>
  <si>
    <r>
      <t>REGIONS_I</t>
    </r>
    <r>
      <rPr>
        <sz val="11"/>
        <rFont val="Calibri"/>
        <family val="2"/>
      </rPr>
      <t>│_</t>
    </r>
    <r>
      <rPr>
        <sz val="11"/>
        <rFont val="Calibri"/>
        <family val="2"/>
        <scheme val="minor"/>
      </rPr>
      <t>UNIT</t>
    </r>
  </si>
  <si>
    <r>
      <t>REGIONS_I</t>
    </r>
    <r>
      <rPr>
        <sz val="11"/>
        <rFont val="Calibri"/>
        <family val="2"/>
      </rPr>
      <t>│kg/person</t>
    </r>
  </si>
  <si>
    <t>_UNIT</t>
  </si>
  <si>
    <t>POWER_TRAIN_I│DMNL</t>
  </si>
  <si>
    <t>PRIVATE_TRANSPORT_I│_UNIT</t>
  </si>
  <si>
    <t xml:space="preserve">LIST OF ENERGY-TRANSPORT POLICIES AND HYPOTHESIS </t>
  </si>
  <si>
    <t>ENERGY-TRANSPORT</t>
  </si>
  <si>
    <t>Energy</t>
  </si>
  <si>
    <t xml:space="preserve">LAND AND WATER </t>
  </si>
  <si>
    <t xml:space="preserve">LIST OF LAND AND WATER POLICIES AND HYPOTHESIS </t>
  </si>
  <si>
    <r>
      <t>Each policy can be found in the model by clicking in Vensim (when the .mdl is opened) on</t>
    </r>
    <r>
      <rPr>
        <b/>
        <sz val="11"/>
        <color theme="1"/>
        <rFont val="Calibri"/>
        <family val="2"/>
        <scheme val="minor"/>
      </rPr>
      <t xml:space="preserve"> EDIT</t>
    </r>
    <r>
      <rPr>
        <sz val="11"/>
        <color theme="1"/>
        <rFont val="Calibri"/>
        <family val="2"/>
        <scheme val="minor"/>
      </rPr>
      <t xml:space="preserve"> -&gt; </t>
    </r>
    <r>
      <rPr>
        <b/>
        <sz val="11"/>
        <color theme="1"/>
        <rFont val="Calibri"/>
        <family val="2"/>
        <scheme val="minor"/>
      </rPr>
      <t>FIND</t>
    </r>
  </si>
  <si>
    <t>BELOW -&gt; POLICIES AND HYPOTHESES FROM MEDEAS (IGNORE)</t>
  </si>
  <si>
    <t>CLIMATE</t>
  </si>
  <si>
    <t xml:space="preserve">LIST OF CLIMATE HYPOTHESIS </t>
  </si>
  <si>
    <t>RCP 2.6</t>
  </si>
  <si>
    <t>RCP 4.5</t>
  </si>
  <si>
    <t>RCP 6.0</t>
  </si>
  <si>
    <t>RCP 8.5</t>
  </si>
  <si>
    <t>SELECT_GWP_TIME_FRAME_SP</t>
  </si>
  <si>
    <t>20 year</t>
  </si>
  <si>
    <t>100 year</t>
  </si>
  <si>
    <t>CLIMATE_SENSITIVITY_SP</t>
  </si>
  <si>
    <t>climate-impacts.temperature_change</t>
  </si>
  <si>
    <t xml:space="preserve">Policy or Hypothesis Name </t>
  </si>
  <si>
    <t xml:space="preserve">Policy or Hypothesis Name In Wiliam Model </t>
  </si>
  <si>
    <t>Global Warming Potential (GWP) time frame</t>
  </si>
  <si>
    <t>climate-total_GHG_emissions &amp; energy-outputs</t>
  </si>
  <si>
    <t xml:space="preserve">Climate sensitivity </t>
  </si>
  <si>
    <t>ENERGY</t>
  </si>
  <si>
    <t>STATIONARY_BATTERIES_MAXIMUM_SP</t>
  </si>
  <si>
    <t>NRG_PROTRA_I│dmnl</t>
  </si>
  <si>
    <t>materials-requirements.PV_subtechn</t>
  </si>
  <si>
    <t>energy-transformation.efficiency_improvements</t>
  </si>
  <si>
    <t>PROTRA_CAPACITY_EXPANSION_PRIORITIES_VECTOR_SP</t>
  </si>
  <si>
    <t>energy-capacities</t>
  </si>
  <si>
    <t>FERTILITY_RATES_SP</t>
  </si>
  <si>
    <t>OBJECTIVE_FERTILITY_RATES_SP</t>
  </si>
  <si>
    <t>Fertility rates</t>
  </si>
  <si>
    <t>Life expectancy at birth</t>
  </si>
  <si>
    <t xml:space="preserve">LIST OF ENERGY POLICIES AND HYPOTHESIS </t>
  </si>
  <si>
    <t xml:space="preserve">LIST OF ECONOMY POLICIES AND HYPOTHESIS </t>
  </si>
  <si>
    <t>ECONOMY</t>
  </si>
  <si>
    <t>REGION_35_I│1/year</t>
  </si>
  <si>
    <t>dmnl</t>
  </si>
  <si>
    <t>REGIONS_35_I│Dmnl</t>
  </si>
  <si>
    <t>Damage function represent impacts from all the hazards</t>
  </si>
  <si>
    <t>Damage function represent impacts from heatwaves</t>
  </si>
  <si>
    <t>Damage function represent impacts from wildfires</t>
  </si>
  <si>
    <t>Damage function represent impacts from droughts</t>
  </si>
  <si>
    <t>Maximum damages (the statistic measure 'maximum' is used to calibrate the damage function)</t>
  </si>
  <si>
    <t>Minimum damages (the statistic measure 'minimum' is used to calibrate the damage function)</t>
  </si>
  <si>
    <t>Median damages (the statistic measure 'median' is used to calibrate the damage function)</t>
  </si>
  <si>
    <t>Average damages (the statistic measure 'mean' is used to calibrate the damage function)</t>
  </si>
  <si>
    <t>SELECT_CLIMATE_CHANGE_IMPACT_UNCERTAINTY_SCENARIO_SP</t>
  </si>
  <si>
    <t>Economy</t>
  </si>
  <si>
    <t>Climate</t>
  </si>
  <si>
    <t>Demography</t>
  </si>
  <si>
    <t>economy-firms.investment</t>
  </si>
  <si>
    <t>economy-labour</t>
  </si>
  <si>
    <t xml:space="preserve">economy-government </t>
  </si>
  <si>
    <t>economy.prices</t>
  </si>
  <si>
    <t>economy-climate_change_impacts</t>
  </si>
  <si>
    <t xml:space="preserve">LIST OF FINANCE POLICIES AND HYPOTHESIS </t>
  </si>
  <si>
    <t>Equilibrium Climate Sensitivity hypothesis. It is the amount of global warming over hundreds of years after a doubling of the atmospheric CO2 concentration. There is a high uncertainty about this parameter.</t>
  </si>
  <si>
    <t>1/Year/Year</t>
  </si>
  <si>
    <t>SHARED SOCIOECONOMIC PATHWAYS (SSP)</t>
  </si>
  <si>
    <t>LIFE_EXPECTANCY_AT_BIRTH_SP</t>
  </si>
  <si>
    <t>Migrations</t>
  </si>
  <si>
    <t>MIGRATION_SP</t>
  </si>
  <si>
    <t>SWITCH_MIGRATION_SP</t>
  </si>
  <si>
    <t>Shares Immigration 
(ROW-ORIGIN\COLUMN-DESTINATION
SUM_COLS_OF_ROW = 1</t>
  </si>
  <si>
    <t>Emigrations (Abel&amp;Cohen_2022)</t>
  </si>
  <si>
    <t>AUT</t>
  </si>
  <si>
    <t>BEL</t>
  </si>
  <si>
    <t>BGR</t>
  </si>
  <si>
    <t>HRV</t>
  </si>
  <si>
    <t>CYP</t>
  </si>
  <si>
    <t>CZE</t>
  </si>
  <si>
    <t>DNK</t>
  </si>
  <si>
    <t>EST</t>
  </si>
  <si>
    <t>FIN</t>
  </si>
  <si>
    <t>FRA</t>
  </si>
  <si>
    <t>DEU</t>
  </si>
  <si>
    <t>GRC</t>
  </si>
  <si>
    <t>HUN</t>
  </si>
  <si>
    <t>IRL</t>
  </si>
  <si>
    <t>ITA</t>
  </si>
  <si>
    <t>LVA</t>
  </si>
  <si>
    <t>LTU</t>
  </si>
  <si>
    <t>LUX</t>
  </si>
  <si>
    <t>MLT</t>
  </si>
  <si>
    <t>NLD</t>
  </si>
  <si>
    <t>POL</t>
  </si>
  <si>
    <t>PRT</t>
  </si>
  <si>
    <t>ROU</t>
  </si>
  <si>
    <t>SVK</t>
  </si>
  <si>
    <t>SVN</t>
  </si>
  <si>
    <t>ESP</t>
  </si>
  <si>
    <t>SWE</t>
  </si>
  <si>
    <t>GBR</t>
  </si>
  <si>
    <t>CHI</t>
  </si>
  <si>
    <t>% (emigration / population)</t>
  </si>
  <si>
    <t>VARIATION_OF_AVERAGE_PEOPLE_PER_HOUSEHOLD_IN_NON_EU_REGIONS_SP</t>
  </si>
  <si>
    <t>Mean values for future trend</t>
  </si>
  <si>
    <t>Maximum values for future trend</t>
  </si>
  <si>
    <t>Minimum values for future trend</t>
  </si>
  <si>
    <t>Evolution of EU27 households composition</t>
  </si>
  <si>
    <t>Evolution of number of people per household in non-EU regions</t>
  </si>
  <si>
    <t>demography-households_composition</t>
  </si>
  <si>
    <t>demography-population_change</t>
  </si>
  <si>
    <t>#</t>
  </si>
  <si>
    <t>Gonzalo UVA</t>
  </si>
  <si>
    <t>Iñigo UVA</t>
  </si>
  <si>
    <t>Marga &amp; Mohamed UVA</t>
  </si>
  <si>
    <t>Lukas AEA</t>
  </si>
  <si>
    <t>Iñigo, Gonzalo UVA</t>
  </si>
  <si>
    <t>CO2_PRICE_SP</t>
  </si>
  <si>
    <t>Exponential growth CO2 price for all regions (%/year)</t>
  </si>
  <si>
    <t>SELECT_CLIMATE_HAZARDS_SP</t>
  </si>
  <si>
    <t>Economic climate change impacts uncertainty scenario</t>
  </si>
  <si>
    <t>Hypothesis with the following options derived from statistical analysis: maximum, minimum, median and average</t>
  </si>
  <si>
    <t>Value for the switch scenario for households composition for EU27 countries. 4 options for the evolution of the ratio of households per 100 people over time available from the statistical analysis of past data</t>
  </si>
  <si>
    <t>Yolanda UVa in coordination with BC3</t>
  </si>
  <si>
    <t>Variation over time of average number of people per household for non EU regions.</t>
  </si>
  <si>
    <t>Reduction in total transport passenger demand</t>
  </si>
  <si>
    <t>Improve load factor passenger transport</t>
  </si>
  <si>
    <t>Improve fuel efficiency transport</t>
  </si>
  <si>
    <t>Passenger transport demand modal share target</t>
  </si>
  <si>
    <t>PV panel efficiency improvements</t>
  </si>
  <si>
    <t>Priorities for the allocation of capacity expansion priorities of process transformation</t>
  </si>
  <si>
    <t>The allocation of new capacities of process transformation (CHP plants, power plants and heat plants) is driven by this exogenous parameter which gives priority to those technologies with a higher priorioty (range 0-1)</t>
  </si>
  <si>
    <t>energy-RES_potentials</t>
  </si>
  <si>
    <t>YEAR_INITIAL_GENDER_PARITY_INDEX_SP</t>
  </si>
  <si>
    <t>YEAR_FINAL_GENDER_PARITY_INDEX_SP</t>
  </si>
  <si>
    <t>GENDER PARITY INDEX TARGET</t>
  </si>
  <si>
    <t>Society</t>
  </si>
  <si>
    <t>society-education</t>
  </si>
  <si>
    <t>Gender parity in education</t>
  </si>
  <si>
    <t>Capital productivity change</t>
  </si>
  <si>
    <t>Labour productivity change</t>
  </si>
  <si>
    <t>Working time variation</t>
  </si>
  <si>
    <t>Debt interest rate target</t>
  </si>
  <si>
    <t>Government deficit of surplus</t>
  </si>
  <si>
    <t>Government deficit of surplus related to a GDP target</t>
  </si>
  <si>
    <t>Socio-economic index designed to calculate the relative access of men and women to education. This index is released by UNESCO. In its simplest form, it is calculated as the quotient of the number of females by the number of males enrolled in a given stage of education (primary, secondary, etc.). A GPI equal to one signifies equality between males and females. A GPI less than one is an indication that gender parity favors males while a GPI greater than one indicates gender parity that favors females. The closer a GPI is to one, the closer a country is to achieving equality of access between males and females. This is a policy target in WILIAM to be set for a final year per region.</t>
  </si>
  <si>
    <t>Each RCP represents a level of radiative forcing (W/m2) by 2100. Four pathways were used for climate modeling and research for the IPCC fifth Assessment Report (AR5) in 2014. The pathways describe different climate futures, all of which are considered possible depending on the volume of greenhouse gases (GHG) emitted in the years to come.
This hypothesis is used in WILIAM to drive the evolution of some dimensions which have not been fully endogenized (e.g., some GHG other than CO2, CH4 and N2O, etc.).</t>
  </si>
  <si>
    <r>
      <t xml:space="preserve">climate-other_GHG_cycles, climate-radiative_forcing &amp; </t>
    </r>
    <r>
      <rPr>
        <sz val="11"/>
        <color rgb="FFFF0000"/>
        <rFont val="Calibri"/>
        <family val="2"/>
        <scheme val="minor"/>
      </rPr>
      <t>land_and_water-water.water_availability</t>
    </r>
  </si>
  <si>
    <t>RATIO_OF_MAXIMUM_ANUAL_LOAN_PAYMENT_OVER_DISPOSABLE_INCOME_SP</t>
  </si>
  <si>
    <t>Finance</t>
  </si>
  <si>
    <t>finance-households</t>
  </si>
  <si>
    <t>Part of the disposable income that at most households can dedicate to the payment of interest and the principal of their debts. It will determine, along with other variables, the maximum indebtedness of households.</t>
  </si>
  <si>
    <t>Luis UVA</t>
  </si>
  <si>
    <t>MAXIMUM_YEARS_TO_REPAY_A_LOAN_SP</t>
  </si>
  <si>
    <t>Maximum repayment term for household debts. It will determine, along with other variables, the maximum indebtedness of households.</t>
  </si>
  <si>
    <t>Materials</t>
  </si>
  <si>
    <t xml:space="preserve">LIST OF MATERIALS  POLICIES AND HYPOTHESIS </t>
  </si>
  <si>
    <t>$/bbl</t>
  </si>
  <si>
    <t>OPEC_TARGET_PRICE_HIGH</t>
  </si>
  <si>
    <t>OPEC_TARGET_PRICE_OTHER</t>
  </si>
  <si>
    <t xml:space="preserve">User defines </t>
  </si>
  <si>
    <t>TAX RATE ON EXTRACTION OF OIL SP</t>
  </si>
  <si>
    <t>TAX RATE ON EXTRACTION OF GAS SP</t>
  </si>
  <si>
    <t>TAX RATE ON EXTRACTION OF COAL SP</t>
  </si>
  <si>
    <t>materials-Hydrocarbons_module</t>
  </si>
  <si>
    <t>ONGOING MODELLING WORK !!
OPEC has an oligopolistic power on oil market and can modulate their extraction depending on a desired target oil price.</t>
  </si>
  <si>
    <t>Greenhouse gases (GHGs) warm the Earth by absorbing energy and slowing the rate at which the energy escapes to space. Different GHGs can have different effects on the Earth's warming. Two key ways in which these gases differ from each other are their ability to absorb energy (their "radiative efficiency"), and how long they stay in the atmosphere (also known as their "lifetime").
The GWP was developed to allow comparisons of the global warming impacts of different gases. Specifically, it is a measure of how much energy the emissions of 1 ton of a gas will absorb over a given period of time, relative to the emissions of 1 ton of carbon dioxide (CO2). The larger the GWP, the more that a given gas warms the Earth compared to CO2 over that time period. The time period usually used for GWPs is 100 years, but it may be argued that a shorter time- frame could be used to assess the shorter-term effects of some gases such as CH4 which has a much higher short-term warming effect than CO2 (e.g., Howarth, R.W., Santoro, R., Ingraffea, A., 2011. Methane and the greenhouse-gas footprint of natural gas from shale formations. Climatic Change 106, 679–690. https://doi.org/10.1007/s10584-011-0061-5).</t>
  </si>
  <si>
    <t>OPEC_OIL_TARGET_PRICE_LOW</t>
  </si>
  <si>
    <t>OPEC_OIL_TARGET_PRICE_SP</t>
  </si>
  <si>
    <t>TAX_RATE_ON_EXTRATION_OF_RESOURCES_SP</t>
  </si>
  <si>
    <t>OPEC oil target price
ONGOING MODELLING WORK !! Ignore</t>
  </si>
  <si>
    <t>REDUCTION_RATE_MATERIAL_INTENSITY_PV_PANELS_SP</t>
  </si>
  <si>
    <t>Reduction rate material intensities PV panels</t>
  </si>
  <si>
    <t>PV panels are made of a diversity of materials, which are accounted for in the model in the form of material intensities (kg/MW). One of the ways technological improvements are developed is through the reduction in these material intensities over time for some materials. Those materials, their trends and thermodynamical limits should be assessed for scenario projections.</t>
  </si>
  <si>
    <t>Ole INN, Iñaki BC3</t>
  </si>
  <si>
    <t>ONGOING MODELLING WORK !!
This is an hypothetical policy measure which would consist on  the taxing of the hydrocarbons and materials in terms of the energy or mass-content</t>
  </si>
  <si>
    <t>Maximum years to repay a loan</t>
  </si>
  <si>
    <t>P1</t>
  </si>
  <si>
    <t>P2</t>
  </si>
  <si>
    <t>P3</t>
  </si>
  <si>
    <t>P12</t>
  </si>
  <si>
    <t>P16</t>
  </si>
  <si>
    <t>P19</t>
  </si>
  <si>
    <t>P20</t>
  </si>
  <si>
    <t>Afforestation Policy</t>
  </si>
  <si>
    <t>HYPOTHESES</t>
  </si>
  <si>
    <t>H1</t>
  </si>
  <si>
    <t>H2</t>
  </si>
  <si>
    <t>H3</t>
  </si>
  <si>
    <t>POLICIES (measures and targets)</t>
  </si>
  <si>
    <t>P4</t>
  </si>
  <si>
    <t>P5</t>
  </si>
  <si>
    <t>P6</t>
  </si>
  <si>
    <t>P7</t>
  </si>
  <si>
    <t>P8</t>
  </si>
  <si>
    <t>P9</t>
  </si>
  <si>
    <t>P10</t>
  </si>
  <si>
    <t>P11</t>
  </si>
  <si>
    <t>P13</t>
  </si>
  <si>
    <t>P17</t>
  </si>
  <si>
    <t>P18</t>
  </si>
  <si>
    <t>P21</t>
  </si>
  <si>
    <t>P22</t>
  </si>
  <si>
    <t>P23</t>
  </si>
  <si>
    <t>P24</t>
  </si>
  <si>
    <t>P25</t>
  </si>
  <si>
    <t>P26</t>
  </si>
  <si>
    <t>P27</t>
  </si>
  <si>
    <t>P28</t>
  </si>
  <si>
    <t>P29</t>
  </si>
  <si>
    <t>P30</t>
  </si>
  <si>
    <t>P31</t>
  </si>
  <si>
    <t>P32</t>
  </si>
  <si>
    <t>P33</t>
  </si>
  <si>
    <t>P34</t>
  </si>
  <si>
    <t>P35</t>
  </si>
  <si>
    <t>P36</t>
  </si>
  <si>
    <t>P37</t>
  </si>
  <si>
    <t>P38</t>
  </si>
  <si>
    <t>P41</t>
  </si>
  <si>
    <t>P42</t>
  </si>
  <si>
    <t>TOTAL POLICIES</t>
  </si>
  <si>
    <t>TOTAL HYPOTHESES</t>
  </si>
  <si>
    <t>LOCOMOTION NARRATIVES</t>
  </si>
  <si>
    <t>References and a full description of the narratives selected to be simulated in the h2020 project LOCOMOTION is available in D8.3.
Any user of the model can (and should!) develop his/her own narratives and scenarios.
Markovska, N., Capellán-Perez, I., Gusheva, E., Duic, N., Wergles, N., Distefano, T., Denantes, O., 2021. Review of storylines applied in global environmental assessments (No. D8.3 LOCOMOTION).</t>
  </si>
  <si>
    <t xml:space="preserve">Download from: https://www.locomotion-h2020.eu/resources/main-project-reports/ </t>
  </si>
  <si>
    <t>Hypothesis are exogenous inputs in the model. To avoid bias analyses, the same hypotheses should be used to compare different policy-action scenarios.
It is welcome to explicitely uncertainty, this can be done through 'low/medium/high' estimates, probabilistic distributions, etc.
In theory all model inputs/equations could be considered hypotheses, however it would not be consistent to modify all of them without a preparation of the code. The selection done here is the subjective assessment of WILIAM developers taking into account the scope and capabilities of the model.</t>
  </si>
  <si>
    <t>Forthcoming: oil, gas, coal resources; RES potentials, etc.</t>
  </si>
  <si>
    <t>H4</t>
  </si>
  <si>
    <t>Ratio of maximum annual loan payment over disposable income</t>
  </si>
  <si>
    <t>Responsible modeller of policy</t>
  </si>
  <si>
    <t>Iñaki BC3</t>
  </si>
  <si>
    <t>Technology Utilization Priorities - Policy weight</t>
  </si>
  <si>
    <t>_VECTOR(PROTRA_technology_utilization_priorities)</t>
  </si>
  <si>
    <t>dmnl / yr</t>
  </si>
  <si>
    <t>PROTRA_CHP_gas_fuels</t>
  </si>
  <si>
    <t>PROTRA_CHP_gas_fuels_CCS</t>
  </si>
  <si>
    <t>PROTRA_CHP_geothermal</t>
  </si>
  <si>
    <t>PROTRA_CHP_liquid_fuels</t>
  </si>
  <si>
    <t>PROTRA_CHP_liquid_fuels_CCS</t>
  </si>
  <si>
    <t>PROTRA_CHP_solid_fossil</t>
  </si>
  <si>
    <t>PROTRA_CHP_solid_fossil_CCS</t>
  </si>
  <si>
    <t>PROTRA_CHP_waste</t>
  </si>
  <si>
    <t>PROTRA_CHP_solid_bio</t>
  </si>
  <si>
    <t>PROTRA_CHP_solid_bio_CCS</t>
  </si>
  <si>
    <t>PROTRA_HP_gas_fuels</t>
  </si>
  <si>
    <t>PROTRA_HP_solid_bio</t>
  </si>
  <si>
    <t>PROTRA_HP_geothermal</t>
  </si>
  <si>
    <t>PROTRA_HP_liquid_fuels</t>
  </si>
  <si>
    <t>PROTRA_HP_solar</t>
  </si>
  <si>
    <t>PROTRA_HP_solid_fossil</t>
  </si>
  <si>
    <t>PROTRA_HP_waste</t>
  </si>
  <si>
    <t>PROTRA_PP_solid_bio</t>
  </si>
  <si>
    <t>PROTRA_PP_solid_bio_CCS</t>
  </si>
  <si>
    <t>PROTRA_PP_gas_fuels</t>
  </si>
  <si>
    <t>PROTRA_PP_gas_fuels_CCS</t>
  </si>
  <si>
    <t>PROTRA_PP_geothermal</t>
  </si>
  <si>
    <t>PROTRA_PP_hydropower_dammed</t>
  </si>
  <si>
    <t>PROTRA_PP_hydropower_run_of_river</t>
  </si>
  <si>
    <t>PROTRA_PP_liquid_fuels</t>
  </si>
  <si>
    <t>PROTRA_PP_liquid_fuels_CCS</t>
  </si>
  <si>
    <t>PROTRA_PP_nuclear</t>
  </si>
  <si>
    <t>PROTRA_PP_oceanic</t>
  </si>
  <si>
    <t>PROTRA_PP_solar_CSP</t>
  </si>
  <si>
    <t>PROTRA_PP_solar_open_space_PV</t>
  </si>
  <si>
    <t>PROTRA_PP_solar_urban_PV</t>
  </si>
  <si>
    <t>PROTRA_PP_solid_fossil</t>
  </si>
  <si>
    <t>PROTRA_PP_solid_fossil_CCS</t>
  </si>
  <si>
    <t>PROTRA_PP_waste</t>
  </si>
  <si>
    <t>PROTRA_PP_waste_CCS</t>
  </si>
  <si>
    <t>PROTRA_PP_wind_offshore</t>
  </si>
  <si>
    <t>PROTRA_PP_wind_onshore</t>
  </si>
  <si>
    <t>PROTRA_blending_gas_fuels</t>
  </si>
  <si>
    <t>PROTRA_blending_liquid_fuels</t>
  </si>
  <si>
    <t>PROTRA_no_process_TI_hydrogen</t>
  </si>
  <si>
    <t>PROTRA_no_process_TI_solid_bio</t>
  </si>
  <si>
    <t>PROTRA_no_process_TI_solid_fossil</t>
  </si>
  <si>
    <t>Smart charging (SC) factor. It is a power system flexibility option. This factor indicates the share of electric vehicles that can be charged when there is excess electricity generation (with relation to the demand) in the grid.
Priority is given to Vehicle-to-Grid (V2G) since together they cannot represent &gt; 100%.</t>
  </si>
  <si>
    <t>Vehicle to grid (V2G) factor. It is a power system flexibility option. This factor indicates the share of electric vehicles that can transfer electrical energy from their batteries to the grid.</t>
  </si>
  <si>
    <t>demography</t>
  </si>
  <si>
    <t>society</t>
  </si>
  <si>
    <t>economy</t>
  </si>
  <si>
    <t>finance</t>
  </si>
  <si>
    <t>energy</t>
  </si>
  <si>
    <t>energy-transport</t>
  </si>
  <si>
    <t>land_and_water</t>
  </si>
  <si>
    <t>climate</t>
  </si>
  <si>
    <t>materials</t>
  </si>
  <si>
    <r>
      <t xml:space="preserve">Version: </t>
    </r>
    <r>
      <rPr>
        <i/>
        <sz val="11"/>
        <color theme="1"/>
        <rFont val="Calibri"/>
        <family val="2"/>
        <scheme val="minor"/>
      </rPr>
      <t>in development</t>
    </r>
  </si>
  <si>
    <t>Tab description</t>
  </si>
  <si>
    <t>glossary_and_narratives</t>
  </si>
  <si>
    <t>Tab name</t>
  </si>
  <si>
    <t>List of definitions of scenario concepts (overall goals, policies, policy measures, policy targets, hypotheses, etc.). Much heterogeinity exists in the literature in the interpretation of these words. The objetive of this glossary is to share a common consistent framework for the implementation of scenarios and policies in WILIAM .</t>
  </si>
  <si>
    <t>list_policies_hypotheses</t>
  </si>
  <si>
    <t>Scenario input parameters file storing data to simulate scenarios with WILIAM model</t>
  </si>
  <si>
    <t>demography-data</t>
  </si>
  <si>
    <t>Data underlying scenario options given in the main tab 'demography'</t>
  </si>
  <si>
    <r>
      <t xml:space="preserve">Open </t>
    </r>
    <r>
      <rPr>
        <b/>
        <sz val="11"/>
        <color theme="1"/>
        <rFont val="Calibri"/>
        <family val="2"/>
        <scheme val="minor"/>
      </rPr>
      <t>Wiliam</t>
    </r>
    <r>
      <rPr>
        <sz val="11"/>
        <color theme="1"/>
        <rFont val="Calibri"/>
        <family val="2"/>
        <scheme val="minor"/>
      </rPr>
      <t xml:space="preserve"> Model --&gt; Go to the desired </t>
    </r>
    <r>
      <rPr>
        <b/>
        <sz val="11"/>
        <color theme="1"/>
        <rFont val="Calibri"/>
        <family val="2"/>
        <scheme val="minor"/>
      </rPr>
      <t>module</t>
    </r>
    <r>
      <rPr>
        <sz val="11"/>
        <color theme="1"/>
        <rFont val="Calibri"/>
        <family val="2"/>
        <scheme val="minor"/>
      </rPr>
      <t xml:space="preserve"> ---&gt; Go to the desired </t>
    </r>
    <r>
      <rPr>
        <b/>
        <sz val="11"/>
        <color theme="1"/>
        <rFont val="Calibri"/>
        <family val="2"/>
        <scheme val="minor"/>
      </rPr>
      <t>submodule</t>
    </r>
    <r>
      <rPr>
        <sz val="11"/>
        <color theme="1"/>
        <rFont val="Calibri"/>
        <family val="2"/>
        <scheme val="minor"/>
      </rPr>
      <t xml:space="preserve"> ---&gt; Find all variables in </t>
    </r>
    <r>
      <rPr>
        <b/>
        <sz val="11"/>
        <color theme="1"/>
        <rFont val="Calibri"/>
        <family val="2"/>
        <scheme val="minor"/>
      </rPr>
      <t>pink color</t>
    </r>
    <r>
      <rPr>
        <sz val="11"/>
        <color theme="1"/>
        <rFont val="Calibri"/>
        <family val="2"/>
        <scheme val="minor"/>
      </rPr>
      <t xml:space="preserve"> ---&gt; Find your desired </t>
    </r>
    <r>
      <rPr>
        <b/>
        <sz val="11"/>
        <color theme="1"/>
        <rFont val="Calibri"/>
        <family val="2"/>
        <scheme val="minor"/>
      </rPr>
      <t>policy or hypothesis</t>
    </r>
  </si>
  <si>
    <t>HOW TO FIND A POLICY OR HYPOTHESIS WITH THEIR SCENARIO PARAMETERS IN WILIAM MODEL?</t>
  </si>
  <si>
    <t>Scenario input parameters belonging to the demography module</t>
  </si>
  <si>
    <t>Scenario input parameters belonging to the society module</t>
  </si>
  <si>
    <t>Scenario input parameters belonging to the economy module</t>
  </si>
  <si>
    <t>Scenario input parameters belonging to the finance module</t>
  </si>
  <si>
    <t>Scenario input parameters belonging to the land_and_water module</t>
  </si>
  <si>
    <t>Scenario input parameters belonging to the materials module</t>
  </si>
  <si>
    <t>Scenario input parameters belonging to the climate module</t>
  </si>
  <si>
    <t>Scenario input parameters belonging to the passenger transport submodule</t>
  </si>
  <si>
    <t>Scenario input parameters belonging to the energy module (excepting those related to passenger transport)</t>
  </si>
  <si>
    <t>SCENARIO PARAMETER OPTIONS:</t>
  </si>
  <si>
    <t>REGIONS_9_I│dmnl / yr</t>
  </si>
  <si>
    <t>PROCESS TRANSFORMATION I│REGIONS_9_I</t>
  </si>
  <si>
    <t>PROTRA_UTILIZATION_ALLOCATION_POLICY_PRIORITIES_SP</t>
  </si>
  <si>
    <t>energy-transformation.allocation</t>
  </si>
  <si>
    <t>Select RCP for setting the GHG emissions of those gases not being modelled endogenously</t>
  </si>
  <si>
    <t>SELECT_RCP_FOR_EXOGENOUS_GHG_EMISSIONS_SP</t>
  </si>
  <si>
    <t>H5</t>
  </si>
  <si>
    <t>policies x scenarios</t>
  </si>
  <si>
    <t>Policy</t>
  </si>
  <si>
    <t>Green Growth</t>
  </si>
  <si>
    <t>Green Deal</t>
  </si>
  <si>
    <t>Post-growth</t>
  </si>
  <si>
    <t>Overall goal</t>
  </si>
  <si>
    <t>Indicator/target</t>
  </si>
  <si>
    <t>Comment</t>
  </si>
  <si>
    <t>Description</t>
  </si>
  <si>
    <t>Quantification</t>
  </si>
  <si>
    <t>Economy &amp; finance</t>
  </si>
  <si>
    <t>Basic income</t>
  </si>
  <si>
    <t>no</t>
  </si>
  <si>
    <t>yes</t>
  </si>
  <si>
    <t xml:space="preserve"> reduced inequality between countries (also within countries for EU)</t>
  </si>
  <si>
    <t>pre- and post-tax Gini coefficients</t>
  </si>
  <si>
    <t xml:space="preserve">Basic income needs to be compensated with decarbonisation policies to mitigate increase in consumption; For example, sharing economy, limiting advertising (consumption of essential needs versus overconsumption) 
Personal carbon quotas are very difficult to track (will not implement them), Policy that would increase inequalities if it is tradeable; compensating measures could be to give people in rural areas or poor people extra quota; CO2 price will do the job
we can also argue with social tipping points (at some point ; demand function per product (e.g. decide to buy more services and less durables); idea of two types of households (green and grey);
In WILIAM the basic income should serve to reduce global wealth disparities.
UVa will do additional research on basic income proposals for the global south </t>
  </si>
  <si>
    <t>All individuals are granted a minimum income by the state without any conditions in return. Goals: poverty eradication, remuneration of unpaid social contributions, autonomy from the economic world, finance education, empower women. (Parrique, 2019).(Alexander, 2012b; Cattaneo et al., 2022; Cosme et al., 2017; Koch, 2021; Mastini et al., 2021; Kallis et al., 2012; Martinez Alier, 2009)</t>
  </si>
  <si>
    <t>Quantified proposals (Parrique, 2019):  Unconditional Autonomy Allowance (Liegey et al, 2013), Unconditional basic income (Mylondo, 2010, 2012), Ecological Basic Income (Schachtschneider, 2014), Green Basic Income (Bourg and Arnsperger, 2017), Ecological Transition Income (Swaton, 2018) Basic Income of 400 to 600 euros in Spain financed by tax reform (Kallis, 2015) 500 EUR/pers from 18 to 60 years old in France (Briens, 2015)</t>
  </si>
  <si>
    <t>Progressive income tax</t>
  </si>
  <si>
    <t>yes (moderately steep and no cap?)</t>
  </si>
  <si>
    <t>yes (steep increase and cap)</t>
  </si>
  <si>
    <t>Feasible to be implemented for the EU where there are different household types (not for other), otherwise - will be modelled as an average tax rate increases; ask Simone how they have come up with the numbers (increase steps) (Euromod)
Income cap has not been selected, as the PIT is also a cap
Money raised through the tax will be redistributed (basic income or to a global climate fund) Interesting to model what a 1% or 2% income tax on the 40 richest people in the world would mean.</t>
  </si>
  <si>
    <t>Progressive individual income tax culminating at 90% or 100% above a certain level. Goals: wealth redistribution and reduction of consumption (Cattaneo &amp; Vansintjan, 2016)</t>
  </si>
  <si>
    <t>Progressive taxation culminating at 100% : detail proposal of Pizzigati "the case for a maximum wage" (book)</t>
  </si>
  <si>
    <t>Financial income tax</t>
  </si>
  <si>
    <t>Feasible.
More realistic and less radical than the wealth cap, which is, in fact, a confiscation. If we implement the wealth cap, we can split the payment over a long time so that companies are not affected (otherwise they have to be sold by the owners to pay the tax)</t>
  </si>
  <si>
    <t>Ask Simone d'Alessandro for references</t>
  </si>
  <si>
    <t>Basic/Universal services</t>
  </si>
  <si>
    <t>Universal access to basic services/ universal well-being</t>
  </si>
  <si>
    <t>Feasible. 
Have in the model non-profit institutions serving households; increase + shift in public consumption, e.g. benchmark</t>
  </si>
  <si>
    <t>"The provision of sufficient free public services, as can be afforded from a reasonable tax on incomes, to enable every citizen's safety, opportunity and participation" (Institute for Global Prosperity, 2017)</t>
  </si>
  <si>
    <t>education, healthcare, childcare, adult social care, transport, information, housing (Coote et al., 2019)</t>
  </si>
  <si>
    <t>Working-time reduction</t>
  </si>
  <si>
    <t>Full employment</t>
  </si>
  <si>
    <t>Unemployment rate
Less than 4-6.4% of unemployment (according to definition full employment OECD)</t>
  </si>
  <si>
    <t>Feasible</t>
  </si>
  <si>
    <t>Reduction of employment time. Goals: reduce unemployment without relying on economic growth, same production with a higher labour productivity or decreased production with the same labour productivity, more leisure time for well-being, increasing unpaid time-intensive and low energy-intensive activities (Parrique, 2019)</t>
  </si>
  <si>
    <t>Progressive decrease of working hours: 35H/week - 28H/week- 21H/week (Alexander, 2012a)  
Kallis (2015): Progressive reduction towards 32H/week maintaining salaries for all but the 10% of the highest income (loss of income proportional to loss of working time). 30H/week in 2030, reduction of 5% of working time/year between 50-60 years old (Briens, 2015)</t>
  </si>
  <si>
    <t xml:space="preserve">Sharing economy </t>
  </si>
  <si>
    <t>yes (share of durables/capita is lower than in other scenarios)</t>
  </si>
  <si>
    <t>Prevent exceeding climate change tipping points/Sustainable management and efficient use of natural resources</t>
  </si>
  <si>
    <t xml:space="preserve">Feasible.
Model as a saturation in durables: share of durables (e.g. cars, houses, and others) is lower in the PG scenario than in other scenarios. E.g. instead of 0.5 cars/capita, 0.3 cars/capita; will be coupled with recycling policies; We need to control the total consumption - saturation principle, which means that demand for a specific good reaches a level of saturation (how many tents/cars can you buy); Question Lukas: reduce the number of person-km rather than reduce number of cars? Ride-sharing versus car-sharing?
UVa will check literature regarding list of underused durables that can be shared </t>
  </si>
  <si>
    <t xml:space="preserve">Alternative ways to consume by sharing, renting, trading instead of owning </t>
  </si>
  <si>
    <t>Time Banks (exchanging time of services) co-housing, car-sharing, peer to peer consumption (Andreoni, 2020)</t>
  </si>
  <si>
    <t>CO2 pricing/ETS</t>
  </si>
  <si>
    <t>yes (CO2 price lower than GD)</t>
  </si>
  <si>
    <t>yes (CO2 price proposed by EC?)</t>
  </si>
  <si>
    <t>yes (highest CO2 price)</t>
  </si>
  <si>
    <t>Prevent exceeding climate change tipping points</t>
  </si>
  <si>
    <t>Could be combined with a tax on minerals consumption. Could have a different schemes between the scenarios (fading in later, more radical, etc.)</t>
  </si>
  <si>
    <t>Carbon Border Adjustment Tax</t>
  </si>
  <si>
    <t>Feasible.</t>
  </si>
  <si>
    <t>The CBAM requires importers of cement, iron &amp; steel, aluminum, fertilizers and electricity to buy a CO2 permit --&gt; Barbaras presentation
The CO2  price of the certificates will be calculated depending on the weekly average auction price of EU ETS allowances expressed in € / tonne of CO2 emitted</t>
  </si>
  <si>
    <t>Social Climate Fund</t>
  </si>
  <si>
    <t>reduced inequality within countries (for EU)/prevent energy poverty</t>
  </si>
  <si>
    <t>Feasible and important to contribute to the debate. 72,2 billion EU (2022-2032) to finance temporary direct income support for vulnerable households (i.e. threatened by energy poverty). Money comes from ETS and Member States. EU GD only to be implemented in the EU. 
Can take input from other projects which have implemented the social climate fund
Take from PG proposal: Access to basic services, progressive income taxation, changing the structure of government spending</t>
  </si>
  <si>
    <t>Social Climate Fund 72,2 billion EU (2022-2032) to finance temporary direct income support for vulnerable households;and to support measures and investments that reduce emissions in road transport and buildings sectors and as a result reduce costs for vulnerable households, micro-enterprises and transport users. https://ec.europa.eu/clima/eu-action/european-green-deal/delivering-european-green-deal/social-climate-fund_en</t>
  </si>
  <si>
    <t>International trade policies</t>
  </si>
  <si>
    <t>no trade restrictions</t>
  </si>
  <si>
    <t>no trade restrictions other than CBA</t>
  </si>
  <si>
    <t>reduced inequality within countries (for EU)/Prevent exceeding climate change tipping points</t>
  </si>
  <si>
    <t>Feasible. Also important for agriculture - protectionism versus free market (increase share of food production that does not go to the market to increase food security and export ban/restrictions); problem of integration between trade in physical quantities and in monetary terms</t>
  </si>
  <si>
    <t>Demography &amp; society</t>
  </si>
  <si>
    <t>Policies for ensuring universal basic education</t>
  </si>
  <si>
    <t>Universal well-being</t>
  </si>
  <si>
    <t>Human Development Index: Life expectancy at birth, expected years of schooling &amp; mean years of schooling, GNI per capita</t>
  </si>
  <si>
    <t>e.g. 5 years through public/private investment in education (policy measure is increase investment)</t>
  </si>
  <si>
    <t>Policies for preserving/increasing life expectancy</t>
  </si>
  <si>
    <t>In WILIAM life expectancy is an exogenous input, so the target should be higher than the input; no feedback yet modelled, e.g. no feedback between diet and life expectancy</t>
  </si>
  <si>
    <t>Policies for controlling fertility/containing global population increase (feasible?)</t>
  </si>
  <si>
    <t>In WILIAM fertility rate is an exogenous input; no feedback yet modelled between fertility rate and, e.g. degree of (female) education and income (GDP per capita)</t>
  </si>
  <si>
    <t>Policies to contain forced migration (needed?)</t>
  </si>
  <si>
    <t>Migration not yet modelled, but should correlate with temperature increase and wealth difference (and a resistance factor); No specific policies needed: migration is tackled with policies to reduce global inequality and policies to contain a global temperature increase as well as policies to ensure food security. Can be considered an overall goal?</t>
  </si>
  <si>
    <t>Energy &amp; materials</t>
  </si>
  <si>
    <t xml:space="preserve">Transport policies: Modal shift and car occupancy and reduction in person-km </t>
  </si>
  <si>
    <t>yes (use actual EU targets as far as possible)</t>
  </si>
  <si>
    <t>Atmospheric carbon dioxide concentration (&lt;350 ppm)
Change in radiative forcing (&lt;+1 W/m2)
Global mean saturation state of aragonite (&lt;2.75 omega units)
Prevent CC tipping points</t>
  </si>
  <si>
    <t>Make assumptions regarding changing modal share and car occupancy (measured in 
Speak about behaviour change in general (make assumptions about societal preferences); complementarity between economic and energy module (e.g. sharing economy and modal shift)</t>
  </si>
  <si>
    <t>Transport policies: Transport technology (mix of propulsion systems)</t>
  </si>
  <si>
    <t>Make assumptions about changes in transport technology (mix of propulsion systems - e.g. electrically-powered, hydrogen-power, etc.) for the different types of vehicles</t>
  </si>
  <si>
    <t>Policies targeting the energy mix (fossil fuels, RES, nuclear, hydrogen)</t>
  </si>
  <si>
    <t>yes
-some share of nuclear</t>
  </si>
  <si>
    <t>yes
-use actual EU targets as far as possible</t>
  </si>
  <si>
    <t>yes
-no nuclear</t>
  </si>
  <si>
    <t xml:space="preserve">Fussil fuels: Will be gradually replaced by RES
RES: No specific policy for promoting RES are needed; if there is a high CO2 prices than this happens "automatically" (old installed capacities are replaced with RES), but be able to define priorities; however, there is a need to define priorities for each energy capacity  (e.g. solar versus wind versus biomass, etc.) --&gt; can be selected by the user.
How much capacity can you build each year? How quickly can the transition happen (also labour shortage)?
What is the technical/social capacity to install a specific technology?
Do we need a policy/factor for acceptance of a specific technology?
Nuclear: increase, fading out, etc. Fusion not available until 2050, fusion not currently implemented; no idea about the costs of the investment; could test sub-scenarios where they are available or not; look into IEA green growth scenario
Hydrogen: </t>
  </si>
  <si>
    <t>Policies for introducing CCS options for thermal power plant</t>
  </si>
  <si>
    <t>Make assumptions regarding the availability of the technology</t>
  </si>
  <si>
    <t>Policies for increasing energy efficiency in transport</t>
  </si>
  <si>
    <t>EE increase in transport results from a mix of behavioural change and innovation (do we need additional investments into research?)</t>
  </si>
  <si>
    <t>Policies for increasing energy efficiency in buildings and reduction in m2 per habitant</t>
  </si>
  <si>
    <t>Policies for increasing energy efficiency in the iron &amp; steel sector</t>
  </si>
  <si>
    <t>E.g. carbon border tax will help increase EE in iron and steel production</t>
  </si>
  <si>
    <t>Policies for increasing energy efficiency in the rest of the economic sectors</t>
  </si>
  <si>
    <t>Endogenous efficiency effect through change of energy carrier; agricultural sector could have bottom-up approach (more dissaggregated; e.g. through precision agriculture); carbon sequestration of vegetation and soil</t>
  </si>
  <si>
    <t>Policies for increasing material use efficiency</t>
  </si>
  <si>
    <t>Sustainable management and efficient use of natural resources</t>
  </si>
  <si>
    <t>Material footprint, material footprint per capita, and material footprint per GDP</t>
  </si>
  <si>
    <t>Material use efficiency refers to delivering more services or products per unit of raw material used and reducing material demand through increased recycling, longer-lasting products, and component re-use, among others (Allwood, Ashby, Gutowski, &amp; Worrell, 2011; Lifset &amp; Eckelman, 2013) (https://greengrowthindex.gggi.org/wp-content/uploads/2021/01/2020-Green-Growth-Index.pdf)
feasible; policy could be subsidies for recycling; material use efficiency through innovation; changes to stock in use time is feasible - can change depriciation rate</t>
  </si>
  <si>
    <t>Land-use and water</t>
  </si>
  <si>
    <t>Policies for the protection of agricultural land</t>
  </si>
  <si>
    <t>Use land sustainably</t>
  </si>
  <si>
    <t>Agricultural land includes cropland and grassland</t>
  </si>
  <si>
    <t>Policies for the protection of natural land</t>
  </si>
  <si>
    <t>Natural land refers to shrubland, primary and managed forests (not plantations), wetlands; Landsharing (combine nature and agriculture) and land sparing (intensifying to spare more land to nature e.g. through technology - modified crops, or use of more organic matter or fertilizers for the circular economy)
Limit forest overexploitation</t>
  </si>
  <si>
    <t>Policies for the protection of land from land sealing</t>
  </si>
  <si>
    <t>Change of the ratio of urban land and infraestructures land needed per person</t>
  </si>
  <si>
    <t>Afforestation</t>
  </si>
  <si>
    <t>Prevent climate change/ extract wood sustainably</t>
  </si>
  <si>
    <t>Policies for the protection of agriculture/food production</t>
  </si>
  <si>
    <t>Universal access by all people to nutritious and sufficient food all year round</t>
  </si>
  <si>
    <t>Global food loss index (halve per capita global food waste as compared to today‘s level)</t>
  </si>
  <si>
    <t>e.g. by prioritising the supply of oil to the agricultural sector over other sectors and prioritising land (agriculture and forestry) products for food over energy production</t>
  </si>
  <si>
    <t>Diet change</t>
  </si>
  <si>
    <t>Change to diets with lower ecological footprint</t>
  </si>
  <si>
    <t>Food waste reduction (feasible?)</t>
  </si>
  <si>
    <t>Feasible?</t>
  </si>
  <si>
    <t>Policies for the implementation of modern agroecological methods</t>
  </si>
  <si>
    <t>Use freshwater sustainably/Soil protection/EE efficiency in agriculture</t>
  </si>
  <si>
    <t>Soil protection as a positive side-effect</t>
  </si>
  <si>
    <t>tiempo de transición bajan rendimientos, luego suben (hay que definirlo por cultivos)
falta ganadería, captura de carbono</t>
  </si>
  <si>
    <t>Policies for increasing efficiency in water use in agriculture</t>
  </si>
  <si>
    <t>Use freshwater sustainably</t>
  </si>
  <si>
    <t>Global human consumption of water; 
&lt; 4000 km3/yr of consumptive use of runoff resources</t>
  </si>
  <si>
    <t>Policies for the protection of drinking water (feasible?)</t>
  </si>
  <si>
    <t>Policies for reducing exogenous industrial and process emissions</t>
  </si>
  <si>
    <t>Industrial and process emissions</t>
  </si>
  <si>
    <t>speak to Nacho/Noelia</t>
  </si>
  <si>
    <t>International trade of land products</t>
  </si>
  <si>
    <t xml:space="preserve">Correspondence between policies and storylines done by WP8. This is a starting reference point which can be improved with further analysis. Collates the information from the tab 'selected policies' from the excel "Policies_x_scenarios_WILIAM implementation.xlsx" (elaborated by WP8) </t>
  </si>
  <si>
    <t>(same hypotheses for the same set of scenarios)</t>
  </si>
  <si>
    <t>BASELINE</t>
  </si>
  <si>
    <t>Postgrowth</t>
  </si>
  <si>
    <t>Qualitative input table</t>
  </si>
  <si>
    <t>UNU</t>
  </si>
  <si>
    <t>Kurt CESAR, Simone UNIPI</t>
  </si>
  <si>
    <t>UVa &amp; FD.ID</t>
  </si>
  <si>
    <t>AEA &amp; CRES &amp; SDEWES</t>
  </si>
  <si>
    <t>UVa &amp; EEB?</t>
  </si>
  <si>
    <t>UVA &amp; FD.ID &amp; UNU</t>
  </si>
  <si>
    <t>Responsible for parametrization? (WP8)</t>
  </si>
  <si>
    <t>Tax rate on extraction of hydrocarbons and materials
ONGOING MODELLING WORK !! Ignore</t>
  </si>
  <si>
    <t>This policy target activates (1) or disactivate (0) the existence of international bilateral migration flows for the future. Default incluced data from (Abel&amp;Cohen, 2022): https://www.nature.com/articles/s41597-022-01271-z, but they can be changed</t>
  </si>
  <si>
    <t>CO2 price
ONGOING MODELLING WORK !!</t>
  </si>
  <si>
    <t>CO2 cost over time by region. (This policy is still not working in the model) 
ONGOING MODELLING WORK !!</t>
  </si>
  <si>
    <t>no reduction</t>
  </si>
  <si>
    <t>?</t>
  </si>
  <si>
    <t>no change?</t>
  </si>
  <si>
    <t>David A, Iñigo UVA</t>
  </si>
  <si>
    <t>no development</t>
  </si>
  <si>
    <t>low development</t>
  </si>
  <si>
    <t>Average</t>
  </si>
  <si>
    <t>minimum/Average</t>
  </si>
  <si>
    <t>Medium</t>
  </si>
  <si>
    <t>Constant past</t>
  </si>
  <si>
    <t>Constant current</t>
  </si>
  <si>
    <t>Paola UVA</t>
  </si>
  <si>
    <t>Alexandros CRES, Iñigo UVA</t>
  </si>
  <si>
    <t>Noelia CARTIF</t>
  </si>
  <si>
    <t>David UVA</t>
  </si>
  <si>
    <t>Noelia CARTIF, David UVA</t>
  </si>
  <si>
    <t>Policy target about the reduction in total transport passenger demand (pass*km) by transport mode and type of power train with relation to the demand given by past trends (1: no reduction, 0: 100% reduction). Initial year, final year and target reduction.</t>
  </si>
  <si>
    <t>Modify load factor (persons/vehicle) by transport mode and power train. Initial year, final year and load factor target.</t>
  </si>
  <si>
    <t>Variation of fuel efficiencies by transport mode and power train with relation to the demand given by past trends (1: no modification, 0.5: 50% improvement in efficiency, 1.5: 50% worsening in efficiency. It refers to a variation in the efficiency use of fuel/electricity in the engine so that the vehicle can do more km with the same amount of final energy in the case of an improvement and less km in the case of a fall in efficiency. The latter scenario is possible if the weight of the vehicle suffers and increases and is aggravated by worsening aerodynamics, a typical example of which are SUV cars. Initial year, final year and target efficiency change.</t>
  </si>
  <si>
    <t>Passenger transport demand modal share target by region, transport mode and power train. The scenario data shows the share of any type of vehicle in the region's total fleet (0.1: 10% of the total region fleet is this type of vehicle, the total per region sum 1). Policy can modify initial year, final year in wich target are reached and target modal share in each region.</t>
  </si>
  <si>
    <t>PROTRA_PP_solar_CSP </t>
  </si>
  <si>
    <t>_VECTOR(PROTRA_RES_I; REGIONS_9_I)│EJ/year</t>
  </si>
  <si>
    <t>EXOGENOUS_PROTRA_RES_POTENTIALS_SP</t>
  </si>
  <si>
    <t>SELECT_PROTRA_RES_POTENTIALS_SP</t>
  </si>
  <si>
    <t>Exogenous potentials (set here as scenario parameter hypothesis).</t>
  </si>
  <si>
    <t>Unlimited RES potentials</t>
  </si>
  <si>
    <t>Unlimited uranium supply</t>
  </si>
  <si>
    <r>
      <t xml:space="preserve">EWG 2006 (maximum </t>
    </r>
    <r>
      <rPr>
        <sz val="11"/>
        <color theme="1"/>
        <rFont val="Calibri"/>
        <family val="2"/>
      </rPr>
      <t>~80 kt/year)</t>
    </r>
  </si>
  <si>
    <t>Zittel 2012 (maximum ~100 kt/year)</t>
  </si>
  <si>
    <t>EWG 2013  (maximum ~120 kt/year)</t>
  </si>
  <si>
    <t>USER DEFINED URANIUM_MAXIMUM_SUPPLY_CURVE</t>
  </si>
  <si>
    <t>EJ</t>
  </si>
  <si>
    <t>RURR uranium</t>
  </si>
  <si>
    <t>maximum extraction rate uranium</t>
  </si>
  <si>
    <t>EJ/year</t>
  </si>
  <si>
    <t>User defined uranium maximum supply curve (load data below)</t>
  </si>
  <si>
    <t>Maximum global supply curve for uranium</t>
  </si>
  <si>
    <t>materials-uranium</t>
  </si>
  <si>
    <t>Iñigo UVa, Ole INN</t>
  </si>
  <si>
    <t>Uranium extraction is constrained by a global maximum supply curve which is a curve of maximum energy extraction rate as a function of time (cf. Appendix B in Capellán-Pérez, I., Mediavilla, M., de Castro, C., Carpintero, Ó., Miguel, L.J., 2014. Fossil fuel depletion and socio-economic scenarios: An integrated approach. Energy 77, 641–666. https://doi.org/10.1016/j.energy.2014.09.063 for details)</t>
  </si>
  <si>
    <t>POLICY SCENARIO PARAMETER</t>
  </si>
  <si>
    <t>START_YEAR_ENERGY_EFFICIENCY_ANNUAL IMPROVEMENT_SP</t>
  </si>
  <si>
    <t>REGIONS_35_I|Dmnl</t>
  </si>
  <si>
    <t>Value</t>
  </si>
  <si>
    <t>SELECT_FINAL_ENERGY_SUBSTITUTION_SP</t>
  </si>
  <si>
    <t>No final energy substitution</t>
  </si>
  <si>
    <t>Final energy substitution follows historical trends*</t>
  </si>
  <si>
    <t>*The evolution of the final energy substitution is not only exogenous defiened by those variables, it also depends endogenously on the final energy prices</t>
  </si>
  <si>
    <t>Final energy substitution defined by user: FINAL ENERGY SUBSTITUTION*</t>
  </si>
  <si>
    <t>FE_Elec</t>
  </si>
  <si>
    <t>FE_gas</t>
  </si>
  <si>
    <t>FE_heat</t>
  </si>
  <si>
    <t>FE_hydrogen</t>
  </si>
  <si>
    <t>FE_liquid</t>
  </si>
  <si>
    <t>FE_solid_bio</t>
  </si>
  <si>
    <t>FE_solid_fossil</t>
  </si>
  <si>
    <t>P43</t>
  </si>
  <si>
    <t>Energy efficiency annual improvement</t>
  </si>
  <si>
    <t>energy-end_use.energy_intensities</t>
  </si>
  <si>
    <t>Nacho</t>
  </si>
  <si>
    <t>Uva</t>
  </si>
  <si>
    <t>P44</t>
  </si>
  <si>
    <t>Final energy substitution</t>
  </si>
  <si>
    <t>ENERGY EFFICIENCY ANNUAL IMPROVEMENT SP</t>
  </si>
  <si>
    <t>FINAL_ENERGY_SUBSTITUTION_SP</t>
  </si>
  <si>
    <t>POLICY SCENARIO PARAMETERS (HEAT PUMPS)</t>
  </si>
  <si>
    <t>TW</t>
  </si>
  <si>
    <t>SWITCH_FLEX_ELEC_DEMAND_SP</t>
  </si>
  <si>
    <t>INITIAL_YEAR_FLEX_ELEC_DEMAND_SP</t>
  </si>
  <si>
    <t>YEAR_FINAL_FLEX_ELEC_DEMAND_SP</t>
  </si>
  <si>
    <t>OBJECTIVE_FLEX_ELEC_DEMAND_SP</t>
  </si>
  <si>
    <t>REGIONS_I│_UNIT</t>
  </si>
  <si>
    <t>TWh</t>
  </si>
  <si>
    <t>Gonzalo-UVA</t>
  </si>
  <si>
    <t>Flexible electricity demand</t>
  </si>
  <si>
    <t>energy-variability</t>
  </si>
  <si>
    <t>Level of flexibility in terms of annual energy (TWh) on the side of the electricity demand. The policy consists on a period (initial and final year)</t>
  </si>
  <si>
    <t>P45</t>
  </si>
  <si>
    <t>P46</t>
  </si>
  <si>
    <t>UVA</t>
  </si>
  <si>
    <t>TAX RATE ON EXTRACTION OF COPPER SP</t>
  </si>
  <si>
    <t>TAX RATE ON EXTRACTION OF ALUMINIUM SP</t>
  </si>
  <si>
    <t>TAX RATE ON EXTRACTION OF IRON SP</t>
  </si>
  <si>
    <t>TAX RATE ON EXTRACTION OF NICKEL SP</t>
  </si>
  <si>
    <t>TAX_RATE_ON_EXTRACTION_LOW</t>
  </si>
  <si>
    <t>TAX_RATE_ON_EXTRACTION_MEDIUM</t>
  </si>
  <si>
    <t>TAX_RATE_ON_EXTRACTION_HIGH</t>
  </si>
  <si>
    <t>TAX_RATE_ON_EXTRACTION_OTHER</t>
  </si>
  <si>
    <t>Al_module</t>
  </si>
  <si>
    <t>Fe_module</t>
  </si>
  <si>
    <t>Ni_module</t>
  </si>
  <si>
    <t>START YEAR MIGRATIONS_SP</t>
  </si>
  <si>
    <t>SWITCH_INDUSTRIAL_AGRICULTURE_SP</t>
  </si>
  <si>
    <t>YEAR_INITIAL_INDUSTRIAL_AGRICULTURE_SP</t>
  </si>
  <si>
    <t>YEAR_FINAL_INDUSTRIAL_AGRICULTURE_SP</t>
  </si>
  <si>
    <t>OBJECTIVE_INDUSTRIAL_AGRICULTURE_SP</t>
  </si>
  <si>
    <t>FLEXITARIANA_DIET_PATTERNS_OF_POLICY_DIETS_SP</t>
  </si>
  <si>
    <t>WILLET_DIET_PATTERNS_OF_POLICY_DIETS_SP</t>
  </si>
  <si>
    <t>BASELINE_DIET_PATTERN_OF_POLICY_DIETS_SP</t>
  </si>
  <si>
    <t>PLANT_BASED_50_PERCENT_DIET_PATTERN_OF_POLICY_DIETS_SP</t>
  </si>
  <si>
    <t>PLANT_BASED_100_PERCENT_DIET_PATTERN_OF_POLICY_DIETS_SP</t>
  </si>
  <si>
    <t>URBAN_LAND_DENSITY_SP</t>
  </si>
  <si>
    <t>SWITCH_URBAN_LAND_DENSITY_SP</t>
  </si>
  <si>
    <t>YEAR_INITIAL_URBAN_LAND_DENSITY_SP</t>
  </si>
  <si>
    <t>YEAR_FINAL_URBAN_LAND_DENSITY_SP</t>
  </si>
  <si>
    <t>OBJECTIVE_URBAN_LAND_DENSITY_SP</t>
  </si>
  <si>
    <t>m2/person</t>
  </si>
  <si>
    <t>SOIL_MANAGEMENT_IN_GRASSLANDS_SP</t>
  </si>
  <si>
    <t>SWITCH_SOIL_MANAGEMENT_IN_GRASSLANDS_SP</t>
  </si>
  <si>
    <t>OBJECTIVE_SOIL_MANAGEMENT_IN_GRASSLANDS_SP</t>
  </si>
  <si>
    <t>REGIONS_I│Dmnl</t>
  </si>
  <si>
    <t>NATURAL_LAND_PROTECTION_SP</t>
  </si>
  <si>
    <t>YEAR_FINAL_NATURAL_LAND_PROTECTION_SP</t>
  </si>
  <si>
    <t>GRASSLAND_PROTECTION_SP</t>
  </si>
  <si>
    <t>CROPLAND_RAINFED</t>
  </si>
  <si>
    <t>SOLAR_LAND</t>
  </si>
  <si>
    <t xml:space="preserve">SHARES OF solar land from other uses, </t>
  </si>
  <si>
    <t>SOLAR_LAND_FROM_OTHERS_SP</t>
  </si>
  <si>
    <t>SWITCH_SOLAR_LAND_FROM_OTHERS_SP</t>
  </si>
  <si>
    <t>YEAR_INITIAL_SOLAR_LAND_FROM_OTHERS_SP</t>
  </si>
  <si>
    <t>YEAR_FINAL_SOLAR_LAND_FROM_OTHERS_SP</t>
  </si>
  <si>
    <r>
      <t>REGIONS_I</t>
    </r>
    <r>
      <rPr>
        <sz val="11"/>
        <rFont val="Calibri"/>
        <family val="2"/>
      </rPr>
      <t>│_DMNL</t>
    </r>
  </si>
  <si>
    <t>RAWS MUST ADD 1</t>
  </si>
  <si>
    <t>OBJECTIVE_SOLAR_LAND_FROM_OTHERS_SP</t>
  </si>
  <si>
    <t>LANDS_I</t>
  </si>
  <si>
    <t>[%]</t>
  </si>
  <si>
    <t>PRIORITIES_OF_LAND_PRODUCTS_DISTRIBUTION_AMONG_REGIONS_SP</t>
  </si>
  <si>
    <t>CORN</t>
  </si>
  <si>
    <t>RICE</t>
  </si>
  <si>
    <t>CEREALS_OTHER</t>
  </si>
  <si>
    <t>TUBERS</t>
  </si>
  <si>
    <t>SOY</t>
  </si>
  <si>
    <t>PULSES_NUTS</t>
  </si>
  <si>
    <t>OILCROPS</t>
  </si>
  <si>
    <t>SUGARS_CROPS</t>
  </si>
  <si>
    <t>FRUITS_VEGETABLES</t>
  </si>
  <si>
    <t>BIOFUEL_2GCROP</t>
  </si>
  <si>
    <t>OTHER_CROPS</t>
  </si>
  <si>
    <t>WOOD</t>
  </si>
  <si>
    <t>RESIDUES</t>
  </si>
  <si>
    <t>WIDTH_OF_LAND_PRODUCTS_DISTRIBUTION_AMONG_REGIONS_SP</t>
  </si>
  <si>
    <t>LAND_PRODUCTS_GLOBAL_POOL_SP</t>
  </si>
  <si>
    <t>SWITCH_LAND_PRODUCTS_GLOBAL_POOL_SP</t>
  </si>
  <si>
    <t>YEAR_INITIAL_LAND_PRODUCTS_GLOBAL_POOL_SP</t>
  </si>
  <si>
    <t>YEAR_FINAL_LAND_PRODUCTS_GLOBAL_POOL_SP</t>
  </si>
  <si>
    <t>OBJECTIVE_LAND_PRODUCTS_GLOBAL_POOL_SP</t>
  </si>
  <si>
    <t>CROPS_FOR_ENERGY_SP</t>
  </si>
  <si>
    <t>SWITCH_CROPS_FOR_ENERGY_SP</t>
  </si>
  <si>
    <t>YEAR_INITIAL_CROPS_FOR_ENERGY_SP</t>
  </si>
  <si>
    <t>YEAR_FINAL_CROPS_FOR_ENERGY_SP</t>
  </si>
  <si>
    <t>OBJECTIVE_CROPS_FOR_ENERGY_SP</t>
  </si>
  <si>
    <t>WOOD_FOR_ENERGY_SP</t>
  </si>
  <si>
    <t>SWITCH_WOOD_FOR_ENERGY_SP</t>
  </si>
  <si>
    <t>YEAR_INITIAL_WOOD_FOR_ENERGY_SP</t>
  </si>
  <si>
    <t>YEAR_FINAL_WOOD_FOR_ENERGY_SP</t>
  </si>
  <si>
    <t>OBJECTIVE_WOOD_FOR_ENERGY_SP</t>
  </si>
  <si>
    <t>EFFECT_OIL_AND_GAS_ON_AGRICULTURE_SP</t>
  </si>
  <si>
    <t>SWITCH_EFFECT_OIL_AND_GAS_ON_AGRICULTURE_SP</t>
  </si>
  <si>
    <t>PERMANENTLY CLEARING LAND VEGETATION</t>
  </si>
  <si>
    <t>MANTAIN/RESTORE PREVIOUS VEGETATION (UP TO 30 CM)</t>
  </si>
  <si>
    <t>SEEDING AND MANAGEMENT AS PASTURES</t>
  </si>
  <si>
    <t>WATER_EFFICIENCY_SP</t>
  </si>
  <si>
    <t>SWITCH_WATER_EFFICIENCY_SP</t>
  </si>
  <si>
    <t>YEAR_INITIAL_WATER_EFFICIENCY_SP</t>
  </si>
  <si>
    <t>YEAR_FINAL_WATER_EFFICIENCY_SP</t>
  </si>
  <si>
    <t>OBJECTIVE_WATER_EFFICIENCY_SP</t>
  </si>
  <si>
    <t>SOLARLAND_MANAGEMENT_SP</t>
  </si>
  <si>
    <t>P47</t>
  </si>
  <si>
    <t>P48</t>
  </si>
  <si>
    <t>P49</t>
  </si>
  <si>
    <t>P51</t>
  </si>
  <si>
    <t>P52</t>
  </si>
  <si>
    <t>P53</t>
  </si>
  <si>
    <t>P54</t>
  </si>
  <si>
    <t>P55</t>
  </si>
  <si>
    <t>P56</t>
  </si>
  <si>
    <t>H6</t>
  </si>
  <si>
    <t>SELECT_ROOFTOP_USE_SOLAR_TECHNOLOGIES_SP</t>
  </si>
  <si>
    <t>Rooftop split 0% (PV) - 100% (solar thermal)</t>
  </si>
  <si>
    <t>Rooftop split 25% (PV) - 75% (solar thermal)</t>
  </si>
  <si>
    <t>Rooftop split 50% (PV) - 50% (solar thermal)</t>
  </si>
  <si>
    <t>Rooftop split 75% (PV) - 25% (solar thermal)</t>
  </si>
  <si>
    <t>Rooftop split 100% (PV) - 0% (solar thermal)</t>
  </si>
  <si>
    <t>User defined energy potential for rooftop PV and rooftop solar thermal (see below)</t>
  </si>
  <si>
    <t>SOLAR_THERMAL_ROOFTOP_POTENTIAL_USER_DEFINED_SP</t>
  </si>
  <si>
    <t>PJ/year</t>
  </si>
  <si>
    <t>China</t>
  </si>
  <si>
    <t>India</t>
  </si>
  <si>
    <t>Russia</t>
  </si>
  <si>
    <t>SOLAR_THERMAL_ROOFTOP_POTENTIAL_0PV_100TH_SP</t>
  </si>
  <si>
    <t>SOLAR_THERMAL_ROOFTOP_POTENTIAL_25PV_75TH_SP</t>
  </si>
  <si>
    <t>SOLAR_THERMAL_ROOFTOP_POTENTIAL_50PV_50TH_SP</t>
  </si>
  <si>
    <t>SOLAR_THERMAL_ROOFTOP_POTENTIAL_75PV_25TH_SP</t>
  </si>
  <si>
    <t>SOLAR_THERMAL_ROOFTOP_POTENTIAL_100PV_0TH_SP</t>
  </si>
  <si>
    <t>Select rooftop potential use solar technologies</t>
  </si>
  <si>
    <t>Selection of the share of the rooftop for solar PV and solar thermal.</t>
  </si>
  <si>
    <t xml:space="preserve">WORLD </t>
  </si>
  <si>
    <t xml:space="preserve">CAPITAL_PRODUCTIVITY_VARIATION_1R_SP </t>
  </si>
  <si>
    <t>AVERAGE_PEOPLE_PER_HOUSEHOLD_NON_EU_REGIONS_TIMESERIES_TARGET_SP</t>
  </si>
  <si>
    <t xml:space="preserve">OBJECTIVE_GENDER_PARITY_INDEX_SP </t>
  </si>
  <si>
    <t>TARGET_YEAR_FERTILITY_RATES_SP</t>
  </si>
  <si>
    <t>PERCENTAGE_EMIGRATIONS_SP</t>
  </si>
  <si>
    <t>SELECT_SLOPE_EVOLUTION_OF_EU27_HOUSEHOLDS_COMPOSITION_SP</t>
  </si>
  <si>
    <t>SELECT_VARIATION_OF_AVERAGE_PEOPLE_PER_HOUSEHOLD_IN_NON_EU_REGIONS_SP</t>
  </si>
  <si>
    <t>FINAL_GENDER_PARITY_INDEX_SP</t>
  </si>
  <si>
    <t>SWITCH_POLICY_GENDER_PARITY_INDEX_SP</t>
  </si>
  <si>
    <t>MEDIUM_EDUCATION [DMNL]</t>
  </si>
  <si>
    <t>HIGH_EDUCATION [DMNL]</t>
  </si>
  <si>
    <t>CAPITAL_PRODUCTIVITY_VARIATION</t>
  </si>
  <si>
    <t>LABOUR_PRODUCTIVITY_VARIATION</t>
  </si>
  <si>
    <t>LABOUR_PRODUCTIVITY_VARIATION_1R_SP</t>
  </si>
  <si>
    <t>WORKING_TIME_VARIATION_SP</t>
  </si>
  <si>
    <t>WORKING_TIME_VARIATION_1R_SP</t>
  </si>
  <si>
    <t>DEBT_INTEREST_RATE_TARGET_SP</t>
  </si>
  <si>
    <t>DEBT_INTEREST_RATE_TARGET_1R_SP</t>
  </si>
  <si>
    <t>WORLD</t>
  </si>
  <si>
    <t>GOVERNMENT_BUDGET_BALANCE_TO_GDP_OBJECTIVE_TARGET_SP</t>
  </si>
  <si>
    <t>GOVERNMENT_BUDGET_BALANCE_TO_GDP_OBJECTIVE_TARGET_1R_1S_SP</t>
  </si>
  <si>
    <t>GOVERNMENT_BUDGET_BALANCE_TO_GDP_OBJECTIVE_TARGET_1R_SP</t>
  </si>
  <si>
    <t>SWITCH_PASSENGER_TRANSPORT_MODAL_SHARE_SP</t>
  </si>
  <si>
    <t>YEAR_INITIAL_PASSENGER_TRANSPORT_SHARE_SP</t>
  </si>
  <si>
    <t>YEAR_FINAL_PASSENGER_TRANSPORT_SHARE_SP</t>
  </si>
  <si>
    <t>SWITCH_REDUCTION_PASSENGER_TRANSPORT_DEMAND_SP</t>
  </si>
  <si>
    <t>YEAR_INITIAL_REDUCTION_PASSENGER_TRANSPORT_DEMAND_SP</t>
  </si>
  <si>
    <t>YEAR_FINAL_REDUCTION_PASSENGER_TRANSPORT_DEMAND_SP</t>
  </si>
  <si>
    <t>OBJECTIVE_REDUCTION_PASSENGER_TRANSPORT_DEMAND_1PTM_SP (POWER_TRAIN_I)</t>
  </si>
  <si>
    <t>OBJECTIVE_REDUCTION_PASSENGER_TRANSPORT_DEMAND_1PT_1PTM_SP</t>
  </si>
  <si>
    <t>REDUCTION_PASSENGER_TRANSPORT_DEMAND_SP</t>
  </si>
  <si>
    <t>OBJECTIVE_LOAD_FACTOR_MOD_1PT_SP</t>
  </si>
  <si>
    <t>ALL PRIVATE TRANSPORT</t>
  </si>
  <si>
    <t>ALL POWER TRAIN</t>
  </si>
  <si>
    <t>OBJECTIVE_FUEL_CONSUMPTION_EFFICIENCY_CHANGE_1PTM_SP (POWER_TRAIN_I)</t>
  </si>
  <si>
    <t>OBJECTIVE_FUEL_CONSUMPTION_EFFICIENCY_CHANGE_1PT_1PTM_SP</t>
  </si>
  <si>
    <t xml:space="preserve">ANNUAL_VARIATION_CAPACITY_EXPANSION_PROSTO_DEDICATED_9R_1T_SP </t>
  </si>
  <si>
    <t>PROTRA_UTILIZATION_PRIORITIES_POLICYWEIGHT_SP</t>
  </si>
  <si>
    <t xml:space="preserve">PROTRA_CAPACITY_EXPANSION_PRIORITIES_VECTOR_1R_SP </t>
  </si>
  <si>
    <t xml:space="preserve">PROTRA_CAPACITY_EXPANSION_PRIORITIES_VECTOR_1NRG_1R_SP </t>
  </si>
  <si>
    <t>ENERGY_EFFICIENCY_ANNUAL_IMPROVEMENT_SP</t>
  </si>
  <si>
    <t>ENERGY_EFFICIENCY_ANNUAL_IMPROVEMENT_1R_SP</t>
  </si>
  <si>
    <t>START_YEAR_FINAL_ENERGY_SUBSTITUTION_SP</t>
  </si>
  <si>
    <t>PROSUP_P2H_SP (PROSUP_P2H EXPANSION POLICY)</t>
  </si>
  <si>
    <t>FLEXIBLE_ELEC_DEMAND_SP</t>
  </si>
  <si>
    <t>INITIAL_YEAR_TAX_RATE_ON_EXTRACTION_OF_RESOURCES_SP</t>
  </si>
  <si>
    <t>Cu_EOL_RECYCLING_RATE_SP</t>
  </si>
  <si>
    <t>Al_EOL_RECYCLING_RATE_SP</t>
  </si>
  <si>
    <t>Fe_EOL_RECYCLING_RATE_SP</t>
  </si>
  <si>
    <t>Ni_SCRAPPING_SHARE_RECYCLING_SP</t>
  </si>
  <si>
    <t>MATERIALS_RECYCLING_SP</t>
  </si>
  <si>
    <t>Materials recycling policy</t>
  </si>
  <si>
    <t>Materials-Al-Ni-Cu-Fe_modules</t>
  </si>
  <si>
    <t>LAND_PROTECTION_BY_POLICY_SP</t>
  </si>
  <si>
    <t>PRIMARY_FOREST_PROTECTION_SP</t>
  </si>
  <si>
    <t>MANAGED_FOREST_PROTECTION_SP</t>
  </si>
  <si>
    <t>CROPLAND_PROTECTION_SP</t>
  </si>
  <si>
    <t>SELECT_SELECTION_MANAGEMENT_GRASSLAND_SP</t>
  </si>
  <si>
    <t>land.GHG_emissions_LUC</t>
  </si>
  <si>
    <t>P39</t>
  </si>
  <si>
    <t>P40</t>
  </si>
  <si>
    <t>P50</t>
  </si>
  <si>
    <t>REGIONS_I|Year</t>
  </si>
  <si>
    <t>YES</t>
  </si>
  <si>
    <t>ANNUAL_VARIATION_CAPACITY_EXPANSION_PROSTO_DEDICATED_SP</t>
  </si>
  <si>
    <t>Urban land density policy</t>
  </si>
  <si>
    <t>Soil management in grasslands policy</t>
  </si>
  <si>
    <t>Solar land from others policy</t>
  </si>
  <si>
    <t>Priorities of land products distribution among regions policy</t>
  </si>
  <si>
    <t>Width of land products distribution among regions policy</t>
  </si>
  <si>
    <t>Land products global pool policy</t>
  </si>
  <si>
    <t>Crops for energy policy</t>
  </si>
  <si>
    <t>Wood for energy policy</t>
  </si>
  <si>
    <t>Effect oil and gas on agriculture policy</t>
  </si>
  <si>
    <t>Solarland management policy</t>
  </si>
  <si>
    <t>Water efficiency policy</t>
  </si>
  <si>
    <t>Choose a maximum of 10 policies for the Explorer Model ! (YES or NO)</t>
  </si>
  <si>
    <t>Choose a maximum of 20 policies for Simplified Analyzer Model ! (YES or NO)</t>
  </si>
  <si>
    <t>DEMOGRAPHY</t>
  </si>
  <si>
    <t>SOCIETY</t>
  </si>
  <si>
    <t>Is this policy simplified for Explorer and Simplified Analyzer applications ? (YES or NO)</t>
  </si>
  <si>
    <t>EROImin = 2:1</t>
  </si>
  <si>
    <t>no EROImin</t>
  </si>
  <si>
    <t>EROImin = 3:1</t>
  </si>
  <si>
    <t>EROImin = 5:1</t>
  </si>
  <si>
    <t>EROImin = 8:1</t>
  </si>
  <si>
    <t>EROImin = 10:1</t>
  </si>
  <si>
    <t>HEAT PUMPS PARAMETERS</t>
  </si>
  <si>
    <t>ELECTRIC BOILERS PARAMETERS</t>
  </si>
  <si>
    <t>INITIAL_YEAR_P2H_EXPANSION_SP</t>
  </si>
  <si>
    <t>YEAR_FINAL_P2H_EXPANSION_SP</t>
  </si>
  <si>
    <t>OBJECTIVE_P2H_EXPANSION_SP</t>
  </si>
  <si>
    <t>REGIONS_I|PJ/year│%</t>
  </si>
  <si>
    <t xml:space="preserve">SOLAR_PV_ROOFTOP_POTENTIAL_C_Si_MONO_USER_DEFINED_SP </t>
  </si>
  <si>
    <t>YEAR_INITIAL_EFFECT_OF_OIL_AND_GAS_ON_AGRICULTURE_SP</t>
  </si>
  <si>
    <t>YEAR_FINAL_EFFECT_OF_OIL_AND_GAS_ON_AGRICULTURE_SP</t>
  </si>
  <si>
    <t>OBJECTIVE_EFFECT_OF_OIL_AND_GAS_ON_AGRICULTURE_SP</t>
  </si>
  <si>
    <t>SWITCH_POLICIES_LAND_PROTECTION_SP</t>
  </si>
  <si>
    <t>YEAR_INITIAL_LAND_PROTECTION_SP</t>
  </si>
  <si>
    <t>YEAR_FINAL_LAND_PROTECTION_SP</t>
  </si>
  <si>
    <t>OBJECTIVE_LAND_PROTECTION_SP</t>
  </si>
  <si>
    <t>land.land_demands</t>
  </si>
  <si>
    <t>land.land_use_changes</t>
  </si>
  <si>
    <t>land.diets</t>
  </si>
  <si>
    <t>land.crop_yields</t>
  </si>
  <si>
    <t>land.urban_land</t>
  </si>
  <si>
    <t>land.grassland</t>
  </si>
  <si>
    <t>land.wood production</t>
  </si>
  <si>
    <t>land.intermodule_global_allocate</t>
  </si>
  <si>
    <t>GRASSLAND_MANAGEMENT_SP</t>
  </si>
  <si>
    <t>SELECT_SELECTION_MANAGEMENT_SOLARLAND_SP</t>
  </si>
  <si>
    <t xml:space="preserve">SOLARLAND_MANAGEMENT_SP </t>
  </si>
  <si>
    <t>OPEC_TARGET_PRICE_LOW_MED_HIGH_OTHER_SP</t>
  </si>
  <si>
    <t>SELECT_URANIUM_MAXIMUM_SUPPLY_CURVE_SP</t>
  </si>
  <si>
    <t>Related outputs to each policy</t>
  </si>
  <si>
    <t>population_35_regions[REGIONS_35_I]</t>
  </si>
  <si>
    <t>unemployment_rate[REGIONS_35_I]</t>
  </si>
  <si>
    <t>government_expenditure[REGIONS_35_I]</t>
  </si>
  <si>
    <t>total_energy_consumption_passengers_transport[NRG_FE_I]</t>
  </si>
  <si>
    <t>PROTRA_capacity_stock[REGIONS_9_I, TO_elec, PROTRA_PP_I]</t>
  </si>
  <si>
    <t>land_products_demanded_for_food[REGIONS_9_I,LAND_PRODUCTS_I]</t>
  </si>
  <si>
    <t>land_use_area_by_region[REGIONS_9_I, LANDS_I]</t>
  </si>
  <si>
    <t>indicators overall goals outputs (not directly related with each policy)</t>
  </si>
  <si>
    <t>disposable_income_real[REGIONS_35_I]</t>
  </si>
  <si>
    <t>annual_GDPpc_growth_rate_real[REGIONS_35_I]</t>
  </si>
  <si>
    <t>total_FE_including_trade_per_capita[REGIONS_9_I]</t>
  </si>
  <si>
    <t>temperature_change</t>
  </si>
  <si>
    <t>total_CO2e_emissions_per_capita_9R[REGIONS_9_I]</t>
  </si>
  <si>
    <t>CO2e_intensity_of_final_energy[REGIONS_9_I,NRG_FE_I]</t>
  </si>
  <si>
    <t>HDI[REGIONS_35_I]</t>
  </si>
  <si>
    <t>Cu_share_of_secondary_material</t>
  </si>
  <si>
    <t>Cu_consumption_per_capita</t>
  </si>
  <si>
    <t>water_stress_by_region[REGIONS_35_I]</t>
  </si>
  <si>
    <t>forestry_sustainability_index_global</t>
  </si>
  <si>
    <t xml:space="preserve">passengers_transport_real_supply_by_mode[REGIONS_35_I,PASSENGERS_TRANSPORT_MODE_I,HOUSEHOLDS_I] </t>
  </si>
  <si>
    <t xml:space="preserve">total_final_energy_intensities_by_sector[REGIONS_35_I,SECTORS_I] </t>
  </si>
  <si>
    <t>water.water_demand</t>
  </si>
  <si>
    <t>SOLAR ROOFTOP POTENTIAL</t>
  </si>
  <si>
    <t>_FUNCTION:SOLAR_PV_ROOFTOP_POTENTIAL_C_Si_Mono_0PV_100TH_SP(PV_PANEL_EFFICIENCY_C_Si_Mono)</t>
  </si>
  <si>
    <t>_FUNCTION:SOLAR_PV_ROOFTOP_POTENTIAL_C_Si_Mono_25PV_75TH_SP(PV_PANEL_EFFICIENCY_C_Si_Mono)</t>
  </si>
  <si>
    <t>_FUNCTION:SOLAR_PV_ROOFTOP_POTENTIAL_C_Si_Mono_50PV_50TH_SP(PV_PANEL_EFFICIENCY_C_Si_Mono)</t>
  </si>
  <si>
    <t>_FUNCTION:SOLAR_PV_ROOFTOP_POTENTIAL_C_Si_Mono_75PV_25TH_SP(PV_PANEL_EFFICIENCY_C_Si_Mono)</t>
  </si>
  <si>
    <t>_FUNCTION:SOLAR_PV_ROOFTOP_POTENTIAL_C_Si_Mono_100PV_0TH_SP(PV_PANEL_EFFICIENCY_C_Si_Mono)</t>
  </si>
  <si>
    <r>
      <t>PJ/year</t>
    </r>
    <r>
      <rPr>
        <sz val="9"/>
        <color theme="1"/>
        <rFont val="Calibri"/>
        <family val="2"/>
      </rPr>
      <t>│</t>
    </r>
    <r>
      <rPr>
        <sz val="9"/>
        <color theme="1"/>
        <rFont val="Calibri"/>
        <family val="2"/>
        <scheme val="minor"/>
      </rPr>
      <t>%</t>
    </r>
  </si>
  <si>
    <t>2005-2010</t>
  </si>
  <si>
    <t>AGE</t>
  </si>
  <si>
    <t>REGION</t>
  </si>
  <si>
    <t>MINIMUMS</t>
  </si>
  <si>
    <t>AVERAGES</t>
  </si>
  <si>
    <t>MAXIMUMS</t>
  </si>
  <si>
    <t>energy-data</t>
  </si>
  <si>
    <t>Data underlying scenario options given in the main tabs 'energy and energy-transport'</t>
  </si>
  <si>
    <t>Constant user defined value per region</t>
  </si>
  <si>
    <t>PWIDTH_PROTRA_UTILIZATION_ALLOCATION_POLICY_PRIORITIES_SP</t>
  </si>
  <si>
    <t>PWIDTH_PROTRA_CAPACITY_EXPANSION_PRIORITIES_VECTOR_SP</t>
  </si>
  <si>
    <r>
      <t>REGIONS_36_I</t>
    </r>
    <r>
      <rPr>
        <sz val="11"/>
        <rFont val="Calibri"/>
        <family val="2"/>
      </rPr>
      <t>│</t>
    </r>
    <r>
      <rPr>
        <sz val="11"/>
        <rFont val="Calibri"/>
        <family val="2"/>
        <scheme val="minor"/>
      </rPr>
      <t>$/tCO2</t>
    </r>
  </si>
  <si>
    <t>OTHER</t>
  </si>
  <si>
    <t>REGIONS_I|LANDS_I</t>
  </si>
  <si>
    <t>[km2/Year]</t>
  </si>
  <si>
    <t>EXOGENOUS_LAND_USE_DEMANDS_SP</t>
  </si>
  <si>
    <t>EXOGENOUS_LAND_USE_DEMANDS</t>
  </si>
  <si>
    <t xml:space="preserve">MODULE NAME </t>
  </si>
  <si>
    <t>POLICY NAME</t>
  </si>
  <si>
    <t xml:space="preserve">POLICY NAME </t>
  </si>
  <si>
    <t>INITIAL YEAR</t>
  </si>
  <si>
    <t>FINAL YEAR</t>
  </si>
  <si>
    <t xml:space="preserve">Economy </t>
  </si>
  <si>
    <t xml:space="preserve">PROTRA_CAPACITY_EXPANSION_PRIORITIES_VECTOR_SP </t>
  </si>
  <si>
    <t>Land and Water</t>
  </si>
  <si>
    <t>GENDER_PARITY_INDEX_TARGET_SP</t>
  </si>
  <si>
    <t>OPTION 1</t>
  </si>
  <si>
    <t>REGIONS_I | AGE</t>
  </si>
  <si>
    <t>OPTION 2</t>
  </si>
  <si>
    <t>OPTION 3</t>
  </si>
  <si>
    <t>REGION_35_I│SECTOR_I</t>
  </si>
  <si>
    <t>inputs_model_explorer</t>
  </si>
  <si>
    <t>data_model_explorer</t>
  </si>
  <si>
    <t>COLOR CODE</t>
  </si>
  <si>
    <t>Name of policy or hypothesis</t>
  </si>
  <si>
    <t>name of element of a vector defined in WILIAM</t>
  </si>
  <si>
    <t>Data to be filled by model user</t>
  </si>
  <si>
    <t>-&gt; cell not to modify by model user</t>
  </si>
  <si>
    <t>PROTRA_PP_solar_urban_PV (see below SELECT_ROOFTOP_USE_SOLAR_TECHNOLOGIES_SP)</t>
  </si>
  <si>
    <t>SWITCH_MODEL_EXPLORER</t>
  </si>
  <si>
    <t>SELECT_FERTILITY_RATES_ME</t>
  </si>
  <si>
    <t>OFF</t>
  </si>
  <si>
    <t>ON</t>
  </si>
  <si>
    <t>SELECT_WORKING_TIME_VARIATION_ME</t>
  </si>
  <si>
    <t>SELECT_GOVERNMENT_BUDGET_BALANCE_TO_GDP_OBJECTIVE_TARGET_ME</t>
  </si>
  <si>
    <t>SELECT_REDUCTION_PASSENGER_TRANSPORT_DEMAND_ME</t>
  </si>
  <si>
    <t xml:space="preserve">SELECT_TRANSPORT_DEMAND_MODAL_SHARE_ME  </t>
  </si>
  <si>
    <t>SELECT_PROTRA_CAPACITY_EXPANSION_PRIORITIES_VECTOR_ME</t>
  </si>
  <si>
    <t xml:space="preserve">SELECT_ENERGY_EFFICIENCY_ANNUAL_IMPROVEMENT_ME </t>
  </si>
  <si>
    <t>SELECT_LAND_PROTECTION_BY_POLICY_ME</t>
  </si>
  <si>
    <t>SELECT_SHARE_OF_CHANGE_TO_POLICY_DIET_ME</t>
  </si>
  <si>
    <t>SELECT_GENDER_PARITY_INDEX_TARGET_ME</t>
  </si>
  <si>
    <t>SELECT_CLIMATE_SENSITIVITY_ME</t>
  </si>
  <si>
    <t>SELECT_RCP_FOR_EXOGENOUS_GHG_EMISSIONS_ME</t>
  </si>
  <si>
    <t>$/bbl*percent</t>
  </si>
  <si>
    <t>$/million_Btu*percent</t>
  </si>
  <si>
    <t>$/t*percent</t>
  </si>
  <si>
    <t>List of the policies and hypotheses, structured by module, available in WILIAM model. It includes a qualitative input tables, a plain description of each of them, and provides hyperlinks to the actual loading of data to the model.
Information in red means not final and needing revision</t>
  </si>
  <si>
    <t>data_simplified_model</t>
  </si>
  <si>
    <t>Inputs to the Model Explorer</t>
  </si>
  <si>
    <t xml:space="preserve">    To ease model usability, we store some large arrays of data in separated tabs. This data are pre-parametrized options which must not be edited by the model user. If there is a need for specific parametrizatoin, this should be done through editing of the 'User defined' options.</t>
  </si>
  <si>
    <t xml:space="preserve">    The following tabs are required to link WILIAM with the Model Explorer interface (WP11). These tabs (and associated modelling in the .mdl) will be deleted before the public release of the model.</t>
  </si>
  <si>
    <t xml:space="preserve">    Follows a list of tab containing the scenario parameter inputs (policies and hypotheses) structured by (sub)modules:</t>
  </si>
  <si>
    <t xml:space="preserve">    Tabs with qualitative content about terminology, narratives of scenarios, list of policies and hypotheses </t>
  </si>
  <si>
    <t>Delete in public release?</t>
  </si>
  <si>
    <t>NOT TO BE EDITED BY MODEL USER</t>
  </si>
  <si>
    <t>This excel includes the parameters to be modified to build a scenario with WILIAM. It contains qualitative information for the design of a scenario in a consistent way, and it is structured by modules to ease its usability.</t>
  </si>
  <si>
    <t>Data to feed the Model Explorer</t>
  </si>
  <si>
    <t>Data of the Simplified Model</t>
  </si>
  <si>
    <t>SWITCH_TAX_RATE_ON_EXTRACTION_OF_RESOURCES_SP</t>
  </si>
  <si>
    <t>BASIC_INCOME_SP</t>
  </si>
  <si>
    <t>INITIAL_YEAR_BASIC_INCOME_SP</t>
  </si>
  <si>
    <t>RATIO_BASIC_INCOME_TO_AVERAGE_DISPOSABLE_INCOME_SP</t>
  </si>
  <si>
    <t>SELECT_EROI_MIN_POTENTIAL_SOLAR_WIND_SP</t>
  </si>
  <si>
    <t>Treshold EROIst for solar PV and wind potentials</t>
  </si>
  <si>
    <t>Hypothesis about the threshold of EROI standard (EROIst) selected by the user for the solar PV and wind technologies potential. Those locations having an EROI below that threshold (named EROImin) are excluded from the potential.</t>
  </si>
  <si>
    <t>EROImin = 12:1</t>
  </si>
  <si>
    <t>EROImin = 15:1</t>
  </si>
  <si>
    <t>High</t>
  </si>
  <si>
    <t>Low</t>
  </si>
  <si>
    <t>France 2005_2010</t>
  </si>
  <si>
    <t>EU_mean_2015_2020</t>
  </si>
  <si>
    <t>EU_mean_2015_2022</t>
  </si>
  <si>
    <t>CURRENT CONFIGURATION OF FERTILITY RATES (if year is not specified, it is assumed the last historical value, i.e., 2015-2020)</t>
  </si>
  <si>
    <t>This policy target defines the fertility rates for the future in regions by 2050. Values are based on the historical period (2005-2020). SELECTION: low fertility rates (1, left box in sheet "demography_data"), average (2, box in the middle in sheet "demography_data"), or high (3, right box in sheet "demography_data")</t>
  </si>
  <si>
    <t>PROTRA_CHP_geothermal (DEACTIVATED)</t>
  </si>
  <si>
    <t>PROTRA_HP_solar (DEACTIVATED)</t>
  </si>
  <si>
    <t>This policy target defines the life expectancy at birth for the future in regions. Values are based on the historical period (2005-2020). SELECTION: minimum LEAB (1), average (2), or maximum (3). In the model there is a SWITCH (SWITCH DEM LIFE EXPECTANCY AT BIRTH) to choose between (0) exogenous pathway and (1) endogenous feedbacks for life expectancy at birth</t>
  </si>
  <si>
    <t>BASIC INCOME SP</t>
  </si>
  <si>
    <t>MANURE MANAGEMENT SYSTEM_SP</t>
  </si>
  <si>
    <t>Selection of the % of the types  manure systems by type of animal , for the calculation of methane emissions due to manure management</t>
  </si>
  <si>
    <t>SWITCH_MANURE_MANAGEMENT_SYSTEM_SP</t>
  </si>
  <si>
    <t>YEAR_INITIAL_MANURE_MANAGEMENT_SYSTEM_SP</t>
  </si>
  <si>
    <t>YEAR_FINAL_MANURE_MANAGEMENT_SYSTEM_SP</t>
  </si>
  <si>
    <t>DAIRY CATTLE</t>
  </si>
  <si>
    <t>% you can change here the  MS by default. The "less emissions" options are: solid storage, dry lot, range/paddock, daily spread and Pit storage &lt;1month</t>
  </si>
  <si>
    <t>Lagoon</t>
  </si>
  <si>
    <t xml:space="preserve">Liquid/Slurry </t>
  </si>
  <si>
    <t>Solid storage</t>
  </si>
  <si>
    <t xml:space="preserve">Dry lot </t>
  </si>
  <si>
    <t xml:space="preserve">Pasture/Range/ Paddock </t>
  </si>
  <si>
    <t xml:space="preserve">Daily spread </t>
  </si>
  <si>
    <t>Digester</t>
  </si>
  <si>
    <t>Burned for fuel</t>
  </si>
  <si>
    <t>PIT &lt; 1 month</t>
  </si>
  <si>
    <t>PIT &gt; 1 month</t>
  </si>
  <si>
    <t>other</t>
  </si>
  <si>
    <t>OTHER CATTLE</t>
  </si>
  <si>
    <t>BUFFALO</t>
  </si>
  <si>
    <t>SWINE</t>
  </si>
  <si>
    <t>RESOURCE_ESTIMATION_LOW_MED_HIGH_OTHER_SP</t>
  </si>
  <si>
    <t>HARD_COAL</t>
  </si>
  <si>
    <t>BROWN_COAL</t>
  </si>
  <si>
    <t xml:space="preserve">bbl </t>
  </si>
  <si>
    <t xml:space="preserve">EJ </t>
  </si>
  <si>
    <t>Select option 0 to 3 =&gt;</t>
  </si>
  <si>
    <t>OPTION 4</t>
  </si>
  <si>
    <t xml:space="preserve">FLEXITARIANA_DIET_PATTERNS_OF_POLICY_DIETS_SP </t>
  </si>
  <si>
    <t>Hypothesis: RCP for setting the GHG emissions of those gases not being modelled endogenously</t>
  </si>
  <si>
    <t>TARGET_YEAR_LIFE_EXPECTANCY_AT_BIRTH_SP</t>
  </si>
  <si>
    <t>OBJECTIVE_LIFE_EXPECTANCY_AT_BIRTH_SP</t>
  </si>
  <si>
    <t>LIFE_EXPECTANCY_AT_BIRTH_MAXIMUMS_SP</t>
  </si>
  <si>
    <t>LIFE_EXPECTANCY_AT_BIRTH_AVERAGES_SP</t>
  </si>
  <si>
    <t>LIFE_EXPECTANCY_AT_BIRTH_MINIMUMS_SP</t>
  </si>
  <si>
    <t>CAPITAL_PRODUCTIVITY_VARIATION_SP</t>
  </si>
  <si>
    <t xml:space="preserve">LABOUR_PRODUCTIVITY_VARIATION_SP </t>
  </si>
  <si>
    <t>SELECT_LABOUR_PRODUCTIVITY_VARIATION_SP</t>
  </si>
  <si>
    <t>LABOUR_PRODUCTIVITY_VARIATION_DEFAULT</t>
  </si>
  <si>
    <t>LABOUR_PRODUCTIVITY_VARIATION_SP</t>
  </si>
  <si>
    <t xml:space="preserve">DEBT_INTEREST_RATE_TARGET_SP </t>
  </si>
  <si>
    <t>Climate hazards</t>
  </si>
  <si>
    <t>economy-government</t>
  </si>
  <si>
    <t>_Weight (scenario_switch_for_utilization_allocation_priorities)</t>
  </si>
  <si>
    <t xml:space="preserve">ENERGY_EFFICIENCY_ANNUAL_IMPROVEMENT_SP </t>
  </si>
  <si>
    <t>REDUCTION_RATE_MATERIAL_INTENSITY_C_SI_PV_Sn_SP</t>
  </si>
  <si>
    <t>REDUCTION_RATE_MATERIAL_INTENSITY_C_SI_PV_Si_SP</t>
  </si>
  <si>
    <t>TAX_RATE_ON_EXTRACTION_OF_RESOURCES_SP</t>
  </si>
  <si>
    <t>PLANT_BASED_100_DIET_PATTERN_OF_POLICY_DIETS_SP</t>
  </si>
  <si>
    <t>YEAR_FINAL_SOIL_MANAGEMENT_IN_GRASSLANDS_SP</t>
  </si>
  <si>
    <t>YEAR_INITIAL_SOIL_MANAGEMENT_IN_GRASSLANDS_SP</t>
  </si>
  <si>
    <t>Hypothesis to be able to select individually or together all climate hazards for economic impacts (heatwaves, wildfires, droughts)</t>
  </si>
  <si>
    <t>Ole INN</t>
  </si>
  <si>
    <t>INN, EEB?</t>
  </si>
  <si>
    <t>Iñaki BC3, UNIPI</t>
  </si>
  <si>
    <t>Kurt CESARm Iñaki BC3, UNIPI</t>
  </si>
  <si>
    <t>Select management grassland policy</t>
  </si>
  <si>
    <t>INCOME1_DENSE_SINGLE</t>
  </si>
  <si>
    <t>INCOME1_DENSE_SINGLEWCHILDREN</t>
  </si>
  <si>
    <t>INCOME1_DENSE_COUPLE</t>
  </si>
  <si>
    <t>INCOME1_DENSE_COUPLEWCHILDREN</t>
  </si>
  <si>
    <t>INCOME1_DENSE_OTHER</t>
  </si>
  <si>
    <t>INCOME1_DENSE_OTHERWCHILDREN</t>
  </si>
  <si>
    <t>INCOME1_SPARSE_SINGLE</t>
  </si>
  <si>
    <t>INCOME1_SPARSE_SINGLEWCHILDREN</t>
  </si>
  <si>
    <t>INCOME1_SPARSE_COUPLE</t>
  </si>
  <si>
    <t>INCOME1_SPARSE_COUPLEWCHILDREN</t>
  </si>
  <si>
    <t>INCOME1_SPARSE_OTHER</t>
  </si>
  <si>
    <t>INCOME1_SPARSE_OTHERWCHILDREN</t>
  </si>
  <si>
    <t>INCOME2_DENSE_SINGLE</t>
  </si>
  <si>
    <t>INCOME2_DENSE_SINGLEWCHILDREN</t>
  </si>
  <si>
    <t>INCOME2_DENSE_COUPLE</t>
  </si>
  <si>
    <t>INCOME2_DENSE_COUPLEWCHILDREN</t>
  </si>
  <si>
    <t>INCOME2_DENSE_OTHER</t>
  </si>
  <si>
    <t>INCOME2_DENSE_OTHERWCHILDREN</t>
  </si>
  <si>
    <t>INCOME2_SPARSE_SINGLE</t>
  </si>
  <si>
    <t>INCOME2_SPARSE_SINGLEWCHILDREN</t>
  </si>
  <si>
    <t>INCOME2_SPARSE_COUPLE</t>
  </si>
  <si>
    <t>INCOME2_SPARSE_COUPLEWCHILDREN</t>
  </si>
  <si>
    <t>INCOME2_SPARSE_OTHER</t>
  </si>
  <si>
    <t>INCOME2_SPARSE_OTHERWCHILDREN</t>
  </si>
  <si>
    <t>INCOME3_DENSE_SINGLE</t>
  </si>
  <si>
    <t>INCOME3_DENSE_SINGLEWCHILDREN</t>
  </si>
  <si>
    <t>INCOME3_DENSE_COUPLE</t>
  </si>
  <si>
    <t>INCOME3_DENSE_COUPLEWCHILDREN</t>
  </si>
  <si>
    <t>INCOME3_DENSE_OTHER</t>
  </si>
  <si>
    <t>INCOME3_DENSE_OTHERWCHILDREN</t>
  </si>
  <si>
    <t>INCOME3_SPARSE_SINGLE</t>
  </si>
  <si>
    <t>INCOME3_SPARSE_SINGLEWCHILDREN</t>
  </si>
  <si>
    <t>INCOME3_SPARSE_COUPLE</t>
  </si>
  <si>
    <t>INCOME3_SPARSE_COUPLEWCHILDREN</t>
  </si>
  <si>
    <t>INCOME3_SPARSE_OTHER</t>
  </si>
  <si>
    <t>INCOME3_SPARSE_OTHERWCHILDREN</t>
  </si>
  <si>
    <t>INCOME4_DENSE_SINGLE</t>
  </si>
  <si>
    <t>INCOME4_DENSE_SINGLEWCHILDREN</t>
  </si>
  <si>
    <t>INCOME4_DENSE_COUPLE</t>
  </si>
  <si>
    <t>INCOME4_DENSE_COUPLEWCHILDREN</t>
  </si>
  <si>
    <t>INCOME4_DENSE_OTHER</t>
  </si>
  <si>
    <t>INCOME4_DENSE_OTHERWCHILDREN</t>
  </si>
  <si>
    <t>INCOME4_SPARSE_SINGLE</t>
  </si>
  <si>
    <t>INCOME4_SPARSE_SINGLEWCHILDREN</t>
  </si>
  <si>
    <t>INCOME4_SPARSE_COUPLE</t>
  </si>
  <si>
    <t>INCOME4_SPARSE_COUPLEWCHILDREN</t>
  </si>
  <si>
    <t>INCOME4_SPARSE_OTHER</t>
  </si>
  <si>
    <t>INCOME4_SPARSE_OTHERWCHILDREN</t>
  </si>
  <si>
    <t>INCOME5_DENSE_SINGLE</t>
  </si>
  <si>
    <t>INCOME5_DENSE_SINGLEWCHILDREN</t>
  </si>
  <si>
    <t>INCOME5_DENSE_COUPLE</t>
  </si>
  <si>
    <t>INCOME5_DENSE_COUPLEWCHILDREN</t>
  </si>
  <si>
    <t>INCOME5_DENSE_OTHER</t>
  </si>
  <si>
    <t>INCOME5_DENSE_OTHERWCHILDREN</t>
  </si>
  <si>
    <t>INCOME5_SPARSE_SINGLE</t>
  </si>
  <si>
    <t>INCOME5_SPARSE_SINGLEWCHILDREN</t>
  </si>
  <si>
    <t>INCOME5_SPARSE_COUPLE</t>
  </si>
  <si>
    <t>INCOME5_SPARSE_COUPLEWCHILDREN</t>
  </si>
  <si>
    <t>INCOME5_SPARSE_OTHER</t>
  </si>
  <si>
    <t>INCOME5_SPARSE_OTHERWCHILDREN</t>
  </si>
  <si>
    <t>REPRESENTATIVE_HOUSEHOLD</t>
  </si>
  <si>
    <t>_MATRIX:RATIO_OF_MAXIMUM_ANUAL_LOAN_PAYMENT_OVER_DISPOSABLE_INCOME_SP(REGIONS_35_I,HOUSEHOLDS_I)</t>
  </si>
  <si>
    <t>REGIONS_35_I|DMNL</t>
  </si>
  <si>
    <t>_MATRIX:MAXIMUM_YEARS_TO_REPAY_A_LOAN_SP(REGIONS_35_I)</t>
  </si>
  <si>
    <t>OBJECTIVE_REDUCTION_PASSENGER_TRANSPORT_DEMAND_SP (POWER_TRAIN_I,PASSENGERS_TRANSPORT_MODE_I)</t>
  </si>
  <si>
    <t>OBJECTIVE_FUEL_CONSUMPTION_EFFICIENCY_CHANGE_SP (POWER_TRAIN_I,PASSENGERS_TRANSPORT_MODE_I)</t>
  </si>
  <si>
    <t>OBJECTIVE_PASSENGER_TRANSPORT_DEMAND_MODAL_SHARE_SP (REGIONS_I, POWER_TRAIN_I, PASSENGERS_TRANSPORT_MODE_I)</t>
  </si>
  <si>
    <t>User defined resource estimation (enter data in this cell)</t>
  </si>
  <si>
    <t>FOSSIL_RESOURCE_ESTIMATION_LOW_MED_HIGH_OTHER_SP</t>
  </si>
  <si>
    <t>0: FOSSIL_RESOURCE_ESTIMATION_LOW_SP</t>
  </si>
  <si>
    <t>1: FOSSIL_RESOURCE_ESTIMATION_MED_SP</t>
  </si>
  <si>
    <t>2: FOSSIL_RESOURCE_ESTIMATION_HIGH_SP</t>
  </si>
  <si>
    <t>3: FOSSIL_RESOURCE_ESTIMATION_OTHER_SP</t>
  </si>
  <si>
    <t>Select user defined fossil resource =&gt;</t>
  </si>
  <si>
    <t>H7</t>
  </si>
  <si>
    <t>H8</t>
  </si>
  <si>
    <t>maerials</t>
  </si>
  <si>
    <t>materials-hydrocarbons</t>
  </si>
  <si>
    <t>3 pre-defined levels for the resources of each fossil fuel are given, together with an User Defined option.</t>
  </si>
  <si>
    <r>
      <t xml:space="preserve">Uncertainty with relation to fossil fuel endowments
</t>
    </r>
    <r>
      <rPr>
        <sz val="11"/>
        <color rgb="FFFF0000"/>
        <rFont val="Calibri"/>
        <family val="2"/>
        <scheme val="minor"/>
      </rPr>
      <t>ONGOING PARAMETRIZATION!!!!</t>
    </r>
  </si>
  <si>
    <t>CLIMATE_SENSITIVITY_TO_DOUBLE_CARBON_DIOXIDE_CONCENTRATION_SP</t>
  </si>
  <si>
    <t>P14</t>
  </si>
  <si>
    <t>P15</t>
  </si>
  <si>
    <t>_Weight (scenario_switch_for_capacity_expansion_allocation_priorities)</t>
  </si>
  <si>
    <t>Capacity Expansion Priorities - Policy weight</t>
  </si>
  <si>
    <t>PROTRA_CAPACITY_EXPANSION_POLICY_WEIGHT_SP</t>
  </si>
  <si>
    <t>SWITCH_BASIC_INCOME_SP</t>
  </si>
  <si>
    <t>SELECT_POLICY_FINANCE_BASIC_INCOME_SP</t>
  </si>
  <si>
    <t>SWITCH_BASIC_INCOME_HH_TAXED_SP</t>
  </si>
  <si>
    <t>HOUSEHOLD</t>
  </si>
  <si>
    <t>New tax on wealth</t>
  </si>
  <si>
    <t>SELECT_CLIMATE_CHANGE_IMPACTS_REMOVE_EXTRAPOLATIONS_SP</t>
  </si>
  <si>
    <t>Damage of extrapolated clusters are multiplied by 0 (EXTRAPOLATIONS OFF)</t>
  </si>
  <si>
    <t>No sectors are multiplied by 0 (EXTRAPOLATIONS ON)</t>
  </si>
  <si>
    <t>SELECT_CLIMATE_CHANGE_IMPACTS_SENSITIVITY</t>
  </si>
  <si>
    <t>SWITCH_POLICY_LAND_PROTECTION_FROM_SOLAR_PV_SP</t>
  </si>
  <si>
    <t>POLICY_LAND_PROTECTION_FROM_SOLAR_PV_SP</t>
  </si>
  <si>
    <t>Protected = 0 , if it is not protected =1</t>
  </si>
  <si>
    <t>RUSIA</t>
  </si>
  <si>
    <t>POLICY_MAXIMUM_SHARE_SOLAR_URBAN_SP</t>
  </si>
  <si>
    <t>SWITCH_POLICY_MAXIMUM_SHARE_SOLAR_URBAN_SP</t>
  </si>
  <si>
    <t>YEAR_INITIAL_FOREST_PLANTATIONS_SP</t>
  </si>
  <si>
    <t>FORESTRY_SELF_SUFFICIENCY_SP</t>
  </si>
  <si>
    <t>SWITCH_FORESTRY_SELF_SUFFICIENCY_SP</t>
  </si>
  <si>
    <t>YEAR_INITIAL_FORESTRY_SELF_SUFFICIENCY_SP</t>
  </si>
  <si>
    <t>YEAR_FINAL_FORESTRY_SELF_SUFFICIENCY_SP</t>
  </si>
  <si>
    <t>OBJECTIVE_FORESTRY_SELF_SUFFICIENCY_SP</t>
  </si>
  <si>
    <t>OBJECTIVE_FOREST_PLANTATIONS_SP</t>
  </si>
  <si>
    <t>POLICY_SWITCH_FOREST_PLANTATIONS_SP</t>
  </si>
  <si>
    <t>YEAR_INITIAL_FOREST_PLANTATIONS</t>
  </si>
  <si>
    <t>YEAR_FINAL_FOREST_PLANTATION</t>
  </si>
  <si>
    <t>OBJECTIVE_FOREST_PLANTATIONS</t>
  </si>
  <si>
    <t>FOREST_PLANTATIONS_INCREASE_SP</t>
  </si>
  <si>
    <t>SWITCH_FOREST_PLANTATIONS_SP</t>
  </si>
  <si>
    <t>YEAR_FINAL_FOREST_PLANTATIONS_SP</t>
  </si>
  <si>
    <t>POLICY_SWITCH_PRIMARY_FOREST_PROTECTION_SP</t>
  </si>
  <si>
    <t>POLICY_YEAR_INITIAL_PRIMARY_FOREST_PROTECTION_SP</t>
  </si>
  <si>
    <t>POLICY_YEAR_FINAL_PRIMARY_FOREST_PROTECTION_SP</t>
  </si>
  <si>
    <t>POLICY_OBJECTIVE_PRIMARY_FOREST_PROTECTION_SP</t>
  </si>
  <si>
    <t>SHARE_BIOENERGY_IN_FOSSIL_LIQUIDS_AND_GASES_SP</t>
  </si>
  <si>
    <t>energy-transformation</t>
  </si>
  <si>
    <t>Exogenous policy share of bioenergy (biofuels and biogas) in fossil liquids and gases (excluding synthetic fuels).</t>
  </si>
  <si>
    <t>Iñigo, Marga, Lukas</t>
  </si>
  <si>
    <t>Capital costs investments energy technologies</t>
  </si>
  <si>
    <t>SELECT_CAPACITY_INVESTMENT_COST_DEVELOPMENT_SP</t>
  </si>
  <si>
    <t>energy-capacities.investment_cost</t>
  </si>
  <si>
    <t>Hypothesis to select cases of high, low or user-defined costs with relation to medium expected capital cost ($/MW) evolution</t>
  </si>
  <si>
    <t>Iñigo Uva, Lukas AEA</t>
  </si>
  <si>
    <t>H9</t>
  </si>
  <si>
    <t>constant 2015 values</t>
  </si>
  <si>
    <t>low cost improvement development</t>
  </si>
  <si>
    <t>medium cost improvement development</t>
  </si>
  <si>
    <t>high cost improvement development</t>
  </si>
  <si>
    <t>user-defined (fill below)</t>
  </si>
  <si>
    <t>CAPACITY_INVESTMENT_COST_PROTRA_CHP_HP_PP_USER_DEFINED_SP</t>
  </si>
  <si>
    <t>[mil. USD2015/MW] PROTRA_PP_CHP_HP_I</t>
  </si>
  <si>
    <t>PROTRA_CHP_geothermal_DEACTIVATED</t>
  </si>
  <si>
    <t>PROTRA_HP_solar_DEACTIVATED</t>
  </si>
  <si>
    <t>PROSUP_FLEXOPT_CAPACITY_EXPANSION_POLICYWEIGHT_SP</t>
  </si>
  <si>
    <t>RATIO_MAXIMUM_PROFLEX_EXPANSION_SP</t>
  </si>
  <si>
    <t>PROSUP_FLEXOPT_CAPACITY_EXPANSION_ALLOCATION_POLICY_PRIORITIES_SP</t>
  </si>
  <si>
    <t>PROSUP_CAPACITY_EXPANSION_ALLOCATION_POLICY_PWIDTH_SP</t>
  </si>
  <si>
    <t>MINIMUM_POTENTIAL_PROFLEX_EXPANSION_SP</t>
  </si>
  <si>
    <t>PROSUP_P2H_heat_pump</t>
  </si>
  <si>
    <t>PROSUP_P2H_electric_boiler</t>
  </si>
  <si>
    <t>PROSUP_elec_2_hydrogen</t>
  </si>
  <si>
    <t>PROSTO_V2G</t>
  </si>
  <si>
    <t>PROSTO_PHS</t>
  </si>
  <si>
    <t>PROSTO_STATIONARY_BATTERIES</t>
  </si>
  <si>
    <t>PROSUP_DSM</t>
  </si>
  <si>
    <t>CAPACITY_INVESTMENT_COST_PROFLEX_USER_DEFINED_SP</t>
  </si>
  <si>
    <t>[mil. USD2015/MW] PRO FLEXOPT</t>
  </si>
  <si>
    <t>PRODEM_DSM</t>
  </si>
  <si>
    <t>SHARE BIOENERGY IN TI FOSSIL LIQUIDS AND GASES SP</t>
  </si>
  <si>
    <t>SWITCH_POLICY_SHARE_BIOENERGY_IN_TI_FOSSIL_LIQUIDS_AND_GASES_SP</t>
  </si>
  <si>
    <t>YEAR_INITIAL_SHARE_BIOENERGY_IN_TI_FOSSIL_LIQUIDS_AND_GASES_SP</t>
  </si>
  <si>
    <t>YEAR_FINAL_SHARE_BIOENERGY_IN_TI_FOSSIL_LIQUIDS_AND_GASES_SP</t>
  </si>
  <si>
    <t>TARGET_SHARE_BIOENERGY_IN_FOSSIL_LIQUIDS_AND_GASES_SP</t>
  </si>
  <si>
    <r>
      <t>REGIONS_9_I</t>
    </r>
    <r>
      <rPr>
        <sz val="11"/>
        <rFont val="Calibri"/>
        <family val="2"/>
      </rPr>
      <t>│_</t>
    </r>
    <r>
      <rPr>
        <sz val="11"/>
        <rFont val="Calibri"/>
        <family val="2"/>
        <scheme val="minor"/>
      </rPr>
      <t>UNIT</t>
    </r>
  </si>
  <si>
    <t>Data change. (previous values in the excel are in red cells on the right)</t>
  </si>
  <si>
    <t>Medium scenario: adaptation of values to .mdl data.</t>
  </si>
  <si>
    <t>Low scenario: 70% medium scenario</t>
  </si>
  <si>
    <t>High scenario: 130% medium scenario</t>
  </si>
  <si>
    <t>There was a discrepancy between this excel and the .mdl for medium case, in excel 27000 and 23800 in .mdl, we have included here 23800 EJ</t>
  </si>
  <si>
    <t>these units must be wrong?</t>
  </si>
  <si>
    <t>SWITCH_OPEC_SCENARIO_FOSSIL_FUEL_PAPER_SP</t>
  </si>
  <si>
    <t>OPEC SPARE CAPACITY SET BY TARGET PRICE</t>
  </si>
  <si>
    <t>OPEC SPARE CAPACITY SET BY QUANTITIES OF SPARE CAP</t>
  </si>
  <si>
    <t>Oil_Module</t>
  </si>
  <si>
    <t>bbl/day</t>
  </si>
  <si>
    <t>SET_OPEC_SPARE_CAPACITY_SP</t>
  </si>
  <si>
    <t>SET_OPEC_SPARE_CAPACITY_BEFORE_AND_AFTER_SCENARIO_SP</t>
  </si>
  <si>
    <t>SWITCH_LOCKDOWN_EFFECT_ON_TRANSPORT_SP</t>
  </si>
  <si>
    <t xml:space="preserve">No shock from lockdown on privat passenger transport </t>
  </si>
  <si>
    <t>Shock on private passenger transport caused by lockdown in 2030</t>
  </si>
  <si>
    <t>LOCKDOWN_SHOCK_REDUCTION_DEMAND_TRANSPORT</t>
  </si>
  <si>
    <t>LIMIT_CONSUMPTION_ENERGY_OVER_TOTAL_NON_DURABLES</t>
  </si>
  <si>
    <t>SWITCH_LIMIT_CONSUMPTION_ENERGY_OVER_TOTAL_NON_DURABLES_SP</t>
  </si>
  <si>
    <t xml:space="preserve">No limit for energy consumption over total non durables </t>
  </si>
  <si>
    <t xml:space="preserve">Limit for energy consumption over total non durables </t>
  </si>
  <si>
    <t>only available: electrolyzers</t>
  </si>
  <si>
    <t>only available: wind offshore floating</t>
  </si>
  <si>
    <t xml:space="preserve">Availability in the future of today unmature energy technologies </t>
  </si>
  <si>
    <t>SELECT_AVAILABILITY_UNMATURE_ENERGY_TECHNOLOGIES_SP</t>
  </si>
  <si>
    <t>all unmature energy technologies are assumed to be available</t>
  </si>
  <si>
    <t>Hypothesis to select the availability at large commercial scale in the future of today unmature/unproven energy technologies (H2, CCS, wind offshore floating, marine). It is possible to select individually which technology might be available, as well as none and all.</t>
  </si>
  <si>
    <t>Endogenous for solar PV open space &amp; CSP (depending on selected EROImin and link with land-use) and wind onshore &amp; offshore (depending on selected EROImin) -see below PROTRA_RES_I marked in yellow-, exogenous (those marked in option 1 of this SELECT) for the remaining technologies</t>
  </si>
  <si>
    <t>only available: oceanic</t>
  </si>
  <si>
    <t>only available: CCS</t>
  </si>
  <si>
    <t>Share of bioenergy fossil liquids and gases</t>
  </si>
  <si>
    <t>none unmature technology available</t>
  </si>
  <si>
    <t>Manure management system policy</t>
  </si>
  <si>
    <t>land.GHG_emissions_agriculture</t>
  </si>
  <si>
    <t>Tomás FD.ID</t>
  </si>
  <si>
    <t>Forestry self sufficiency policy</t>
  </si>
  <si>
    <t>Land and water</t>
  </si>
  <si>
    <t>SELECT_CLIMATE_SENSITIVITY_SP</t>
  </si>
  <si>
    <t>SELECT_CHANGE_TO_REGENERATIVE_AGRICULTURE_ME</t>
  </si>
  <si>
    <t>SELECT_CHANGE_TO_REGENERATIVE_AGRICULTURE_SP</t>
  </si>
  <si>
    <t>SELECT_MANURE_MANAGEMENT_SYSTEM_ME</t>
  </si>
  <si>
    <t>SELECT_MANURE_MANAGEMENT_SYSTEM_SP</t>
  </si>
  <si>
    <t>ONLINE SIMULATION</t>
  </si>
  <si>
    <t>TARGET_SHARE_BIOENERGY_IN_FOSSIL_LIQUIDS_AND_GASES_ME</t>
  </si>
  <si>
    <t>DEBT_INTEREST_RATE_TARGET_ME</t>
  </si>
  <si>
    <t>SELECT_URANIUM_MAXIMUM_SUPPLY_CURVE_ME</t>
  </si>
  <si>
    <t>Uncertainty with relation to fossil fuel endowments</t>
  </si>
  <si>
    <t>SELECT_OIL_RESOURCE_ME</t>
  </si>
  <si>
    <t>SELECT_OIL_RESOURCE_SP</t>
  </si>
  <si>
    <t>Tax income corporation</t>
  </si>
  <si>
    <t>Put a 1 to those households whose weaLth is taxed to collect revenues for the basic income</t>
  </si>
  <si>
    <t>PRO_FLEXOPT_I│REGIONS_9_I</t>
  </si>
  <si>
    <t>CF_LOSS_SHARE_STOPPING_PROTRA_CAPACITY_EXPANSION_SP</t>
  </si>
  <si>
    <t>REGIONS_9_I│UNIT</t>
  </si>
  <si>
    <t>FLEXIBLE_ELECTROLYZERS_CAPACITY_EXPANSION_TARGET_SP</t>
  </si>
  <si>
    <t>SWITCH_POLICY_FLEXIBLE_ELECTROLYZERS_EXPANSION_SP</t>
  </si>
  <si>
    <t>INITIAL_YEAR_FLEXIBLE_ELECTROLIZERS_EXPANSION_SP</t>
  </si>
  <si>
    <t>YEAR_FINAL_FLEXIBLE_ELECTROLIZERS_EXPANSION_SP</t>
  </si>
  <si>
    <t>OBJECTIVE_FLEXIBLE_ELECTROLIZERS_EXPANSION_SP</t>
  </si>
  <si>
    <t>TW/year</t>
  </si>
  <si>
    <t>OBJECTIVE_P2H_CAPACITY_SP</t>
  </si>
  <si>
    <t xml:space="preserve">PROSTO_V2G </t>
  </si>
  <si>
    <t xml:space="preserve">PROSTO_PHS </t>
  </si>
  <si>
    <t>LOW FERTILITY RATES</t>
  </si>
  <si>
    <t>MEDIUM FERTILITY RATES</t>
  </si>
  <si>
    <t>HIGH FERTILITY RATES</t>
  </si>
  <si>
    <t>Less than current working time</t>
  </si>
  <si>
    <t>More than current working time</t>
  </si>
  <si>
    <t>Current working time</t>
  </si>
  <si>
    <t>Less than current GDP objetive</t>
  </si>
  <si>
    <t>Current  GDP objetive</t>
  </si>
  <si>
    <t>More than current  GDP objetive</t>
  </si>
  <si>
    <t>No policy</t>
  </si>
  <si>
    <t>High level of policy implementation</t>
  </si>
  <si>
    <t>Current trends</t>
  </si>
  <si>
    <t>Back to fossil and uranium energies</t>
  </si>
  <si>
    <t>Rapid implementaion of  renewable energies</t>
  </si>
  <si>
    <t>Less than current energy efficiency improvement</t>
  </si>
  <si>
    <t>Current  trends energy efficiency improvement</t>
  </si>
  <si>
    <t>More than current energy efficiency improvement</t>
  </si>
  <si>
    <t>SELECT_FORESTRY_SELF_SUFFICIENCY_ME</t>
  </si>
  <si>
    <t>Self-Suficient forestrexplotation</t>
  </si>
  <si>
    <t>Forestry explotation  for other regions allowed</t>
  </si>
  <si>
    <t>Only 50% of explotation  for other regions allowed</t>
  </si>
  <si>
    <t>Medium level of policy implementation</t>
  </si>
  <si>
    <t>30% of population  with flexitarian diet</t>
  </si>
  <si>
    <t>Baseline diet patterns</t>
  </si>
  <si>
    <t>30% of population  with 100% plant based diet</t>
  </si>
  <si>
    <t>Low level of oil resources</t>
  </si>
  <si>
    <t>Medium level of oil resources</t>
  </si>
  <si>
    <t>High level of oil resources</t>
  </si>
  <si>
    <t>No policy (current trends)</t>
  </si>
  <si>
    <t>Total gender parity in education</t>
  </si>
  <si>
    <t>Less than current debt interest rate</t>
  </si>
  <si>
    <t>Current debt interest rate</t>
  </si>
  <si>
    <t>More than current debt interest rate</t>
  </si>
  <si>
    <t>Medium level uranium resources</t>
  </si>
  <si>
    <t>High level uranium resources</t>
  </si>
  <si>
    <t>bbl</t>
  </si>
  <si>
    <t>INITIAL_FOSSIL_RESERVES_2005_SP</t>
  </si>
  <si>
    <t>OIL_RESOURCES_LOW_MED_HIGH_OTHER_SP</t>
  </si>
  <si>
    <t>SHARE_FE_LIQUID_AND_GAS_SUBSTITUTED_BY_H2_SYNFUELS_SP</t>
  </si>
  <si>
    <t>SWITCH_POLICY_SHARE_FE_LIQUID_AND_GAS_SUBSTITUTED_BY_H2_SYNFUELS_SP</t>
  </si>
  <si>
    <t>INITIAL_YEAR_SHARE_FE_LIQUID_AND_GAS_SUBSTITUTED_BY_H2_SYNFUELS_SP</t>
  </si>
  <si>
    <t>YEAR_FINAL_SHARE_FE_LIQUID_AND_GAS_SUBSTITUTED_BY_H2_SYNFUELS_SP</t>
  </si>
  <si>
    <t>OBJECTIVE_SHARE_FE_GAS_SUBSTITUTED_BY_H2_SYNTHETIC_GAS_SP</t>
  </si>
  <si>
    <t>OBJECTIVE_SHARE_FE_LIQUID_SUBSTITUTED_BY_H2_SYNTHETIC_LIQUID_SP</t>
  </si>
  <si>
    <t>Synthetic fuels</t>
  </si>
  <si>
    <t>energy-variability.electrolyzer_H2_production</t>
  </si>
  <si>
    <t>Juan, Iñigo UVA</t>
  </si>
  <si>
    <t>Replacement of liquids and gases in final energy form by synthetic fuels produced from H2 from electrolysis</t>
  </si>
  <si>
    <t>Percentage of FE liquid substituted by H2 synthetic liquid</t>
  </si>
  <si>
    <t>SELECT_PERCENTAGE_FE_LIQUID_SUBSTITUTED_BY_H2_SYNTHETIC_LIQUID_SP</t>
  </si>
  <si>
    <t>SELECT_PERCENTAGE_FE_LIQUID_SUBSTITUTED_BY_H2_SYNTHETIC_LIQUID_ME</t>
  </si>
  <si>
    <t>PERCENTAGE FE LIQUID SUBSTITUTED BY H2 SYNTHETIC LIQUID SP</t>
  </si>
  <si>
    <t>OBJECTIVE_PERCENTAGE_FE_LIQUID_SUBSTITUTED_BY_H2_SYNTHETIC_LIQUID_SP</t>
  </si>
  <si>
    <t>PERCENTAGE_FE_LIQUID_SUBSTITUTED_BY_H2_SYNTHETIC_LIQUID</t>
  </si>
  <si>
    <t>This policy consists of transitioning from traditional to industrial agriculture, with an objective that varies from 0 to 1 (0 = no change, 1 = complete transition from traditional to industrial agriculture)</t>
  </si>
  <si>
    <t>This policy consists of transitioning to regenerative agriculture, with an objective that varies from 0 to 1 (0 = no change, 1 = complete transition to regenerative agriculture)</t>
  </si>
  <si>
    <t>This policy enables the transition from one diet pattern to another, and in this case, we have five options to choose from: Flexitarian, Willett, Baseline, 50% plant-based, and 100% plant-based.</t>
  </si>
  <si>
    <t xml:space="preserve">Done (missing a brief description.) </t>
  </si>
  <si>
    <t>Forest self sufficient Policy</t>
  </si>
  <si>
    <t>Policy to ensure an universal income that is equivalent to 10% of the average disposable income in 2015 (and then it grows at the same rate as the average disposalbe income). This policy is implemented only in the EU27 countries that have 60 households types. The measure can be financed through two different mechanisms 1) a tax on profits of companies or 2) a tax on wealth; the user can select to which households this tax is applied (by default it is collected from the wealth of Q4 and Q5).</t>
  </si>
  <si>
    <t>EXOGENOUS_CAPACITY_EXPANSION_VARIABILITY_MANAGEMENT_OPTIONS_SP</t>
  </si>
  <si>
    <t>Priorities for the allocation of capacity utilization of process transformatioN</t>
  </si>
  <si>
    <t>Policy target about the desired priorities to use the existing energy generation capacity. This policy can have 2 components: be purely exogenous or have an endogneous component based on the price of primary energies.</t>
  </si>
  <si>
    <t>Share single family vs total households buildings</t>
  </si>
  <si>
    <t>Hypothesis to differenciate between Share single family house vs total households buildings for PV materials. Could be endogenized in the future</t>
  </si>
  <si>
    <t>H10</t>
  </si>
  <si>
    <t>H11</t>
  </si>
  <si>
    <t>Exogenous capacity expansion of variability management options</t>
  </si>
  <si>
    <t>energy-utility_scale_storage.dedicated_capacities
energy-power2heat
energy-variability.electrolyzer_H2_production</t>
  </si>
  <si>
    <t xml:space="preserve">The capacity expansion of variability management options can be configurated through an endogenous approach ("SWITCH_NRG_PROFLEX_CAPACITY_EXPANSION_ENDOGENOUS"), or specifiying exogenouly the capacity expansion for each of them. The technologies covered through this policy are: flexible electrolyzers, power2heat (electric boilers and heat pumps) and stationary storage (PHS and stationary batteries). Note that V2G capacity expansion and demand-side management are different policies since they always need to be specified exogenously, </t>
  </si>
  <si>
    <t>Iñigo UVA, Noelia CARTIF</t>
  </si>
  <si>
    <t>Target increase of PV panel efficiency over time. By default a continuation of current trends, subject to thermodynamic limits is set.</t>
  </si>
  <si>
    <t>Exogenous value of the annual energy efficiency variation (dmnl) by country (the same value is assigned to all the final energies). The energy efficiency (TJ/million$) is a component of the final energy intensities.</t>
  </si>
  <si>
    <t>This policy changes the share of each final energy (FE) vs total FE. The evolution of the share of each FE is not only exogenous, it also depends on the evolution of the other FEs and endogenously on other variables (FE prices, bioenergy scarcity…)</t>
  </si>
  <si>
    <t>Limit to forest exploitation for wood extraction</t>
  </si>
  <si>
    <t>FOREST_LOSS LIMIT_SP</t>
  </si>
  <si>
    <t>land_and_water-land.wood_production</t>
  </si>
  <si>
    <t>Policy to limit the amount of wood extracted from forests with relation to the wood existing in the last data year (2019).</t>
  </si>
  <si>
    <t>P57</t>
  </si>
  <si>
    <t>FOREST_LOSS_LIMIT_SP</t>
  </si>
  <si>
    <t>SWITCH_FOREST_LOSS_LIMIT_SP</t>
  </si>
  <si>
    <t>YEAR_INITIAL_FOREST_LOSS_LIMIT_SP</t>
  </si>
  <si>
    <t>YEAR_FINAL_FOREST_LOSS_LIMIT_SP</t>
  </si>
  <si>
    <t>OBJECTIVE_FOREST_LOSS_LIMIT_SP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</si>
</sst>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_-* #,##0.00\ _€_-;\-* #,##0.00\ _€_-;_-* &quot;-&quot;??\ _€_-;_-@_-"/>
    <numFmt numFmtId="165" formatCode="#,##0.000"/>
    <numFmt numFmtId="166" formatCode="0.000"/>
    <numFmt numFmtId="167" formatCode="0.0000%"/>
    <numFmt numFmtId="168" formatCode="0.0"/>
  </numFmts>
  <fonts count="56"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i/>
      <sz val="11"/>
      <color theme="1"/>
      <name val="Calibri"/>
      <family val="2"/>
      <scheme val="minor"/>
    </font>
    <font>
      <sz val="10"/>
      <name val="Arial"/>
      <family val="2"/>
    </font>
    <font>
      <b/>
      <sz val="11"/>
      <name val="Calibri"/>
      <family val="2"/>
      <scheme val="minor"/>
    </font>
    <font>
      <sz val="11"/>
      <color rgb="FFFF0000"/>
      <name val="Calibri"/>
      <family val="2"/>
      <scheme val="minor"/>
    </font>
    <font>
      <b/>
      <sz val="9"/>
      <color indexed="81"/>
      <name val="Tahoma"/>
      <family val="2"/>
    </font>
    <font>
      <sz val="9"/>
      <color indexed="81"/>
      <name val="Tahoma"/>
      <family val="2"/>
    </font>
    <font>
      <b/>
      <u/>
      <sz val="14"/>
      <color indexed="12"/>
      <name val="Calibri"/>
      <family val="2"/>
    </font>
    <font>
      <sz val="12"/>
      <color theme="1"/>
      <name val="Calibri"/>
      <family val="2"/>
      <scheme val="minor"/>
    </font>
    <font>
      <b/>
      <sz val="12"/>
      <color rgb="FFFF0000"/>
      <name val="Calibri"/>
      <family val="2"/>
      <scheme val="minor"/>
    </font>
    <font>
      <b/>
      <sz val="11"/>
      <color rgb="FFFF0000"/>
      <name val="Calibri"/>
      <family val="2"/>
      <scheme val="minor"/>
    </font>
    <font>
      <sz val="10"/>
      <color indexed="8"/>
      <name val="Arial"/>
      <family val="2"/>
      <charset val="161"/>
    </font>
    <font>
      <sz val="11"/>
      <color indexed="8"/>
      <name val="Calibri"/>
      <family val="2"/>
      <charset val="161"/>
    </font>
    <font>
      <sz val="11"/>
      <color rgb="FF9C5700"/>
      <name val="Calibri"/>
      <family val="2"/>
      <scheme val="minor"/>
    </font>
    <font>
      <b/>
      <sz val="11"/>
      <color rgb="FF9C5700"/>
      <name val="Calibri"/>
      <family val="2"/>
      <scheme val="minor"/>
    </font>
    <font>
      <sz val="11"/>
      <name val="Calibri"/>
      <family val="2"/>
    </font>
    <font>
      <sz val="11"/>
      <color rgb="FFFF0000"/>
      <name val="Calibri"/>
      <family val="2"/>
      <charset val="1"/>
    </font>
    <font>
      <sz val="11"/>
      <color rgb="FF000000"/>
      <name val="Calibri"/>
      <family val="2"/>
      <scheme val="minor"/>
    </font>
    <font>
      <sz val="22"/>
      <color theme="1"/>
      <name val="Calibri"/>
      <family val="2"/>
      <scheme val="minor"/>
    </font>
    <font>
      <sz val="11"/>
      <color theme="1"/>
      <name val="Calibri"/>
      <family val="2"/>
    </font>
    <font>
      <sz val="11"/>
      <color rgb="FFFF0000"/>
      <name val="Calibri"/>
      <family val="2"/>
    </font>
    <font>
      <b/>
      <u/>
      <sz val="11"/>
      <color theme="1"/>
      <name val="Calibri"/>
      <family val="2"/>
      <scheme val="minor"/>
    </font>
    <font>
      <sz val="20"/>
      <color theme="1"/>
      <name val="Calibri"/>
      <family val="2"/>
      <scheme val="minor"/>
    </font>
    <font>
      <u/>
      <sz val="11"/>
      <color theme="10"/>
      <name val="Calibri"/>
      <family val="2"/>
      <scheme val="minor"/>
    </font>
    <font>
      <sz val="10"/>
      <color theme="1"/>
      <name val="Calibri"/>
      <family val="2"/>
    </font>
    <font>
      <i/>
      <sz val="10"/>
      <color theme="1"/>
      <name val="Calibri"/>
      <family val="2"/>
    </font>
    <font>
      <sz val="10"/>
      <color rgb="FF000000"/>
      <name val="Calibri"/>
      <family val="2"/>
    </font>
    <font>
      <vertAlign val="superscript"/>
      <sz val="10"/>
      <color theme="1"/>
      <name val="Calibri"/>
      <family val="2"/>
    </font>
    <font>
      <vertAlign val="superscript"/>
      <sz val="10"/>
      <color theme="1"/>
      <name val="Roboto"/>
    </font>
    <font>
      <sz val="10"/>
      <color theme="1"/>
      <name val="Roboto"/>
    </font>
    <font>
      <sz val="10"/>
      <name val="Calibri"/>
      <family val="2"/>
    </font>
    <font>
      <i/>
      <sz val="10"/>
      <name val="Calibri"/>
      <family val="2"/>
    </font>
    <font>
      <b/>
      <sz val="16"/>
      <color theme="1"/>
      <name val="Calibri"/>
      <family val="2"/>
      <scheme val="minor"/>
    </font>
    <font>
      <b/>
      <sz val="14"/>
      <color theme="1"/>
      <name val="Calibri"/>
      <family val="2"/>
      <scheme val="minor"/>
    </font>
    <font>
      <b/>
      <sz val="14"/>
      <color theme="0"/>
      <name val="Calibri"/>
      <family val="2"/>
      <scheme val="minor"/>
    </font>
    <font>
      <b/>
      <u/>
      <sz val="14"/>
      <color theme="0"/>
      <name val="Calibri"/>
      <family val="2"/>
      <scheme val="minor"/>
    </font>
    <font>
      <b/>
      <sz val="12"/>
      <color theme="1"/>
      <name val="Calibri"/>
      <family val="2"/>
      <scheme val="minor"/>
    </font>
    <font>
      <b/>
      <u/>
      <sz val="12"/>
      <color theme="1"/>
      <name val="Calibri"/>
      <family val="2"/>
      <scheme val="minor"/>
    </font>
    <font>
      <b/>
      <sz val="11"/>
      <color theme="4"/>
      <name val="Calibri"/>
      <family val="2"/>
      <scheme val="minor"/>
    </font>
    <font>
      <b/>
      <sz val="11"/>
      <color rgb="FFE17165"/>
      <name val="Calibri"/>
      <family val="2"/>
      <scheme val="minor"/>
    </font>
    <font>
      <b/>
      <sz val="11"/>
      <color theme="7"/>
      <name val="Calibri"/>
      <family val="2"/>
      <scheme val="minor"/>
    </font>
    <font>
      <sz val="10"/>
      <color rgb="FF000000"/>
      <name val="Arial"/>
      <family val="2"/>
    </font>
    <font>
      <b/>
      <sz val="11"/>
      <color theme="0" tint="-0.499984740745262"/>
      <name val="Calibri"/>
      <family val="2"/>
      <scheme val="minor"/>
    </font>
    <font>
      <sz val="8"/>
      <name val="Calibri"/>
      <family val="2"/>
      <scheme val="minor"/>
    </font>
    <font>
      <b/>
      <sz val="12"/>
      <name val="Calibri"/>
      <family val="2"/>
      <scheme val="minor"/>
    </font>
    <font>
      <b/>
      <sz val="9"/>
      <color theme="1"/>
      <name val="Calibri"/>
      <family val="2"/>
      <scheme val="minor"/>
    </font>
    <font>
      <sz val="9"/>
      <color theme="1"/>
      <name val="Calibri"/>
      <family val="2"/>
      <scheme val="minor"/>
    </font>
    <font>
      <sz val="9"/>
      <color theme="1"/>
      <name val="Calibri"/>
      <family val="2"/>
    </font>
    <font>
      <sz val="9"/>
      <color theme="0"/>
      <name val="Calibri"/>
      <family val="2"/>
      <scheme val="minor"/>
    </font>
    <font>
      <sz val="9"/>
      <name val="Calibri"/>
      <family val="2"/>
      <scheme val="minor"/>
    </font>
    <font>
      <sz val="11"/>
      <color theme="0"/>
      <name val="Calibri"/>
      <family val="2"/>
      <scheme val="minor"/>
    </font>
    <font>
      <u/>
      <sz val="11"/>
      <color theme="0"/>
      <name val="Calibri"/>
      <family val="2"/>
      <scheme val="minor"/>
    </font>
    <font>
      <sz val="18"/>
      <color theme="1"/>
      <name val="Calibri"/>
      <family val="2"/>
      <scheme val="minor"/>
    </font>
  </fonts>
  <fills count="43">
    <fill>
      <patternFill patternType="none"/>
    </fill>
    <fill>
      <patternFill patternType="gray125"/>
    </fill>
    <fill>
      <patternFill patternType="solid">
        <fgColor rgb="FFFFFF00"/>
        <bgColor indexed="64"/>
      </patternFill>
    </fill>
    <fill>
      <patternFill patternType="solid">
        <fgColor rgb="FF66FF33"/>
        <bgColor indexed="64"/>
      </patternFill>
    </fill>
    <fill>
      <patternFill patternType="solid">
        <fgColor rgb="FF00B050"/>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1"/>
        <bgColor indexed="64"/>
      </patternFill>
    </fill>
    <fill>
      <patternFill patternType="solid">
        <fgColor rgb="FFFF0000"/>
        <bgColor indexed="64"/>
      </patternFill>
    </fill>
    <fill>
      <patternFill patternType="solid">
        <fgColor theme="0" tint="-0.14999847407452621"/>
        <bgColor indexed="64"/>
      </patternFill>
    </fill>
    <fill>
      <patternFill patternType="solid">
        <fgColor rgb="FF00B0F0"/>
        <bgColor indexed="64"/>
      </patternFill>
    </fill>
    <fill>
      <patternFill patternType="solid">
        <fgColor theme="4" tint="0.59999389629810485"/>
        <bgColor indexed="64"/>
      </patternFill>
    </fill>
    <fill>
      <patternFill patternType="solid">
        <fgColor indexed="31"/>
      </patternFill>
    </fill>
    <fill>
      <patternFill patternType="solid">
        <fgColor indexed="43"/>
      </patternFill>
    </fill>
    <fill>
      <patternFill patternType="solid">
        <fgColor theme="7" tint="0.59999389629810485"/>
        <bgColor indexed="64"/>
      </patternFill>
    </fill>
    <fill>
      <patternFill patternType="solid">
        <fgColor theme="5"/>
        <bgColor indexed="0"/>
      </patternFill>
    </fill>
    <fill>
      <patternFill patternType="solid">
        <fgColor theme="5"/>
        <bgColor indexed="64"/>
      </patternFill>
    </fill>
    <fill>
      <patternFill patternType="solid">
        <fgColor rgb="FFFFEB9C"/>
      </patternFill>
    </fill>
    <fill>
      <patternFill patternType="solid">
        <fgColor rgb="FFFFE699"/>
        <bgColor rgb="FFFFCC99"/>
      </patternFill>
    </fill>
    <fill>
      <patternFill patternType="solid">
        <fgColor theme="6" tint="0.59999389629810485"/>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7"/>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6" tint="0.59999389629810485"/>
        <bgColor rgb="FFFFCC99"/>
      </patternFill>
    </fill>
    <fill>
      <patternFill patternType="solid">
        <fgColor rgb="FFFFCCCC"/>
        <bgColor indexed="64"/>
      </patternFill>
    </fill>
    <fill>
      <patternFill patternType="solid">
        <fgColor rgb="FFFFCC99"/>
        <bgColor indexed="64"/>
      </patternFill>
    </fill>
    <fill>
      <patternFill patternType="solid">
        <fgColor theme="7" tint="0.59999389629810485"/>
        <bgColor indexed="65"/>
      </patternFill>
    </fill>
    <fill>
      <patternFill patternType="solid">
        <fgColor theme="7" tint="0.59999389629810485"/>
        <bgColor rgb="FFFFCC99"/>
      </patternFill>
    </fill>
    <fill>
      <patternFill patternType="solid">
        <fgColor theme="9" tint="0.59999389629810485"/>
        <bgColor indexed="64"/>
      </patternFill>
    </fill>
    <fill>
      <patternFill patternType="solid">
        <fgColor rgb="FFE09A98"/>
        <bgColor indexed="64"/>
      </patternFill>
    </fill>
    <fill>
      <patternFill patternType="solid">
        <fgColor theme="6" tint="0.79998168889431442"/>
        <bgColor indexed="64"/>
      </patternFill>
    </fill>
    <fill>
      <patternFill patternType="solid">
        <fgColor indexed="22"/>
        <bgColor indexed="0"/>
      </patternFill>
    </fill>
    <fill>
      <patternFill patternType="solid">
        <fgColor theme="0"/>
        <bgColor indexed="64"/>
      </patternFill>
    </fill>
    <fill>
      <patternFill patternType="solid">
        <fgColor theme="0"/>
        <bgColor indexed="0"/>
      </patternFill>
    </fill>
    <fill>
      <patternFill patternType="solid">
        <fgColor rgb="FF7030A0"/>
        <bgColor indexed="64"/>
      </patternFill>
    </fill>
    <fill>
      <patternFill patternType="solid">
        <fgColor rgb="FFFFC000"/>
        <bgColor indexed="64"/>
      </patternFill>
    </fill>
    <fill>
      <patternFill patternType="solid">
        <fgColor rgb="FFFFFFCC"/>
      </patternFill>
    </fill>
    <fill>
      <patternFill patternType="solid">
        <fgColor theme="2" tint="-9.9978637043366805E-2"/>
        <bgColor rgb="FFFFCC99"/>
      </patternFill>
    </fill>
    <fill>
      <patternFill patternType="solid">
        <fgColor theme="2" tint="-9.9978637043366805E-2"/>
        <bgColor indexed="64"/>
      </patternFill>
    </fill>
    <fill>
      <patternFill patternType="solid">
        <fgColor theme="1"/>
        <bgColor rgb="FFFFCC99"/>
      </patternFill>
    </fill>
    <fill>
      <patternFill patternType="solid">
        <fgColor rgb="FFFFE699"/>
        <bgColor indexed="64"/>
      </patternFill>
    </fill>
  </fills>
  <borders count="71">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diagonal/>
    </border>
    <border>
      <left style="thin">
        <color indexed="22"/>
      </left>
      <right style="thin">
        <color indexed="22"/>
      </right>
      <top style="thin">
        <color indexed="22"/>
      </top>
      <bottom style="thin">
        <color indexed="22"/>
      </bottom>
      <diagonal/>
    </border>
    <border>
      <left/>
      <right style="thin">
        <color indexed="22"/>
      </right>
      <top style="thin">
        <color indexed="22"/>
      </top>
      <bottom style="thin">
        <color indexed="22"/>
      </bottom>
      <diagonal/>
    </border>
    <border>
      <left style="medium">
        <color indexed="64"/>
      </left>
      <right/>
      <top style="medium">
        <color indexed="64"/>
      </top>
      <bottom style="medium">
        <color indexed="64"/>
      </bottom>
      <diagonal/>
    </border>
    <border>
      <left style="thin">
        <color indexed="8"/>
      </left>
      <right/>
      <top style="medium">
        <color indexed="64"/>
      </top>
      <bottom style="medium">
        <color indexed="64"/>
      </bottom>
      <diagonal/>
    </border>
    <border>
      <left style="thin">
        <color indexed="8"/>
      </left>
      <right style="medium">
        <color indexed="64"/>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top style="thin">
        <color indexed="64"/>
      </top>
      <bottom/>
      <diagonal/>
    </border>
    <border>
      <left/>
      <right/>
      <top/>
      <bottom style="thin">
        <color theme="4"/>
      </bottom>
      <diagonal/>
    </border>
    <border>
      <left/>
      <right/>
      <top style="thin">
        <color theme="4"/>
      </top>
      <bottom style="thin">
        <color theme="4"/>
      </bottom>
      <diagonal/>
    </border>
    <border>
      <left/>
      <right/>
      <top style="thin">
        <color theme="4"/>
      </top>
      <bottom/>
      <diagonal/>
    </border>
    <border>
      <left/>
      <right/>
      <top/>
      <bottom style="thin">
        <color rgb="FFE17165"/>
      </bottom>
      <diagonal/>
    </border>
    <border>
      <left style="thin">
        <color rgb="FFE17165"/>
      </left>
      <right/>
      <top style="thin">
        <color rgb="FFE17165"/>
      </top>
      <bottom style="thin">
        <color rgb="FFE17165"/>
      </bottom>
      <diagonal/>
    </border>
    <border>
      <left/>
      <right/>
      <top style="thin">
        <color rgb="FFE17165"/>
      </top>
      <bottom style="thin">
        <color rgb="FFE17165"/>
      </bottom>
      <diagonal/>
    </border>
    <border>
      <left/>
      <right/>
      <top/>
      <bottom style="thin">
        <color theme="7"/>
      </bottom>
      <diagonal/>
    </border>
    <border>
      <left/>
      <right/>
      <top style="thin">
        <color theme="7"/>
      </top>
      <bottom style="thin">
        <color theme="7"/>
      </bottom>
      <diagonal/>
    </border>
    <border>
      <left/>
      <right/>
      <top style="thin">
        <color theme="7"/>
      </top>
      <bottom/>
      <diagonal/>
    </border>
    <border>
      <left/>
      <right/>
      <top style="thin">
        <color theme="0" tint="-0.499984740745262"/>
      </top>
      <bottom style="thin">
        <color theme="0" tint="-0.499984740745262"/>
      </bottom>
      <diagonal/>
    </border>
    <border>
      <left/>
      <right/>
      <top style="thin">
        <color theme="0" tint="-0.499984740745262"/>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8"/>
      </right>
      <top style="medium">
        <color indexed="64"/>
      </top>
      <bottom/>
      <diagonal/>
    </border>
    <border>
      <left style="thin">
        <color rgb="FF7F7F7F"/>
      </left>
      <right/>
      <top style="thin">
        <color rgb="FF7F7F7F"/>
      </top>
      <bottom style="thin">
        <color rgb="FF7F7F7F"/>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22"/>
      </left>
      <right style="thin">
        <color indexed="22"/>
      </right>
      <top style="medium">
        <color indexed="64"/>
      </top>
      <bottom style="thin">
        <color indexed="22"/>
      </bottom>
      <diagonal/>
    </border>
    <border>
      <left style="thin">
        <color indexed="22"/>
      </left>
      <right style="medium">
        <color indexed="64"/>
      </right>
      <top style="medium">
        <color indexed="64"/>
      </top>
      <bottom style="thin">
        <color indexed="22"/>
      </bottom>
      <diagonal/>
    </border>
    <border>
      <left style="thin">
        <color indexed="8"/>
      </left>
      <right/>
      <top style="thin">
        <color indexed="8"/>
      </top>
      <bottom/>
      <diagonal/>
    </border>
    <border>
      <left style="thin">
        <color rgb="FFB2B2B2"/>
      </left>
      <right style="thin">
        <color rgb="FFB2B2B2"/>
      </right>
      <top style="thin">
        <color rgb="FFB2B2B2"/>
      </top>
      <bottom style="thin">
        <color rgb="FFB2B2B2"/>
      </bottom>
      <diagonal/>
    </border>
    <border>
      <left style="medium">
        <color indexed="64"/>
      </left>
      <right style="thin">
        <color rgb="FFB2B2B2"/>
      </right>
      <top style="medium">
        <color indexed="64"/>
      </top>
      <bottom style="thin">
        <color rgb="FFB2B2B2"/>
      </bottom>
      <diagonal/>
    </border>
    <border>
      <left style="thin">
        <color rgb="FFB2B2B2"/>
      </left>
      <right style="thin">
        <color rgb="FFB2B2B2"/>
      </right>
      <top style="medium">
        <color indexed="64"/>
      </top>
      <bottom style="thin">
        <color rgb="FFB2B2B2"/>
      </bottom>
      <diagonal/>
    </border>
    <border>
      <left style="thin">
        <color rgb="FFB2B2B2"/>
      </left>
      <right style="medium">
        <color indexed="64"/>
      </right>
      <top style="medium">
        <color indexed="64"/>
      </top>
      <bottom style="thin">
        <color rgb="FFB2B2B2"/>
      </bottom>
      <diagonal/>
    </border>
    <border>
      <left style="medium">
        <color indexed="64"/>
      </left>
      <right style="thin">
        <color rgb="FFB2B2B2"/>
      </right>
      <top style="thin">
        <color rgb="FFB2B2B2"/>
      </top>
      <bottom style="thin">
        <color rgb="FFB2B2B2"/>
      </bottom>
      <diagonal/>
    </border>
    <border>
      <left style="thin">
        <color rgb="FFB2B2B2"/>
      </left>
      <right style="medium">
        <color indexed="64"/>
      </right>
      <top style="thin">
        <color rgb="FFB2B2B2"/>
      </top>
      <bottom style="thin">
        <color rgb="FFB2B2B2"/>
      </bottom>
      <diagonal/>
    </border>
    <border>
      <left style="thin">
        <color indexed="22"/>
      </left>
      <right style="thin">
        <color indexed="22"/>
      </right>
      <top/>
      <bottom style="thin">
        <color indexed="22"/>
      </bottom>
      <diagonal/>
    </border>
    <border>
      <left style="thin">
        <color indexed="22"/>
      </left>
      <right style="medium">
        <color indexed="64"/>
      </right>
      <top/>
      <bottom style="thin">
        <color indexed="22"/>
      </bottom>
      <diagonal/>
    </border>
  </borders>
  <cellStyleXfs count="16">
    <xf numFmtId="0" fontId="0" fillId="0" borderId="0"/>
    <xf numFmtId="164" fontId="1" fillId="0" borderId="0" applyFont="0" applyFill="0" applyBorder="0" applyAlignment="0" applyProtection="0"/>
    <xf numFmtId="9" fontId="1" fillId="0" borderId="0" applyFont="0" applyFill="0" applyBorder="0" applyAlignment="0" applyProtection="0"/>
    <xf numFmtId="0" fontId="5" fillId="0" borderId="0"/>
    <xf numFmtId="0" fontId="11" fillId="0" borderId="0"/>
    <xf numFmtId="0" fontId="14" fillId="0" borderId="0"/>
    <xf numFmtId="0" fontId="14" fillId="0" borderId="0"/>
    <xf numFmtId="0" fontId="14" fillId="0" borderId="0"/>
    <xf numFmtId="0" fontId="16" fillId="17" borderId="0" applyNumberFormat="0" applyBorder="0" applyAlignment="0" applyProtection="0"/>
    <xf numFmtId="49" fontId="3" fillId="3" borderId="1">
      <alignment horizontal="left" wrapText="1"/>
    </xf>
    <xf numFmtId="0" fontId="3" fillId="3" borderId="1">
      <alignment horizontal="left" vertical="center"/>
    </xf>
    <xf numFmtId="0" fontId="26" fillId="0" borderId="0" applyNumberFormat="0" applyFill="0" applyBorder="0" applyAlignment="0" applyProtection="0"/>
    <xf numFmtId="49" fontId="3" fillId="3" borderId="1">
      <alignment horizontal="center"/>
    </xf>
    <xf numFmtId="49" fontId="1" fillId="0" borderId="0" applyBorder="0">
      <alignment horizontal="center" vertical="center"/>
    </xf>
    <xf numFmtId="0" fontId="1" fillId="38" borderId="63" applyNumberFormat="0" applyFont="0" applyAlignment="0" applyProtection="0"/>
    <xf numFmtId="164" fontId="1" fillId="0" borderId="0" applyFont="0" applyFill="0" applyBorder="0" applyAlignment="0" applyProtection="0"/>
  </cellStyleXfs>
  <cellXfs count="668">
    <xf numFmtId="0" fontId="0" fillId="0" borderId="0" xfId="0"/>
    <xf numFmtId="0" fontId="0" fillId="0" borderId="0" xfId="0" applyAlignment="1">
      <alignment wrapText="1"/>
    </xf>
    <xf numFmtId="0" fontId="0" fillId="3" borderId="1" xfId="0" applyFill="1" applyBorder="1" applyAlignment="1">
      <alignment wrapText="1"/>
    </xf>
    <xf numFmtId="0" fontId="0" fillId="3" borderId="1" xfId="0" applyFill="1" applyBorder="1"/>
    <xf numFmtId="0" fontId="0" fillId="0" borderId="0" xfId="0" applyAlignment="1">
      <alignment horizontal="center"/>
    </xf>
    <xf numFmtId="0" fontId="3" fillId="0" borderId="0" xfId="0" applyFont="1"/>
    <xf numFmtId="0" fontId="0" fillId="4" borderId="1" xfId="0" applyFill="1" applyBorder="1"/>
    <xf numFmtId="0" fontId="0" fillId="0" borderId="1" xfId="0" applyBorder="1"/>
    <xf numFmtId="0" fontId="3" fillId="0" borderId="1" xfId="0" applyFont="1" applyBorder="1"/>
    <xf numFmtId="0" fontId="3" fillId="3" borderId="1" xfId="0" quotePrefix="1" applyFont="1" applyFill="1" applyBorder="1" applyAlignment="1">
      <alignment wrapText="1"/>
    </xf>
    <xf numFmtId="0" fontId="0" fillId="4" borderId="0" xfId="0" applyFill="1"/>
    <xf numFmtId="0" fontId="0" fillId="0" borderId="11" xfId="0" applyBorder="1"/>
    <xf numFmtId="0" fontId="0" fillId="2" borderId="12" xfId="0" applyFill="1" applyBorder="1"/>
    <xf numFmtId="0" fontId="3" fillId="3" borderId="1" xfId="0" quotePrefix="1" applyFont="1" applyFill="1" applyBorder="1"/>
    <xf numFmtId="9" fontId="3" fillId="2" borderId="1" xfId="0" applyNumberFormat="1" applyFont="1" applyFill="1" applyBorder="1"/>
    <xf numFmtId="0" fontId="0" fillId="0" borderId="9" xfId="0" applyBorder="1"/>
    <xf numFmtId="9" fontId="3" fillId="2" borderId="10" xfId="0" applyNumberFormat="1" applyFont="1" applyFill="1" applyBorder="1"/>
    <xf numFmtId="1" fontId="3" fillId="4" borderId="0" xfId="0" applyNumberFormat="1" applyFont="1" applyFill="1"/>
    <xf numFmtId="0" fontId="0" fillId="4" borderId="13" xfId="0" applyFill="1" applyBorder="1"/>
    <xf numFmtId="0" fontId="0" fillId="4" borderId="13" xfId="0" applyFill="1" applyBorder="1" applyAlignment="1">
      <alignment wrapText="1"/>
    </xf>
    <xf numFmtId="1" fontId="3" fillId="2" borderId="7" xfId="0" applyNumberFormat="1" applyFont="1" applyFill="1" applyBorder="1"/>
    <xf numFmtId="0" fontId="0" fillId="3" borderId="7" xfId="0" applyFill="1" applyBorder="1" applyAlignment="1">
      <alignment wrapText="1"/>
    </xf>
    <xf numFmtId="1" fontId="3" fillId="2" borderId="1" xfId="0" applyNumberFormat="1" applyFont="1" applyFill="1" applyBorder="1"/>
    <xf numFmtId="0" fontId="0" fillId="0" borderId="0" xfId="0" applyAlignment="1">
      <alignment horizontal="center" vertical="center" wrapText="1"/>
    </xf>
    <xf numFmtId="0" fontId="0" fillId="0" borderId="0" xfId="0" applyAlignment="1">
      <alignment vertical="top" wrapText="1"/>
    </xf>
    <xf numFmtId="0" fontId="0" fillId="0" borderId="1" xfId="0" applyBorder="1" applyAlignment="1">
      <alignment horizontal="center"/>
    </xf>
    <xf numFmtId="0" fontId="0" fillId="0" borderId="3" xfId="0" applyBorder="1" applyAlignment="1">
      <alignment horizontal="center"/>
    </xf>
    <xf numFmtId="0" fontId="0" fillId="0" borderId="18" xfId="0" applyBorder="1"/>
    <xf numFmtId="0" fontId="0" fillId="0" borderId="0" xfId="0" applyAlignment="1">
      <alignment vertical="center"/>
    </xf>
    <xf numFmtId="0" fontId="0" fillId="0" borderId="20" xfId="0" applyBorder="1"/>
    <xf numFmtId="0" fontId="0" fillId="0" borderId="21" xfId="0" applyBorder="1"/>
    <xf numFmtId="0" fontId="7" fillId="0" borderId="0" xfId="0" applyFont="1"/>
    <xf numFmtId="0" fontId="3" fillId="3" borderId="1" xfId="0" applyFont="1" applyFill="1" applyBorder="1"/>
    <xf numFmtId="0" fontId="0" fillId="0" borderId="15" xfId="0" applyBorder="1"/>
    <xf numFmtId="0" fontId="0" fillId="0" borderId="16" xfId="0" applyBorder="1"/>
    <xf numFmtId="0" fontId="3" fillId="5" borderId="1" xfId="0" applyFont="1" applyFill="1" applyBorder="1" applyAlignment="1">
      <alignment horizontal="center"/>
    </xf>
    <xf numFmtId="0" fontId="0" fillId="2" borderId="0" xfId="0" applyFill="1" applyAlignment="1">
      <alignment horizontal="center"/>
    </xf>
    <xf numFmtId="0" fontId="3" fillId="11" borderId="22" xfId="0" applyFont="1" applyFill="1" applyBorder="1"/>
    <xf numFmtId="0" fontId="0" fillId="11" borderId="22" xfId="0" applyFill="1" applyBorder="1"/>
    <xf numFmtId="0" fontId="0" fillId="3" borderId="1" xfId="0" applyFill="1" applyBorder="1" applyAlignment="1">
      <alignment horizontal="center" vertical="center"/>
    </xf>
    <xf numFmtId="0" fontId="0" fillId="2" borderId="1" xfId="0" applyFill="1" applyBorder="1" applyAlignment="1">
      <alignment horizontal="center" vertical="center"/>
    </xf>
    <xf numFmtId="0" fontId="3" fillId="3" borderId="1" xfId="0" quotePrefix="1" applyFont="1" applyFill="1" applyBorder="1" applyAlignment="1">
      <alignment horizontal="center" vertical="center" wrapText="1"/>
    </xf>
    <xf numFmtId="0" fontId="0" fillId="12" borderId="0" xfId="0" applyFill="1" applyAlignment="1">
      <alignment horizontal="center" vertical="top"/>
    </xf>
    <xf numFmtId="0" fontId="0" fillId="12" borderId="0" xfId="0" applyFill="1" applyAlignment="1">
      <alignment horizontal="left" vertical="top"/>
    </xf>
    <xf numFmtId="166" fontId="0" fillId="0" borderId="0" xfId="0" applyNumberFormat="1"/>
    <xf numFmtId="0" fontId="0" fillId="0" borderId="0" xfId="0" quotePrefix="1"/>
    <xf numFmtId="0" fontId="2" fillId="0" borderId="0" xfId="0" applyFont="1"/>
    <xf numFmtId="0" fontId="0" fillId="0" borderId="0" xfId="0" applyAlignment="1">
      <alignment horizontal="left" vertical="center"/>
    </xf>
    <xf numFmtId="0" fontId="0" fillId="0" borderId="0" xfId="0" applyAlignment="1">
      <alignment horizontal="right" vertical="center"/>
    </xf>
    <xf numFmtId="0" fontId="15" fillId="0" borderId="26" xfId="6" applyFont="1" applyBorder="1" applyAlignment="1">
      <alignment wrapText="1"/>
    </xf>
    <xf numFmtId="0" fontId="15" fillId="15" borderId="28" xfId="6" applyFont="1" applyFill="1" applyBorder="1" applyAlignment="1">
      <alignment horizontal="center"/>
    </xf>
    <xf numFmtId="0" fontId="15" fillId="15" borderId="29" xfId="6" applyFont="1" applyFill="1" applyBorder="1" applyAlignment="1">
      <alignment horizontal="center"/>
    </xf>
    <xf numFmtId="0" fontId="15" fillId="15" borderId="30" xfId="6" applyFont="1" applyFill="1" applyBorder="1" applyAlignment="1">
      <alignment horizontal="center"/>
    </xf>
    <xf numFmtId="0" fontId="0" fillId="0" borderId="17" xfId="0" applyBorder="1"/>
    <xf numFmtId="0" fontId="0" fillId="0" borderId="31" xfId="0" applyBorder="1"/>
    <xf numFmtId="0" fontId="0" fillId="0" borderId="32" xfId="0" applyBorder="1"/>
    <xf numFmtId="0" fontId="3" fillId="3" borderId="1" xfId="0" applyFont="1" applyFill="1" applyBorder="1" applyAlignment="1">
      <alignment horizontal="center"/>
    </xf>
    <xf numFmtId="0" fontId="3" fillId="0" borderId="1" xfId="0" applyFont="1" applyBorder="1" applyAlignment="1">
      <alignment horizontal="center"/>
    </xf>
    <xf numFmtId="0" fontId="3" fillId="14" borderId="1" xfId="0" applyFont="1" applyFill="1" applyBorder="1" applyAlignment="1">
      <alignment horizontal="center"/>
    </xf>
    <xf numFmtId="0" fontId="0" fillId="3" borderId="1" xfId="0" applyFill="1" applyBorder="1" applyAlignment="1">
      <alignment horizontal="center"/>
    </xf>
    <xf numFmtId="0" fontId="3" fillId="3" borderId="1" xfId="0" applyFont="1" applyFill="1" applyBorder="1" applyAlignment="1">
      <alignment horizontal="left"/>
    </xf>
    <xf numFmtId="0" fontId="0" fillId="0" borderId="3" xfId="0" applyBorder="1"/>
    <xf numFmtId="0" fontId="0" fillId="3" borderId="1" xfId="0" applyFill="1" applyBorder="1" applyAlignment="1">
      <alignment vertical="center" wrapText="1"/>
    </xf>
    <xf numFmtId="0" fontId="21" fillId="8" borderId="0" xfId="0" applyFont="1" applyFill="1"/>
    <xf numFmtId="0" fontId="18" fillId="0" borderId="1" xfId="0" applyFont="1" applyBorder="1"/>
    <xf numFmtId="0" fontId="0" fillId="19" borderId="1" xfId="0" applyFill="1" applyBorder="1" applyAlignment="1">
      <alignment horizontal="left"/>
    </xf>
    <xf numFmtId="0" fontId="0" fillId="19" borderId="1" xfId="0" applyFill="1" applyBorder="1"/>
    <xf numFmtId="0" fontId="0" fillId="0" borderId="1" xfId="0" applyBorder="1" applyAlignment="1">
      <alignment horizontal="left"/>
    </xf>
    <xf numFmtId="0" fontId="0" fillId="14" borderId="1" xfId="0" applyFill="1" applyBorder="1" applyAlignment="1">
      <alignment horizontal="center"/>
    </xf>
    <xf numFmtId="9" fontId="3" fillId="14" borderId="1" xfId="0" applyNumberFormat="1" applyFont="1" applyFill="1" applyBorder="1" applyAlignment="1">
      <alignment horizontal="center"/>
    </xf>
    <xf numFmtId="49" fontId="3" fillId="0" borderId="7" xfId="9" applyFill="1" applyBorder="1">
      <alignment horizontal="left" wrapText="1"/>
    </xf>
    <xf numFmtId="0" fontId="20" fillId="3" borderId="1" xfId="0" applyFont="1" applyFill="1" applyBorder="1" applyAlignment="1">
      <alignment vertical="center" wrapText="1"/>
    </xf>
    <xf numFmtId="0" fontId="15" fillId="3" borderId="1" xfId="6" applyFont="1" applyFill="1" applyBorder="1" applyAlignment="1">
      <alignment wrapText="1"/>
    </xf>
    <xf numFmtId="0" fontId="1" fillId="0" borderId="0" xfId="0" applyFont="1"/>
    <xf numFmtId="0" fontId="1" fillId="3" borderId="1" xfId="0" applyFont="1" applyFill="1" applyBorder="1"/>
    <xf numFmtId="0" fontId="1" fillId="3" borderId="1" xfId="0" applyFont="1" applyFill="1" applyBorder="1" applyAlignment="1">
      <alignment vertical="center" wrapText="1"/>
    </xf>
    <xf numFmtId="0" fontId="22" fillId="3" borderId="1" xfId="6" applyFont="1" applyFill="1" applyBorder="1" applyAlignment="1">
      <alignment wrapText="1"/>
    </xf>
    <xf numFmtId="0" fontId="23" fillId="0" borderId="0" xfId="6" applyFont="1" applyAlignment="1">
      <alignment wrapText="1"/>
    </xf>
    <xf numFmtId="0" fontId="20" fillId="3" borderId="1" xfId="0" applyFont="1" applyFill="1" applyBorder="1"/>
    <xf numFmtId="0" fontId="20" fillId="0" borderId="0" xfId="0" applyFont="1" applyAlignment="1">
      <alignment vertical="center" wrapText="1"/>
    </xf>
    <xf numFmtId="0" fontId="15" fillId="0" borderId="0" xfId="6" applyFont="1" applyAlignment="1">
      <alignment wrapText="1"/>
    </xf>
    <xf numFmtId="9" fontId="0" fillId="0" borderId="0" xfId="0" applyNumberFormat="1"/>
    <xf numFmtId="166" fontId="0" fillId="0" borderId="0" xfId="0" applyNumberFormat="1" applyAlignment="1">
      <alignment horizontal="center" vertical="center"/>
    </xf>
    <xf numFmtId="2" fontId="0" fillId="14" borderId="1" xfId="0" applyNumberFormat="1" applyFill="1" applyBorder="1" applyAlignment="1">
      <alignment horizontal="center" vertical="center"/>
    </xf>
    <xf numFmtId="0" fontId="3" fillId="0" borderId="0" xfId="0" applyFont="1" applyAlignment="1">
      <alignment horizontal="center"/>
    </xf>
    <xf numFmtId="0" fontId="0" fillId="0" borderId="0" xfId="0" applyAlignment="1">
      <alignment horizontal="center" vertical="center"/>
    </xf>
    <xf numFmtId="0" fontId="22" fillId="3" borderId="3" xfId="6" applyFont="1" applyFill="1" applyBorder="1" applyAlignment="1">
      <alignment wrapText="1"/>
    </xf>
    <xf numFmtId="0" fontId="22" fillId="0" borderId="0" xfId="6" applyFont="1" applyAlignment="1">
      <alignment wrapText="1"/>
    </xf>
    <xf numFmtId="0" fontId="19" fillId="0" borderId="0" xfId="0" applyFont="1" applyAlignment="1">
      <alignment horizontal="center"/>
    </xf>
    <xf numFmtId="1" fontId="0" fillId="0" borderId="0" xfId="0" applyNumberFormat="1" applyAlignment="1">
      <alignment horizontal="center" vertical="center"/>
    </xf>
    <xf numFmtId="0" fontId="3" fillId="3" borderId="1" xfId="0" quotePrefix="1" applyFont="1" applyFill="1" applyBorder="1" applyAlignment="1">
      <alignment horizontal="center" wrapText="1"/>
    </xf>
    <xf numFmtId="0" fontId="0" fillId="0" borderId="12" xfId="0" applyBorder="1"/>
    <xf numFmtId="0" fontId="7" fillId="0" borderId="0" xfId="0" applyFont="1" applyAlignment="1">
      <alignment wrapText="1"/>
    </xf>
    <xf numFmtId="0" fontId="0" fillId="0" borderId="1" xfId="0" applyBorder="1" applyAlignment="1">
      <alignment horizontal="center" wrapText="1"/>
    </xf>
    <xf numFmtId="0" fontId="0" fillId="23" borderId="1" xfId="0" applyFill="1" applyBorder="1" applyAlignment="1">
      <alignment horizontal="center" vertical="center"/>
    </xf>
    <xf numFmtId="0" fontId="0" fillId="23" borderId="1" xfId="0" applyFill="1" applyBorder="1" applyAlignment="1">
      <alignment horizontal="center" vertical="center" wrapText="1"/>
    </xf>
    <xf numFmtId="0" fontId="3" fillId="4" borderId="1" xfId="0" applyFont="1" applyFill="1" applyBorder="1" applyAlignment="1">
      <alignment horizontal="center" wrapText="1"/>
    </xf>
    <xf numFmtId="1" fontId="0" fillId="18" borderId="1" xfId="0" applyNumberFormat="1" applyFill="1" applyBorder="1" applyAlignment="1">
      <alignment horizontal="center" vertical="center"/>
    </xf>
    <xf numFmtId="0" fontId="3" fillId="0" borderId="0" xfId="0" quotePrefix="1" applyFont="1" applyAlignment="1">
      <alignment horizontal="center" vertical="center" wrapText="1"/>
    </xf>
    <xf numFmtId="0" fontId="3" fillId="0" borderId="0" xfId="0" quotePrefix="1" applyFont="1" applyAlignment="1">
      <alignment horizontal="center" wrapText="1"/>
    </xf>
    <xf numFmtId="0" fontId="25" fillId="4" borderId="7" xfId="0" applyFont="1" applyFill="1" applyBorder="1" applyAlignment="1">
      <alignment horizontal="center" wrapText="1"/>
    </xf>
    <xf numFmtId="0" fontId="3" fillId="0" borderId="1" xfId="0" quotePrefix="1" applyFont="1" applyBorder="1" applyAlignment="1">
      <alignment horizontal="center" wrapText="1"/>
    </xf>
    <xf numFmtId="2" fontId="0" fillId="18" borderId="1" xfId="0" applyNumberFormat="1" applyFill="1" applyBorder="1" applyAlignment="1">
      <alignment horizontal="center" vertical="center"/>
    </xf>
    <xf numFmtId="0" fontId="3" fillId="4" borderId="1" xfId="0" applyFont="1" applyFill="1" applyBorder="1" applyAlignment="1">
      <alignment horizontal="center" vertical="center" wrapText="1"/>
    </xf>
    <xf numFmtId="0" fontId="3" fillId="0" borderId="0" xfId="0" quotePrefix="1" applyFont="1" applyAlignment="1">
      <alignment horizontal="left" wrapText="1"/>
    </xf>
    <xf numFmtId="0" fontId="26" fillId="23" borderId="1" xfId="11" applyFill="1" applyBorder="1" applyAlignment="1">
      <alignment horizontal="center" vertical="center"/>
    </xf>
    <xf numFmtId="0" fontId="0" fillId="24" borderId="1" xfId="0" applyFill="1" applyBorder="1" applyAlignment="1">
      <alignment horizontal="center" vertical="center" wrapText="1"/>
    </xf>
    <xf numFmtId="0" fontId="0" fillId="20" borderId="1" xfId="0" applyFill="1" applyBorder="1" applyAlignment="1">
      <alignment horizontal="center" vertical="center" wrapText="1"/>
    </xf>
    <xf numFmtId="0" fontId="24" fillId="4" borderId="10" xfId="0" applyFont="1" applyFill="1" applyBorder="1" applyAlignment="1">
      <alignment horizontal="center" vertical="center"/>
    </xf>
    <xf numFmtId="0" fontId="27" fillId="0" borderId="1" xfId="0" applyFont="1" applyBorder="1" applyAlignment="1">
      <alignment horizontal="center" vertical="center" wrapText="1"/>
    </xf>
    <xf numFmtId="0" fontId="29" fillId="0" borderId="1" xfId="0" applyFont="1" applyBorder="1" applyAlignment="1">
      <alignment horizontal="center" vertical="center" wrapText="1"/>
    </xf>
    <xf numFmtId="0" fontId="28" fillId="0" borderId="1" xfId="0" applyFont="1" applyBorder="1" applyAlignment="1">
      <alignment horizontal="center" vertical="center" wrapText="1"/>
    </xf>
    <xf numFmtId="0" fontId="33" fillId="3" borderId="1" xfId="0" applyFont="1" applyFill="1" applyBorder="1" applyAlignment="1">
      <alignment horizontal="center" vertical="center" wrapText="1"/>
    </xf>
    <xf numFmtId="0" fontId="33" fillId="0" borderId="1" xfId="0" applyFont="1" applyBorder="1" applyAlignment="1">
      <alignment horizontal="center" vertical="center" wrapText="1"/>
    </xf>
    <xf numFmtId="0" fontId="34" fillId="0" borderId="1" xfId="0" applyFont="1" applyBorder="1" applyAlignment="1">
      <alignment horizontal="center" vertical="center" wrapText="1"/>
    </xf>
    <xf numFmtId="0" fontId="3" fillId="0" borderId="1" xfId="0" quotePrefix="1" applyFont="1" applyBorder="1" applyAlignment="1">
      <alignment horizontal="center" vertical="center" wrapText="1"/>
    </xf>
    <xf numFmtId="0" fontId="3" fillId="0" borderId="0" xfId="0" quotePrefix="1" applyFont="1" applyAlignment="1">
      <alignment wrapText="1"/>
    </xf>
    <xf numFmtId="20" fontId="0" fillId="0" borderId="0" xfId="0" applyNumberFormat="1"/>
    <xf numFmtId="0" fontId="25" fillId="0" borderId="0" xfId="0" applyFont="1" applyAlignment="1">
      <alignment horizontal="center" wrapText="1"/>
    </xf>
    <xf numFmtId="0" fontId="3" fillId="3" borderId="1" xfId="0" quotePrefix="1" applyFont="1" applyFill="1" applyBorder="1" applyAlignment="1">
      <alignment horizontal="left" wrapText="1"/>
    </xf>
    <xf numFmtId="0" fontId="3" fillId="4" borderId="12" xfId="0" applyFont="1" applyFill="1" applyBorder="1" applyAlignment="1">
      <alignment horizontal="center" wrapText="1"/>
    </xf>
    <xf numFmtId="0" fontId="3" fillId="3" borderId="12" xfId="0" quotePrefix="1" applyFont="1" applyFill="1" applyBorder="1" applyAlignment="1">
      <alignment horizontal="center" wrapText="1"/>
    </xf>
    <xf numFmtId="0" fontId="3" fillId="3" borderId="12" xfId="0" quotePrefix="1" applyFont="1" applyFill="1" applyBorder="1" applyAlignment="1">
      <alignment horizontal="center" vertical="center" wrapText="1"/>
    </xf>
    <xf numFmtId="0" fontId="3" fillId="3" borderId="1" xfId="0" quotePrefix="1" applyFont="1" applyFill="1" applyBorder="1" applyAlignment="1">
      <alignment horizontal="left" vertical="center" wrapText="1"/>
    </xf>
    <xf numFmtId="2" fontId="0" fillId="0" borderId="0" xfId="0" applyNumberFormat="1" applyAlignment="1">
      <alignment horizontal="center" vertical="center"/>
    </xf>
    <xf numFmtId="0" fontId="3" fillId="0" borderId="0" xfId="0" applyFont="1" applyAlignment="1">
      <alignment horizontal="center" wrapText="1"/>
    </xf>
    <xf numFmtId="0" fontId="3" fillId="0" borderId="1" xfId="0" quotePrefix="1" applyFont="1" applyBorder="1" applyAlignment="1">
      <alignment horizontal="left" vertical="center" wrapText="1"/>
    </xf>
    <xf numFmtId="0" fontId="3" fillId="0" borderId="1" xfId="0" applyFont="1" applyBorder="1" applyAlignment="1">
      <alignment horizontal="left"/>
    </xf>
    <xf numFmtId="0" fontId="3" fillId="0" borderId="7" xfId="0" quotePrefix="1" applyFont="1" applyBorder="1" applyAlignment="1">
      <alignment horizontal="left" vertical="center" wrapText="1"/>
    </xf>
    <xf numFmtId="0" fontId="3" fillId="4" borderId="3" xfId="0" applyFont="1" applyFill="1" applyBorder="1" applyAlignment="1">
      <alignment horizontal="center" wrapText="1"/>
    </xf>
    <xf numFmtId="1" fontId="3" fillId="0" borderId="0" xfId="0" applyNumberFormat="1" applyFont="1" applyAlignment="1">
      <alignment horizontal="center" vertical="center"/>
    </xf>
    <xf numFmtId="1" fontId="3" fillId="25" borderId="1" xfId="0" applyNumberFormat="1" applyFont="1" applyFill="1" applyBorder="1" applyAlignment="1">
      <alignment horizontal="left" vertical="center"/>
    </xf>
    <xf numFmtId="0" fontId="3" fillId="19" borderId="1" xfId="0" quotePrefix="1" applyFont="1" applyFill="1" applyBorder="1" applyAlignment="1">
      <alignment horizontal="left" vertical="center" wrapText="1"/>
    </xf>
    <xf numFmtId="0" fontId="3" fillId="3" borderId="3" xfId="0" quotePrefix="1" applyFont="1" applyFill="1" applyBorder="1" applyAlignment="1">
      <alignment horizontal="left" vertical="center" wrapText="1"/>
    </xf>
    <xf numFmtId="1" fontId="0" fillId="0" borderId="0" xfId="0" applyNumberFormat="1" applyAlignment="1">
      <alignment vertical="center"/>
    </xf>
    <xf numFmtId="0" fontId="3" fillId="0" borderId="0" xfId="0" applyFont="1" applyAlignment="1">
      <alignment horizontal="center" vertical="center" wrapText="1"/>
    </xf>
    <xf numFmtId="0" fontId="3" fillId="0" borderId="1" xfId="0" applyFont="1" applyBorder="1" applyAlignment="1">
      <alignment horizontal="left" wrapText="1"/>
    </xf>
    <xf numFmtId="0" fontId="3" fillId="0" borderId="1" xfId="0" applyFont="1" applyBorder="1" applyAlignment="1">
      <alignment vertical="center"/>
    </xf>
    <xf numFmtId="0" fontId="3" fillId="0" borderId="0" xfId="0" applyFont="1" applyAlignment="1">
      <alignment vertical="center"/>
    </xf>
    <xf numFmtId="0" fontId="3" fillId="0" borderId="0" xfId="0" quotePrefix="1" applyFont="1" applyAlignment="1">
      <alignment vertical="center" wrapText="1"/>
    </xf>
    <xf numFmtId="0" fontId="3" fillId="0" borderId="1" xfId="0" applyFont="1" applyBorder="1" applyAlignment="1">
      <alignment horizontal="left" vertical="center" wrapText="1"/>
    </xf>
    <xf numFmtId="0" fontId="3" fillId="0" borderId="1" xfId="0" quotePrefix="1" applyFont="1" applyBorder="1" applyAlignment="1">
      <alignment horizontal="left" wrapText="1"/>
    </xf>
    <xf numFmtId="0" fontId="3" fillId="3" borderId="19" xfId="0" applyFont="1" applyFill="1" applyBorder="1"/>
    <xf numFmtId="0" fontId="3" fillId="3" borderId="18" xfId="0" applyFont="1" applyFill="1" applyBorder="1"/>
    <xf numFmtId="0" fontId="3" fillId="3" borderId="1" xfId="0" applyFont="1" applyFill="1" applyBorder="1" applyAlignment="1">
      <alignment horizontal="center" vertical="center"/>
    </xf>
    <xf numFmtId="0" fontId="3" fillId="14" borderId="19" xfId="0" applyFont="1" applyFill="1" applyBorder="1" applyAlignment="1">
      <alignment horizontal="center" vertical="center"/>
    </xf>
    <xf numFmtId="0" fontId="3" fillId="14" borderId="34" xfId="0" applyFont="1" applyFill="1" applyBorder="1" applyAlignment="1">
      <alignment horizontal="center" vertical="center"/>
    </xf>
    <xf numFmtId="0" fontId="3" fillId="14" borderId="1" xfId="0" applyFont="1" applyFill="1" applyBorder="1" applyAlignment="1">
      <alignment horizontal="center" vertical="center"/>
    </xf>
    <xf numFmtId="0" fontId="3" fillId="14" borderId="24" xfId="0" applyFont="1" applyFill="1" applyBorder="1" applyAlignment="1">
      <alignment horizontal="center" vertical="center"/>
    </xf>
    <xf numFmtId="0" fontId="3" fillId="14" borderId="18" xfId="0" applyFont="1" applyFill="1" applyBorder="1" applyAlignment="1">
      <alignment horizontal="center" vertical="center"/>
    </xf>
    <xf numFmtId="0" fontId="3" fillId="14" borderId="36" xfId="0" applyFont="1" applyFill="1" applyBorder="1" applyAlignment="1">
      <alignment horizontal="center" vertical="center"/>
    </xf>
    <xf numFmtId="0" fontId="27" fillId="0" borderId="7" xfId="0" applyFont="1" applyBorder="1" applyAlignment="1">
      <alignment horizontal="center" vertical="center" wrapText="1"/>
    </xf>
    <xf numFmtId="0" fontId="27" fillId="0" borderId="3" xfId="0" applyFont="1" applyBorder="1" applyAlignment="1">
      <alignment horizontal="center" vertical="center" wrapText="1"/>
    </xf>
    <xf numFmtId="0" fontId="31" fillId="0" borderId="0" xfId="0" applyFont="1" applyAlignment="1">
      <alignment horizontal="left" vertical="center"/>
    </xf>
    <xf numFmtId="0" fontId="0" fillId="8" borderId="0" xfId="0" applyFill="1"/>
    <xf numFmtId="0" fontId="0" fillId="8" borderId="0" xfId="0" applyFill="1" applyAlignment="1">
      <alignment horizontal="center"/>
    </xf>
    <xf numFmtId="0" fontId="3" fillId="3" borderId="1" xfId="0" applyFont="1" applyFill="1" applyBorder="1" applyAlignment="1">
      <alignment vertical="center"/>
    </xf>
    <xf numFmtId="0" fontId="0" fillId="0" borderId="0" xfId="0" applyAlignment="1">
      <alignment vertical="center" wrapText="1"/>
    </xf>
    <xf numFmtId="0" fontId="3" fillId="4" borderId="1" xfId="0" applyFont="1" applyFill="1" applyBorder="1" applyAlignment="1">
      <alignment horizontal="left" vertical="center" wrapText="1"/>
    </xf>
    <xf numFmtId="0" fontId="0" fillId="3" borderId="1" xfId="0" quotePrefix="1" applyFill="1" applyBorder="1" applyAlignment="1">
      <alignment horizontal="center"/>
    </xf>
    <xf numFmtId="9" fontId="0" fillId="14" borderId="1" xfId="0" applyNumberFormat="1" applyFill="1" applyBorder="1" applyAlignment="1">
      <alignment horizontal="center"/>
    </xf>
    <xf numFmtId="0" fontId="0" fillId="14" borderId="1" xfId="0" applyFill="1" applyBorder="1" applyAlignment="1">
      <alignment horizontal="center" vertical="center"/>
    </xf>
    <xf numFmtId="0" fontId="20" fillId="3" borderId="1" xfId="0" applyFont="1" applyFill="1" applyBorder="1" applyAlignment="1">
      <alignment horizontal="center" vertical="center" wrapText="1"/>
    </xf>
    <xf numFmtId="0" fontId="15" fillId="3" borderId="1" xfId="6" applyFont="1" applyFill="1" applyBorder="1" applyAlignment="1">
      <alignment horizontal="center" vertical="center" wrapText="1"/>
    </xf>
    <xf numFmtId="2" fontId="0" fillId="14" borderId="1" xfId="0" applyNumberFormat="1" applyFill="1" applyBorder="1" applyAlignment="1">
      <alignment horizontal="center"/>
    </xf>
    <xf numFmtId="2" fontId="0" fillId="0" borderId="0" xfId="0" applyNumberFormat="1" applyAlignment="1">
      <alignment horizontal="center"/>
    </xf>
    <xf numFmtId="0" fontId="3" fillId="0" borderId="0" xfId="10" applyFill="1" applyBorder="1">
      <alignment horizontal="left" vertical="center"/>
    </xf>
    <xf numFmtId="0" fontId="3" fillId="3" borderId="1" xfId="10">
      <alignment horizontal="left" vertical="center"/>
    </xf>
    <xf numFmtId="0" fontId="3" fillId="0" borderId="1" xfId="0" applyFont="1" applyBorder="1" applyAlignment="1">
      <alignment horizontal="center" vertical="center"/>
    </xf>
    <xf numFmtId="0" fontId="1" fillId="3" borderId="1" xfId="0" quotePrefix="1" applyFont="1" applyFill="1" applyBorder="1" applyAlignment="1">
      <alignment horizontal="center" vertical="center"/>
    </xf>
    <xf numFmtId="0" fontId="1" fillId="14" borderId="1" xfId="0" applyFont="1" applyFill="1" applyBorder="1" applyAlignment="1">
      <alignment horizontal="center" vertical="center"/>
    </xf>
    <xf numFmtId="0" fontId="3" fillId="3" borderId="1" xfId="0" applyFont="1" applyFill="1" applyBorder="1" applyAlignment="1">
      <alignment horizontal="left" vertical="center"/>
    </xf>
    <xf numFmtId="0" fontId="3" fillId="0" borderId="1" xfId="0" applyFont="1" applyBorder="1" applyAlignment="1">
      <alignment horizontal="left" vertical="center"/>
    </xf>
    <xf numFmtId="0" fontId="0" fillId="3" borderId="1" xfId="0" quotePrefix="1" applyFill="1" applyBorder="1" applyAlignment="1">
      <alignment horizontal="center" vertical="center"/>
    </xf>
    <xf numFmtId="9" fontId="0" fillId="8" borderId="3" xfId="0" applyNumberFormat="1" applyFill="1" applyBorder="1" applyAlignment="1">
      <alignment horizontal="center" vertical="center"/>
    </xf>
    <xf numFmtId="0" fontId="3" fillId="0" borderId="0" xfId="0" applyFont="1" applyAlignment="1">
      <alignment horizontal="left"/>
    </xf>
    <xf numFmtId="0" fontId="0" fillId="8" borderId="3" xfId="0" applyFill="1" applyBorder="1" applyAlignment="1">
      <alignment horizontal="left"/>
    </xf>
    <xf numFmtId="0" fontId="26" fillId="24" borderId="1" xfId="11" applyFill="1" applyBorder="1" applyAlignment="1">
      <alignment horizontal="center" vertical="center"/>
    </xf>
    <xf numFmtId="0" fontId="0" fillId="24" borderId="1" xfId="0" applyFill="1" applyBorder="1" applyAlignment="1">
      <alignment horizontal="center" vertical="center"/>
    </xf>
    <xf numFmtId="0" fontId="0" fillId="20" borderId="3" xfId="0" applyFill="1" applyBorder="1" applyAlignment="1">
      <alignment horizontal="center" vertical="center"/>
    </xf>
    <xf numFmtId="0" fontId="0" fillId="20" borderId="3" xfId="0" applyFill="1" applyBorder="1" applyAlignment="1">
      <alignment horizontal="center" vertical="center" wrapText="1"/>
    </xf>
    <xf numFmtId="0" fontId="0" fillId="20" borderId="1" xfId="0" applyFill="1" applyBorder="1" applyAlignment="1">
      <alignment horizontal="center" vertical="center"/>
    </xf>
    <xf numFmtId="0" fontId="25" fillId="4" borderId="7" xfId="0" applyFont="1" applyFill="1" applyBorder="1" applyAlignment="1">
      <alignment horizontal="center" vertical="center" wrapText="1"/>
    </xf>
    <xf numFmtId="0" fontId="26" fillId="0" borderId="0" xfId="11" applyAlignment="1">
      <alignment horizontal="left" vertical="center" indent="2"/>
    </xf>
    <xf numFmtId="0" fontId="26" fillId="26" borderId="1" xfId="11" applyFill="1" applyBorder="1" applyAlignment="1">
      <alignment horizontal="center" vertical="center"/>
    </xf>
    <xf numFmtId="0" fontId="0" fillId="26" borderId="1" xfId="0" applyFill="1" applyBorder="1" applyAlignment="1">
      <alignment horizontal="center" vertical="center"/>
    </xf>
    <xf numFmtId="0" fontId="0" fillId="27" borderId="1" xfId="0" applyFill="1" applyBorder="1" applyAlignment="1">
      <alignment horizontal="center" vertical="center"/>
    </xf>
    <xf numFmtId="0" fontId="26" fillId="27" borderId="1" xfId="11" applyFill="1" applyBorder="1" applyAlignment="1">
      <alignment horizontal="center" vertical="center"/>
    </xf>
    <xf numFmtId="0" fontId="3" fillId="24" borderId="1" xfId="0" applyFont="1" applyFill="1" applyBorder="1" applyAlignment="1">
      <alignment horizontal="center" vertical="center" wrapText="1"/>
    </xf>
    <xf numFmtId="0" fontId="26" fillId="20" borderId="1" xfId="11" applyFill="1" applyBorder="1" applyAlignment="1">
      <alignment horizontal="center" vertical="center"/>
    </xf>
    <xf numFmtId="167" fontId="0" fillId="0" borderId="0" xfId="2" applyNumberFormat="1" applyFont="1"/>
    <xf numFmtId="167" fontId="7" fillId="0" borderId="0" xfId="0" applyNumberFormat="1" applyFont="1"/>
    <xf numFmtId="0" fontId="0" fillId="9" borderId="0" xfId="0" applyFill="1"/>
    <xf numFmtId="0" fontId="0" fillId="9" borderId="1" xfId="0" applyFill="1" applyBorder="1"/>
    <xf numFmtId="0" fontId="0" fillId="9" borderId="1" xfId="0" applyFill="1" applyBorder="1" applyAlignment="1">
      <alignment vertical="center"/>
    </xf>
    <xf numFmtId="0" fontId="0" fillId="0" borderId="0" xfId="0" applyAlignment="1">
      <alignment horizontal="center" wrapText="1"/>
    </xf>
    <xf numFmtId="0" fontId="3" fillId="26" borderId="1" xfId="0" applyFont="1" applyFill="1" applyBorder="1" applyAlignment="1">
      <alignment horizontal="center" vertical="center" wrapText="1"/>
    </xf>
    <xf numFmtId="0" fontId="3" fillId="26" borderId="1" xfId="0" applyFont="1" applyFill="1" applyBorder="1" applyAlignment="1">
      <alignment horizontal="center" vertical="center"/>
    </xf>
    <xf numFmtId="0" fontId="3" fillId="27" borderId="1" xfId="0" applyFont="1" applyFill="1" applyBorder="1" applyAlignment="1">
      <alignment horizontal="center" vertical="center" wrapText="1"/>
    </xf>
    <xf numFmtId="0" fontId="3" fillId="27" borderId="1" xfId="0" applyFont="1" applyFill="1" applyBorder="1" applyAlignment="1">
      <alignment horizontal="left" vertical="center" wrapText="1"/>
    </xf>
    <xf numFmtId="0" fontId="3" fillId="0" borderId="1" xfId="0" applyFont="1" applyBorder="1" applyAlignment="1">
      <alignment horizontal="center" wrapText="1"/>
    </xf>
    <xf numFmtId="0" fontId="3" fillId="0" borderId="0" xfId="0" quotePrefix="1" applyFont="1" applyAlignment="1">
      <alignment horizontal="center" vertical="center"/>
    </xf>
    <xf numFmtId="0" fontId="3" fillId="0" borderId="7" xfId="0" quotePrefix="1" applyFont="1" applyBorder="1" applyAlignment="1">
      <alignment horizontal="center" vertical="center" wrapText="1"/>
    </xf>
    <xf numFmtId="1" fontId="0" fillId="29" borderId="1" xfId="0" applyNumberFormat="1" applyFill="1" applyBorder="1" applyAlignment="1">
      <alignment horizontal="center" vertical="center"/>
    </xf>
    <xf numFmtId="1" fontId="3" fillId="29" borderId="1" xfId="0" applyNumberFormat="1" applyFont="1" applyFill="1" applyBorder="1" applyAlignment="1">
      <alignment horizontal="center" vertical="center"/>
    </xf>
    <xf numFmtId="0" fontId="3" fillId="0" borderId="10" xfId="0" applyFont="1" applyBorder="1"/>
    <xf numFmtId="0" fontId="3" fillId="0" borderId="7" xfId="0" applyFont="1" applyBorder="1"/>
    <xf numFmtId="0" fontId="0" fillId="14" borderId="34" xfId="0" applyFill="1" applyBorder="1" applyAlignment="1">
      <alignment horizontal="center"/>
    </xf>
    <xf numFmtId="0" fontId="0" fillId="14" borderId="24" xfId="0" applyFill="1" applyBorder="1" applyAlignment="1">
      <alignment horizontal="center"/>
    </xf>
    <xf numFmtId="0" fontId="0" fillId="14" borderId="35" xfId="0" applyFill="1" applyBorder="1" applyAlignment="1">
      <alignment horizontal="center"/>
    </xf>
    <xf numFmtId="0" fontId="0" fillId="14" borderId="39" xfId="0" applyFill="1" applyBorder="1" applyAlignment="1">
      <alignment horizontal="center"/>
    </xf>
    <xf numFmtId="1" fontId="0" fillId="14" borderId="1" xfId="0" applyNumberFormat="1" applyFill="1" applyBorder="1" applyAlignment="1">
      <alignment horizontal="center"/>
    </xf>
    <xf numFmtId="0" fontId="2" fillId="0" borderId="0" xfId="0" applyFont="1" applyAlignment="1">
      <alignment wrapText="1"/>
    </xf>
    <xf numFmtId="0" fontId="2" fillId="6" borderId="0" xfId="0" applyFont="1" applyFill="1" applyAlignment="1">
      <alignment wrapText="1"/>
    </xf>
    <xf numFmtId="0" fontId="0" fillId="6" borderId="0" xfId="0" applyFill="1"/>
    <xf numFmtId="0" fontId="13" fillId="0" borderId="0" xfId="4" applyFont="1" applyAlignment="1">
      <alignment horizontal="center"/>
    </xf>
    <xf numFmtId="0" fontId="36" fillId="0" borderId="0" xfId="0" applyFont="1" applyAlignment="1">
      <alignment wrapText="1"/>
    </xf>
    <xf numFmtId="0" fontId="12" fillId="0" borderId="0" xfId="4" applyFont="1"/>
    <xf numFmtId="0" fontId="3" fillId="5" borderId="1" xfId="0" applyFont="1" applyFill="1" applyBorder="1" applyAlignment="1">
      <alignment horizontal="center" vertical="center" wrapText="1"/>
    </xf>
    <xf numFmtId="0" fontId="26" fillId="5" borderId="1" xfId="11" applyFill="1" applyBorder="1" applyAlignment="1">
      <alignment horizontal="center" vertical="center"/>
    </xf>
    <xf numFmtId="0" fontId="0" fillId="5" borderId="1" xfId="0" applyFill="1" applyBorder="1" applyAlignment="1">
      <alignment horizontal="center" vertical="center"/>
    </xf>
    <xf numFmtId="0" fontId="7" fillId="5" borderId="1" xfId="0" applyFont="1" applyFill="1" applyBorder="1" applyAlignment="1">
      <alignment horizontal="center" vertical="center" wrapText="1"/>
    </xf>
    <xf numFmtId="0" fontId="37" fillId="7" borderId="0" xfId="0" applyFont="1" applyFill="1"/>
    <xf numFmtId="0" fontId="37" fillId="7" borderId="1" xfId="0" applyFont="1" applyFill="1" applyBorder="1" applyAlignment="1">
      <alignment horizontal="left" vertical="center"/>
    </xf>
    <xf numFmtId="0" fontId="38" fillId="7" borderId="3" xfId="0" applyFont="1" applyFill="1" applyBorder="1" applyAlignment="1">
      <alignment horizontal="center" vertical="center"/>
    </xf>
    <xf numFmtId="0" fontId="37" fillId="7" borderId="0" xfId="0" applyFont="1" applyFill="1" applyAlignment="1">
      <alignment horizontal="center"/>
    </xf>
    <xf numFmtId="0" fontId="11" fillId="0" borderId="0" xfId="0" applyFont="1" applyAlignment="1">
      <alignment horizontal="center"/>
    </xf>
    <xf numFmtId="0" fontId="11" fillId="0" borderId="0" xfId="0" applyFont="1"/>
    <xf numFmtId="0" fontId="37" fillId="7" borderId="3" xfId="0" applyFont="1" applyFill="1" applyBorder="1" applyAlignment="1">
      <alignment horizontal="left" vertical="center"/>
    </xf>
    <xf numFmtId="0" fontId="37" fillId="0" borderId="0" xfId="0" applyFont="1"/>
    <xf numFmtId="0" fontId="37" fillId="0" borderId="0" xfId="0" applyFont="1" applyAlignment="1">
      <alignment horizontal="center"/>
    </xf>
    <xf numFmtId="0" fontId="37" fillId="7" borderId="3" xfId="0" applyFont="1" applyFill="1" applyBorder="1" applyAlignment="1">
      <alignment horizontal="center" vertical="center"/>
    </xf>
    <xf numFmtId="0" fontId="0" fillId="0" borderId="1" xfId="0" applyBorder="1" applyAlignment="1">
      <alignment horizontal="center" vertical="center"/>
    </xf>
    <xf numFmtId="0" fontId="39" fillId="3" borderId="1" xfId="0" applyFont="1" applyFill="1" applyBorder="1" applyAlignment="1">
      <alignment horizontal="center" vertical="center"/>
    </xf>
    <xf numFmtId="0" fontId="38" fillId="7" borderId="3" xfId="0" applyFont="1" applyFill="1" applyBorder="1" applyAlignment="1">
      <alignment horizontal="center" wrapText="1"/>
    </xf>
    <xf numFmtId="0" fontId="26" fillId="0" borderId="0" xfId="11" applyFill="1" applyBorder="1" applyAlignment="1">
      <alignment horizontal="center" vertical="center"/>
    </xf>
    <xf numFmtId="0" fontId="38" fillId="0" borderId="0" xfId="0" applyFont="1" applyAlignment="1">
      <alignment horizontal="center" wrapText="1"/>
    </xf>
    <xf numFmtId="0" fontId="38" fillId="0" borderId="0" xfId="0" applyFont="1" applyAlignment="1">
      <alignment horizontal="center" vertical="center"/>
    </xf>
    <xf numFmtId="0" fontId="26" fillId="0" borderId="1" xfId="11" applyFill="1" applyBorder="1" applyAlignment="1">
      <alignment horizontal="center" vertical="center"/>
    </xf>
    <xf numFmtId="0" fontId="36" fillId="3" borderId="7" xfId="0" applyFont="1" applyFill="1" applyBorder="1"/>
    <xf numFmtId="0" fontId="7" fillId="0" borderId="1" xfId="0" applyFont="1" applyBorder="1" applyAlignment="1">
      <alignment horizontal="center" vertical="center" wrapText="1"/>
    </xf>
    <xf numFmtId="0" fontId="38" fillId="7" borderId="7" xfId="0" applyFont="1" applyFill="1" applyBorder="1" applyAlignment="1">
      <alignment horizontal="center" wrapText="1"/>
    </xf>
    <xf numFmtId="0" fontId="0" fillId="0" borderId="1" xfId="0" applyBorder="1" applyAlignment="1">
      <alignment wrapText="1"/>
    </xf>
    <xf numFmtId="49" fontId="3" fillId="3" borderId="1" xfId="9">
      <alignment horizontal="left" wrapText="1"/>
    </xf>
    <xf numFmtId="0" fontId="18" fillId="0" borderId="1" xfId="0" applyFont="1" applyBorder="1" applyAlignment="1">
      <alignment horizontal="left"/>
    </xf>
    <xf numFmtId="0" fontId="0" fillId="0" borderId="0" xfId="0" applyAlignment="1">
      <alignment horizontal="left"/>
    </xf>
    <xf numFmtId="49" fontId="1" fillId="0" borderId="0" xfId="13">
      <alignment horizontal="center" vertical="center"/>
    </xf>
    <xf numFmtId="0" fontId="2" fillId="0" borderId="1" xfId="0" applyFont="1" applyBorder="1"/>
    <xf numFmtId="0" fontId="26" fillId="0" borderId="1" xfId="11" applyBorder="1" applyAlignment="1">
      <alignment wrapText="1"/>
    </xf>
    <xf numFmtId="0" fontId="3" fillId="4" borderId="0" xfId="10" applyFill="1" applyBorder="1">
      <alignment horizontal="left" vertical="center"/>
    </xf>
    <xf numFmtId="0" fontId="0" fillId="0" borderId="43" xfId="0" applyBorder="1" applyAlignment="1">
      <alignment horizontal="right" vertical="top"/>
    </xf>
    <xf numFmtId="0" fontId="2" fillId="0" borderId="43" xfId="0" applyFont="1" applyBorder="1" applyAlignment="1">
      <alignment horizontal="left"/>
    </xf>
    <xf numFmtId="0" fontId="2" fillId="0" borderId="43" xfId="0" applyFont="1" applyBorder="1" applyAlignment="1">
      <alignment wrapText="1"/>
    </xf>
    <xf numFmtId="0" fontId="41" fillId="24" borderId="43" xfId="0" applyFont="1" applyFill="1" applyBorder="1" applyAlignment="1">
      <alignment horizontal="left" vertical="top"/>
    </xf>
    <xf numFmtId="0" fontId="2" fillId="24" borderId="43" xfId="0" applyFont="1" applyFill="1" applyBorder="1" applyAlignment="1">
      <alignment horizontal="left" vertical="top" wrapText="1"/>
    </xf>
    <xf numFmtId="0" fontId="2" fillId="24" borderId="43" xfId="0" applyFont="1" applyFill="1" applyBorder="1" applyAlignment="1">
      <alignment wrapText="1"/>
    </xf>
    <xf numFmtId="0" fontId="2" fillId="24" borderId="44" xfId="0" applyFont="1" applyFill="1" applyBorder="1" applyAlignment="1">
      <alignment wrapText="1"/>
    </xf>
    <xf numFmtId="0" fontId="0" fillId="24" borderId="0" xfId="0" applyFill="1" applyAlignment="1">
      <alignment horizontal="right" vertical="top"/>
    </xf>
    <xf numFmtId="0" fontId="0" fillId="24" borderId="0" xfId="0" applyFill="1" applyAlignment="1">
      <alignment horizontal="left" vertical="top"/>
    </xf>
    <xf numFmtId="0" fontId="0" fillId="0" borderId="0" xfId="0" applyAlignment="1">
      <alignment horizontal="left" vertical="top" wrapText="1"/>
    </xf>
    <xf numFmtId="0" fontId="0" fillId="30" borderId="0" xfId="0" applyFill="1" applyAlignment="1">
      <alignment wrapText="1"/>
    </xf>
    <xf numFmtId="0" fontId="0" fillId="31" borderId="46" xfId="0" applyFill="1" applyBorder="1" applyAlignment="1">
      <alignment wrapText="1"/>
    </xf>
    <xf numFmtId="0" fontId="0" fillId="0" borderId="46" xfId="0" applyBorder="1"/>
    <xf numFmtId="0" fontId="0" fillId="0" borderId="46" xfId="0" applyBorder="1" applyAlignment="1">
      <alignment horizontal="left" vertical="top" wrapText="1"/>
    </xf>
    <xf numFmtId="0" fontId="42" fillId="21" borderId="47" xfId="0" applyFont="1" applyFill="1" applyBorder="1" applyAlignment="1">
      <alignment horizontal="left" vertical="top"/>
    </xf>
    <xf numFmtId="0" fontId="0" fillId="21" borderId="48" xfId="0" applyFill="1" applyBorder="1" applyAlignment="1">
      <alignment horizontal="left" vertical="top"/>
    </xf>
    <xf numFmtId="0" fontId="0" fillId="21" borderId="48" xfId="0" applyFill="1" applyBorder="1"/>
    <xf numFmtId="0" fontId="0" fillId="21" borderId="0" xfId="0" applyFill="1" applyAlignment="1">
      <alignment horizontal="right" vertical="top"/>
    </xf>
    <xf numFmtId="0" fontId="0" fillId="21" borderId="0" xfId="0" applyFill="1" applyAlignment="1">
      <alignment horizontal="left" vertical="top" wrapText="1"/>
    </xf>
    <xf numFmtId="0" fontId="0" fillId="0" borderId="49" xfId="0" applyBorder="1"/>
    <xf numFmtId="0" fontId="0" fillId="0" borderId="49" xfId="0" applyBorder="1" applyAlignment="1">
      <alignment wrapText="1"/>
    </xf>
    <xf numFmtId="0" fontId="0" fillId="0" borderId="49" xfId="0" applyBorder="1" applyAlignment="1">
      <alignment horizontal="left" vertical="top" wrapText="1"/>
    </xf>
    <xf numFmtId="0" fontId="43" fillId="20" borderId="50" xfId="0" applyFont="1" applyFill="1" applyBorder="1" applyAlignment="1">
      <alignment horizontal="left" vertical="top"/>
    </xf>
    <xf numFmtId="0" fontId="0" fillId="20" borderId="50" xfId="0" applyFill="1" applyBorder="1" applyAlignment="1">
      <alignment horizontal="left" vertical="top"/>
    </xf>
    <xf numFmtId="0" fontId="0" fillId="20" borderId="50" xfId="0" applyFill="1" applyBorder="1"/>
    <xf numFmtId="0" fontId="0" fillId="20" borderId="0" xfId="0" applyFill="1" applyAlignment="1">
      <alignment horizontal="right" vertical="top"/>
    </xf>
    <xf numFmtId="0" fontId="0" fillId="20" borderId="0" xfId="0" applyFill="1" applyAlignment="1">
      <alignment horizontal="left" vertical="top" wrapText="1"/>
    </xf>
    <xf numFmtId="0" fontId="0" fillId="0" borderId="0" xfId="0" applyAlignment="1">
      <alignment horizontal="left" vertical="top"/>
    </xf>
    <xf numFmtId="0" fontId="45" fillId="32" borderId="52" xfId="0" applyFont="1" applyFill="1" applyBorder="1" applyAlignment="1">
      <alignment horizontal="left" vertical="top"/>
    </xf>
    <xf numFmtId="0" fontId="0" fillId="32" borderId="52" xfId="0" applyFill="1" applyBorder="1" applyAlignment="1">
      <alignment horizontal="left" vertical="top"/>
    </xf>
    <xf numFmtId="0" fontId="0" fillId="32" borderId="52" xfId="0" applyFill="1" applyBorder="1"/>
    <xf numFmtId="0" fontId="0" fillId="32" borderId="0" xfId="0" applyFill="1" applyAlignment="1">
      <alignment horizontal="right" vertical="top"/>
    </xf>
    <xf numFmtId="0" fontId="0" fillId="32" borderId="0" xfId="0" applyFill="1" applyAlignment="1">
      <alignment horizontal="left" vertical="top" wrapText="1"/>
    </xf>
    <xf numFmtId="0" fontId="0" fillId="0" borderId="0" xfId="0" applyAlignment="1">
      <alignment horizontal="right" vertical="top"/>
    </xf>
    <xf numFmtId="0" fontId="7" fillId="26" borderId="1" xfId="0" applyFont="1" applyFill="1" applyBorder="1" applyAlignment="1">
      <alignment horizontal="center" vertical="center" wrapText="1"/>
    </xf>
    <xf numFmtId="0" fontId="7" fillId="0" borderId="1" xfId="0" applyFont="1" applyBorder="1" applyAlignment="1">
      <alignment horizontal="center" wrapText="1"/>
    </xf>
    <xf numFmtId="9" fontId="7" fillId="0" borderId="1" xfId="0" applyNumberFormat="1" applyFont="1" applyBorder="1" applyAlignment="1">
      <alignment horizontal="center" wrapText="1"/>
    </xf>
    <xf numFmtId="0" fontId="0" fillId="0" borderId="3" xfId="0" applyBorder="1" applyAlignment="1">
      <alignment horizontal="center" wrapText="1"/>
    </xf>
    <xf numFmtId="0" fontId="7" fillId="0" borderId="0" xfId="10" applyFont="1" applyFill="1" applyBorder="1">
      <alignment horizontal="left" vertical="center"/>
    </xf>
    <xf numFmtId="0" fontId="3" fillId="0" borderId="1" xfId="10" applyFill="1">
      <alignment horizontal="left" vertical="center"/>
    </xf>
    <xf numFmtId="0" fontId="20" fillId="3" borderId="1" xfId="0" applyFont="1" applyFill="1" applyBorder="1" applyAlignment="1">
      <alignment vertical="center"/>
    </xf>
    <xf numFmtId="0" fontId="7" fillId="14" borderId="1" xfId="0" applyFont="1" applyFill="1" applyBorder="1"/>
    <xf numFmtId="0" fontId="6" fillId="4" borderId="1" xfId="10" applyFont="1" applyFill="1">
      <alignment horizontal="left" vertical="center"/>
    </xf>
    <xf numFmtId="0" fontId="2" fillId="4" borderId="1" xfId="0" applyFont="1" applyFill="1" applyBorder="1"/>
    <xf numFmtId="0" fontId="0" fillId="19" borderId="1" xfId="0" applyFill="1" applyBorder="1" applyAlignment="1">
      <alignment wrapText="1"/>
    </xf>
    <xf numFmtId="0" fontId="20" fillId="2" borderId="1" xfId="0" applyFont="1" applyFill="1" applyBorder="1" applyAlignment="1">
      <alignment vertical="center"/>
    </xf>
    <xf numFmtId="165" fontId="0" fillId="14" borderId="1" xfId="0" applyNumberFormat="1" applyFill="1" applyBorder="1" applyAlignment="1">
      <alignment horizontal="center"/>
    </xf>
    <xf numFmtId="0" fontId="0" fillId="5" borderId="1" xfId="0" applyFill="1" applyBorder="1" applyAlignment="1">
      <alignment horizontal="center"/>
    </xf>
    <xf numFmtId="0" fontId="0" fillId="5" borderId="1" xfId="0" applyFill="1" applyBorder="1" applyAlignment="1">
      <alignment horizontal="center" wrapText="1"/>
    </xf>
    <xf numFmtId="166" fontId="0" fillId="14" borderId="1" xfId="0" applyNumberFormat="1" applyFill="1" applyBorder="1" applyAlignment="1">
      <alignment horizontal="center"/>
    </xf>
    <xf numFmtId="2" fontId="0" fillId="0" borderId="0" xfId="0" applyNumberFormat="1" applyAlignment="1">
      <alignment horizontal="left" wrapText="1"/>
    </xf>
    <xf numFmtId="10" fontId="16" fillId="0" borderId="0" xfId="2" applyNumberFormat="1" applyFont="1" applyFill="1" applyBorder="1" applyAlignment="1">
      <alignment horizontal="center"/>
    </xf>
    <xf numFmtId="10" fontId="0" fillId="0" borderId="0" xfId="2" applyNumberFormat="1" applyFont="1"/>
    <xf numFmtId="1" fontId="0" fillId="14" borderId="1" xfId="0" applyNumberFormat="1" applyFill="1" applyBorder="1" applyAlignment="1">
      <alignment horizontal="center" vertical="center"/>
    </xf>
    <xf numFmtId="0" fontId="3" fillId="0" borderId="0" xfId="0" applyFont="1" applyAlignment="1">
      <alignment horizontal="left" wrapText="1"/>
    </xf>
    <xf numFmtId="166" fontId="0" fillId="0" borderId="1" xfId="0" applyNumberFormat="1" applyBorder="1" applyAlignment="1">
      <alignment horizontal="left" vertical="center"/>
    </xf>
    <xf numFmtId="166" fontId="0" fillId="0" borderId="1" xfId="0" applyNumberFormat="1" applyBorder="1" applyAlignment="1">
      <alignment horizontal="center" vertical="center"/>
    </xf>
    <xf numFmtId="2" fontId="0" fillId="14" borderId="0" xfId="0" applyNumberFormat="1" applyFill="1" applyAlignment="1">
      <alignment horizontal="center" vertical="center"/>
    </xf>
    <xf numFmtId="3" fontId="0" fillId="14" borderId="1" xfId="0" applyNumberFormat="1" applyFill="1" applyBorder="1" applyAlignment="1">
      <alignment horizontal="center" vertical="center"/>
    </xf>
    <xf numFmtId="0" fontId="7" fillId="0" borderId="0" xfId="0" applyFont="1" applyAlignment="1">
      <alignment horizontal="center" vertical="center"/>
    </xf>
    <xf numFmtId="0" fontId="0" fillId="19" borderId="1" xfId="0" applyFill="1" applyBorder="1" applyAlignment="1">
      <alignment horizontal="left" wrapText="1"/>
    </xf>
    <xf numFmtId="2" fontId="7" fillId="0" borderId="0" xfId="0" applyNumberFormat="1" applyFont="1" applyAlignment="1">
      <alignment horizontal="center" wrapText="1"/>
    </xf>
    <xf numFmtId="0" fontId="26" fillId="27" borderId="0" xfId="11" applyFill="1" applyAlignment="1">
      <alignment horizontal="center" vertical="center"/>
    </xf>
    <xf numFmtId="0" fontId="26" fillId="20" borderId="3" xfId="11" applyFill="1" applyBorder="1" applyAlignment="1">
      <alignment horizontal="center" vertical="center"/>
    </xf>
    <xf numFmtId="0" fontId="0" fillId="4" borderId="0" xfId="0" applyFill="1" applyAlignment="1">
      <alignment horizontal="center"/>
    </xf>
    <xf numFmtId="0" fontId="0" fillId="19" borderId="1" xfId="0" applyFill="1" applyBorder="1" applyAlignment="1">
      <alignment horizontal="center"/>
    </xf>
    <xf numFmtId="0" fontId="0" fillId="9" borderId="1" xfId="0" applyFill="1" applyBorder="1" applyAlignment="1">
      <alignment horizontal="center"/>
    </xf>
    <xf numFmtId="0" fontId="17" fillId="0" borderId="0" xfId="8" applyFont="1" applyFill="1" applyBorder="1" applyAlignment="1">
      <alignment horizontal="center"/>
    </xf>
    <xf numFmtId="0" fontId="0" fillId="3" borderId="1" xfId="0" quotePrefix="1" applyFill="1" applyBorder="1" applyAlignment="1">
      <alignment horizontal="center" wrapText="1"/>
    </xf>
    <xf numFmtId="0" fontId="0" fillId="0" borderId="1" xfId="0" quotePrefix="1" applyBorder="1" applyAlignment="1">
      <alignment horizontal="center" vertical="center"/>
    </xf>
    <xf numFmtId="0" fontId="0" fillId="17" borderId="1" xfId="8" applyFont="1" applyBorder="1" applyAlignment="1">
      <alignment horizontal="center"/>
    </xf>
    <xf numFmtId="0" fontId="15" fillId="0" borderId="27" xfId="7" applyFont="1" applyBorder="1" applyAlignment="1">
      <alignment horizontal="right" wrapText="1"/>
    </xf>
    <xf numFmtId="0" fontId="15" fillId="0" borderId="27" xfId="7" applyFont="1" applyBorder="1" applyAlignment="1">
      <alignment wrapText="1"/>
    </xf>
    <xf numFmtId="10" fontId="1" fillId="17" borderId="38" xfId="2" applyNumberFormat="1" applyFont="1" applyFill="1" applyBorder="1" applyAlignment="1">
      <alignment horizontal="center"/>
    </xf>
    <xf numFmtId="10" fontId="1" fillId="17" borderId="33" xfId="2" applyNumberFormat="1" applyFont="1" applyFill="1" applyBorder="1" applyAlignment="1">
      <alignment horizontal="center"/>
    </xf>
    <xf numFmtId="0" fontId="1" fillId="17" borderId="8" xfId="8" applyFont="1" applyBorder="1" applyAlignment="1">
      <alignment horizontal="center"/>
    </xf>
    <xf numFmtId="0" fontId="1" fillId="17" borderId="33" xfId="8" applyFont="1" applyBorder="1" applyAlignment="1">
      <alignment horizontal="center"/>
    </xf>
    <xf numFmtId="0" fontId="0" fillId="19" borderId="12" xfId="0" applyFill="1" applyBorder="1" applyAlignment="1">
      <alignment horizontal="center"/>
    </xf>
    <xf numFmtId="0" fontId="3" fillId="28" borderId="1" xfId="8" applyFont="1" applyFill="1" applyBorder="1" applyAlignment="1">
      <alignment horizontal="center"/>
    </xf>
    <xf numFmtId="0" fontId="0" fillId="19" borderId="1" xfId="0" applyFill="1" applyBorder="1" applyAlignment="1">
      <alignment horizontal="left" vertical="center"/>
    </xf>
    <xf numFmtId="0" fontId="0" fillId="4" borderId="1" xfId="0" applyFill="1" applyBorder="1" applyAlignment="1">
      <alignment horizontal="center"/>
    </xf>
    <xf numFmtId="9" fontId="1" fillId="14" borderId="1" xfId="0" applyNumberFormat="1" applyFont="1" applyFill="1" applyBorder="1" applyAlignment="1">
      <alignment horizontal="center" vertical="center"/>
    </xf>
    <xf numFmtId="0" fontId="0" fillId="4" borderId="10" xfId="0" applyFill="1" applyBorder="1" applyAlignment="1">
      <alignment horizontal="center"/>
    </xf>
    <xf numFmtId="9" fontId="3" fillId="0" borderId="0" xfId="0" applyNumberFormat="1" applyFont="1" applyAlignment="1">
      <alignment horizontal="center"/>
    </xf>
    <xf numFmtId="0" fontId="3" fillId="14" borderId="12" xfId="0" applyFont="1" applyFill="1" applyBorder="1" applyAlignment="1">
      <alignment horizontal="center"/>
    </xf>
    <xf numFmtId="0" fontId="3" fillId="3" borderId="10" xfId="0" applyFont="1" applyFill="1" applyBorder="1" applyAlignment="1">
      <alignment horizontal="left"/>
    </xf>
    <xf numFmtId="0" fontId="3" fillId="0" borderId="1" xfId="0" applyFont="1" applyBorder="1" applyAlignment="1">
      <alignment horizontal="center" vertical="center" wrapText="1"/>
    </xf>
    <xf numFmtId="0" fontId="3" fillId="0" borderId="5" xfId="0" applyFont="1" applyBorder="1" applyAlignment="1">
      <alignment horizontal="left"/>
    </xf>
    <xf numFmtId="0" fontId="0" fillId="0" borderId="0" xfId="8" applyFont="1" applyFill="1" applyBorder="1" applyAlignment="1">
      <alignment horizontal="center"/>
    </xf>
    <xf numFmtId="0" fontId="20" fillId="3" borderId="1" xfId="0" applyFont="1" applyFill="1" applyBorder="1" applyAlignment="1">
      <alignment horizontal="left" vertical="center" wrapText="1"/>
    </xf>
    <xf numFmtId="0" fontId="3" fillId="0" borderId="3" xfId="0" quotePrefix="1" applyFont="1" applyBorder="1" applyAlignment="1">
      <alignment horizontal="center" wrapText="1"/>
    </xf>
    <xf numFmtId="0" fontId="3" fillId="4" borderId="1" xfId="10" applyFill="1" applyAlignment="1">
      <alignment horizontal="center" vertical="center"/>
    </xf>
    <xf numFmtId="0" fontId="3" fillId="0" borderId="1" xfId="10" applyFill="1" applyAlignment="1">
      <alignment horizontal="center" vertical="center"/>
    </xf>
    <xf numFmtId="0" fontId="1" fillId="0" borderId="1" xfId="4" applyFont="1" applyBorder="1" applyAlignment="1">
      <alignment horizontal="center"/>
    </xf>
    <xf numFmtId="0" fontId="1" fillId="14" borderId="1" xfId="4" applyFont="1" applyFill="1" applyBorder="1" applyAlignment="1">
      <alignment horizontal="center"/>
    </xf>
    <xf numFmtId="0" fontId="2" fillId="0" borderId="1" xfId="4" applyFont="1" applyBorder="1" applyAlignment="1">
      <alignment horizontal="center"/>
    </xf>
    <xf numFmtId="0" fontId="11" fillId="0" borderId="1" xfId="4" applyBorder="1"/>
    <xf numFmtId="0" fontId="1" fillId="0" borderId="0" xfId="4" applyFont="1" applyAlignment="1">
      <alignment horizontal="center"/>
    </xf>
    <xf numFmtId="0" fontId="2" fillId="0" borderId="0" xfId="4" applyFont="1" applyAlignment="1">
      <alignment horizontal="center"/>
    </xf>
    <xf numFmtId="0" fontId="0" fillId="0" borderId="3" xfId="0" applyBorder="1" applyAlignment="1">
      <alignment horizontal="center" vertical="center"/>
    </xf>
    <xf numFmtId="0" fontId="15" fillId="3" borderId="1" xfId="6" applyFont="1" applyFill="1" applyBorder="1" applyAlignment="1">
      <alignment horizontal="center" wrapText="1"/>
    </xf>
    <xf numFmtId="0" fontId="37" fillId="7" borderId="0" xfId="0" applyFont="1" applyFill="1" applyAlignment="1">
      <alignment horizontal="center" vertical="center"/>
    </xf>
    <xf numFmtId="0" fontId="37" fillId="0" borderId="0" xfId="0" applyFont="1" applyAlignment="1">
      <alignment horizontal="center" vertical="center"/>
    </xf>
    <xf numFmtId="0" fontId="0" fillId="0" borderId="1" xfId="0" applyBorder="1" applyAlignment="1">
      <alignment horizontal="left" vertical="center"/>
    </xf>
    <xf numFmtId="0" fontId="0" fillId="3" borderId="4" xfId="0" applyFill="1" applyBorder="1" applyAlignment="1">
      <alignment horizontal="left" vertical="center" wrapText="1"/>
    </xf>
    <xf numFmtId="0" fontId="0" fillId="3" borderId="12" xfId="0" applyFill="1" applyBorder="1" applyAlignment="1">
      <alignment horizontal="left" vertical="center" wrapText="1"/>
    </xf>
    <xf numFmtId="0" fontId="0" fillId="0" borderId="0" xfId="0" quotePrefix="1" applyAlignment="1">
      <alignment horizontal="center"/>
    </xf>
    <xf numFmtId="0" fontId="0" fillId="3" borderId="7" xfId="0" applyFill="1" applyBorder="1" applyAlignment="1">
      <alignment horizontal="center"/>
    </xf>
    <xf numFmtId="9" fontId="0" fillId="0" borderId="1" xfId="0" applyNumberFormat="1" applyBorder="1" applyAlignment="1">
      <alignment horizontal="center"/>
    </xf>
    <xf numFmtId="9" fontId="0" fillId="0" borderId="10" xfId="0" applyNumberFormat="1" applyBorder="1" applyAlignment="1">
      <alignment horizontal="center"/>
    </xf>
    <xf numFmtId="9" fontId="0" fillId="0" borderId="12" xfId="0" applyNumberFormat="1" applyBorder="1" applyAlignment="1">
      <alignment horizontal="center"/>
    </xf>
    <xf numFmtId="0" fontId="3" fillId="14" borderId="3" xfId="0" applyFont="1" applyFill="1" applyBorder="1" applyAlignment="1">
      <alignment horizontal="center"/>
    </xf>
    <xf numFmtId="0" fontId="37" fillId="7" borderId="0" xfId="0" applyFont="1" applyFill="1" applyAlignment="1">
      <alignment horizontal="center" vertical="center" wrapText="1"/>
    </xf>
    <xf numFmtId="0" fontId="37" fillId="0" borderId="0" xfId="0" applyFont="1" applyAlignment="1">
      <alignment horizontal="center" vertical="center" wrapText="1"/>
    </xf>
    <xf numFmtId="0" fontId="37" fillId="7" borderId="1" xfId="0" applyFont="1" applyFill="1" applyBorder="1" applyAlignment="1">
      <alignment horizontal="center" vertical="center"/>
    </xf>
    <xf numFmtId="0" fontId="37" fillId="7" borderId="1" xfId="0" applyFont="1" applyFill="1" applyBorder="1"/>
    <xf numFmtId="0" fontId="37" fillId="7" borderId="1" xfId="0" applyFont="1" applyFill="1" applyBorder="1" applyAlignment="1">
      <alignment horizontal="center" vertical="center" wrapText="1"/>
    </xf>
    <xf numFmtId="0" fontId="0" fillId="0" borderId="1" xfId="0" applyBorder="1" applyAlignment="1">
      <alignment horizontal="center" vertical="center" wrapText="1"/>
    </xf>
    <xf numFmtId="0" fontId="48" fillId="4" borderId="0" xfId="0" applyFont="1" applyFill="1"/>
    <xf numFmtId="0" fontId="49" fillId="0" borderId="0" xfId="0" applyFont="1"/>
    <xf numFmtId="0" fontId="49" fillId="3" borderId="0" xfId="0" applyFont="1" applyFill="1"/>
    <xf numFmtId="0" fontId="49" fillId="3" borderId="7" xfId="0" applyFont="1" applyFill="1" applyBorder="1"/>
    <xf numFmtId="0" fontId="49" fillId="0" borderId="1" xfId="0" applyFont="1" applyBorder="1"/>
    <xf numFmtId="9" fontId="49" fillId="0" borderId="1" xfId="0" applyNumberFormat="1" applyFont="1" applyBorder="1"/>
    <xf numFmtId="0" fontId="11" fillId="3" borderId="4" xfId="0" applyFont="1" applyFill="1" applyBorder="1" applyAlignment="1">
      <alignment horizontal="center" vertical="center" wrapText="1"/>
    </xf>
    <xf numFmtId="43" fontId="51" fillId="7" borderId="1" xfId="0" applyNumberFormat="1" applyFont="1" applyFill="1" applyBorder="1" applyAlignment="1">
      <alignment horizontal="center"/>
    </xf>
    <xf numFmtId="43" fontId="49" fillId="14" borderId="3" xfId="0" applyNumberFormat="1" applyFont="1" applyFill="1" applyBorder="1"/>
    <xf numFmtId="43" fontId="49" fillId="0" borderId="0" xfId="0" applyNumberFormat="1" applyFont="1"/>
    <xf numFmtId="0" fontId="11" fillId="3" borderId="10" xfId="0" applyFont="1" applyFill="1" applyBorder="1" applyAlignment="1">
      <alignment horizontal="center" vertical="center" wrapText="1"/>
    </xf>
    <xf numFmtId="0" fontId="52" fillId="14" borderId="1" xfId="0" applyFont="1" applyFill="1" applyBorder="1"/>
    <xf numFmtId="43" fontId="49" fillId="14" borderId="1" xfId="0" applyNumberFormat="1" applyFont="1" applyFill="1" applyBorder="1"/>
    <xf numFmtId="0" fontId="11" fillId="3" borderId="1" xfId="0" applyFont="1" applyFill="1" applyBorder="1" applyAlignment="1">
      <alignment horizontal="center" vertical="center" wrapText="1"/>
    </xf>
    <xf numFmtId="0" fontId="11" fillId="3" borderId="12" xfId="0" applyFont="1" applyFill="1" applyBorder="1" applyAlignment="1">
      <alignment horizontal="center" vertical="center" wrapText="1"/>
    </xf>
    <xf numFmtId="0" fontId="15" fillId="15" borderId="56" xfId="5" applyFont="1" applyFill="1" applyBorder="1" applyAlignment="1">
      <alignment horizontal="left"/>
    </xf>
    <xf numFmtId="0" fontId="16" fillId="17" borderId="57" xfId="8" applyBorder="1"/>
    <xf numFmtId="0" fontId="15" fillId="33" borderId="58" xfId="6" applyFont="1" applyFill="1" applyBorder="1" applyAlignment="1">
      <alignment horizontal="center"/>
    </xf>
    <xf numFmtId="0" fontId="15" fillId="33" borderId="59" xfId="6" applyFont="1" applyFill="1" applyBorder="1" applyAlignment="1">
      <alignment horizontal="center"/>
    </xf>
    <xf numFmtId="0" fontId="15" fillId="0" borderId="1" xfId="5" applyFont="1" applyBorder="1" applyAlignment="1">
      <alignment wrapText="1"/>
    </xf>
    <xf numFmtId="166" fontId="15" fillId="0" borderId="27" xfId="5" applyNumberFormat="1" applyFont="1" applyBorder="1" applyAlignment="1">
      <alignment wrapText="1"/>
    </xf>
    <xf numFmtId="166" fontId="15" fillId="0" borderId="26" xfId="5" applyNumberFormat="1" applyFont="1" applyBorder="1" applyAlignment="1">
      <alignment wrapText="1"/>
    </xf>
    <xf numFmtId="0" fontId="15" fillId="0" borderId="26" xfId="5" applyFont="1" applyBorder="1" applyAlignment="1">
      <alignment wrapText="1"/>
    </xf>
    <xf numFmtId="0" fontId="15" fillId="0" borderId="1" xfId="6" applyFont="1" applyBorder="1" applyAlignment="1">
      <alignment wrapText="1"/>
    </xf>
    <xf numFmtId="0" fontId="15" fillId="0" borderId="26" xfId="7" applyFont="1" applyBorder="1" applyAlignment="1">
      <alignment horizontal="right" wrapText="1"/>
    </xf>
    <xf numFmtId="0" fontId="15" fillId="0" borderId="26" xfId="7" applyFont="1" applyBorder="1" applyAlignment="1">
      <alignment wrapText="1"/>
    </xf>
    <xf numFmtId="0" fontId="0" fillId="16" borderId="17" xfId="0" applyFill="1" applyBorder="1"/>
    <xf numFmtId="0" fontId="15" fillId="0" borderId="60" xfId="6" applyFont="1" applyBorder="1" applyAlignment="1">
      <alignment wrapText="1"/>
    </xf>
    <xf numFmtId="0" fontId="15" fillId="0" borderId="61" xfId="6" applyFont="1" applyBorder="1" applyAlignment="1">
      <alignment wrapText="1"/>
    </xf>
    <xf numFmtId="0" fontId="15" fillId="0" borderId="22" xfId="5" applyFont="1" applyBorder="1" applyAlignment="1">
      <alignment wrapText="1"/>
    </xf>
    <xf numFmtId="0" fontId="15" fillId="0" borderId="22" xfId="6" applyFont="1" applyBorder="1" applyAlignment="1">
      <alignment wrapText="1"/>
    </xf>
    <xf numFmtId="0" fontId="15" fillId="0" borderId="33" xfId="6" applyFont="1" applyBorder="1" applyAlignment="1">
      <alignment wrapText="1"/>
    </xf>
    <xf numFmtId="0" fontId="3" fillId="3" borderId="10" xfId="0" quotePrefix="1" applyFont="1" applyFill="1" applyBorder="1" applyAlignment="1">
      <alignment horizontal="center" wrapText="1"/>
    </xf>
    <xf numFmtId="0" fontId="3" fillId="0" borderId="1" xfId="0" quotePrefix="1" applyFont="1" applyBorder="1" applyAlignment="1">
      <alignment horizontal="center" vertical="center"/>
    </xf>
    <xf numFmtId="0" fontId="3" fillId="17" borderId="1" xfId="8" applyFont="1" applyBorder="1" applyAlignment="1">
      <alignment horizontal="center"/>
    </xf>
    <xf numFmtId="2" fontId="0" fillId="4" borderId="1" xfId="0" applyNumberFormat="1" applyFill="1" applyBorder="1" applyAlignment="1">
      <alignment horizontal="center"/>
    </xf>
    <xf numFmtId="2" fontId="0" fillId="0" borderId="1" xfId="0" applyNumberFormat="1" applyBorder="1" applyAlignment="1">
      <alignment horizontal="center"/>
    </xf>
    <xf numFmtId="4" fontId="0" fillId="0" borderId="1" xfId="0" applyNumberFormat="1" applyBorder="1" applyAlignment="1">
      <alignment horizontal="left" vertical="center"/>
    </xf>
    <xf numFmtId="0" fontId="15" fillId="33" borderId="1" xfId="6" applyFont="1" applyFill="1" applyBorder="1" applyAlignment="1">
      <alignment horizontal="center"/>
    </xf>
    <xf numFmtId="0" fontId="15" fillId="0" borderId="0" xfId="6" applyFont="1" applyAlignment="1">
      <alignment horizontal="center"/>
    </xf>
    <xf numFmtId="0" fontId="15" fillId="35" borderId="1" xfId="6" applyFont="1" applyFill="1" applyBorder="1" applyAlignment="1">
      <alignment horizontal="center"/>
    </xf>
    <xf numFmtId="0" fontId="15" fillId="3" borderId="3" xfId="6" applyFont="1" applyFill="1" applyBorder="1" applyAlignment="1">
      <alignment wrapText="1"/>
    </xf>
    <xf numFmtId="0" fontId="15" fillId="3" borderId="1" xfId="5" applyFont="1" applyFill="1" applyBorder="1" applyAlignment="1">
      <alignment wrapText="1"/>
    </xf>
    <xf numFmtId="166" fontId="15" fillId="14" borderId="1" xfId="5" applyNumberFormat="1" applyFont="1" applyFill="1" applyBorder="1" applyAlignment="1">
      <alignment wrapText="1"/>
    </xf>
    <xf numFmtId="0" fontId="15" fillId="33" borderId="62" xfId="6" applyFont="1" applyFill="1" applyBorder="1" applyAlignment="1">
      <alignment horizontal="center"/>
    </xf>
    <xf numFmtId="0" fontId="0" fillId="26" borderId="2" xfId="0" applyFill="1" applyBorder="1" applyAlignment="1">
      <alignment vertical="center"/>
    </xf>
    <xf numFmtId="0" fontId="0" fillId="26" borderId="0" xfId="0" applyFill="1" applyAlignment="1">
      <alignment vertical="center"/>
    </xf>
    <xf numFmtId="0" fontId="0" fillId="0" borderId="12" xfId="0" applyBorder="1" applyAlignment="1">
      <alignment horizontal="center"/>
    </xf>
    <xf numFmtId="43" fontId="51" fillId="7" borderId="1" xfId="0" applyNumberFormat="1" applyFont="1" applyFill="1" applyBorder="1" applyAlignment="1">
      <alignment vertical="center"/>
    </xf>
    <xf numFmtId="0" fontId="53" fillId="7" borderId="1" xfId="0" applyFont="1" applyFill="1" applyBorder="1" applyAlignment="1">
      <alignment vertical="center"/>
    </xf>
    <xf numFmtId="0" fontId="0" fillId="8" borderId="1" xfId="0" applyFill="1" applyBorder="1" applyAlignment="1">
      <alignment horizontal="center"/>
    </xf>
    <xf numFmtId="0" fontId="11" fillId="0" borderId="0" xfId="4"/>
    <xf numFmtId="0" fontId="54" fillId="7" borderId="1" xfId="11" applyFont="1" applyFill="1" applyBorder="1" applyAlignment="1">
      <alignment horizontal="left" vertical="center" wrapText="1"/>
    </xf>
    <xf numFmtId="0" fontId="26" fillId="2" borderId="1" xfId="11" applyFill="1" applyBorder="1" applyAlignment="1">
      <alignment wrapText="1"/>
    </xf>
    <xf numFmtId="0" fontId="54" fillId="36" borderId="1" xfId="11" applyFont="1" applyFill="1" applyBorder="1" applyAlignment="1">
      <alignment wrapText="1"/>
    </xf>
    <xf numFmtId="0" fontId="54" fillId="8" borderId="1" xfId="11" applyFont="1" applyFill="1" applyBorder="1" applyAlignment="1">
      <alignment wrapText="1"/>
    </xf>
    <xf numFmtId="0" fontId="26" fillId="37" borderId="1" xfId="11" applyFill="1" applyBorder="1" applyAlignment="1">
      <alignment wrapText="1"/>
    </xf>
    <xf numFmtId="0" fontId="26" fillId="5" borderId="1" xfId="11" applyFill="1" applyBorder="1" applyAlignment="1">
      <alignment wrapText="1"/>
    </xf>
    <xf numFmtId="0" fontId="26" fillId="4" borderId="1" xfId="11" applyFill="1" applyBorder="1" applyAlignment="1">
      <alignment wrapText="1"/>
    </xf>
    <xf numFmtId="0" fontId="26" fillId="10" borderId="1" xfId="11" applyFill="1" applyBorder="1" applyAlignment="1">
      <alignment wrapText="1"/>
    </xf>
    <xf numFmtId="0" fontId="36" fillId="0" borderId="0" xfId="0" applyFont="1"/>
    <xf numFmtId="0" fontId="55" fillId="4" borderId="0" xfId="0" applyFont="1" applyFill="1"/>
    <xf numFmtId="0" fontId="13" fillId="0" borderId="0" xfId="0" applyFont="1" applyAlignment="1">
      <alignment horizontal="left" vertical="center"/>
    </xf>
    <xf numFmtId="0" fontId="7" fillId="0" borderId="0" xfId="0" applyFont="1" applyAlignment="1">
      <alignment horizontal="center" vertical="center" wrapText="1"/>
    </xf>
    <xf numFmtId="0" fontId="53" fillId="7" borderId="1" xfId="0" applyFont="1" applyFill="1" applyBorder="1" applyAlignment="1">
      <alignment vertical="center" wrapText="1"/>
    </xf>
    <xf numFmtId="0" fontId="0" fillId="2" borderId="1" xfId="0" applyFill="1" applyBorder="1" applyAlignment="1">
      <alignment vertical="center" wrapText="1"/>
    </xf>
    <xf numFmtId="0" fontId="53" fillId="36" borderId="1" xfId="0" applyFont="1" applyFill="1" applyBorder="1" applyAlignment="1">
      <alignment vertical="center" wrapText="1"/>
    </xf>
    <xf numFmtId="0" fontId="53" fillId="8" borderId="1" xfId="0" applyFont="1" applyFill="1" applyBorder="1" applyAlignment="1">
      <alignment vertical="center" wrapText="1"/>
    </xf>
    <xf numFmtId="0" fontId="0" fillId="37" borderId="1" xfId="0" applyFill="1" applyBorder="1" applyAlignment="1">
      <alignment vertical="center" wrapText="1"/>
    </xf>
    <xf numFmtId="0" fontId="0" fillId="5" borderId="1" xfId="0" applyFill="1" applyBorder="1" applyAlignment="1">
      <alignment vertical="center" wrapText="1"/>
    </xf>
    <xf numFmtId="0" fontId="0" fillId="4" borderId="1" xfId="0" applyFill="1" applyBorder="1" applyAlignment="1">
      <alignment vertical="center" wrapText="1"/>
    </xf>
    <xf numFmtId="0" fontId="0" fillId="10" borderId="1" xfId="0" applyFill="1" applyBorder="1" applyAlignment="1">
      <alignment vertical="center" wrapText="1"/>
    </xf>
    <xf numFmtId="0" fontId="0" fillId="0" borderId="1" xfId="0" applyBorder="1" applyAlignment="1">
      <alignment vertical="center" wrapText="1"/>
    </xf>
    <xf numFmtId="0" fontId="54" fillId="7" borderId="1" xfId="11" applyFont="1" applyFill="1" applyBorder="1" applyAlignment="1">
      <alignment vertical="center"/>
    </xf>
    <xf numFmtId="0" fontId="3" fillId="0" borderId="1" xfId="0" applyFont="1" applyBorder="1" applyAlignment="1">
      <alignment wrapText="1"/>
    </xf>
    <xf numFmtId="0" fontId="0" fillId="18" borderId="1" xfId="0" applyFill="1" applyBorder="1" applyAlignment="1">
      <alignment horizontal="center" vertical="center"/>
    </xf>
    <xf numFmtId="0" fontId="26" fillId="27" borderId="1" xfId="11" applyFill="1" applyBorder="1" applyAlignment="1">
      <alignment horizontal="center" vertical="center" wrapText="1"/>
    </xf>
    <xf numFmtId="0" fontId="53" fillId="7" borderId="1" xfId="0" applyFont="1" applyFill="1" applyBorder="1" applyAlignment="1">
      <alignment horizontal="center"/>
    </xf>
    <xf numFmtId="0" fontId="3" fillId="14" borderId="1" xfId="0" applyFont="1" applyFill="1" applyBorder="1"/>
    <xf numFmtId="0" fontId="0" fillId="4" borderId="0" xfId="0" applyFill="1" applyAlignment="1">
      <alignment wrapText="1"/>
    </xf>
    <xf numFmtId="9" fontId="0" fillId="14" borderId="1" xfId="0" applyNumberFormat="1" applyFill="1" applyBorder="1" applyAlignment="1">
      <alignment horizontal="center" vertical="center"/>
    </xf>
    <xf numFmtId="168" fontId="0" fillId="18" borderId="1" xfId="0" applyNumberFormat="1" applyFill="1" applyBorder="1" applyAlignment="1">
      <alignment horizontal="center" vertical="center"/>
    </xf>
    <xf numFmtId="0" fontId="0" fillId="4" borderId="23" xfId="0" applyFill="1" applyBorder="1"/>
    <xf numFmtId="0" fontId="0" fillId="16" borderId="31" xfId="0" applyFill="1" applyBorder="1"/>
    <xf numFmtId="0" fontId="15" fillId="0" borderId="69" xfId="6" applyFont="1" applyBorder="1" applyAlignment="1">
      <alignment wrapText="1"/>
    </xf>
    <xf numFmtId="0" fontId="15" fillId="0" borderId="70" xfId="6" applyFont="1" applyBorder="1" applyAlignment="1">
      <alignment wrapText="1"/>
    </xf>
    <xf numFmtId="0" fontId="1" fillId="0" borderId="8" xfId="8" applyFont="1" applyFill="1" applyBorder="1" applyAlignment="1">
      <alignment horizontal="center"/>
    </xf>
    <xf numFmtId="0" fontId="0" fillId="4" borderId="1" xfId="0" applyFill="1" applyBorder="1" applyAlignment="1">
      <alignment horizontal="center" vertical="center"/>
    </xf>
    <xf numFmtId="0" fontId="3" fillId="4" borderId="1" xfId="0" quotePrefix="1" applyFont="1" applyFill="1" applyBorder="1" applyAlignment="1">
      <alignment horizontal="center" wrapText="1"/>
    </xf>
    <xf numFmtId="0" fontId="1" fillId="0" borderId="0" xfId="8" applyFont="1" applyFill="1" applyBorder="1" applyAlignment="1">
      <alignment horizontal="center"/>
    </xf>
    <xf numFmtId="0" fontId="1" fillId="17" borderId="1" xfId="8" applyFont="1" applyBorder="1" applyAlignment="1">
      <alignment horizontal="center"/>
    </xf>
    <xf numFmtId="0" fontId="3" fillId="4" borderId="1" xfId="0" applyFont="1" applyFill="1" applyBorder="1" applyAlignment="1">
      <alignment horizontal="center"/>
    </xf>
    <xf numFmtId="0" fontId="26" fillId="27" borderId="1" xfId="11" quotePrefix="1" applyFill="1" applyBorder="1" applyAlignment="1">
      <alignment horizontal="center" vertical="center"/>
    </xf>
    <xf numFmtId="0" fontId="3" fillId="3" borderId="37" xfId="0" applyFont="1" applyFill="1" applyBorder="1" applyAlignment="1">
      <alignment horizontal="center" vertical="center"/>
    </xf>
    <xf numFmtId="0" fontId="3" fillId="4" borderId="42" xfId="0" applyFont="1" applyFill="1" applyBorder="1" applyAlignment="1">
      <alignment horizontal="center"/>
    </xf>
    <xf numFmtId="0" fontId="0" fillId="4" borderId="1" xfId="0" applyFill="1" applyBorder="1" applyAlignment="1">
      <alignment horizontal="center" vertical="center" wrapText="1"/>
    </xf>
    <xf numFmtId="0" fontId="3" fillId="0" borderId="6" xfId="0" applyFont="1" applyBorder="1" applyAlignment="1">
      <alignment horizontal="left"/>
    </xf>
    <xf numFmtId="1" fontId="0" fillId="0" borderId="1" xfId="0" applyNumberFormat="1" applyBorder="1" applyAlignment="1">
      <alignment horizontal="center" vertical="center"/>
    </xf>
    <xf numFmtId="2" fontId="0" fillId="0" borderId="1" xfId="0" applyNumberFormat="1" applyBorder="1" applyAlignment="1">
      <alignment horizontal="center" vertical="center"/>
    </xf>
    <xf numFmtId="0" fontId="0" fillId="7" borderId="10" xfId="0" applyFill="1" applyBorder="1" applyAlignment="1">
      <alignment horizontal="center"/>
    </xf>
    <xf numFmtId="0" fontId="0" fillId="7" borderId="9" xfId="0" applyFill="1" applyBorder="1" applyAlignment="1">
      <alignment horizontal="center"/>
    </xf>
    <xf numFmtId="0" fontId="0" fillId="7" borderId="12" xfId="0" applyFill="1" applyBorder="1" applyAlignment="1">
      <alignment horizontal="center"/>
    </xf>
    <xf numFmtId="0" fontId="0" fillId="34" borderId="1" xfId="0" applyFill="1" applyBorder="1"/>
    <xf numFmtId="0" fontId="3" fillId="3" borderId="37" xfId="0" applyFont="1" applyFill="1" applyBorder="1" applyAlignment="1">
      <alignment vertical="center"/>
    </xf>
    <xf numFmtId="0" fontId="0" fillId="5" borderId="1" xfId="0" applyFill="1" applyBorder="1" applyAlignment="1">
      <alignment horizontal="center" vertical="center" wrapText="1"/>
    </xf>
    <xf numFmtId="0" fontId="25" fillId="4" borderId="7" xfId="0" applyFont="1" applyFill="1" applyBorder="1" applyAlignment="1">
      <alignment horizontal="center"/>
    </xf>
    <xf numFmtId="10" fontId="0" fillId="14" borderId="1" xfId="0" applyNumberFormat="1" applyFill="1" applyBorder="1" applyAlignment="1">
      <alignment horizontal="center"/>
    </xf>
    <xf numFmtId="10" fontId="0" fillId="9" borderId="1" xfId="0" applyNumberFormat="1" applyFill="1" applyBorder="1" applyAlignment="1">
      <alignment horizontal="center"/>
    </xf>
    <xf numFmtId="10" fontId="0" fillId="2" borderId="1" xfId="0" applyNumberFormat="1" applyFill="1" applyBorder="1" applyAlignment="1">
      <alignment horizontal="center"/>
    </xf>
    <xf numFmtId="0" fontId="3" fillId="3" borderId="10" xfId="0" quotePrefix="1" applyFont="1" applyFill="1" applyBorder="1" applyAlignment="1">
      <alignment horizontal="left" vertical="center" wrapText="1"/>
    </xf>
    <xf numFmtId="0" fontId="3" fillId="0" borderId="5" xfId="0" applyFont="1" applyBorder="1" applyAlignment="1">
      <alignment horizontal="center" wrapText="1"/>
    </xf>
    <xf numFmtId="168" fontId="0" fillId="14" borderId="1" xfId="0" applyNumberFormat="1" applyFill="1" applyBorder="1" applyAlignment="1">
      <alignment horizontal="center" vertical="center"/>
    </xf>
    <xf numFmtId="0" fontId="0" fillId="0" borderId="7" xfId="0" applyBorder="1" applyAlignment="1">
      <alignment horizontal="center" wrapText="1"/>
    </xf>
    <xf numFmtId="0" fontId="2" fillId="3" borderId="1" xfId="1" applyNumberFormat="1" applyFont="1" applyFill="1" applyBorder="1"/>
    <xf numFmtId="0" fontId="4" fillId="3" borderId="1" xfId="1" applyNumberFormat="1" applyFont="1" applyFill="1" applyBorder="1"/>
    <xf numFmtId="164" fontId="0" fillId="3" borderId="1" xfId="1" applyFont="1" applyFill="1" applyBorder="1"/>
    <xf numFmtId="0" fontId="1" fillId="3" borderId="1" xfId="1" applyNumberFormat="1" applyFont="1" applyFill="1" applyBorder="1" applyAlignment="1">
      <alignment horizontal="center"/>
    </xf>
    <xf numFmtId="0" fontId="4" fillId="3" borderId="1" xfId="1" applyNumberFormat="1" applyFont="1" applyFill="1" applyBorder="1" applyAlignment="1">
      <alignment horizontal="center"/>
    </xf>
    <xf numFmtId="164" fontId="0" fillId="0" borderId="0" xfId="1" applyFont="1" applyFill="1" applyBorder="1"/>
    <xf numFmtId="166" fontId="0" fillId="0" borderId="0" xfId="0" applyNumberFormat="1" applyAlignment="1">
      <alignment horizontal="center"/>
    </xf>
    <xf numFmtId="0" fontId="0" fillId="8" borderId="1" xfId="4" applyFont="1" applyFill="1" applyBorder="1" applyAlignment="1">
      <alignment horizontal="center"/>
    </xf>
    <xf numFmtId="0" fontId="1" fillId="8" borderId="1" xfId="4" applyFont="1" applyFill="1" applyBorder="1" applyAlignment="1">
      <alignment horizontal="center"/>
    </xf>
    <xf numFmtId="0" fontId="0" fillId="8" borderId="1" xfId="0" applyFill="1" applyBorder="1"/>
    <xf numFmtId="0" fontId="7" fillId="9" borderId="23" xfId="0" applyFont="1" applyFill="1" applyBorder="1" applyAlignment="1">
      <alignment wrapText="1"/>
    </xf>
    <xf numFmtId="0" fontId="7" fillId="9" borderId="23" xfId="0" applyFont="1" applyFill="1" applyBorder="1"/>
    <xf numFmtId="11" fontId="1" fillId="14" borderId="1" xfId="4" applyNumberFormat="1" applyFont="1" applyFill="1" applyBorder="1" applyAlignment="1">
      <alignment horizontal="center"/>
    </xf>
    <xf numFmtId="0" fontId="0" fillId="14" borderId="1" xfId="0" applyFill="1" applyBorder="1" applyAlignment="1">
      <alignment horizontal="left"/>
    </xf>
    <xf numFmtId="1" fontId="0" fillId="0" borderId="0" xfId="0" applyNumberFormat="1" applyAlignment="1">
      <alignment horizontal="center"/>
    </xf>
    <xf numFmtId="0" fontId="3" fillId="3" borderId="1" xfId="0" quotePrefix="1" applyFont="1" applyFill="1" applyBorder="1" applyAlignment="1">
      <alignment horizontal="center" vertical="center"/>
    </xf>
    <xf numFmtId="0" fontId="3" fillId="3" borderId="1" xfId="0" quotePrefix="1" applyFont="1" applyFill="1" applyBorder="1" applyAlignment="1">
      <alignment horizontal="left"/>
    </xf>
    <xf numFmtId="0" fontId="18" fillId="34" borderId="1" xfId="0" applyFont="1" applyFill="1" applyBorder="1"/>
    <xf numFmtId="0" fontId="0" fillId="34" borderId="1" xfId="0" applyFill="1" applyBorder="1" applyAlignment="1">
      <alignment horizontal="center"/>
    </xf>
    <xf numFmtId="1" fontId="3" fillId="39" borderId="1" xfId="0" applyNumberFormat="1" applyFont="1" applyFill="1" applyBorder="1" applyAlignment="1">
      <alignment horizontal="left" vertical="center"/>
    </xf>
    <xf numFmtId="0" fontId="3" fillId="40" borderId="1" xfId="0" quotePrefix="1" applyFont="1" applyFill="1" applyBorder="1" applyAlignment="1">
      <alignment horizontal="left" vertical="center" wrapText="1"/>
    </xf>
    <xf numFmtId="0" fontId="3" fillId="34" borderId="1" xfId="0" quotePrefix="1" applyFont="1" applyFill="1" applyBorder="1" applyAlignment="1">
      <alignment horizontal="left" vertical="center" wrapText="1"/>
    </xf>
    <xf numFmtId="0" fontId="0" fillId="7" borderId="1" xfId="0" applyFill="1" applyBorder="1" applyAlignment="1">
      <alignment horizontal="center" vertical="center" wrapText="1"/>
    </xf>
    <xf numFmtId="0" fontId="0" fillId="7" borderId="6" xfId="0" applyFill="1" applyBorder="1" applyAlignment="1">
      <alignment horizontal="center" vertical="center"/>
    </xf>
    <xf numFmtId="0" fontId="3" fillId="7" borderId="1" xfId="0" quotePrefix="1" applyFont="1" applyFill="1" applyBorder="1" applyAlignment="1">
      <alignment horizontal="left" vertical="center" wrapText="1"/>
    </xf>
    <xf numFmtId="1" fontId="0" fillId="41" borderId="1" xfId="0" applyNumberFormat="1" applyFill="1" applyBorder="1" applyAlignment="1">
      <alignment horizontal="center" vertical="center"/>
    </xf>
    <xf numFmtId="2" fontId="0" fillId="41" borderId="0" xfId="0" applyNumberFormat="1" applyFill="1" applyAlignment="1">
      <alignment horizontal="center" vertical="center"/>
    </xf>
    <xf numFmtId="0" fontId="0" fillId="7" borderId="0" xfId="0" applyFill="1"/>
    <xf numFmtId="0" fontId="53" fillId="7" borderId="3" xfId="0" applyFont="1" applyFill="1" applyBorder="1" applyAlignment="1">
      <alignment horizontal="center" vertical="center"/>
    </xf>
    <xf numFmtId="2" fontId="0" fillId="0" borderId="0" xfId="0" applyNumberFormat="1"/>
    <xf numFmtId="0" fontId="3" fillId="4" borderId="1" xfId="0" applyFont="1" applyFill="1" applyBorder="1"/>
    <xf numFmtId="0" fontId="11" fillId="3" borderId="1" xfId="4" applyFill="1" applyBorder="1"/>
    <xf numFmtId="11" fontId="11" fillId="14" borderId="1" xfId="4" applyNumberFormat="1" applyFill="1" applyBorder="1" applyAlignment="1">
      <alignment horizontal="center"/>
    </xf>
    <xf numFmtId="0" fontId="11" fillId="14" borderId="1" xfId="4" applyFill="1" applyBorder="1" applyAlignment="1">
      <alignment horizontal="center"/>
    </xf>
    <xf numFmtId="0" fontId="0" fillId="42" borderId="1" xfId="0" applyFill="1" applyBorder="1"/>
    <xf numFmtId="0" fontId="1" fillId="0" borderId="10" xfId="4" applyFont="1" applyBorder="1" applyAlignment="1">
      <alignment horizontal="center"/>
    </xf>
    <xf numFmtId="0" fontId="1" fillId="14" borderId="10" xfId="4" applyFont="1" applyFill="1" applyBorder="1" applyAlignment="1">
      <alignment horizontal="center"/>
    </xf>
    <xf numFmtId="0" fontId="6" fillId="4" borderId="1" xfId="0" applyFont="1" applyFill="1" applyBorder="1" applyAlignment="1">
      <alignment horizontal="center" vertical="center" wrapText="1"/>
    </xf>
    <xf numFmtId="43" fontId="51" fillId="7" borderId="1" xfId="0" applyNumberFormat="1" applyFont="1" applyFill="1" applyBorder="1" applyAlignment="1">
      <alignment horizontal="center" vertical="center"/>
    </xf>
    <xf numFmtId="0" fontId="6" fillId="4" borderId="1" xfId="0" quotePrefix="1" applyFont="1" applyFill="1" applyBorder="1" applyAlignment="1">
      <alignment horizontal="center" wrapText="1"/>
    </xf>
    <xf numFmtId="0" fontId="39" fillId="0" borderId="1" xfId="0" applyFont="1" applyBorder="1" applyAlignment="1">
      <alignment horizontal="left" vertical="center" wrapText="1"/>
    </xf>
    <xf numFmtId="0" fontId="0" fillId="0" borderId="0" xfId="0" applyAlignment="1">
      <alignment horizontal="left" vertical="center" wrapText="1"/>
    </xf>
    <xf numFmtId="0" fontId="0" fillId="21" borderId="23" xfId="0" applyFill="1" applyBorder="1" applyAlignment="1">
      <alignment vertical="center" wrapText="1"/>
    </xf>
    <xf numFmtId="0" fontId="0" fillId="21" borderId="0" xfId="0" applyFill="1" applyAlignment="1">
      <alignment vertical="center" wrapText="1"/>
    </xf>
    <xf numFmtId="0" fontId="2" fillId="10" borderId="23" xfId="0" applyFont="1" applyFill="1" applyBorder="1" applyAlignment="1">
      <alignment horizontal="left" vertical="center" wrapText="1"/>
    </xf>
    <xf numFmtId="0" fontId="2" fillId="10" borderId="0" xfId="0" applyFont="1" applyFill="1" applyAlignment="1">
      <alignment horizontal="left" vertical="center" wrapText="1"/>
    </xf>
    <xf numFmtId="0" fontId="0" fillId="24" borderId="1" xfId="0" applyFill="1" applyBorder="1" applyAlignment="1">
      <alignment horizontal="left" vertical="center" wrapText="1"/>
    </xf>
    <xf numFmtId="0" fontId="2" fillId="16" borderId="23" xfId="0" applyFont="1" applyFill="1" applyBorder="1" applyAlignment="1">
      <alignment horizontal="left" vertical="center"/>
    </xf>
    <xf numFmtId="0" fontId="2" fillId="16" borderId="0" xfId="0" applyFont="1" applyFill="1" applyAlignment="1">
      <alignment horizontal="left" vertical="center"/>
    </xf>
    <xf numFmtId="0" fontId="39" fillId="0" borderId="10" xfId="0" applyFont="1" applyBorder="1" applyAlignment="1">
      <alignment horizontal="left" wrapText="1"/>
    </xf>
    <xf numFmtId="0" fontId="39" fillId="0" borderId="12" xfId="0" applyFont="1" applyBorder="1" applyAlignment="1">
      <alignment horizontal="left" wrapText="1"/>
    </xf>
    <xf numFmtId="0" fontId="0" fillId="0" borderId="1" xfId="0" applyBorder="1" applyAlignment="1">
      <alignment wrapText="1"/>
    </xf>
    <xf numFmtId="0" fontId="26" fillId="0" borderId="1" xfId="11" applyBorder="1" applyAlignment="1"/>
    <xf numFmtId="0" fontId="3" fillId="3" borderId="1" xfId="0" quotePrefix="1" applyFont="1" applyFill="1" applyBorder="1" applyAlignment="1">
      <alignment horizontal="center" vertical="center" wrapText="1"/>
    </xf>
    <xf numFmtId="0" fontId="27" fillId="0" borderId="1" xfId="0" applyFont="1" applyBorder="1" applyAlignment="1">
      <alignment horizontal="center" vertical="center" wrapText="1"/>
    </xf>
    <xf numFmtId="0" fontId="28" fillId="0" borderId="1" xfId="0" applyFont="1" applyBorder="1" applyAlignment="1">
      <alignment horizontal="center" vertical="center" wrapText="1"/>
    </xf>
    <xf numFmtId="0" fontId="33" fillId="3" borderId="7" xfId="0" applyFont="1" applyFill="1" applyBorder="1" applyAlignment="1">
      <alignment horizontal="center" vertical="center" wrapText="1"/>
    </xf>
    <xf numFmtId="0" fontId="33" fillId="3" borderId="5" xfId="0" applyFont="1" applyFill="1" applyBorder="1" applyAlignment="1">
      <alignment horizontal="center" vertical="center" wrapText="1"/>
    </xf>
    <xf numFmtId="0" fontId="33" fillId="3" borderId="3" xfId="0" applyFont="1" applyFill="1" applyBorder="1" applyAlignment="1">
      <alignment horizontal="center" vertical="center" wrapText="1"/>
    </xf>
    <xf numFmtId="0" fontId="33" fillId="3" borderId="23" xfId="0" applyFont="1" applyFill="1" applyBorder="1" applyAlignment="1">
      <alignment horizontal="center" vertical="center" wrapText="1"/>
    </xf>
    <xf numFmtId="0" fontId="33" fillId="3" borderId="14" xfId="0" applyFont="1" applyFill="1" applyBorder="1" applyAlignment="1">
      <alignment horizontal="center" vertical="center" wrapText="1"/>
    </xf>
    <xf numFmtId="0" fontId="28" fillId="0" borderId="12" xfId="0" applyFont="1" applyBorder="1" applyAlignment="1">
      <alignment horizontal="center" vertical="center" wrapText="1"/>
    </xf>
    <xf numFmtId="0" fontId="27" fillId="0" borderId="0" xfId="0" applyFont="1" applyAlignment="1">
      <alignment horizontal="center" vertical="center" wrapText="1"/>
    </xf>
    <xf numFmtId="0" fontId="39" fillId="3" borderId="1" xfId="0" applyFont="1" applyFill="1" applyBorder="1" applyAlignment="1">
      <alignment horizontal="center" vertical="center"/>
    </xf>
    <xf numFmtId="0" fontId="40" fillId="3" borderId="1" xfId="0" applyFont="1" applyFill="1" applyBorder="1" applyAlignment="1">
      <alignment horizontal="center" vertical="center"/>
    </xf>
    <xf numFmtId="0" fontId="0" fillId="7" borderId="10" xfId="0" applyFill="1" applyBorder="1" applyAlignment="1">
      <alignment horizontal="center"/>
    </xf>
    <xf numFmtId="0" fontId="0" fillId="7" borderId="9" xfId="0" applyFill="1" applyBorder="1" applyAlignment="1">
      <alignment horizontal="center"/>
    </xf>
    <xf numFmtId="0" fontId="0" fillId="7" borderId="12" xfId="0" applyFill="1" applyBorder="1" applyAlignment="1">
      <alignment horizontal="center"/>
    </xf>
    <xf numFmtId="0" fontId="39" fillId="0" borderId="1" xfId="0" applyFont="1" applyBorder="1" applyAlignment="1">
      <alignment horizontal="center" vertical="center" wrapText="1"/>
    </xf>
    <xf numFmtId="0" fontId="0" fillId="0" borderId="10" xfId="0" applyBorder="1" applyAlignment="1">
      <alignment horizontal="center"/>
    </xf>
    <xf numFmtId="0" fontId="0" fillId="0" borderId="9" xfId="0" applyBorder="1" applyAlignment="1">
      <alignment horizontal="center"/>
    </xf>
    <xf numFmtId="0" fontId="0" fillId="0" borderId="12" xfId="0" applyBorder="1" applyAlignment="1">
      <alignment horizontal="center"/>
    </xf>
    <xf numFmtId="0" fontId="0" fillId="0" borderId="10" xfId="0" applyBorder="1" applyAlignment="1">
      <alignment horizontal="center" wrapText="1"/>
    </xf>
    <xf numFmtId="0" fontId="0" fillId="0" borderId="9" xfId="0" applyBorder="1" applyAlignment="1">
      <alignment horizontal="center" wrapText="1"/>
    </xf>
    <xf numFmtId="0" fontId="0" fillId="0" borderId="12" xfId="0" applyBorder="1" applyAlignment="1">
      <alignment horizontal="center" wrapText="1"/>
    </xf>
    <xf numFmtId="0" fontId="47" fillId="0" borderId="1" xfId="0" applyFont="1" applyBorder="1" applyAlignment="1">
      <alignment horizontal="center" vertical="center" wrapText="1"/>
    </xf>
    <xf numFmtId="0" fontId="40" fillId="3" borderId="1" xfId="0" applyFont="1" applyFill="1" applyBorder="1" applyAlignment="1">
      <alignment horizontal="center" wrapText="1"/>
    </xf>
    <xf numFmtId="0" fontId="0" fillId="0" borderId="53" xfId="0" applyBorder="1" applyAlignment="1">
      <alignment horizontal="center" vertical="center" wrapText="1"/>
    </xf>
    <xf numFmtId="0" fontId="0" fillId="0" borderId="0" xfId="0" applyAlignment="1">
      <alignment horizontal="center" vertical="center" wrapText="1"/>
    </xf>
    <xf numFmtId="0" fontId="0" fillId="0" borderId="51" xfId="0" applyBorder="1" applyAlignment="1">
      <alignment horizontal="center" vertical="center" wrapText="1"/>
    </xf>
    <xf numFmtId="0" fontId="44" fillId="0" borderId="0" xfId="0" applyFont="1" applyAlignment="1">
      <alignment horizontal="center" vertical="center" wrapText="1"/>
    </xf>
    <xf numFmtId="0" fontId="0" fillId="0" borderId="45" xfId="0" applyBorder="1" applyAlignment="1">
      <alignment horizontal="center" vertical="center" wrapText="1"/>
    </xf>
    <xf numFmtId="0" fontId="0" fillId="3" borderId="54" xfId="0" applyFill="1" applyBorder="1" applyAlignment="1">
      <alignment horizontal="center"/>
    </xf>
    <xf numFmtId="0" fontId="0" fillId="3" borderId="55" xfId="0" applyFill="1" applyBorder="1" applyAlignment="1">
      <alignment horizontal="center"/>
    </xf>
    <xf numFmtId="0" fontId="3" fillId="3" borderId="40" xfId="0" applyFont="1" applyFill="1" applyBorder="1" applyAlignment="1">
      <alignment horizontal="left" vertical="center"/>
    </xf>
    <xf numFmtId="0" fontId="3" fillId="3" borderId="6" xfId="0" applyFont="1" applyFill="1" applyBorder="1" applyAlignment="1">
      <alignment horizontal="left" vertical="center"/>
    </xf>
    <xf numFmtId="0" fontId="3" fillId="3" borderId="41" xfId="0" applyFont="1" applyFill="1" applyBorder="1" applyAlignment="1">
      <alignment horizontal="left" vertical="center"/>
    </xf>
    <xf numFmtId="0" fontId="0" fillId="3" borderId="0" xfId="0" applyFill="1"/>
    <xf numFmtId="0" fontId="0" fillId="3" borderId="6" xfId="0" applyFill="1" applyBorder="1"/>
    <xf numFmtId="0" fontId="0" fillId="3" borderId="25" xfId="0" applyFill="1" applyBorder="1" applyAlignment="1">
      <alignment horizontal="center" vertical="center" wrapText="1"/>
    </xf>
    <xf numFmtId="0" fontId="0" fillId="3" borderId="11" xfId="0" applyFill="1" applyBorder="1" applyAlignment="1">
      <alignment horizontal="center" vertical="center" wrapText="1"/>
    </xf>
    <xf numFmtId="0" fontId="35" fillId="22" borderId="0" xfId="0" applyFont="1" applyFill="1" applyAlignment="1">
      <alignment horizontal="center" vertical="center"/>
    </xf>
    <xf numFmtId="0" fontId="0" fillId="38" borderId="64" xfId="14" applyFont="1" applyBorder="1" applyAlignment="1">
      <alignment horizontal="center" wrapText="1"/>
    </xf>
    <xf numFmtId="0" fontId="0" fillId="38" borderId="65" xfId="14" applyFont="1" applyBorder="1" applyAlignment="1">
      <alignment horizontal="center" wrapText="1"/>
    </xf>
    <xf numFmtId="0" fontId="0" fillId="38" borderId="66" xfId="14" applyFont="1" applyBorder="1" applyAlignment="1">
      <alignment horizontal="center" wrapText="1"/>
    </xf>
    <xf numFmtId="0" fontId="0" fillId="38" borderId="67" xfId="14" applyFont="1" applyBorder="1" applyAlignment="1">
      <alignment horizontal="center" wrapText="1"/>
    </xf>
    <xf numFmtId="0" fontId="0" fillId="38" borderId="63" xfId="14" applyFont="1" applyAlignment="1">
      <alignment horizontal="center" wrapText="1"/>
    </xf>
    <xf numFmtId="0" fontId="0" fillId="38" borderId="68" xfId="14" applyFont="1" applyBorder="1" applyAlignment="1">
      <alignment horizontal="center" wrapText="1"/>
    </xf>
    <xf numFmtId="0" fontId="3" fillId="3" borderId="14" xfId="0" quotePrefix="1" applyFont="1" applyFill="1" applyBorder="1" applyAlignment="1">
      <alignment horizontal="center" vertical="center" wrapText="1"/>
    </xf>
    <xf numFmtId="0" fontId="3" fillId="3" borderId="13" xfId="0" quotePrefix="1" applyFont="1" applyFill="1" applyBorder="1" applyAlignment="1">
      <alignment horizontal="center" vertical="center" wrapText="1"/>
    </xf>
    <xf numFmtId="0" fontId="0" fillId="13" borderId="0" xfId="0" applyFill="1" applyAlignment="1">
      <alignment wrapText="1"/>
    </xf>
    <xf numFmtId="0" fontId="0" fillId="0" borderId="0" xfId="0"/>
    <xf numFmtId="0" fontId="10" fillId="0" borderId="0" xfId="0" applyFont="1"/>
    <xf numFmtId="0" fontId="0" fillId="4" borderId="1" xfId="0" applyFill="1" applyBorder="1" applyAlignment="1">
      <alignment horizontal="center"/>
    </xf>
    <xf numFmtId="0" fontId="0" fillId="4" borderId="21" xfId="0" applyFill="1" applyBorder="1" applyAlignment="1">
      <alignment horizontal="center"/>
    </xf>
    <xf numFmtId="0" fontId="0" fillId="26" borderId="1" xfId="0" applyFill="1" applyBorder="1" applyAlignment="1">
      <alignment horizontal="center" vertical="center"/>
    </xf>
    <xf numFmtId="0" fontId="3" fillId="27" borderId="1" xfId="0" applyFont="1" applyFill="1" applyBorder="1" applyAlignment="1">
      <alignment horizontal="center" vertical="center" wrapText="1"/>
    </xf>
    <xf numFmtId="0" fontId="0" fillId="4" borderId="1" xfId="0" applyFill="1" applyBorder="1" applyAlignment="1">
      <alignment horizontal="center" vertical="center"/>
    </xf>
    <xf numFmtId="0" fontId="3" fillId="26" borderId="1" xfId="0" applyFont="1" applyFill="1" applyBorder="1" applyAlignment="1">
      <alignment horizontal="center" vertical="center"/>
    </xf>
    <xf numFmtId="0" fontId="0" fillId="4" borderId="7" xfId="0" applyFill="1" applyBorder="1" applyAlignment="1">
      <alignment horizontal="center" vertical="center"/>
    </xf>
    <xf numFmtId="0" fontId="0" fillId="4" borderId="5" xfId="0" applyFill="1" applyBorder="1" applyAlignment="1">
      <alignment horizontal="center" vertical="center"/>
    </xf>
    <xf numFmtId="0" fontId="0" fillId="4" borderId="3" xfId="0" applyFill="1" applyBorder="1" applyAlignment="1">
      <alignment horizontal="center" vertical="center"/>
    </xf>
    <xf numFmtId="0" fontId="0" fillId="27" borderId="7" xfId="0" applyFill="1" applyBorder="1" applyAlignment="1">
      <alignment horizontal="center" vertical="center"/>
    </xf>
    <xf numFmtId="0" fontId="0" fillId="27" borderId="5" xfId="0" applyFill="1" applyBorder="1" applyAlignment="1">
      <alignment horizontal="center" vertical="center"/>
    </xf>
    <xf numFmtId="0" fontId="0" fillId="27" borderId="3" xfId="0" applyFill="1" applyBorder="1" applyAlignment="1">
      <alignment horizontal="center" vertical="center"/>
    </xf>
    <xf numFmtId="0" fontId="0" fillId="27" borderId="1" xfId="0" applyFill="1" applyBorder="1" applyAlignment="1">
      <alignment horizontal="center" vertical="center"/>
    </xf>
    <xf numFmtId="0" fontId="0" fillId="4" borderId="8" xfId="0" applyFill="1" applyBorder="1" applyAlignment="1">
      <alignment horizontal="center" vertical="center"/>
    </xf>
    <xf numFmtId="0" fontId="0" fillId="4" borderId="6" xfId="0" applyFill="1" applyBorder="1" applyAlignment="1">
      <alignment horizontal="center" vertical="center"/>
    </xf>
    <xf numFmtId="0" fontId="0" fillId="4" borderId="4" xfId="0" applyFill="1" applyBorder="1" applyAlignment="1">
      <alignment horizontal="center" vertical="center"/>
    </xf>
    <xf numFmtId="0" fontId="3" fillId="3" borderId="1" xfId="0" applyFont="1" applyFill="1" applyBorder="1" applyAlignment="1">
      <alignment horizontal="center" vertical="center"/>
    </xf>
    <xf numFmtId="0" fontId="3" fillId="4" borderId="8" xfId="0" applyFont="1" applyFill="1" applyBorder="1" applyAlignment="1">
      <alignment horizontal="center" vertical="center" wrapText="1"/>
    </xf>
    <xf numFmtId="0" fontId="3" fillId="4" borderId="6"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0" fillId="34" borderId="1" xfId="0" quotePrefix="1" applyFill="1" applyBorder="1" applyAlignment="1">
      <alignment horizontal="center" vertical="center" wrapText="1"/>
    </xf>
    <xf numFmtId="0" fontId="0" fillId="3" borderId="14" xfId="0" applyFill="1" applyBorder="1" applyAlignment="1">
      <alignment horizontal="center"/>
    </xf>
    <xf numFmtId="0" fontId="0" fillId="3" borderId="13" xfId="0" applyFill="1" applyBorder="1" applyAlignment="1">
      <alignment horizontal="center"/>
    </xf>
    <xf numFmtId="0" fontId="0" fillId="4" borderId="8" xfId="0" applyFill="1" applyBorder="1" applyAlignment="1">
      <alignment horizontal="center" vertical="center" wrapText="1"/>
    </xf>
    <xf numFmtId="0" fontId="0" fillId="4" borderId="6" xfId="0" applyFill="1" applyBorder="1" applyAlignment="1">
      <alignment horizontal="center" vertical="center" wrapText="1"/>
    </xf>
    <xf numFmtId="0" fontId="0" fillId="4" borderId="4" xfId="0" applyFill="1" applyBorder="1" applyAlignment="1">
      <alignment horizontal="center" vertical="center" wrapText="1"/>
    </xf>
    <xf numFmtId="0" fontId="20" fillId="3" borderId="1" xfId="0" applyFont="1" applyFill="1" applyBorder="1" applyAlignment="1">
      <alignment horizontal="center" vertical="center"/>
    </xf>
    <xf numFmtId="0" fontId="0" fillId="20" borderId="1" xfId="0" applyFill="1" applyBorder="1" applyAlignment="1">
      <alignment horizontal="center" vertical="center"/>
    </xf>
    <xf numFmtId="0" fontId="0" fillId="3" borderId="1" xfId="0" quotePrefix="1" applyFill="1" applyBorder="1" applyAlignment="1">
      <alignment horizontal="center" wrapText="1"/>
    </xf>
    <xf numFmtId="0" fontId="20" fillId="3" borderId="1" xfId="0" applyFont="1" applyFill="1" applyBorder="1" applyAlignment="1">
      <alignment horizontal="center" vertical="center" wrapText="1"/>
    </xf>
    <xf numFmtId="0" fontId="0" fillId="24" borderId="7" xfId="0" applyFill="1" applyBorder="1" applyAlignment="1">
      <alignment horizontal="center" vertical="center"/>
    </xf>
    <xf numFmtId="0" fontId="0" fillId="24" borderId="5" xfId="0" applyFill="1" applyBorder="1" applyAlignment="1">
      <alignment horizontal="center" vertical="center"/>
    </xf>
    <xf numFmtId="0" fontId="0" fillId="24" borderId="3" xfId="0" applyFill="1" applyBorder="1" applyAlignment="1">
      <alignment horizontal="center" vertical="center"/>
    </xf>
    <xf numFmtId="0" fontId="0" fillId="23" borderId="1" xfId="0" applyFill="1" applyBorder="1" applyAlignment="1">
      <alignment horizontal="center" vertical="center"/>
    </xf>
    <xf numFmtId="0" fontId="3" fillId="4" borderId="7"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3" fillId="3" borderId="1" xfId="0" quotePrefix="1" applyFont="1" applyFill="1" applyBorder="1" applyAlignment="1">
      <alignment horizontal="center" wrapText="1"/>
    </xf>
    <xf numFmtId="0" fontId="0" fillId="23" borderId="7" xfId="0" applyFill="1" applyBorder="1" applyAlignment="1">
      <alignment horizontal="center" vertical="center"/>
    </xf>
    <xf numFmtId="0" fontId="0" fillId="23" borderId="5" xfId="0" applyFill="1" applyBorder="1" applyAlignment="1">
      <alignment horizontal="center" vertical="center"/>
    </xf>
    <xf numFmtId="0" fontId="0" fillId="23" borderId="3" xfId="0" applyFill="1" applyBorder="1" applyAlignment="1">
      <alignment horizontal="center" vertical="center"/>
    </xf>
    <xf numFmtId="0" fontId="3" fillId="3" borderId="10" xfId="0" quotePrefix="1" applyFont="1" applyFill="1" applyBorder="1" applyAlignment="1">
      <alignment horizontal="center" wrapText="1"/>
    </xf>
    <xf numFmtId="0" fontId="3" fillId="3" borderId="12" xfId="0" quotePrefix="1" applyFont="1" applyFill="1" applyBorder="1" applyAlignment="1">
      <alignment horizontal="center" wrapText="1"/>
    </xf>
    <xf numFmtId="0" fontId="0" fillId="24" borderId="1" xfId="0" applyFill="1" applyBorder="1" applyAlignment="1">
      <alignment horizontal="center" vertical="center" wrapText="1"/>
    </xf>
    <xf numFmtId="0" fontId="0" fillId="20" borderId="1" xfId="0" applyFill="1" applyBorder="1" applyAlignment="1">
      <alignment horizontal="center" vertical="center" wrapText="1"/>
    </xf>
    <xf numFmtId="0" fontId="0" fillId="24" borderId="7" xfId="0" applyFill="1" applyBorder="1" applyAlignment="1">
      <alignment horizontal="center" vertical="center" wrapText="1"/>
    </xf>
    <xf numFmtId="0" fontId="0" fillId="24" borderId="5" xfId="0" applyFill="1" applyBorder="1" applyAlignment="1">
      <alignment horizontal="center" vertical="center" wrapText="1"/>
    </xf>
    <xf numFmtId="0" fontId="0" fillId="24" borderId="3" xfId="0" applyFill="1" applyBorder="1" applyAlignment="1">
      <alignment horizontal="center" vertical="center" wrapText="1"/>
    </xf>
    <xf numFmtId="0" fontId="0" fillId="5" borderId="1" xfId="0" applyFill="1" applyBorder="1" applyAlignment="1">
      <alignment horizontal="center" vertical="center"/>
    </xf>
    <xf numFmtId="0" fontId="0" fillId="23" borderId="8" xfId="0" applyFill="1" applyBorder="1" applyAlignment="1">
      <alignment horizontal="center" vertical="center"/>
    </xf>
    <xf numFmtId="0" fontId="0" fillId="23" borderId="6" xfId="0" applyFill="1" applyBorder="1" applyAlignment="1">
      <alignment horizontal="center" vertical="center"/>
    </xf>
    <xf numFmtId="0" fontId="0" fillId="23" borderId="4" xfId="0" applyFill="1" applyBorder="1" applyAlignment="1">
      <alignment horizontal="center" vertical="center"/>
    </xf>
    <xf numFmtId="0" fontId="0" fillId="23" borderId="7" xfId="0" applyFill="1" applyBorder="1" applyAlignment="1">
      <alignment horizontal="center" vertical="center" wrapText="1"/>
    </xf>
    <xf numFmtId="0" fontId="0" fillId="23" borderId="5" xfId="0" applyFill="1" applyBorder="1" applyAlignment="1">
      <alignment horizontal="center" vertical="center" wrapText="1"/>
    </xf>
    <xf numFmtId="0" fontId="0" fillId="23" borderId="3" xfId="0" applyFill="1" applyBorder="1" applyAlignment="1">
      <alignment horizontal="center" vertical="center" wrapText="1"/>
    </xf>
    <xf numFmtId="0" fontId="0" fillId="4" borderId="23" xfId="0" applyFill="1" applyBorder="1" applyAlignment="1">
      <alignment horizontal="left"/>
    </xf>
    <xf numFmtId="0" fontId="0" fillId="4" borderId="0" xfId="0" applyFill="1" applyAlignment="1">
      <alignment horizontal="left"/>
    </xf>
    <xf numFmtId="0" fontId="0" fillId="24" borderId="2" xfId="0" applyFill="1" applyBorder="1" applyAlignment="1">
      <alignment horizontal="center" vertical="center"/>
    </xf>
    <xf numFmtId="0" fontId="0" fillId="24" borderId="0" xfId="0" applyFill="1" applyAlignment="1">
      <alignment horizontal="center" vertical="center"/>
    </xf>
    <xf numFmtId="0" fontId="0" fillId="20" borderId="2" xfId="0" applyFill="1" applyBorder="1" applyAlignment="1">
      <alignment horizontal="center" vertical="top"/>
    </xf>
    <xf numFmtId="0" fontId="0" fillId="20" borderId="0" xfId="0" applyFill="1" applyAlignment="1">
      <alignment horizontal="center" vertical="top"/>
    </xf>
    <xf numFmtId="0" fontId="0" fillId="4" borderId="23" xfId="0" applyFill="1" applyBorder="1" applyAlignment="1">
      <alignment horizontal="left" vertical="center"/>
    </xf>
    <xf numFmtId="0" fontId="0" fillId="4" borderId="0" xfId="0" applyFill="1" applyAlignment="1">
      <alignment horizontal="left" vertical="center"/>
    </xf>
    <xf numFmtId="0" fontId="0" fillId="4" borderId="2" xfId="0" applyFill="1" applyBorder="1" applyAlignment="1">
      <alignment horizontal="left"/>
    </xf>
    <xf numFmtId="0" fontId="0" fillId="27" borderId="2" xfId="0" applyFill="1" applyBorder="1" applyAlignment="1">
      <alignment horizontal="center" vertical="top"/>
    </xf>
    <xf numFmtId="0" fontId="0" fillId="27" borderId="0" xfId="0" applyFill="1" applyAlignment="1">
      <alignment horizontal="center" vertical="top"/>
    </xf>
    <xf numFmtId="0" fontId="0" fillId="24" borderId="2" xfId="0" applyFill="1" applyBorder="1" applyAlignment="1">
      <alignment horizontal="center" vertical="top"/>
    </xf>
    <xf numFmtId="0" fontId="0" fillId="24" borderId="0" xfId="0" applyFill="1" applyAlignment="1">
      <alignment horizontal="center" vertical="top"/>
    </xf>
    <xf numFmtId="0" fontId="15" fillId="33" borderId="23" xfId="6" applyFont="1" applyFill="1" applyBorder="1" applyAlignment="1">
      <alignment horizontal="left"/>
    </xf>
    <xf numFmtId="0" fontId="15" fillId="33" borderId="0" xfId="6" applyFont="1" applyFill="1" applyAlignment="1">
      <alignment horizontal="left"/>
    </xf>
    <xf numFmtId="0" fontId="3" fillId="3" borderId="14" xfId="0" quotePrefix="1" applyFont="1" applyFill="1" applyBorder="1" applyAlignment="1">
      <alignment horizontal="left" vertical="center" wrapText="1"/>
    </xf>
    <xf numFmtId="0" fontId="3" fillId="3" borderId="13" xfId="0" quotePrefix="1" applyFont="1" applyFill="1" applyBorder="1" applyAlignment="1">
      <alignment horizontal="left" vertical="center" wrapText="1"/>
    </xf>
    <xf numFmtId="0" fontId="0" fillId="5" borderId="2" xfId="0" applyFill="1" applyBorder="1" applyAlignment="1">
      <alignment horizontal="center" vertical="top"/>
    </xf>
    <xf numFmtId="0" fontId="0" fillId="5" borderId="0" xfId="0" applyFill="1" applyAlignment="1">
      <alignment horizontal="center" vertical="top"/>
    </xf>
    <xf numFmtId="0" fontId="0" fillId="4" borderId="0" xfId="0" applyFill="1" applyAlignment="1">
      <alignment horizontal="center"/>
    </xf>
    <xf numFmtId="0" fontId="0" fillId="23" borderId="2" xfId="0" applyFill="1" applyBorder="1" applyAlignment="1">
      <alignment horizontal="center" vertical="top"/>
    </xf>
    <xf numFmtId="0" fontId="0" fillId="23" borderId="0" xfId="0" applyFill="1" applyAlignment="1">
      <alignment horizontal="center" vertical="top"/>
    </xf>
    <xf numFmtId="0" fontId="3" fillId="4" borderId="23" xfId="0" applyFont="1" applyFill="1" applyBorder="1" applyAlignment="1">
      <alignment horizontal="left" vertical="center" wrapText="1"/>
    </xf>
    <xf numFmtId="0" fontId="3" fillId="4" borderId="0" xfId="0" applyFont="1" applyFill="1" applyAlignment="1">
      <alignment horizontal="left" vertical="center" wrapText="1"/>
    </xf>
    <xf numFmtId="0" fontId="3" fillId="4" borderId="23" xfId="0" applyFont="1" applyFill="1" applyBorder="1" applyAlignment="1">
      <alignment horizontal="left" wrapText="1"/>
    </xf>
    <xf numFmtId="0" fontId="3" fillId="4" borderId="0" xfId="0" applyFont="1" applyFill="1" applyAlignment="1">
      <alignment horizontal="left" wrapText="1"/>
    </xf>
    <xf numFmtId="0" fontId="53" fillId="7" borderId="0" xfId="0" applyFont="1" applyFill="1" applyAlignment="1">
      <alignment horizontal="left" vertical="top"/>
    </xf>
    <xf numFmtId="0" fontId="0" fillId="26" borderId="2" xfId="0" applyFill="1" applyBorder="1" applyAlignment="1">
      <alignment horizontal="center" vertical="top"/>
    </xf>
    <xf numFmtId="0" fontId="0" fillId="26" borderId="0" xfId="0" applyFill="1" applyAlignment="1">
      <alignment horizontal="center" vertical="top"/>
    </xf>
  </cellXfs>
  <cellStyles count="16">
    <cellStyle name="header_column" xfId="12" xr:uid="{00000000-0005-0000-0000-000000000000}"/>
    <cellStyle name="header_row" xfId="10" xr:uid="{00000000-0005-0000-0000-000001000000}"/>
    <cellStyle name="header_table" xfId="9" xr:uid="{00000000-0005-0000-0000-000002000000}"/>
    <cellStyle name="Hipervínculo" xfId="11" builtinId="8"/>
    <cellStyle name="Millares" xfId="1" builtinId="3"/>
    <cellStyle name="Millares 2" xfId="15" xr:uid="{00000000-0005-0000-0000-000005000000}"/>
    <cellStyle name="Neutral" xfId="8" builtinId="28"/>
    <cellStyle name="Normal" xfId="0" builtinId="0"/>
    <cellStyle name="Normal 2" xfId="4" xr:uid="{00000000-0005-0000-0000-000008000000}"/>
    <cellStyle name="Normal 4" xfId="3" xr:uid="{00000000-0005-0000-0000-000009000000}"/>
    <cellStyle name="Normal_EU27" xfId="5" xr:uid="{00000000-0005-0000-0000-00000A000000}"/>
    <cellStyle name="Normal_EU27_1" xfId="7" xr:uid="{00000000-0005-0000-0000-00000B000000}"/>
    <cellStyle name="Normal_World" xfId="6" xr:uid="{00000000-0005-0000-0000-00000C000000}"/>
    <cellStyle name="Notas" xfId="14" builtinId="10"/>
    <cellStyle name="Porcentaje" xfId="2" builtinId="5"/>
    <cellStyle name="Unit" xfId="13" xr:uid="{00000000-0005-0000-0000-00000F000000}"/>
  </cellStyles>
  <dxfs count="3">
    <dxf>
      <fill>
        <patternFill>
          <bgColor rgb="FFE09A98"/>
        </patternFill>
      </fill>
    </dxf>
    <dxf>
      <fill>
        <patternFill>
          <bgColor theme="9" tint="0.59996337778862885"/>
        </patternFill>
      </fill>
    </dxf>
    <dxf>
      <fill>
        <patternFill>
          <bgColor rgb="FFE17165"/>
        </patternFill>
      </fill>
    </dxf>
  </dxfs>
  <tableStyles count="0" defaultTableStyle="TableStyleMedium2" defaultPivotStyle="PivotStyleLight16"/>
  <colors>
    <mruColors>
      <color rgb="FFFFE699"/>
      <color rgb="FF66FF33"/>
      <color rgb="FFBFBFBF"/>
      <color rgb="FFFFCC99"/>
      <color rgb="FFFFCCCC"/>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xdr:col>
      <xdr:colOff>186466</xdr:colOff>
      <xdr:row>29</xdr:row>
      <xdr:rowOff>103910</xdr:rowOff>
    </xdr:from>
    <xdr:to>
      <xdr:col>2</xdr:col>
      <xdr:colOff>2216850</xdr:colOff>
      <xdr:row>55</xdr:row>
      <xdr:rowOff>36716</xdr:rowOff>
    </xdr:to>
    <xdr:sp macro="" textlink="">
      <xdr:nvSpPr>
        <xdr:cNvPr id="2" name="Esquina doblada 1">
          <a:extLst>
            <a:ext uri="{FF2B5EF4-FFF2-40B4-BE49-F238E27FC236}">
              <a16:creationId xmlns:a16="http://schemas.microsoft.com/office/drawing/2014/main" id="{00000000-0008-0000-0100-000002000000}"/>
            </a:ext>
          </a:extLst>
        </xdr:cNvPr>
        <xdr:cNvSpPr/>
      </xdr:nvSpPr>
      <xdr:spPr>
        <a:xfrm>
          <a:off x="186466" y="22727690"/>
          <a:ext cx="5710844" cy="4687686"/>
        </a:xfrm>
        <a:prstGeom prst="foldedCorner">
          <a:avLst/>
        </a:prstGeom>
        <a:solidFill>
          <a:schemeClr val="tx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GB" sz="1400" b="1" cap="all">
              <a:solidFill>
                <a:schemeClr val="lt1"/>
              </a:solidFill>
              <a:effectLst/>
              <a:latin typeface="+mn-lt"/>
              <a:ea typeface="+mn-ea"/>
              <a:cs typeface="+mn-cs"/>
            </a:rPr>
            <a:t>SSP 2 “Middle of the road” (O’Neill et al., 2017)</a:t>
          </a:r>
        </a:p>
        <a:p>
          <a:endParaRPr lang="en-GB" sz="1100">
            <a:solidFill>
              <a:schemeClr val="lt1"/>
            </a:solidFill>
            <a:effectLst/>
            <a:latin typeface="+mn-lt"/>
            <a:ea typeface="+mn-ea"/>
            <a:cs typeface="+mn-cs"/>
          </a:endParaRPr>
        </a:p>
        <a:p>
          <a:r>
            <a:rPr lang="en-GB" sz="1100">
              <a:solidFill>
                <a:schemeClr val="lt1"/>
              </a:solidFill>
              <a:effectLst/>
              <a:latin typeface="+mn-lt"/>
              <a:ea typeface="+mn-ea"/>
              <a:cs typeface="+mn-cs"/>
            </a:rPr>
            <a:t>The world follows a path in which social, economic, and technological trends do not shift markedly from historical patterns. Development and income growth proceeds unevenly, with some countries making relatively good progress while others fall short of expectations. Most economies are politically stable. Globally connected markets function imperfectly. Global and national institutions work toward but make slow progress in achieving sustainable development goals, including improved living conditions and access to education, safe water, and health care. Technological development proceeds apace, but without fundamental breakthroughs. Environmental systems experience degradation, although there are some improvements and overall the intensity of resource and energy use declines. Even though fossil fuel dependency decreases slowly, there is no reluctance to use unconventional fossil resources. Global population growth is moderate and levels off in the second half of the century as a consequence of completion of the demographic transition. However, education investments are not high enough to accelerate the transition to low fertility rates in low-income countries and to rapidly slow population growth. This growth, along with income inequality that persists or improves only slowly, continuing societal stratification, and limited social cohesion, maintain challenges to reducing vulnerability to societal and environmental changes and constrain significant advances in sustainable development. These moderate development trends leave the world, on average, facing moderate challenges to mitigation and adaptation, but with significant heterogeneities across and within countries”.</a:t>
          </a:r>
        </a:p>
        <a:p>
          <a:endParaRPr lang="en-GB" sz="1100">
            <a:solidFill>
              <a:schemeClr val="lt1"/>
            </a:solidFill>
            <a:effectLst/>
            <a:latin typeface="+mn-lt"/>
            <a:ea typeface="+mn-ea"/>
            <a:cs typeface="+mn-cs"/>
          </a:endParaRPr>
        </a:p>
        <a:p>
          <a:endParaRPr lang="en-GB" sz="1100">
            <a:solidFill>
              <a:schemeClr val="lt1"/>
            </a:solidFill>
            <a:effectLst/>
            <a:latin typeface="+mn-lt"/>
            <a:ea typeface="+mn-ea"/>
            <a:cs typeface="+mn-cs"/>
          </a:endParaRPr>
        </a:p>
        <a:p>
          <a:endParaRPr lang="en-GB" sz="1100">
            <a:solidFill>
              <a:schemeClr val="lt1"/>
            </a:solidFill>
            <a:effectLst/>
            <a:latin typeface="+mn-lt"/>
            <a:ea typeface="+mn-ea"/>
            <a:cs typeface="+mn-cs"/>
          </a:endParaRPr>
        </a:p>
        <a:p>
          <a:endParaRPr lang="en-GB" sz="1000">
            <a:solidFill>
              <a:schemeClr val="lt1"/>
            </a:solidFill>
            <a:effectLst/>
            <a:latin typeface="+mn-lt"/>
            <a:ea typeface="+mn-ea"/>
            <a:cs typeface="+mn-cs"/>
          </a:endParaRPr>
        </a:p>
        <a:p>
          <a:pPr algn="l"/>
          <a:endParaRPr lang="en-GB" sz="1100"/>
        </a:p>
      </xdr:txBody>
    </xdr:sp>
    <xdr:clientData/>
  </xdr:twoCellAnchor>
  <xdr:twoCellAnchor>
    <xdr:from>
      <xdr:col>2</xdr:col>
      <xdr:colOff>2785578</xdr:colOff>
      <xdr:row>29</xdr:row>
      <xdr:rowOff>76200</xdr:rowOff>
    </xdr:from>
    <xdr:to>
      <xdr:col>11</xdr:col>
      <xdr:colOff>682459</xdr:colOff>
      <xdr:row>54</xdr:row>
      <xdr:rowOff>178031</xdr:rowOff>
    </xdr:to>
    <xdr:sp macro="" textlink="">
      <xdr:nvSpPr>
        <xdr:cNvPr id="3" name="Esquina doblada 2">
          <a:extLst>
            <a:ext uri="{FF2B5EF4-FFF2-40B4-BE49-F238E27FC236}">
              <a16:creationId xmlns:a16="http://schemas.microsoft.com/office/drawing/2014/main" id="{00000000-0008-0000-0100-000003000000}"/>
            </a:ext>
          </a:extLst>
        </xdr:cNvPr>
        <xdr:cNvSpPr/>
      </xdr:nvSpPr>
      <xdr:spPr>
        <a:xfrm>
          <a:off x="6466038" y="22699980"/>
          <a:ext cx="11590021" cy="4673831"/>
        </a:xfrm>
        <a:prstGeom prst="foldedCorner">
          <a:avLst/>
        </a:prstGeom>
        <a:solidFill>
          <a:schemeClr val="accent6">
            <a:lumMod val="60000"/>
            <a:lumOff val="4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defTabSz="914400" eaLnBrk="1" fontAlgn="auto" latinLnBrk="0" hangingPunct="1">
            <a:lnSpc>
              <a:spcPct val="100000"/>
            </a:lnSpc>
            <a:spcBef>
              <a:spcPts val="0"/>
            </a:spcBef>
            <a:spcAft>
              <a:spcPts val="0"/>
            </a:spcAft>
            <a:buClrTx/>
            <a:buSzTx/>
            <a:buFontTx/>
            <a:buNone/>
            <a:tabLst/>
            <a:defRPr/>
          </a:pPr>
          <a:r>
            <a:rPr lang="en-GB" sz="1400" b="1" cap="all">
              <a:solidFill>
                <a:schemeClr val="lt1"/>
              </a:solidFill>
              <a:effectLst/>
              <a:latin typeface="+mn-lt"/>
              <a:ea typeface="+mn-ea"/>
              <a:cs typeface="+mn-cs"/>
            </a:rPr>
            <a:t>Green Growth (GG)</a:t>
          </a:r>
          <a:endParaRPr lang="en-GB" sz="1400">
            <a:effectLst/>
          </a:endParaRPr>
        </a:p>
        <a:p>
          <a:endParaRPr lang="en-GB" sz="1100">
            <a:solidFill>
              <a:schemeClr val="lt1"/>
            </a:solidFill>
            <a:effectLst/>
            <a:latin typeface="+mn-lt"/>
            <a:ea typeface="+mn-ea"/>
            <a:cs typeface="+mn-cs"/>
          </a:endParaRPr>
        </a:p>
        <a:p>
          <a:r>
            <a:rPr lang="en-GB" sz="1100">
              <a:solidFill>
                <a:schemeClr val="lt1"/>
              </a:solidFill>
              <a:effectLst/>
              <a:latin typeface="+mn-lt"/>
              <a:ea typeface="+mn-ea"/>
              <a:cs typeface="+mn-cs"/>
            </a:rPr>
            <a:t>Green Growth aims at achieving low carbon systems in combination with sustained increases in consumption under a convergence scheme: low-income countries would plan a faster economic growth in order to progressively catch up with richer countries, which would also continue to plan to grow albeit at a slower pace. Green Growth is about the generalization of the western life standards (i.e. attaining their consumption level of goods and services) to all inhabitants of the globe, but significantly reducing the environmental footprint. This growth would happen simultaneously to a global agreement to reduce GHG emissions through the deployment of new low carbon technologies fast enough to contain global temperature increase in the range of +1.5-2⁰C. It would require all nations to participate with nationally determined contributions (NDCs) consistent with the Paris Agreement’s goals. Green Growth matches with global capitalism, and regulation for enforced policies would aim at promoting low carbon technologies (renewables, carbon capture technologies, nuclear, etc.) and removing fossil fuel incentives (that create inertia in markets, media, education, politics, which keep the fossil industry alive), through mainly market tools such as carbon pricing or private-public partnerships to mobilize investments. These measures would bring absolute decoupling of GDP growth from material throughput/environmental impacts in general, and from carbon emissions in particular by using energy transition as a contributor to GDP growth. Green Growth is mainly a technological transition, with lower relevance for voluntary lifestyle changes focused on reducing the environmental footprint. Indeed, it mainly fosters energy saving innovations and automation to increase labour productivity. This direction of investments is made explicit by the so-called </a:t>
          </a:r>
          <a:r>
            <a:rPr lang="en-GB" sz="1100" i="1">
              <a:solidFill>
                <a:schemeClr val="lt1"/>
              </a:solidFill>
              <a:effectLst/>
              <a:latin typeface="+mn-lt"/>
              <a:ea typeface="+mn-ea"/>
              <a:cs typeface="+mn-cs"/>
            </a:rPr>
            <a:t>Next Production Revolution </a:t>
          </a:r>
          <a:r>
            <a:rPr lang="en-GB" sz="1100">
              <a:solidFill>
                <a:schemeClr val="lt1"/>
              </a:solidFill>
              <a:effectLst/>
              <a:latin typeface="+mn-lt"/>
              <a:ea typeface="+mn-ea"/>
              <a:cs typeface="+mn-cs"/>
            </a:rPr>
            <a:t>(OECD, 2017) that includes a variety of digital technologies, industrial biotechnology, 3D printing, new materials and nanotechnology. All these innovations are considered valuable as long as they can generate higher profits, while the impact on society and employment is barely discussed.</a:t>
          </a:r>
        </a:p>
        <a:p>
          <a:r>
            <a:rPr lang="en-GB" sz="1100">
              <a:solidFill>
                <a:schemeClr val="lt1"/>
              </a:solidFill>
              <a:effectLst/>
              <a:latin typeface="+mn-lt"/>
              <a:ea typeface="+mn-ea"/>
              <a:cs typeface="+mn-cs"/>
            </a:rPr>
            <a:t>Green Growth will benefit from the current urbanisation trends as cities ease sector coupling (by integration of power, heat, cooling, transport, water and synthetic fuels, efficiencies may be improved by using excess from one sector as useful input to the other by factor 2+). Use of intensive agriculture would leave more space to nature, although its environmental impacts on other planetary boundaries (e.g., eutrophication) should also be controlled. Indoor pollution will improve significantly with proper exhaust of fumes or electrification of cooking and heating. Electrification of transport may bring self-driven vehicles, for which there will be no ownership incentives hence allowing to maintain mobility while reducing the total number of vehicles and associated environmental impacts.</a:t>
          </a:r>
        </a:p>
        <a:p>
          <a:r>
            <a:rPr lang="en-GB" sz="1100">
              <a:solidFill>
                <a:schemeClr val="lt1"/>
              </a:solidFill>
              <a:effectLst/>
              <a:latin typeface="+mn-lt"/>
              <a:ea typeface="+mn-ea"/>
              <a:cs typeface="+mn-cs"/>
            </a:rPr>
            <a:t>This storyline has historically been promoted by institutions such as the OECD, the UNEP, the World Bank and the EU Commission (although the latter has recently shifted to a Green Deal storyline, cf. next section) (European Commission, 2011; Jacobs, Jacobs, &amp; Michael, 2012; OECD, 2011; UNEP, 2011; World Bank, 2012).</a:t>
          </a:r>
        </a:p>
        <a:p>
          <a:endParaRPr lang="en-GB" sz="1100" b="1">
            <a:solidFill>
              <a:schemeClr val="lt1"/>
            </a:solidFill>
            <a:effectLst/>
            <a:latin typeface="+mn-lt"/>
            <a:ea typeface="+mn-ea"/>
            <a:cs typeface="+mn-cs"/>
          </a:endParaRPr>
        </a:p>
        <a:p>
          <a:r>
            <a:rPr lang="en-GB" sz="1100" b="1">
              <a:solidFill>
                <a:schemeClr val="lt1"/>
              </a:solidFill>
              <a:effectLst/>
              <a:latin typeface="+mn-lt"/>
              <a:ea typeface="+mn-ea"/>
              <a:cs typeface="+mn-cs"/>
            </a:rPr>
            <a:t>Key-words</a:t>
          </a:r>
          <a:r>
            <a:rPr lang="en-GB" sz="1100">
              <a:solidFill>
                <a:schemeClr val="lt1"/>
              </a:solidFill>
              <a:effectLst/>
              <a:latin typeface="+mn-lt"/>
              <a:ea typeface="+mn-ea"/>
              <a:cs typeface="+mn-cs"/>
            </a:rPr>
            <a:t>: economic growth, absolute decoupling, global economic convergence; fast diffusion of low carbon technologies, sector coupling, efficiency improvements.</a:t>
          </a:r>
        </a:p>
        <a:p>
          <a:endParaRPr lang="en-GB" sz="1100" b="1">
            <a:solidFill>
              <a:schemeClr val="lt1"/>
            </a:solidFill>
            <a:effectLst/>
            <a:latin typeface="+mn-lt"/>
            <a:ea typeface="+mn-ea"/>
            <a:cs typeface="+mn-cs"/>
          </a:endParaRPr>
        </a:p>
        <a:p>
          <a:r>
            <a:rPr lang="en-GB" sz="1100" b="1">
              <a:solidFill>
                <a:schemeClr val="lt1"/>
              </a:solidFill>
              <a:effectLst/>
              <a:latin typeface="+mn-lt"/>
              <a:ea typeface="+mn-ea"/>
              <a:cs typeface="+mn-cs"/>
            </a:rPr>
            <a:t>Similar to</a:t>
          </a:r>
          <a:r>
            <a:rPr lang="en-GB" sz="1100">
              <a:solidFill>
                <a:schemeClr val="lt1"/>
              </a:solidFill>
              <a:effectLst/>
              <a:latin typeface="+mn-lt"/>
              <a:ea typeface="+mn-ea"/>
              <a:cs typeface="+mn-cs"/>
            </a:rPr>
            <a:t>: SSP1 storyline in baseline mode and all SSPs in policy mode.</a:t>
          </a:r>
        </a:p>
      </xdr:txBody>
    </xdr:sp>
    <xdr:clientData/>
  </xdr:twoCellAnchor>
  <xdr:twoCellAnchor>
    <xdr:from>
      <xdr:col>1</xdr:col>
      <xdr:colOff>152400</xdr:colOff>
      <xdr:row>56</xdr:row>
      <xdr:rowOff>142565</xdr:rowOff>
    </xdr:from>
    <xdr:to>
      <xdr:col>4</xdr:col>
      <xdr:colOff>186466</xdr:colOff>
      <xdr:row>102</xdr:row>
      <xdr:rowOff>128155</xdr:rowOff>
    </xdr:to>
    <xdr:sp macro="" textlink="">
      <xdr:nvSpPr>
        <xdr:cNvPr id="4" name="Esquina doblada 3">
          <a:extLst>
            <a:ext uri="{FF2B5EF4-FFF2-40B4-BE49-F238E27FC236}">
              <a16:creationId xmlns:a16="http://schemas.microsoft.com/office/drawing/2014/main" id="{00000000-0008-0000-0100-000004000000}"/>
            </a:ext>
          </a:extLst>
        </xdr:cNvPr>
        <xdr:cNvSpPr/>
      </xdr:nvSpPr>
      <xdr:spPr>
        <a:xfrm>
          <a:off x="152400" y="27704105"/>
          <a:ext cx="8576086" cy="8398070"/>
        </a:xfrm>
        <a:prstGeom prst="foldedCorner">
          <a:avLst/>
        </a:prstGeom>
        <a:solidFill>
          <a:srgbClr val="00B05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GB" sz="1400" b="1" cap="all">
              <a:solidFill>
                <a:schemeClr val="lt1"/>
              </a:solidFill>
              <a:effectLst/>
              <a:latin typeface="+mn-lt"/>
              <a:ea typeface="+mn-ea"/>
              <a:cs typeface="+mn-cs"/>
            </a:rPr>
            <a:t>Green Deal (GD)</a:t>
          </a:r>
        </a:p>
        <a:p>
          <a:endParaRPr lang="en-GB">
            <a:effectLst/>
          </a:endParaRPr>
        </a:p>
        <a:p>
          <a:r>
            <a:rPr lang="en-GB" sz="1100">
              <a:solidFill>
                <a:schemeClr val="lt1"/>
              </a:solidFill>
              <a:effectLst/>
              <a:latin typeface="+mn-lt"/>
              <a:ea typeface="+mn-ea"/>
              <a:cs typeface="+mn-cs"/>
            </a:rPr>
            <a:t>While climate change is one of the most important problems that the global community faces, there are many other simmering and equally significant global challenges. Despite the significant decrease in extreme poverty and inequality on the global level between countries in the last two decades, mostly due to income growth in China and India (“elephant curve” by Milanovic), there has also been a trend towards greater inequality of individuals in many countries (Piketty, 2017). This has created other problems, like a feeling of disenfranchising by the middle classes in high-income countries, which has brought about an anti-globalist backlash. To get these people on board with the transition process, there is a progressive proposal to tackle social inequality simultaneously to environmental challenges. “Green Deal” expression is reminiscent of the USA “New Deal” program characterized by government interventions and a welfare state which successfully counteracted the 1930s recession towards a period of prosperity (which was consolidated after the Second World War and with the Marshall plan in Europe which had also a strong globalization trend, for instance, by removing trade-related barriers).</a:t>
          </a:r>
          <a:endParaRPr lang="en-GB">
            <a:effectLst/>
          </a:endParaRPr>
        </a:p>
        <a:p>
          <a:r>
            <a:rPr lang="en-GB" sz="1100">
              <a:solidFill>
                <a:schemeClr val="lt1"/>
              </a:solidFill>
              <a:effectLst/>
              <a:latin typeface="+mn-lt"/>
              <a:ea typeface="+mn-ea"/>
              <a:cs typeface="+mn-cs"/>
            </a:rPr>
            <a:t>Although different approaches for a Green Deal are being proposed and debated, a commonly recognized feature is the need for an interventionist economic approach embracing command-and-control regulations, thus limiting the primacy of market-based environmental policy instruments. Public intervention would be directed to set up an extensive welfare state (or expand if already existing) with high levels of social protection (e.g., guaranteeing jobs, health services, education and housing to all), as well as promoting decarbonisation through indicative planning as e.g., industrial policies and public investments, including in some proposals socializing (at least part of) the energy sector to allow for longer investment horizons and help coordinating public &amp; private initiatives. Green Deal proposals generally consider economic growth as positive to achieving environmental and social objectives, hence being alienated with decoupling narratives (Pollin, 2019). To tackle the social crisis due to increasing inequality, further accentuated by the current pandemic, several radical social policies have also been proposed (Ashford, Hall, Arango-Quiroga, Metaxas, &amp; Showalter, 2020; Mastini, Kallis, &amp; Hickel, 2021): working time reduction, universal basic income, expanding the welfare state by providing free health care and affordable housing to all citizens, creating high-quality union jobs and offering training for workers affected by the transition, and broadening worker ownership. Hence, such interventions do not simply aim at redistributing monetary incomes but rather to change the structure “by redistributing economic and political power” (The Economist, 2019). Within this context falls the concept of “Just Transition” and “do not leave anybody behind”. The strategy would be mainly directed top-down, and despite the fact that it has been popularized mainly in the USA and EU (again with significant heterogeneity), it could in principle be applied to the rest of the regions of the world. However, it should be considered that regional implementation in different countries’ context starts from very different levels of welfare state development, so the pursuit of similar goals might also imply policy goals with varying degrees of policy ambition across countries.</a:t>
          </a:r>
          <a:endParaRPr lang="en-GB">
            <a:effectLst/>
          </a:endParaRPr>
        </a:p>
        <a:p>
          <a:r>
            <a:rPr lang="en-GB" sz="1100" b="1">
              <a:solidFill>
                <a:schemeClr val="lt1"/>
              </a:solidFill>
              <a:effectLst/>
              <a:latin typeface="+mn-lt"/>
              <a:ea typeface="+mn-ea"/>
              <a:cs typeface="+mn-cs"/>
            </a:rPr>
            <a:t>Key-words</a:t>
          </a:r>
          <a:r>
            <a:rPr lang="en-GB" sz="1100">
              <a:solidFill>
                <a:schemeClr val="lt1"/>
              </a:solidFill>
              <a:effectLst/>
              <a:latin typeface="+mn-lt"/>
              <a:ea typeface="+mn-ea"/>
              <a:cs typeface="+mn-cs"/>
            </a:rPr>
            <a:t>: social inequality reduction; public investments; welfare state; public ownership of energy utilities; social and labour reforms; job guarantee.</a:t>
          </a:r>
        </a:p>
        <a:p>
          <a:endParaRPr lang="en-GB">
            <a:effectLst/>
          </a:endParaRPr>
        </a:p>
        <a:p>
          <a:r>
            <a:rPr lang="en-GB" sz="1100" b="1">
              <a:solidFill>
                <a:schemeClr val="lt1"/>
              </a:solidFill>
              <a:effectLst/>
              <a:latin typeface="+mn-lt"/>
              <a:ea typeface="+mn-ea"/>
              <a:cs typeface="+mn-cs"/>
            </a:rPr>
            <a:t>Similar to</a:t>
          </a:r>
          <a:r>
            <a:rPr lang="en-GB" sz="1100">
              <a:solidFill>
                <a:schemeClr val="lt1"/>
              </a:solidFill>
              <a:effectLst/>
              <a:latin typeface="+mn-lt"/>
              <a:ea typeface="+mn-ea"/>
              <a:cs typeface="+mn-cs"/>
            </a:rPr>
            <a:t>: Recent proposals from EU Commission “Green Deal” (European Commission, n.d.) and “Green New Deal” from left-wing USA democrats(Sanders, n.d.).</a:t>
          </a:r>
        </a:p>
        <a:p>
          <a:endParaRPr lang="en-GB">
            <a:effectLst/>
          </a:endParaRPr>
        </a:p>
        <a:p>
          <a:r>
            <a:rPr lang="en-GB" sz="1100" b="1">
              <a:solidFill>
                <a:schemeClr val="lt1"/>
              </a:solidFill>
              <a:effectLst/>
              <a:latin typeface="+mn-lt"/>
              <a:ea typeface="+mn-ea"/>
              <a:cs typeface="+mn-cs"/>
            </a:rPr>
            <a:t>Comments on Green Deal storyline implementation</a:t>
          </a:r>
          <a:endParaRPr lang="en-GB">
            <a:effectLst/>
          </a:endParaRPr>
        </a:p>
        <a:p>
          <a:r>
            <a:rPr lang="en-GB" sz="1100">
              <a:solidFill>
                <a:schemeClr val="lt1"/>
              </a:solidFill>
              <a:effectLst/>
              <a:latin typeface="+mn-lt"/>
              <a:ea typeface="+mn-ea"/>
              <a:cs typeface="+mn-cs"/>
            </a:rPr>
            <a:t>The heterogeneity of the different Green Deals proposed represents a challenge for the implementation of this storyline as “a unique archetype storyline” in WILIAM. It has been noted that the EU Green Deal may not be so conceptually different from the Green Growth (Ossewaarde &amp; Ossewaarde-Lowtoo, 2020). However, interpreting Green Deal like a Green Growth with additional social policies has the advantage of clearly identifying the additional value-added of implementing these social policies. Also, important to note that we will have to be able to reproduce a Green Deal as the one proposed for the EU at least for the EU region, and we may have different interpretations of the GD storyline in different WILIAM regions.</a:t>
          </a:r>
          <a:endParaRPr lang="en-GB">
            <a:effectLst/>
          </a:endParaRPr>
        </a:p>
      </xdr:txBody>
    </xdr:sp>
    <xdr:clientData/>
  </xdr:twoCellAnchor>
  <xdr:twoCellAnchor>
    <xdr:from>
      <xdr:col>4</xdr:col>
      <xdr:colOff>444857</xdr:colOff>
      <xdr:row>56</xdr:row>
      <xdr:rowOff>158619</xdr:rowOff>
    </xdr:from>
    <xdr:to>
      <xdr:col>15</xdr:col>
      <xdr:colOff>463556</xdr:colOff>
      <xdr:row>102</xdr:row>
      <xdr:rowOff>3465</xdr:rowOff>
    </xdr:to>
    <xdr:sp macro="" textlink="">
      <xdr:nvSpPr>
        <xdr:cNvPr id="5" name="Esquina doblada 4">
          <a:extLst>
            <a:ext uri="{FF2B5EF4-FFF2-40B4-BE49-F238E27FC236}">
              <a16:creationId xmlns:a16="http://schemas.microsoft.com/office/drawing/2014/main" id="{00000000-0008-0000-0100-000005000000}"/>
            </a:ext>
          </a:extLst>
        </xdr:cNvPr>
        <xdr:cNvSpPr/>
      </xdr:nvSpPr>
      <xdr:spPr>
        <a:xfrm>
          <a:off x="8986877" y="27720159"/>
          <a:ext cx="12020199" cy="8257326"/>
        </a:xfrm>
        <a:prstGeom prst="foldedCorner">
          <a:avLst/>
        </a:prstGeom>
        <a:solidFill>
          <a:schemeClr val="accent6">
            <a:lumMod val="5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GB" sz="1400" b="1" cap="all">
              <a:solidFill>
                <a:schemeClr val="lt1"/>
              </a:solidFill>
              <a:effectLst/>
              <a:latin typeface="+mn-lt"/>
              <a:ea typeface="+mn-ea"/>
              <a:cs typeface="+mn-cs"/>
            </a:rPr>
            <a:t>Post-growth (PG)</a:t>
          </a:r>
        </a:p>
        <a:p>
          <a:endParaRPr lang="en-GB">
            <a:effectLst/>
          </a:endParaRPr>
        </a:p>
        <a:p>
          <a:r>
            <a:rPr lang="en-GB" sz="1100">
              <a:solidFill>
                <a:schemeClr val="lt1"/>
              </a:solidFill>
              <a:effectLst/>
              <a:latin typeface="+mn-lt"/>
              <a:ea typeface="+mn-ea"/>
              <a:cs typeface="+mn-cs"/>
            </a:rPr>
            <a:t>Three main reasons motivate scepticism towards achieving absolute decoupling between economic activity and material throughput/environmental impacts as proposed in the Green Growth and Green Deal proposals and motivate Post-growth proposals: (1) historically increases in affluence have generally driven increases in environmental impacts (Haberl et al., 2020), (2) widespread rebound effects present in growth-economies have been proven to counterbalance efficiency improvements to a great extent (Freire-González, 2017) and (3) likely future scarcity of some key materials and natural resources, especially in the context of decreasing marginal returns due to attempts to further expand the economic system in an already degraded biosphere (Hickel &amp; Kallis, 2019). In this storyline, economic growth after a threshold in terms of GDPpc levels and income (much lower than those attained by so-called most high-income countries) is regarded as a major driver that perpetuates rather than enhances sustainability and yackles social issues (</a:t>
          </a:r>
          <a:r>
            <a:rPr lang="en-GB" sz="1100" i="1">
              <a:solidFill>
                <a:schemeClr val="lt1"/>
              </a:solidFill>
              <a:effectLst/>
              <a:latin typeface="+mn-lt"/>
              <a:ea typeface="+mn-ea"/>
              <a:cs typeface="+mn-cs"/>
            </a:rPr>
            <a:t>Easterlin paradox</a:t>
          </a:r>
          <a:r>
            <a:rPr lang="en-GB" sz="1100">
              <a:solidFill>
                <a:schemeClr val="lt1"/>
              </a:solidFill>
              <a:effectLst/>
              <a:latin typeface="+mn-lt"/>
              <a:ea typeface="+mn-ea"/>
              <a:cs typeface="+mn-cs"/>
            </a:rPr>
            <a:t>). Similarly, international trade is identified as a mechanism for unfair exchange and outsourcing of environmental impacts to the poorest countries which overtakes its benefits in terms of technological diffusion through global markets. The proposal of this storyline is more “high-income country”-centred (although it also derives from “low-income country” conceptual roots (Gerber &amp; Raina, 2018) given that globally, ~20% of the population which generally live in the richest countries where the correlation between economic activity/material throughput and well-being is long-ago broken; this minority is broadly responsible for ~80% of the resource consumption and environmental impacts globally. Inequality reduction both between and within countries is a major goal of this storyline. International convergence would be achieved by high-income countries/people downscaling the size of their material throughput and environmental footprint (what has been termed as “Degrowth” in the literature) to make room for poorest countries/people to increase theirs to cover/achieve basic human needs.  sustainable steady state is the ultimate objective on the global level (Kerschner, 2010). Who and how much to increase/decrease the size of their material throughput will ultimately be an output of the simulations performed with the model, critically dependent on the policy scenario setting (e.g., cf. Capellán-Pérez, Mediavilla, de Castro, Carpintero, &amp; Miguel (2015)). Average material throughput reduction in high-income countries would not necessarily translate into reductions for the entire population, given significant inequalities within those.</a:t>
          </a:r>
          <a:endParaRPr lang="en-GB">
            <a:effectLst/>
          </a:endParaRPr>
        </a:p>
        <a:p>
          <a:r>
            <a:rPr lang="en-GB" sz="1100">
              <a:solidFill>
                <a:schemeClr val="lt1"/>
              </a:solidFill>
              <a:effectLst/>
              <a:latin typeface="+mn-lt"/>
              <a:ea typeface="+mn-ea"/>
              <a:cs typeface="+mn-cs"/>
            </a:rPr>
            <a:t>Post-growth can hence be defined as “the transition – via the gradual and equitable downscaling of material throughput– to a quantitatively smaller and qualitatively different economy (including out-of-market policies) that respects the environment, increases human well-being and aims at social equity” (Demaria, Schneider, Sekulova, &amp; Martinez-Alier, 2013; Schneider, Kallis, &amp; Martinez-Alier, 2010). Decisions on downscaling material throughput through reduced demand of goods and services are taken collectively through democratic processes. Emphasis on efficiency is turned towards emphasis on sufficiency to avoid rebound effects. Emphasis is put into behavioural rather than technological changes (Cosme, Santos, &amp; O’Neill, 2017). The approach aims to boost the diffusion of already existing technologies globally -which are assessed to be sufficiently developed - to achieve the sustainability transition, rather than on developing new technologies (Millward-Hopkins, Steinberger, Rao, &amp; Oswald, 2020). This storyline requires a fundamentally different economic system which does not need to constantly grow (in GDP terms) to be viable, and which abandons profit as the main motive for businesses. Because of the deep systemic change and reconfiguration, Post-growth is different to recessions experienced in the current GDP growth oriented economic systems. Despite the reality that to date all modern economies rely on the growth motive, recent work focuses on the barriers which would need to be removed (Richters &amp; Siemoneit, 2019) and the new foundations which would need to be set up (e.g., Tim Jackson (n.d.); Lange (2018); Victor (2019)). In any case, as history shows, the theoretical principles and rules of any new economic system need to be progressively adjusted and adapted with cumulated practice and experience, as it has historically been done when shifting to a new economic paradigm. Reduced material footprint would be achieved through lower demand with structural measures such as reduced working time which together with the set-up of a sharing economy would increase social and political activities Hence, the strategy in this storyline would be a combination of top-down and bottom-up. This storyline could also be consistently applied to low-income countries given that they are also affected by internal inequalities and tend to follow the growth-western-centred development paradigm; e.g. Gerber &amp; Raina (2018) by proposing to merge “Degrowth” proposals with post-development theories, exemplified by the case of Bhutan which has already incorporated elements of a post-growth program. Innovative work is already being developed to implement Post-growth scenarios in combination with overall goals (Svenfelt et al., 2019).</a:t>
          </a:r>
          <a:endParaRPr lang="en-GB">
            <a:effectLst/>
          </a:endParaRPr>
        </a:p>
        <a:p>
          <a:endParaRPr lang="en-GB" sz="1100" b="1">
            <a:solidFill>
              <a:schemeClr val="lt1"/>
            </a:solidFill>
            <a:effectLst/>
            <a:latin typeface="+mn-lt"/>
            <a:ea typeface="+mn-ea"/>
            <a:cs typeface="+mn-cs"/>
          </a:endParaRPr>
        </a:p>
        <a:p>
          <a:r>
            <a:rPr lang="en-GB" sz="1100" b="1">
              <a:solidFill>
                <a:schemeClr val="lt1"/>
              </a:solidFill>
              <a:effectLst/>
              <a:latin typeface="+mn-lt"/>
              <a:ea typeface="+mn-ea"/>
              <a:cs typeface="+mn-cs"/>
            </a:rPr>
            <a:t>Key-words</a:t>
          </a:r>
          <a:r>
            <a:rPr lang="en-GB" sz="1100">
              <a:solidFill>
                <a:schemeClr val="lt1"/>
              </a:solidFill>
              <a:effectLst/>
              <a:latin typeface="+mn-lt"/>
              <a:ea typeface="+mn-ea"/>
              <a:cs typeface="+mn-cs"/>
            </a:rPr>
            <a:t>: relocalization, sharing economy, self-organization, commons, conviviality, voluntary measures; democratic downscaling.</a:t>
          </a:r>
          <a:endParaRPr lang="en-GB">
            <a:effectLst/>
          </a:endParaRPr>
        </a:p>
        <a:p>
          <a:endParaRPr lang="en-GB" sz="1100" b="1">
            <a:solidFill>
              <a:schemeClr val="lt1"/>
            </a:solidFill>
            <a:effectLst/>
            <a:latin typeface="+mn-lt"/>
            <a:ea typeface="+mn-ea"/>
            <a:cs typeface="+mn-cs"/>
          </a:endParaRPr>
        </a:p>
        <a:p>
          <a:r>
            <a:rPr lang="en-GB" sz="1100" b="1">
              <a:solidFill>
                <a:schemeClr val="lt1"/>
              </a:solidFill>
              <a:effectLst/>
              <a:latin typeface="+mn-lt"/>
              <a:ea typeface="+mn-ea"/>
              <a:cs typeface="+mn-cs"/>
            </a:rPr>
            <a:t>Similar to</a:t>
          </a:r>
          <a:r>
            <a:rPr lang="en-GB" sz="1100">
              <a:solidFill>
                <a:schemeClr val="lt1"/>
              </a:solidFill>
              <a:effectLst/>
              <a:latin typeface="+mn-lt"/>
              <a:ea typeface="+mn-ea"/>
              <a:cs typeface="+mn-cs"/>
            </a:rPr>
            <a:t>: DiEM25 “Green New Deal for Europe” (DiEM25, n.d.). Terminology here is very confusing, as illustrated by e.g., Mastini, Kallis &amp; Hickel (2021) study focusing on “A Green New Deal without growth”. For WILIAM, we propose to group non-growth proposals within the “Postgrowth” storyline (see next section).</a:t>
          </a:r>
          <a:endParaRPr lang="en-GB">
            <a:effectLst/>
          </a:endParaRPr>
        </a:p>
        <a:p>
          <a:r>
            <a:rPr lang="en-GB" sz="1100">
              <a:solidFill>
                <a:schemeClr val="lt1"/>
              </a:solidFill>
              <a:effectLst/>
              <a:latin typeface="+mn-lt"/>
              <a:ea typeface="+mn-ea"/>
              <a:cs typeface="+mn-cs"/>
            </a:rPr>
            <a:t>For example, ~70% of flights in the UK are taken by 15% of the population, while at least half of the population take no flights at all in each year, three quarters of this air travel is by members of the middle and upper social classes (Harrabin, n.d.).</a:t>
          </a:r>
          <a:endParaRPr lang="en-GB">
            <a:effectLst/>
          </a:endParaRPr>
        </a:p>
        <a:p>
          <a:pPr algn="l"/>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19</xdr:col>
      <xdr:colOff>40924</xdr:colOff>
      <xdr:row>3</xdr:row>
      <xdr:rowOff>35859</xdr:rowOff>
    </xdr:from>
    <xdr:to>
      <xdr:col>24</xdr:col>
      <xdr:colOff>475129</xdr:colOff>
      <xdr:row>38</xdr:row>
      <xdr:rowOff>80682</xdr:rowOff>
    </xdr:to>
    <xdr:sp macro="" textlink="">
      <xdr:nvSpPr>
        <xdr:cNvPr id="3" name="Esquina doblada 2">
          <a:extLst>
            <a:ext uri="{FF2B5EF4-FFF2-40B4-BE49-F238E27FC236}">
              <a16:creationId xmlns:a16="http://schemas.microsoft.com/office/drawing/2014/main" id="{00000000-0008-0000-0200-000003000000}"/>
            </a:ext>
          </a:extLst>
        </xdr:cNvPr>
        <xdr:cNvSpPr/>
      </xdr:nvSpPr>
      <xdr:spPr>
        <a:xfrm>
          <a:off x="42659136" y="950259"/>
          <a:ext cx="4378675" cy="17346705"/>
        </a:xfrm>
        <a:prstGeom prst="foldedCorner">
          <a:avLst/>
        </a:prstGeom>
        <a:solidFill>
          <a:srgbClr val="FFCCCC"/>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b="1">
              <a:solidFill>
                <a:sysClr val="windowText" lastClr="000000"/>
              </a:solidFill>
            </a:rPr>
            <a:t>ONGOING</a:t>
          </a:r>
          <a:r>
            <a:rPr lang="en-GB" sz="1400" b="1" baseline="0">
              <a:solidFill>
                <a:sysClr val="windowText" lastClr="000000"/>
              </a:solidFill>
            </a:rPr>
            <a:t> WORK FROM MODELLERS.</a:t>
          </a:r>
        </a:p>
        <a:p>
          <a:pPr algn="l"/>
          <a:r>
            <a:rPr lang="en-GB" sz="1400" b="1" i="0" u="none" strike="noStrike" baseline="0">
              <a:solidFill>
                <a:sysClr val="windowText" lastClr="000000"/>
              </a:solidFill>
              <a:effectLst/>
              <a:latin typeface="+mn-lt"/>
              <a:ea typeface="+mn-ea"/>
              <a:cs typeface="+mn-cs"/>
            </a:rPr>
            <a:t>TO-DO's:</a:t>
          </a:r>
        </a:p>
        <a:p>
          <a:pPr algn="l"/>
          <a:endParaRPr lang="en-GB" sz="1400" b="1" i="0" u="none" strike="noStrike" baseline="0">
            <a:solidFill>
              <a:sysClr val="windowText" lastClr="000000"/>
            </a:solidFill>
            <a:effectLst/>
            <a:latin typeface="+mn-lt"/>
            <a:ea typeface="+mn-ea"/>
            <a:cs typeface="+mn-cs"/>
          </a:endParaRPr>
        </a:p>
        <a:p>
          <a:pPr algn="l"/>
          <a:r>
            <a:rPr lang="en-GB" sz="1400" b="0" i="0" u="none" strike="noStrike" baseline="0">
              <a:solidFill>
                <a:sysClr val="windowText" lastClr="000000"/>
              </a:solidFill>
              <a:effectLst/>
              <a:latin typeface="+mn-lt"/>
              <a:ea typeface="+mn-ea"/>
              <a:cs typeface="+mn-cs"/>
            </a:rPr>
            <a:t>- there are still no policies/hypotheses for finance and materials modules</a:t>
          </a:r>
        </a:p>
        <a:p>
          <a:pPr algn="l"/>
          <a:r>
            <a:rPr lang="en-GB" sz="1400" b="0" i="0" u="none" strike="noStrike" baseline="0">
              <a:solidFill>
                <a:sysClr val="windowText" lastClr="000000"/>
              </a:solidFill>
              <a:effectLst/>
              <a:latin typeface="+mn-lt"/>
              <a:ea typeface="+mn-ea"/>
              <a:cs typeface="+mn-cs"/>
            </a:rPr>
            <a:t>- model more policies, hypotheses and overall goals for all modules. Remaining shortlist:</a:t>
          </a:r>
        </a:p>
        <a:p>
          <a:pPr algn="l"/>
          <a:endParaRPr lang="en-GB" sz="1400" b="0" i="0" u="none" strike="noStrike" baseline="0">
            <a:solidFill>
              <a:sysClr val="windowText" lastClr="000000"/>
            </a:solidFill>
            <a:effectLst/>
            <a:latin typeface="+mn-lt"/>
            <a:ea typeface="+mn-ea"/>
            <a:cs typeface="+mn-cs"/>
          </a:endParaRPr>
        </a:p>
        <a:p>
          <a:pPr algn="l"/>
          <a:r>
            <a:rPr lang="en-GB" sz="1400" b="1" i="0" u="none" strike="noStrike" baseline="0">
              <a:solidFill>
                <a:sysClr val="windowText" lastClr="000000"/>
              </a:solidFill>
              <a:effectLst/>
              <a:latin typeface="+mn-lt"/>
              <a:ea typeface="+mn-ea"/>
              <a:cs typeface="+mn-cs"/>
            </a:rPr>
            <a:t>SOCIETY:</a:t>
          </a:r>
        </a:p>
        <a:p>
          <a:pPr algn="l"/>
          <a:r>
            <a:rPr lang="en-GB" sz="1400" b="0" i="0" u="none" strike="noStrike" baseline="0">
              <a:solidFill>
                <a:sysClr val="windowText" lastClr="000000"/>
              </a:solidFill>
              <a:effectLst/>
              <a:latin typeface="+mn-lt"/>
              <a:ea typeface="+mn-ea"/>
              <a:cs typeface="+mn-cs"/>
            </a:rPr>
            <a:t>- public expenditures for education</a:t>
          </a:r>
        </a:p>
        <a:p>
          <a:pPr algn="l"/>
          <a:endParaRPr lang="en-GB" sz="1400" b="1" i="0" u="none" strike="noStrike" baseline="0">
            <a:solidFill>
              <a:sysClr val="windowText" lastClr="000000"/>
            </a:solidFill>
            <a:effectLst/>
            <a:latin typeface="+mn-lt"/>
            <a:ea typeface="+mn-ea"/>
            <a:cs typeface="+mn-cs"/>
          </a:endParaRPr>
        </a:p>
        <a:p>
          <a:pPr algn="l"/>
          <a:r>
            <a:rPr lang="en-GB" sz="1400" b="1" i="0" u="none" strike="noStrike" baseline="0">
              <a:solidFill>
                <a:sysClr val="windowText" lastClr="000000"/>
              </a:solidFill>
              <a:effectLst/>
              <a:latin typeface="+mn-lt"/>
              <a:ea typeface="+mn-ea"/>
              <a:cs typeface="+mn-cs"/>
            </a:rPr>
            <a:t>ECONOMY:</a:t>
          </a:r>
        </a:p>
        <a:p>
          <a:pPr algn="l"/>
          <a:r>
            <a:rPr lang="en-GB" sz="1400" b="0" i="0" u="none" strike="noStrike" baseline="0">
              <a:solidFill>
                <a:sysClr val="windowText" lastClr="000000"/>
              </a:solidFill>
              <a:effectLst/>
              <a:latin typeface="+mn-lt"/>
              <a:ea typeface="+mn-ea"/>
              <a:cs typeface="+mn-cs"/>
            </a:rPr>
            <a:t>- Basic income</a:t>
          </a:r>
        </a:p>
        <a:p>
          <a:pPr algn="l"/>
          <a:r>
            <a:rPr lang="en-GB" sz="1400" b="0" i="0" u="none" strike="noStrike" baseline="0">
              <a:solidFill>
                <a:sysClr val="windowText" lastClr="000000"/>
              </a:solidFill>
              <a:effectLst/>
              <a:latin typeface="+mn-lt"/>
              <a:ea typeface="+mn-ea"/>
              <a:cs typeface="+mn-cs"/>
            </a:rPr>
            <a:t>- Progressive income tax</a:t>
          </a:r>
        </a:p>
        <a:p>
          <a:pPr algn="l"/>
          <a:r>
            <a:rPr lang="en-GB" sz="1400" b="0" i="0" u="none" strike="noStrike" baseline="0">
              <a:solidFill>
                <a:sysClr val="windowText" lastClr="000000"/>
              </a:solidFill>
              <a:effectLst/>
              <a:latin typeface="+mn-lt"/>
              <a:ea typeface="+mn-ea"/>
              <a:cs typeface="+mn-cs"/>
            </a:rPr>
            <a:t>- Financial income tax</a:t>
          </a:r>
        </a:p>
        <a:p>
          <a:pPr algn="l"/>
          <a:r>
            <a:rPr lang="en-GB" sz="1400" b="0" i="0" u="none" strike="noStrike" baseline="0">
              <a:solidFill>
                <a:sysClr val="windowText" lastClr="000000"/>
              </a:solidFill>
              <a:effectLst/>
              <a:latin typeface="+mn-lt"/>
              <a:ea typeface="+mn-ea"/>
              <a:cs typeface="+mn-cs"/>
            </a:rPr>
            <a:t>- Basic/Universal services</a:t>
          </a:r>
        </a:p>
        <a:p>
          <a:pPr algn="l"/>
          <a:r>
            <a:rPr lang="en-GB" sz="1400" b="0" i="0" u="none" strike="noStrike" baseline="0">
              <a:solidFill>
                <a:sysClr val="windowText" lastClr="000000"/>
              </a:solidFill>
              <a:effectLst/>
              <a:latin typeface="+mn-lt"/>
              <a:ea typeface="+mn-ea"/>
              <a:cs typeface="+mn-cs"/>
            </a:rPr>
            <a:t>- Sharing economy</a:t>
          </a:r>
        </a:p>
        <a:p>
          <a:pPr algn="l"/>
          <a:r>
            <a:rPr lang="en-GB" sz="1400" b="0" i="0" u="none" strike="noStrike" baseline="0">
              <a:solidFill>
                <a:sysClr val="windowText" lastClr="000000"/>
              </a:solidFill>
              <a:effectLst/>
              <a:latin typeface="+mn-lt"/>
              <a:ea typeface="+mn-ea"/>
              <a:cs typeface="+mn-cs"/>
            </a:rPr>
            <a:t>- CO2 pricing/ETS</a:t>
          </a:r>
        </a:p>
        <a:p>
          <a:pPr algn="l"/>
          <a:r>
            <a:rPr lang="en-GB" sz="1400" b="0" i="0" u="none" strike="noStrike" baseline="0">
              <a:solidFill>
                <a:sysClr val="windowText" lastClr="000000"/>
              </a:solidFill>
              <a:effectLst/>
              <a:latin typeface="+mn-lt"/>
              <a:ea typeface="+mn-ea"/>
              <a:cs typeface="+mn-cs"/>
            </a:rPr>
            <a:t>- Carbon border adjustements tax</a:t>
          </a:r>
        </a:p>
        <a:p>
          <a:pPr algn="l"/>
          <a:r>
            <a:rPr lang="en-GB" sz="1400" b="0" i="0" u="none" strike="noStrike" baseline="0">
              <a:solidFill>
                <a:sysClr val="windowText" lastClr="000000"/>
              </a:solidFill>
              <a:effectLst/>
              <a:latin typeface="+mn-lt"/>
              <a:ea typeface="+mn-ea"/>
              <a:cs typeface="+mn-cs"/>
            </a:rPr>
            <a:t>- Social Climate Fund / Loss and Damage Fund</a:t>
          </a:r>
        </a:p>
        <a:p>
          <a:pPr algn="l"/>
          <a:r>
            <a:rPr lang="en-GB" sz="1400" b="0" i="0" u="none" strike="noStrike" baseline="0">
              <a:solidFill>
                <a:sysClr val="windowText" lastClr="000000"/>
              </a:solidFill>
              <a:effectLst/>
              <a:latin typeface="+mn-lt"/>
              <a:ea typeface="+mn-ea"/>
              <a:cs typeface="+mn-cs"/>
            </a:rPr>
            <a:t>- International trade policies </a:t>
          </a:r>
        </a:p>
        <a:p>
          <a:pPr algn="l"/>
          <a:r>
            <a:rPr lang="en-GB" sz="1400" b="0" i="0" u="none" strike="noStrike" baseline="0">
              <a:solidFill>
                <a:sysClr val="windowText" lastClr="000000"/>
              </a:solidFill>
              <a:effectLst/>
              <a:latin typeface="+mn-lt"/>
              <a:ea typeface="+mn-ea"/>
              <a:cs typeface="+mn-cs"/>
            </a:rPr>
            <a:t>- INDICATOR: income inequality</a:t>
          </a:r>
        </a:p>
        <a:p>
          <a:pPr algn="l"/>
          <a:r>
            <a:rPr lang="en-GB" sz="1400" b="0" i="0" u="none" strike="noStrike" baseline="0">
              <a:solidFill>
                <a:sysClr val="windowText" lastClr="000000"/>
              </a:solidFill>
              <a:effectLst/>
              <a:latin typeface="+mn-lt"/>
              <a:ea typeface="+mn-ea"/>
              <a:cs typeface="+mn-cs"/>
            </a:rPr>
            <a:t>- INDICATOR: access to basic/universal services</a:t>
          </a:r>
        </a:p>
        <a:p>
          <a:pPr algn="l"/>
          <a:endParaRPr lang="en-GB" sz="1400" b="0" i="0" u="none" strike="noStrike" baseline="0">
            <a:solidFill>
              <a:sysClr val="windowText" lastClr="000000"/>
            </a:solidFill>
            <a:effectLst/>
            <a:latin typeface="+mn-lt"/>
            <a:ea typeface="+mn-ea"/>
            <a:cs typeface="+mn-cs"/>
          </a:endParaRPr>
        </a:p>
        <a:p>
          <a:pPr algn="l"/>
          <a:r>
            <a:rPr lang="en-GB" sz="1400" b="1" i="0" u="none" strike="noStrike" baseline="0">
              <a:solidFill>
                <a:sysClr val="windowText" lastClr="000000"/>
              </a:solidFill>
              <a:effectLst/>
              <a:latin typeface="+mn-lt"/>
              <a:ea typeface="+mn-ea"/>
              <a:cs typeface="+mn-cs"/>
            </a:rPr>
            <a:t>ENERGY</a:t>
          </a:r>
        </a:p>
        <a:p>
          <a:pPr algn="l"/>
          <a:r>
            <a:rPr lang="en-GB" sz="1400" b="0" i="0" u="none" strike="noStrike" baseline="0">
              <a:solidFill>
                <a:sysClr val="windowText" lastClr="000000"/>
              </a:solidFill>
              <a:effectLst/>
              <a:latin typeface="+mn-lt"/>
              <a:ea typeface="+mn-ea"/>
              <a:cs typeface="+mn-cs"/>
            </a:rPr>
            <a:t>- policies related to freight transport</a:t>
          </a:r>
        </a:p>
        <a:p>
          <a:pPr algn="l"/>
          <a:r>
            <a:rPr lang="en-GB" sz="1400" b="0" i="0" u="none" strike="noStrike" baseline="0">
              <a:solidFill>
                <a:sysClr val="windowText" lastClr="000000"/>
              </a:solidFill>
              <a:effectLst/>
              <a:latin typeface="+mn-lt"/>
              <a:ea typeface="+mn-ea"/>
              <a:cs typeface="+mn-cs"/>
            </a:rPr>
            <a:t>- policies related to variability management</a:t>
          </a:r>
        </a:p>
        <a:p>
          <a:pPr algn="l"/>
          <a:r>
            <a:rPr lang="en-GB" sz="1400" b="0" i="0" u="none" strike="noStrike" baseline="0">
              <a:solidFill>
                <a:sysClr val="windowText" lastClr="000000"/>
              </a:solidFill>
              <a:effectLst/>
              <a:latin typeface="+mn-lt"/>
              <a:ea typeface="+mn-ea"/>
              <a:cs typeface="+mn-cs"/>
            </a:rPr>
            <a:t>- policies for increasing energy efficiency in buildings and sectors</a:t>
          </a:r>
        </a:p>
        <a:p>
          <a:pPr algn="l"/>
          <a:r>
            <a:rPr lang="en-GB" sz="1400" b="0" i="0" u="none" strike="noStrike" baseline="0">
              <a:solidFill>
                <a:sysClr val="windowText" lastClr="000000"/>
              </a:solidFill>
              <a:effectLst/>
              <a:latin typeface="+mn-lt"/>
              <a:ea typeface="+mn-ea"/>
              <a:cs typeface="+mn-cs"/>
            </a:rPr>
            <a:t>- INDICATOR: share of RES by FE</a:t>
          </a:r>
        </a:p>
        <a:p>
          <a:pPr algn="l"/>
          <a:endParaRPr lang="en-GB" sz="1400" b="0" i="0" u="none" strike="noStrike" baseline="0">
            <a:solidFill>
              <a:sysClr val="windowText" lastClr="000000"/>
            </a:solidFill>
            <a:effectLst/>
            <a:latin typeface="+mn-lt"/>
            <a:ea typeface="+mn-ea"/>
            <a:cs typeface="+mn-cs"/>
          </a:endParaRPr>
        </a:p>
        <a:p>
          <a:pPr algn="l"/>
          <a:r>
            <a:rPr lang="en-GB" sz="1400" b="1" i="0" u="none" strike="noStrike" baseline="0">
              <a:solidFill>
                <a:sysClr val="windowText" lastClr="000000"/>
              </a:solidFill>
              <a:effectLst/>
              <a:latin typeface="+mn-lt"/>
              <a:ea typeface="+mn-ea"/>
              <a:cs typeface="+mn-cs"/>
            </a:rPr>
            <a:t>MATERIALS</a:t>
          </a:r>
        </a:p>
        <a:p>
          <a:pPr algn="l"/>
          <a:r>
            <a:rPr lang="en-GB" sz="1400" b="0" i="0" u="none" strike="noStrike" baseline="0">
              <a:solidFill>
                <a:sysClr val="windowText" lastClr="000000"/>
              </a:solidFill>
              <a:effectLst/>
              <a:latin typeface="+mn-lt"/>
              <a:ea typeface="+mn-ea"/>
              <a:cs typeface="+mn-cs"/>
            </a:rPr>
            <a:t>- recycling rates</a:t>
          </a:r>
        </a:p>
        <a:p>
          <a:pPr algn="l"/>
          <a:r>
            <a:rPr lang="en-GB" sz="1400" b="0" i="0" u="none" strike="noStrike" baseline="0">
              <a:solidFill>
                <a:sysClr val="windowText" lastClr="000000"/>
              </a:solidFill>
              <a:effectLst/>
              <a:latin typeface="+mn-lt"/>
              <a:ea typeface="+mn-ea"/>
              <a:cs typeface="+mn-cs"/>
            </a:rPr>
            <a:t>- INDICATOR: material footprint</a:t>
          </a:r>
        </a:p>
        <a:p>
          <a:pPr algn="l"/>
          <a:endParaRPr lang="en-GB" sz="1400" b="0" i="0" u="none" strike="noStrike" baseline="0">
            <a:solidFill>
              <a:sysClr val="windowText" lastClr="000000"/>
            </a:solidFill>
            <a:effectLst/>
            <a:latin typeface="+mn-lt"/>
            <a:ea typeface="+mn-ea"/>
            <a:cs typeface="+mn-cs"/>
          </a:endParaRPr>
        </a:p>
        <a:p>
          <a:pPr algn="l"/>
          <a:r>
            <a:rPr lang="en-GB" sz="1400" b="1" i="0" u="none" strike="noStrike" baseline="0">
              <a:solidFill>
                <a:sysClr val="windowText" lastClr="000000"/>
              </a:solidFill>
              <a:effectLst/>
              <a:latin typeface="+mn-lt"/>
              <a:ea typeface="+mn-ea"/>
              <a:cs typeface="+mn-cs"/>
            </a:rPr>
            <a:t>LAND-USE</a:t>
          </a:r>
        </a:p>
        <a:p>
          <a:pPr algn="l"/>
          <a:r>
            <a:rPr lang="en-GB" sz="1400" b="0" i="0" u="none" strike="noStrike" baseline="0">
              <a:solidFill>
                <a:sysClr val="windowText" lastClr="000000"/>
              </a:solidFill>
              <a:effectLst/>
              <a:latin typeface="+mn-lt"/>
              <a:ea typeface="+mn-ea"/>
              <a:cs typeface="+mn-cs"/>
            </a:rPr>
            <a:t>- see table here ONGOING MODELLING WORK items</a:t>
          </a:r>
        </a:p>
        <a:p>
          <a:pPr algn="l"/>
          <a:endParaRPr lang="en-GB" sz="1400" b="0" i="0" u="none" strike="noStrike" baseline="0">
            <a:solidFill>
              <a:sysClr val="windowText" lastClr="000000"/>
            </a:solidFill>
            <a:effectLst/>
            <a:latin typeface="+mn-lt"/>
            <a:ea typeface="+mn-ea"/>
            <a:cs typeface="+mn-cs"/>
          </a:endParaRPr>
        </a:p>
        <a:p>
          <a:pPr algn="l"/>
          <a:r>
            <a:rPr lang="en-GB" sz="1400" b="1" i="0" u="none" strike="noStrike" baseline="0">
              <a:solidFill>
                <a:srgbClr val="FF0000"/>
              </a:solidFill>
              <a:effectLst/>
              <a:latin typeface="+mn-lt"/>
              <a:ea typeface="+mn-ea"/>
              <a:cs typeface="+mn-cs"/>
            </a:rPr>
            <a:t>WATER?</a:t>
          </a:r>
          <a:endParaRPr lang="en-GB" sz="1400" b="1">
            <a:solidFill>
              <a:srgbClr val="FF0000"/>
            </a:solidFill>
            <a:effectLst/>
          </a:endParaRPr>
        </a:p>
        <a:p>
          <a:pPr algn="l"/>
          <a:endParaRPr lang="en-GB" sz="1400" b="0" i="0" u="none" strike="noStrike" baseline="0">
            <a:solidFill>
              <a:sysClr val="windowText" lastClr="000000"/>
            </a:solidFill>
            <a:effectLst/>
            <a:latin typeface="+mn-lt"/>
            <a:ea typeface="+mn-ea"/>
            <a:cs typeface="+mn-cs"/>
          </a:endParaRPr>
        </a:p>
        <a:p>
          <a:pPr algn="l"/>
          <a:endParaRPr lang="en-GB" sz="1400" b="1" i="0" u="none" strike="noStrike" baseline="0">
            <a:solidFill>
              <a:sysClr val="windowText" lastClr="000000"/>
            </a:solidFill>
            <a:effectLst/>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258631</xdr:colOff>
      <xdr:row>141</xdr:row>
      <xdr:rowOff>0</xdr:rowOff>
    </xdr:from>
    <xdr:to>
      <xdr:col>6</xdr:col>
      <xdr:colOff>84009</xdr:colOff>
      <xdr:row>146</xdr:row>
      <xdr:rowOff>88751</xdr:rowOff>
    </xdr:to>
    <xdr:sp macro="" textlink="">
      <xdr:nvSpPr>
        <xdr:cNvPr id="2" name="Pentágono 1">
          <a:extLst>
            <a:ext uri="{FF2B5EF4-FFF2-40B4-BE49-F238E27FC236}">
              <a16:creationId xmlns:a16="http://schemas.microsoft.com/office/drawing/2014/main" id="{00000000-0008-0000-0600-000002000000}"/>
            </a:ext>
          </a:extLst>
        </xdr:cNvPr>
        <xdr:cNvSpPr/>
      </xdr:nvSpPr>
      <xdr:spPr>
        <a:xfrm flipH="1">
          <a:off x="4541706" y="25517475"/>
          <a:ext cx="4117978" cy="990451"/>
        </a:xfrm>
        <a:prstGeom prst="homePlat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baseline="0"/>
            <a:t>this could be improved with a trend from initial to target year...</a:t>
          </a:r>
          <a:endParaRPr lang="en-GB" sz="2000"/>
        </a:p>
      </xdr:txBody>
    </xdr:sp>
    <xdr:clientData/>
  </xdr:twoCellAnchor>
  <xdr:twoCellAnchor>
    <xdr:from>
      <xdr:col>36</xdr:col>
      <xdr:colOff>413658</xdr:colOff>
      <xdr:row>149</xdr:row>
      <xdr:rowOff>119742</xdr:rowOff>
    </xdr:from>
    <xdr:to>
      <xdr:col>42</xdr:col>
      <xdr:colOff>706482</xdr:colOff>
      <xdr:row>155</xdr:row>
      <xdr:rowOff>165462</xdr:rowOff>
    </xdr:to>
    <xdr:sp macro="" textlink="">
      <xdr:nvSpPr>
        <xdr:cNvPr id="3" name="Pentágono 2">
          <a:extLst>
            <a:ext uri="{FF2B5EF4-FFF2-40B4-BE49-F238E27FC236}">
              <a16:creationId xmlns:a16="http://schemas.microsoft.com/office/drawing/2014/main" id="{00000000-0008-0000-0600-000003000000}"/>
            </a:ext>
          </a:extLst>
        </xdr:cNvPr>
        <xdr:cNvSpPr/>
      </xdr:nvSpPr>
      <xdr:spPr>
        <a:xfrm flipH="1">
          <a:off x="51845483" y="27088192"/>
          <a:ext cx="8868499" cy="1125220"/>
        </a:xfrm>
        <a:prstGeom prst="homePlat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baseline="0"/>
            <a:t>this could be improved with a trend from initial to target year...</a:t>
          </a:r>
          <a:endParaRPr lang="en-GB" sz="20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6126929</xdr:colOff>
      <xdr:row>350</xdr:row>
      <xdr:rowOff>94876</xdr:rowOff>
    </xdr:from>
    <xdr:to>
      <xdr:col>1</xdr:col>
      <xdr:colOff>1928272</xdr:colOff>
      <xdr:row>369</xdr:row>
      <xdr:rowOff>69475</xdr:rowOff>
    </xdr:to>
    <xdr:sp macro="" textlink="">
      <xdr:nvSpPr>
        <xdr:cNvPr id="2" name="Esquina doblada 1">
          <a:extLst>
            <a:ext uri="{FF2B5EF4-FFF2-40B4-BE49-F238E27FC236}">
              <a16:creationId xmlns:a16="http://schemas.microsoft.com/office/drawing/2014/main" id="{00000000-0008-0000-0800-000002000000}"/>
            </a:ext>
          </a:extLst>
        </xdr:cNvPr>
        <xdr:cNvSpPr/>
      </xdr:nvSpPr>
      <xdr:spPr>
        <a:xfrm>
          <a:off x="6123754" y="63921901"/>
          <a:ext cx="3494368" cy="3409949"/>
        </a:xfrm>
        <a:prstGeom prst="foldedCorner">
          <a:avLst/>
        </a:prstGeom>
        <a:solidFill>
          <a:schemeClr val="accent1">
            <a:alpha val="7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2000">
              <a:solidFill>
                <a:sysClr val="windowText" lastClr="000000"/>
              </a:solidFill>
            </a:rPr>
            <a:t>Including very high numbers in this table is</a:t>
          </a:r>
          <a:r>
            <a:rPr lang="en-GB" sz="2000" baseline="0">
              <a:solidFill>
                <a:sysClr val="windowText" lastClr="000000"/>
              </a:solidFill>
            </a:rPr>
            <a:t> equivalent to unlimited RES potential, but to ease model usability we have include a specific option in the SELECT above (SELECT_PROTRA_RES_POTENTIALS_SP)</a:t>
          </a:r>
          <a:endParaRPr lang="en-GB" sz="2000">
            <a:solidFill>
              <a:sysClr val="windowText" lastClr="000000"/>
            </a:solidFill>
          </a:endParaRPr>
        </a:p>
      </xdr:txBody>
    </xdr:sp>
    <xdr:clientData/>
  </xdr:twoCellAnchor>
  <xdr:twoCellAnchor>
    <xdr:from>
      <xdr:col>10</xdr:col>
      <xdr:colOff>533400</xdr:colOff>
      <xdr:row>351</xdr:row>
      <xdr:rowOff>152400</xdr:rowOff>
    </xdr:from>
    <xdr:to>
      <xdr:col>14</xdr:col>
      <xdr:colOff>342900</xdr:colOff>
      <xdr:row>363</xdr:row>
      <xdr:rowOff>175260</xdr:rowOff>
    </xdr:to>
    <xdr:sp macro="" textlink="">
      <xdr:nvSpPr>
        <xdr:cNvPr id="3" name="Esquina doblada 2">
          <a:extLst>
            <a:ext uri="{FF2B5EF4-FFF2-40B4-BE49-F238E27FC236}">
              <a16:creationId xmlns:a16="http://schemas.microsoft.com/office/drawing/2014/main" id="{00000000-0008-0000-0800-000003000000}"/>
            </a:ext>
          </a:extLst>
        </xdr:cNvPr>
        <xdr:cNvSpPr/>
      </xdr:nvSpPr>
      <xdr:spPr>
        <a:xfrm>
          <a:off x="38328600" y="64160400"/>
          <a:ext cx="3009900" cy="2197735"/>
        </a:xfrm>
        <a:prstGeom prst="foldedCorner">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rgbClr val="FFFF00"/>
              </a:solidFill>
            </a:rPr>
            <a:t>CSP is</a:t>
          </a:r>
          <a:r>
            <a:rPr lang="en-GB" sz="1100" b="1" baseline="0">
              <a:solidFill>
                <a:srgbClr val="FFFF00"/>
              </a:solidFill>
            </a:rPr>
            <a:t> not marked in yellow since for the moment there is no land-use-based potential</a:t>
          </a:r>
          <a:r>
            <a:rPr lang="en-GB" sz="1100" b="1">
              <a:solidFill>
                <a:srgbClr val="FFFF00"/>
              </a:solidFill>
            </a:rPr>
            <a:t>.</a:t>
          </a:r>
        </a:p>
        <a:p>
          <a:pPr algn="l"/>
          <a:endParaRPr lang="en-GB" sz="1100" b="1">
            <a:solidFill>
              <a:srgbClr val="FFFF00"/>
            </a:solidFill>
          </a:endParaRPr>
        </a:p>
        <a:p>
          <a:pPr algn="l"/>
          <a:r>
            <a:rPr lang="en-GB" sz="1100" b="1">
              <a:solidFill>
                <a:srgbClr val="FFFF00"/>
              </a:solidFill>
            </a:rPr>
            <a:t>Also, the CSP historical data</a:t>
          </a:r>
          <a:r>
            <a:rPr lang="en-GB" sz="1100" b="1" baseline="0">
              <a:solidFill>
                <a:srgbClr val="FFFF00"/>
              </a:solidFill>
            </a:rPr>
            <a:t> for EU is wrong (Lukas and Bernhard are informed).</a:t>
          </a:r>
        </a:p>
        <a:p>
          <a:pPr algn="l"/>
          <a:endParaRPr lang="en-GB" sz="1100" b="1" baseline="0">
            <a:solidFill>
              <a:srgbClr val="FFFF00"/>
            </a:solidFill>
          </a:endParaRPr>
        </a:p>
        <a:p>
          <a:pPr marL="0" marR="0" indent="0" algn="l" defTabSz="914400" eaLnBrk="1" fontAlgn="auto" latinLnBrk="0" hangingPunct="1">
            <a:lnSpc>
              <a:spcPct val="100000"/>
            </a:lnSpc>
            <a:spcBef>
              <a:spcPts val="0"/>
            </a:spcBef>
            <a:spcAft>
              <a:spcPts val="0"/>
            </a:spcAft>
            <a:buClrTx/>
            <a:buSzTx/>
            <a:buFontTx/>
            <a:buNone/>
            <a:tabLst/>
            <a:defRPr/>
          </a:pPr>
          <a:r>
            <a:rPr lang="en-GB" sz="1100" b="1">
              <a:solidFill>
                <a:srgbClr val="FFFF00"/>
              </a:solidFill>
              <a:effectLst/>
              <a:latin typeface="+mn-lt"/>
              <a:ea typeface="+mn-ea"/>
              <a:cs typeface="+mn-cs"/>
            </a:rPr>
            <a:t>values in red for bioenergy are not estimated</a:t>
          </a:r>
          <a:r>
            <a:rPr lang="en-GB" sz="1100" b="1" baseline="0">
              <a:solidFill>
                <a:srgbClr val="FFFF00"/>
              </a:solidFill>
              <a:effectLst/>
              <a:latin typeface="+mn-lt"/>
              <a:ea typeface="+mn-ea"/>
              <a:cs typeface="+mn-cs"/>
            </a:rPr>
            <a:t> potentials, just ad hoc values (to-do work)</a:t>
          </a:r>
          <a:endParaRPr lang="en-GB">
            <a:solidFill>
              <a:srgbClr val="FFFF00"/>
            </a:solidFill>
            <a:effectLst/>
          </a:endParaRPr>
        </a:p>
        <a:p>
          <a:pPr algn="l"/>
          <a:endParaRPr lang="en-GB" sz="1100" b="1">
            <a:solidFill>
              <a:srgbClr val="FFFF00"/>
            </a:solidFill>
          </a:endParaRPr>
        </a:p>
      </xdr:txBody>
    </xdr:sp>
    <xdr:clientData/>
  </xdr:twoCellAnchor>
  <xdr:twoCellAnchor>
    <xdr:from>
      <xdr:col>2</xdr:col>
      <xdr:colOff>134470</xdr:colOff>
      <xdr:row>327</xdr:row>
      <xdr:rowOff>74146</xdr:rowOff>
    </xdr:from>
    <xdr:to>
      <xdr:col>2</xdr:col>
      <xdr:colOff>5114177</xdr:colOff>
      <xdr:row>334</xdr:row>
      <xdr:rowOff>32870</xdr:rowOff>
    </xdr:to>
    <xdr:sp macro="" textlink="">
      <xdr:nvSpPr>
        <xdr:cNvPr id="4" name="Esquina doblada 1">
          <a:extLst>
            <a:ext uri="{FF2B5EF4-FFF2-40B4-BE49-F238E27FC236}">
              <a16:creationId xmlns:a16="http://schemas.microsoft.com/office/drawing/2014/main" id="{00000000-0008-0000-0800-000004000000}"/>
            </a:ext>
          </a:extLst>
        </xdr:cNvPr>
        <xdr:cNvSpPr/>
      </xdr:nvSpPr>
      <xdr:spPr>
        <a:xfrm>
          <a:off x="13412320" y="59167246"/>
          <a:ext cx="4982882" cy="1222374"/>
        </a:xfrm>
        <a:prstGeom prst="foldedCorner">
          <a:avLst/>
        </a:prstGeom>
        <a:solidFill>
          <a:srgbClr val="FFFF00">
            <a:alpha val="70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800">
              <a:solidFill>
                <a:sysClr val="windowText" lastClr="000000"/>
              </a:solidFill>
            </a:rPr>
            <a:t>To consistently use this hypotesis be sure to put 0 potential for unmature energy technologies if SELECT_PROTRA_RES_POTENTIALS_SP=1</a:t>
          </a:r>
        </a:p>
      </xdr:txBody>
    </xdr:sp>
    <xdr:clientData/>
  </xdr:twoCellAnchor>
  <xdr:twoCellAnchor>
    <xdr:from>
      <xdr:col>2</xdr:col>
      <xdr:colOff>256428</xdr:colOff>
      <xdr:row>339</xdr:row>
      <xdr:rowOff>103282</xdr:rowOff>
    </xdr:from>
    <xdr:to>
      <xdr:col>3</xdr:col>
      <xdr:colOff>1086971</xdr:colOff>
      <xdr:row>343</xdr:row>
      <xdr:rowOff>58830</xdr:rowOff>
    </xdr:to>
    <xdr:sp macro="" textlink="">
      <xdr:nvSpPr>
        <xdr:cNvPr id="5" name="Esquina doblada 1">
          <a:extLst>
            <a:ext uri="{FF2B5EF4-FFF2-40B4-BE49-F238E27FC236}">
              <a16:creationId xmlns:a16="http://schemas.microsoft.com/office/drawing/2014/main" id="{00000000-0008-0000-0800-000005000000}"/>
            </a:ext>
          </a:extLst>
        </xdr:cNvPr>
        <xdr:cNvSpPr/>
      </xdr:nvSpPr>
      <xdr:spPr>
        <a:xfrm>
          <a:off x="13537453" y="61371257"/>
          <a:ext cx="6275668" cy="1247773"/>
        </a:xfrm>
        <a:prstGeom prst="foldedCorner">
          <a:avLst/>
        </a:prstGeom>
        <a:solidFill>
          <a:srgbClr val="FFFF00">
            <a:alpha val="70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800">
              <a:solidFill>
                <a:sysClr val="windowText" lastClr="000000"/>
              </a:solidFill>
            </a:rPr>
            <a:t>To consistently use this hypotesis check</a:t>
          </a:r>
          <a:r>
            <a:rPr lang="en-GB" sz="1800" baseline="0">
              <a:solidFill>
                <a:sysClr val="windowText" lastClr="000000"/>
              </a:solidFill>
            </a:rPr>
            <a:t> the parametrization of SELECT_AVAILABILITY_UNMATURE_ENERGY_TECHNOLOGIES_SP</a:t>
          </a:r>
          <a:endParaRPr lang="en-GB" sz="1800">
            <a:solidFill>
              <a:sysClr val="windowText" lastClr="000000"/>
            </a:solidFill>
          </a:endParaRPr>
        </a:p>
      </xdr:txBody>
    </xdr:sp>
    <xdr:clientData/>
  </xdr:twoCellAnchor>
  <xdr:twoCellAnchor>
    <xdr:from>
      <xdr:col>1</xdr:col>
      <xdr:colOff>1192678</xdr:colOff>
      <xdr:row>100</xdr:row>
      <xdr:rowOff>105709</xdr:rowOff>
    </xdr:from>
    <xdr:to>
      <xdr:col>9</xdr:col>
      <xdr:colOff>1896969</xdr:colOff>
      <xdr:row>104</xdr:row>
      <xdr:rowOff>25587</xdr:rowOff>
    </xdr:to>
    <xdr:sp macro="" textlink="">
      <xdr:nvSpPr>
        <xdr:cNvPr id="6" name="Esquina doblada 1">
          <a:extLst>
            <a:ext uri="{FF2B5EF4-FFF2-40B4-BE49-F238E27FC236}">
              <a16:creationId xmlns:a16="http://schemas.microsoft.com/office/drawing/2014/main" id="{00000000-0008-0000-0800-000006000000}"/>
            </a:ext>
          </a:extLst>
        </xdr:cNvPr>
        <xdr:cNvSpPr/>
      </xdr:nvSpPr>
      <xdr:spPr>
        <a:xfrm>
          <a:off x="8876178" y="18914409"/>
          <a:ext cx="28707791" cy="650128"/>
        </a:xfrm>
        <a:prstGeom prst="foldedCorner">
          <a:avLst/>
        </a:prstGeom>
        <a:solidFill>
          <a:schemeClr val="accent1">
            <a:alpha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2000">
              <a:solidFill>
                <a:sysClr val="windowText" lastClr="000000"/>
              </a:solidFill>
            </a:rPr>
            <a:t>Endogenous</a:t>
          </a:r>
          <a:r>
            <a:rPr lang="en-GB" sz="2000" baseline="0">
              <a:solidFill>
                <a:sysClr val="windowText" lastClr="000000"/>
              </a:solidFill>
            </a:rPr>
            <a:t> component not validated, do not modify this parameter (keep to value =1)</a:t>
          </a:r>
          <a:endParaRPr lang="en-GB" sz="2000">
            <a:solidFill>
              <a:sysClr val="windowText" lastClr="000000"/>
            </a:solidFill>
          </a:endParaRPr>
        </a:p>
      </xdr:txBody>
    </xdr:sp>
    <xdr:clientData/>
  </xdr:twoCellAnchor>
  <xdr:twoCellAnchor>
    <xdr:from>
      <xdr:col>0</xdr:col>
      <xdr:colOff>2391682</xdr:colOff>
      <xdr:row>222</xdr:row>
      <xdr:rowOff>108857</xdr:rowOff>
    </xdr:from>
    <xdr:to>
      <xdr:col>4</xdr:col>
      <xdr:colOff>3939540</xdr:colOff>
      <xdr:row>273</xdr:row>
      <xdr:rowOff>130968</xdr:rowOff>
    </xdr:to>
    <xdr:sp macro="" textlink="">
      <xdr:nvSpPr>
        <xdr:cNvPr id="7" name="Esquina doblada 1">
          <a:extLst>
            <a:ext uri="{FF2B5EF4-FFF2-40B4-BE49-F238E27FC236}">
              <a16:creationId xmlns:a16="http://schemas.microsoft.com/office/drawing/2014/main" id="{00000000-0008-0000-0800-000007000000}"/>
            </a:ext>
          </a:extLst>
        </xdr:cNvPr>
        <xdr:cNvSpPr/>
      </xdr:nvSpPr>
      <xdr:spPr>
        <a:xfrm>
          <a:off x="2391682" y="40554388"/>
          <a:ext cx="23288671" cy="9130393"/>
        </a:xfrm>
        <a:prstGeom prst="foldedCorner">
          <a:avLst/>
        </a:prstGeom>
        <a:solidFill>
          <a:schemeClr val="accent1">
            <a:alpha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6600">
              <a:solidFill>
                <a:srgbClr val="FF0000"/>
              </a:solidFill>
            </a:rPr>
            <a:t>All these only need to be configurated</a:t>
          </a:r>
          <a:r>
            <a:rPr lang="en-GB" sz="6600" baseline="0">
              <a:solidFill>
                <a:srgbClr val="FF0000"/>
              </a:solidFill>
            </a:rPr>
            <a:t> if 'SWITCH NRG PROFLEX CAPACITY EXPANSION ENDOGENOUS'=0</a:t>
          </a:r>
          <a:endParaRPr lang="en-GB" sz="6600">
            <a:solidFill>
              <a:srgbClr val="FF0000"/>
            </a:solidFill>
          </a:endParaRPr>
        </a:p>
      </xdr:txBody>
    </xdr:sp>
    <xdr:clientData/>
  </xdr:twoCellAnchor>
  <xdr:twoCellAnchor>
    <xdr:from>
      <xdr:col>1</xdr:col>
      <xdr:colOff>12539</xdr:colOff>
      <xdr:row>206</xdr:row>
      <xdr:rowOff>438</xdr:rowOff>
    </xdr:from>
    <xdr:to>
      <xdr:col>6</xdr:col>
      <xdr:colOff>1075501</xdr:colOff>
      <xdr:row>207</xdr:row>
      <xdr:rowOff>27215</xdr:rowOff>
    </xdr:to>
    <xdr:sp macro="" textlink="">
      <xdr:nvSpPr>
        <xdr:cNvPr id="8" name="Esquina doblada 1">
          <a:extLst>
            <a:ext uri="{FF2B5EF4-FFF2-40B4-BE49-F238E27FC236}">
              <a16:creationId xmlns:a16="http://schemas.microsoft.com/office/drawing/2014/main" id="{00000000-0008-0000-0800-000008000000}"/>
            </a:ext>
          </a:extLst>
        </xdr:cNvPr>
        <xdr:cNvSpPr/>
      </xdr:nvSpPr>
      <xdr:spPr>
        <a:xfrm>
          <a:off x="7696039" y="37995663"/>
          <a:ext cx="23053012" cy="210927"/>
        </a:xfrm>
        <a:prstGeom prst="foldedCorner">
          <a:avLst/>
        </a:prstGeom>
        <a:solidFill>
          <a:schemeClr val="accent1">
            <a:alpha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2000">
              <a:solidFill>
                <a:srgbClr val="FF0000"/>
              </a:solidFill>
            </a:rPr>
            <a:t>    NOT USED</a:t>
          </a:r>
        </a:p>
      </xdr:txBody>
    </xdr:sp>
    <xdr:clientData/>
  </xdr:twoCellAnchor>
  <xdr:twoCellAnchor editAs="oneCell">
    <xdr:from>
      <xdr:col>3</xdr:col>
      <xdr:colOff>0</xdr:colOff>
      <xdr:row>263</xdr:row>
      <xdr:rowOff>0</xdr:rowOff>
    </xdr:from>
    <xdr:to>
      <xdr:col>4</xdr:col>
      <xdr:colOff>20319</xdr:colOff>
      <xdr:row>264</xdr:row>
      <xdr:rowOff>15875</xdr:rowOff>
    </xdr:to>
    <xdr:pic>
      <xdr:nvPicPr>
        <xdr:cNvPr id="9" name="Imagen 8">
          <a:extLst>
            <a:ext uri="{FF2B5EF4-FFF2-40B4-BE49-F238E27FC236}">
              <a16:creationId xmlns:a16="http://schemas.microsoft.com/office/drawing/2014/main" id="{00000000-0008-0000-0800-00000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26150" y="48215550"/>
          <a:ext cx="3432174" cy="187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4954774</xdr:colOff>
      <xdr:row>274</xdr:row>
      <xdr:rowOff>15988</xdr:rowOff>
    </xdr:from>
    <xdr:to>
      <xdr:col>5</xdr:col>
      <xdr:colOff>1870364</xdr:colOff>
      <xdr:row>285</xdr:row>
      <xdr:rowOff>152400</xdr:rowOff>
    </xdr:to>
    <xdr:sp macro="" textlink="">
      <xdr:nvSpPr>
        <xdr:cNvPr id="10" name="Esquina doblada 1">
          <a:extLst>
            <a:ext uri="{FF2B5EF4-FFF2-40B4-BE49-F238E27FC236}">
              <a16:creationId xmlns:a16="http://schemas.microsoft.com/office/drawing/2014/main" id="{00000000-0008-0000-0800-00000A000000}"/>
            </a:ext>
          </a:extLst>
        </xdr:cNvPr>
        <xdr:cNvSpPr/>
      </xdr:nvSpPr>
      <xdr:spPr>
        <a:xfrm>
          <a:off x="4954774" y="50141733"/>
          <a:ext cx="22615772" cy="2117612"/>
        </a:xfrm>
        <a:prstGeom prst="foldedCorner">
          <a:avLst/>
        </a:prstGeom>
        <a:solidFill>
          <a:srgbClr val="FF0000">
            <a:alpha val="40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6600">
              <a:solidFill>
                <a:srgbClr val="FF0000"/>
              </a:solidFill>
            </a:rPr>
            <a:t>TO-DO:</a:t>
          </a:r>
          <a:r>
            <a:rPr lang="en-GB" sz="6600" baseline="0">
              <a:solidFill>
                <a:srgbClr val="FF0000"/>
              </a:solidFill>
            </a:rPr>
            <a:t> build an explicit capacity stock for TW of V2G and SC and integrate in the PROFLEX allocate.</a:t>
          </a:r>
          <a:endParaRPr lang="en-GB" sz="6600">
            <a:solidFill>
              <a:srgbClr val="FF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396845</xdr:colOff>
      <xdr:row>32</xdr:row>
      <xdr:rowOff>182638</xdr:rowOff>
    </xdr:from>
    <xdr:to>
      <xdr:col>5</xdr:col>
      <xdr:colOff>1519162</xdr:colOff>
      <xdr:row>40</xdr:row>
      <xdr:rowOff>30240</xdr:rowOff>
    </xdr:to>
    <xdr:sp macro="" textlink="">
      <xdr:nvSpPr>
        <xdr:cNvPr id="2" name="Esquina doblada 1">
          <a:extLst>
            <a:ext uri="{FF2B5EF4-FFF2-40B4-BE49-F238E27FC236}">
              <a16:creationId xmlns:a16="http://schemas.microsoft.com/office/drawing/2014/main" id="{00000000-0008-0000-0A00-000002000000}"/>
            </a:ext>
          </a:extLst>
        </xdr:cNvPr>
        <xdr:cNvSpPr/>
      </xdr:nvSpPr>
      <xdr:spPr>
        <a:xfrm>
          <a:off x="20081845" y="6180213"/>
          <a:ext cx="5313317" cy="1371602"/>
        </a:xfrm>
        <a:prstGeom prst="foldedCorner">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lang="en-GB" sz="1200" b="1">
              <a:solidFill>
                <a:srgbClr val="FF0000"/>
              </a:solidFill>
            </a:rPr>
            <a:t>recycling policies are ongoing work</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nacho\Desktop\comparar%20excel\scenario_parameters_marga_inigo.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Libro5"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C:\Users\nacho\Desktop\comparar_excels\scenario_parameters_land.xlsx" TargetMode="External"/><Relationship Id="rId1" Type="http://schemas.openxmlformats.org/officeDocument/2006/relationships/externalLinkPath" Target="scenario_parameters_lan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dMe"/>
      <sheetName val="glossary_and_narratives"/>
      <sheetName val="list_policies_hypotheses"/>
      <sheetName val="policies_x_scenarios"/>
      <sheetName val="demography"/>
      <sheetName val="society"/>
      <sheetName val="economy"/>
      <sheetName val="finance"/>
      <sheetName val="energy"/>
      <sheetName val="energy-transport"/>
      <sheetName val="materials"/>
      <sheetName val="land_and_water"/>
      <sheetName val="climate"/>
      <sheetName val="intermodule_consistency"/>
      <sheetName val="demography_data"/>
      <sheetName val="energy-data"/>
      <sheetName val="inputs_model_explorer"/>
      <sheetName val="data_model_explorer"/>
      <sheetName val="data_simplified_mode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133">
          <cell r="B133">
            <v>0.1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conomy_OLD"/>
    </sheetNames>
    <sheetDataSet>
      <sheetData sheetId="0">
        <row r="4">
          <cell r="A4" t="str">
            <v>CAPITAL_PRODUCTIVITY_VARIATION</v>
          </cell>
        </row>
        <row r="8">
          <cell r="A8">
            <v>2025</v>
          </cell>
        </row>
        <row r="9">
          <cell r="A9" t="str">
            <v>CAPITAL_PRODUCTIVITY_VARIATION_SP (REGION_35_I,SECTOR_I)</v>
          </cell>
        </row>
        <row r="11">
          <cell r="B11">
            <v>0</v>
          </cell>
          <cell r="C11">
            <v>0</v>
          </cell>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cell r="AM11">
            <v>0</v>
          </cell>
          <cell r="AN11">
            <v>0</v>
          </cell>
          <cell r="AO11">
            <v>0</v>
          </cell>
          <cell r="AP11">
            <v>0</v>
          </cell>
          <cell r="AQ11">
            <v>0</v>
          </cell>
          <cell r="AR11">
            <v>0</v>
          </cell>
          <cell r="AS11">
            <v>0</v>
          </cell>
          <cell r="AT11">
            <v>0</v>
          </cell>
          <cell r="AU11">
            <v>0</v>
          </cell>
          <cell r="AV11">
            <v>0</v>
          </cell>
          <cell r="AW11">
            <v>0</v>
          </cell>
          <cell r="AX11">
            <v>0</v>
          </cell>
          <cell r="AY11">
            <v>0</v>
          </cell>
          <cell r="AZ11">
            <v>0</v>
          </cell>
          <cell r="BA11">
            <v>0</v>
          </cell>
          <cell r="BB11">
            <v>0</v>
          </cell>
          <cell r="BC11">
            <v>0</v>
          </cell>
          <cell r="BD11">
            <v>0</v>
          </cell>
          <cell r="BE11">
            <v>0</v>
          </cell>
          <cell r="BF11">
            <v>0</v>
          </cell>
          <cell r="BG11">
            <v>0</v>
          </cell>
          <cell r="BH11">
            <v>0</v>
          </cell>
          <cell r="BI11">
            <v>0</v>
          </cell>
          <cell r="BJ11">
            <v>0</v>
          </cell>
          <cell r="BK11">
            <v>0</v>
          </cell>
        </row>
        <row r="12">
          <cell r="B12">
            <v>0</v>
          </cell>
          <cell r="C12">
            <v>0</v>
          </cell>
          <cell r="D12">
            <v>0</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v>0</v>
          </cell>
          <cell r="AG12">
            <v>0</v>
          </cell>
          <cell r="AH12">
            <v>0</v>
          </cell>
          <cell r="AI12">
            <v>0</v>
          </cell>
          <cell r="AJ12">
            <v>0</v>
          </cell>
          <cell r="AK12">
            <v>0</v>
          </cell>
          <cell r="AL12">
            <v>0</v>
          </cell>
          <cell r="AM12">
            <v>0</v>
          </cell>
          <cell r="AN12">
            <v>0</v>
          </cell>
          <cell r="AO12">
            <v>0</v>
          </cell>
          <cell r="AP12">
            <v>0</v>
          </cell>
          <cell r="AQ12">
            <v>0</v>
          </cell>
          <cell r="AR12">
            <v>0</v>
          </cell>
          <cell r="AS12">
            <v>0</v>
          </cell>
          <cell r="AT12">
            <v>0</v>
          </cell>
          <cell r="AU12">
            <v>0</v>
          </cell>
          <cell r="AV12">
            <v>0</v>
          </cell>
          <cell r="AW12">
            <v>0</v>
          </cell>
          <cell r="AX12">
            <v>0</v>
          </cell>
          <cell r="AY12">
            <v>0</v>
          </cell>
          <cell r="AZ12">
            <v>0</v>
          </cell>
          <cell r="BA12">
            <v>0</v>
          </cell>
          <cell r="BB12">
            <v>0</v>
          </cell>
          <cell r="BC12">
            <v>0</v>
          </cell>
          <cell r="BD12">
            <v>0</v>
          </cell>
          <cell r="BE12">
            <v>0</v>
          </cell>
          <cell r="BF12">
            <v>0</v>
          </cell>
          <cell r="BG12">
            <v>0</v>
          </cell>
          <cell r="BH12">
            <v>0</v>
          </cell>
          <cell r="BI12">
            <v>0</v>
          </cell>
          <cell r="BJ12">
            <v>0</v>
          </cell>
          <cell r="BK12">
            <v>0</v>
          </cell>
        </row>
        <row r="13">
          <cell r="B13">
            <v>0</v>
          </cell>
          <cell r="C13">
            <v>0</v>
          </cell>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v>0</v>
          </cell>
          <cell r="X13">
            <v>0</v>
          </cell>
          <cell r="Y13">
            <v>0</v>
          </cell>
          <cell r="Z13">
            <v>0</v>
          </cell>
          <cell r="AA13">
            <v>0</v>
          </cell>
          <cell r="AB13">
            <v>0</v>
          </cell>
          <cell r="AC13">
            <v>0</v>
          </cell>
          <cell r="AD13">
            <v>0</v>
          </cell>
          <cell r="AE13">
            <v>0</v>
          </cell>
          <cell r="AF13">
            <v>0</v>
          </cell>
          <cell r="AG13">
            <v>0</v>
          </cell>
          <cell r="AH13">
            <v>0</v>
          </cell>
          <cell r="AI13">
            <v>0</v>
          </cell>
          <cell r="AJ13">
            <v>0</v>
          </cell>
          <cell r="AK13">
            <v>0</v>
          </cell>
          <cell r="AL13">
            <v>0</v>
          </cell>
          <cell r="AM13">
            <v>0</v>
          </cell>
          <cell r="AN13">
            <v>0</v>
          </cell>
          <cell r="AO13">
            <v>0</v>
          </cell>
          <cell r="AP13">
            <v>0</v>
          </cell>
          <cell r="AQ13">
            <v>0</v>
          </cell>
          <cell r="AR13">
            <v>0</v>
          </cell>
          <cell r="AS13">
            <v>0</v>
          </cell>
          <cell r="AT13">
            <v>0</v>
          </cell>
          <cell r="AU13">
            <v>0</v>
          </cell>
          <cell r="AV13">
            <v>0</v>
          </cell>
          <cell r="AW13">
            <v>0</v>
          </cell>
          <cell r="AX13">
            <v>0</v>
          </cell>
          <cell r="AY13">
            <v>0</v>
          </cell>
          <cell r="AZ13">
            <v>0</v>
          </cell>
          <cell r="BA13">
            <v>0</v>
          </cell>
          <cell r="BB13">
            <v>0</v>
          </cell>
          <cell r="BC13">
            <v>0</v>
          </cell>
          <cell r="BD13">
            <v>0</v>
          </cell>
          <cell r="BE13">
            <v>0</v>
          </cell>
          <cell r="BF13">
            <v>0</v>
          </cell>
          <cell r="BG13">
            <v>0</v>
          </cell>
          <cell r="BH13">
            <v>0</v>
          </cell>
          <cell r="BI13">
            <v>0</v>
          </cell>
          <cell r="BJ13">
            <v>0</v>
          </cell>
          <cell r="BK13">
            <v>0</v>
          </cell>
        </row>
        <row r="14">
          <cell r="B14">
            <v>0</v>
          </cell>
          <cell r="C14">
            <v>0</v>
          </cell>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v>0</v>
          </cell>
          <cell r="AG14">
            <v>0</v>
          </cell>
          <cell r="AH14">
            <v>0</v>
          </cell>
          <cell r="AI14">
            <v>0</v>
          </cell>
          <cell r="AJ14">
            <v>0</v>
          </cell>
          <cell r="AK14">
            <v>0</v>
          </cell>
          <cell r="AL14">
            <v>0</v>
          </cell>
          <cell r="AM14">
            <v>0</v>
          </cell>
          <cell r="AN14">
            <v>0</v>
          </cell>
          <cell r="AO14">
            <v>0</v>
          </cell>
          <cell r="AP14">
            <v>0</v>
          </cell>
          <cell r="AQ14">
            <v>0</v>
          </cell>
          <cell r="AR14">
            <v>0</v>
          </cell>
          <cell r="AS14">
            <v>0</v>
          </cell>
          <cell r="AT14">
            <v>0</v>
          </cell>
          <cell r="AU14">
            <v>0</v>
          </cell>
          <cell r="AV14">
            <v>0</v>
          </cell>
          <cell r="AW14">
            <v>0</v>
          </cell>
          <cell r="AX14">
            <v>0</v>
          </cell>
          <cell r="AY14">
            <v>0</v>
          </cell>
          <cell r="AZ14">
            <v>0</v>
          </cell>
          <cell r="BA14">
            <v>0</v>
          </cell>
          <cell r="BB14">
            <v>0</v>
          </cell>
          <cell r="BC14">
            <v>0</v>
          </cell>
          <cell r="BD14">
            <v>0</v>
          </cell>
          <cell r="BE14">
            <v>0</v>
          </cell>
          <cell r="BF14">
            <v>0</v>
          </cell>
          <cell r="BG14">
            <v>0</v>
          </cell>
          <cell r="BH14">
            <v>0</v>
          </cell>
          <cell r="BI14">
            <v>0</v>
          </cell>
          <cell r="BJ14">
            <v>0</v>
          </cell>
          <cell r="BK14">
            <v>0</v>
          </cell>
        </row>
        <row r="15">
          <cell r="B15">
            <v>0</v>
          </cell>
          <cell r="C15">
            <v>0</v>
          </cell>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0</v>
          </cell>
          <cell r="AB15">
            <v>0</v>
          </cell>
          <cell r="AC15">
            <v>0</v>
          </cell>
          <cell r="AD15">
            <v>0</v>
          </cell>
          <cell r="AE15">
            <v>0</v>
          </cell>
          <cell r="AF15">
            <v>0</v>
          </cell>
          <cell r="AG15">
            <v>0</v>
          </cell>
          <cell r="AH15">
            <v>0</v>
          </cell>
          <cell r="AI15">
            <v>0</v>
          </cell>
          <cell r="AJ15">
            <v>0</v>
          </cell>
          <cell r="AK15">
            <v>0</v>
          </cell>
          <cell r="AL15">
            <v>0</v>
          </cell>
          <cell r="AM15">
            <v>0</v>
          </cell>
          <cell r="AN15">
            <v>0</v>
          </cell>
          <cell r="AO15">
            <v>0</v>
          </cell>
          <cell r="AP15">
            <v>0</v>
          </cell>
          <cell r="AQ15">
            <v>0</v>
          </cell>
          <cell r="AR15">
            <v>0</v>
          </cell>
          <cell r="AS15">
            <v>0</v>
          </cell>
          <cell r="AT15">
            <v>0</v>
          </cell>
          <cell r="AU15">
            <v>0</v>
          </cell>
          <cell r="AV15">
            <v>0</v>
          </cell>
          <cell r="AW15">
            <v>0</v>
          </cell>
          <cell r="AX15">
            <v>0</v>
          </cell>
          <cell r="AY15">
            <v>0</v>
          </cell>
          <cell r="AZ15">
            <v>0</v>
          </cell>
          <cell r="BA15">
            <v>0</v>
          </cell>
          <cell r="BB15">
            <v>0</v>
          </cell>
          <cell r="BC15">
            <v>0</v>
          </cell>
          <cell r="BD15">
            <v>0</v>
          </cell>
          <cell r="BE15">
            <v>0</v>
          </cell>
          <cell r="BF15">
            <v>0</v>
          </cell>
          <cell r="BG15">
            <v>0</v>
          </cell>
          <cell r="BH15">
            <v>0</v>
          </cell>
          <cell r="BI15">
            <v>0</v>
          </cell>
          <cell r="BJ15">
            <v>0</v>
          </cell>
          <cell r="BK15">
            <v>0</v>
          </cell>
        </row>
        <row r="16">
          <cell r="B16">
            <v>0</v>
          </cell>
          <cell r="C16">
            <v>0</v>
          </cell>
          <cell r="D16">
            <v>0</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cell r="V16">
            <v>0</v>
          </cell>
          <cell r="W16">
            <v>0</v>
          </cell>
          <cell r="X16">
            <v>0</v>
          </cell>
          <cell r="Y16">
            <v>0</v>
          </cell>
          <cell r="Z16">
            <v>0</v>
          </cell>
          <cell r="AA16">
            <v>0</v>
          </cell>
          <cell r="AB16">
            <v>0</v>
          </cell>
          <cell r="AC16">
            <v>0</v>
          </cell>
          <cell r="AD16">
            <v>0</v>
          </cell>
          <cell r="AE16">
            <v>0</v>
          </cell>
          <cell r="AF16">
            <v>0</v>
          </cell>
          <cell r="AG16">
            <v>0</v>
          </cell>
          <cell r="AH16">
            <v>0</v>
          </cell>
          <cell r="AI16">
            <v>0</v>
          </cell>
          <cell r="AJ16">
            <v>0</v>
          </cell>
          <cell r="AK16">
            <v>0</v>
          </cell>
          <cell r="AL16">
            <v>0</v>
          </cell>
          <cell r="AM16">
            <v>0</v>
          </cell>
          <cell r="AN16">
            <v>0</v>
          </cell>
          <cell r="AO16">
            <v>0</v>
          </cell>
          <cell r="AP16">
            <v>0</v>
          </cell>
          <cell r="AQ16">
            <v>0</v>
          </cell>
          <cell r="AR16">
            <v>0</v>
          </cell>
          <cell r="AS16">
            <v>0</v>
          </cell>
          <cell r="AT16">
            <v>0</v>
          </cell>
          <cell r="AU16">
            <v>0</v>
          </cell>
          <cell r="AV16">
            <v>0</v>
          </cell>
          <cell r="AW16">
            <v>0</v>
          </cell>
          <cell r="AX16">
            <v>0</v>
          </cell>
          <cell r="AY16">
            <v>0</v>
          </cell>
          <cell r="AZ16">
            <v>0</v>
          </cell>
          <cell r="BA16">
            <v>0</v>
          </cell>
          <cell r="BB16">
            <v>0</v>
          </cell>
          <cell r="BC16">
            <v>0</v>
          </cell>
          <cell r="BD16">
            <v>0</v>
          </cell>
          <cell r="BE16">
            <v>0</v>
          </cell>
          <cell r="BF16">
            <v>0</v>
          </cell>
          <cell r="BG16">
            <v>0</v>
          </cell>
          <cell r="BH16">
            <v>0</v>
          </cell>
          <cell r="BI16">
            <v>0</v>
          </cell>
          <cell r="BJ16">
            <v>0</v>
          </cell>
          <cell r="BK16">
            <v>0</v>
          </cell>
        </row>
        <row r="17">
          <cell r="B17">
            <v>0</v>
          </cell>
          <cell r="C17">
            <v>0</v>
          </cell>
          <cell r="D17">
            <v>0</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v>0</v>
          </cell>
          <cell r="AG17">
            <v>0</v>
          </cell>
          <cell r="AH17">
            <v>0</v>
          </cell>
          <cell r="AI17">
            <v>0</v>
          </cell>
          <cell r="AJ17">
            <v>0</v>
          </cell>
          <cell r="AK17">
            <v>0</v>
          </cell>
          <cell r="AL17">
            <v>0</v>
          </cell>
          <cell r="AM17">
            <v>0</v>
          </cell>
          <cell r="AN17">
            <v>0</v>
          </cell>
          <cell r="AO17">
            <v>0</v>
          </cell>
          <cell r="AP17">
            <v>0</v>
          </cell>
          <cell r="AQ17">
            <v>0</v>
          </cell>
          <cell r="AR17">
            <v>0</v>
          </cell>
          <cell r="AS17">
            <v>0</v>
          </cell>
          <cell r="AT17">
            <v>0</v>
          </cell>
          <cell r="AU17">
            <v>0</v>
          </cell>
          <cell r="AV17">
            <v>0</v>
          </cell>
          <cell r="AW17">
            <v>0</v>
          </cell>
          <cell r="AX17">
            <v>0</v>
          </cell>
          <cell r="AY17">
            <v>0</v>
          </cell>
          <cell r="AZ17">
            <v>0</v>
          </cell>
          <cell r="BA17">
            <v>0</v>
          </cell>
          <cell r="BB17">
            <v>0</v>
          </cell>
          <cell r="BC17">
            <v>0</v>
          </cell>
          <cell r="BD17">
            <v>0</v>
          </cell>
          <cell r="BE17">
            <v>0</v>
          </cell>
          <cell r="BF17">
            <v>0</v>
          </cell>
          <cell r="BG17">
            <v>0</v>
          </cell>
          <cell r="BH17">
            <v>0</v>
          </cell>
          <cell r="BI17">
            <v>0</v>
          </cell>
          <cell r="BJ17">
            <v>0</v>
          </cell>
          <cell r="BK17">
            <v>0</v>
          </cell>
        </row>
        <row r="18">
          <cell r="B18">
            <v>0</v>
          </cell>
          <cell r="C18">
            <v>0</v>
          </cell>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cell r="AG18">
            <v>0</v>
          </cell>
          <cell r="AH18">
            <v>0</v>
          </cell>
          <cell r="AI18">
            <v>0</v>
          </cell>
          <cell r="AJ18">
            <v>0</v>
          </cell>
          <cell r="AK18">
            <v>0</v>
          </cell>
          <cell r="AL18">
            <v>0</v>
          </cell>
          <cell r="AM18">
            <v>0</v>
          </cell>
          <cell r="AN18">
            <v>0</v>
          </cell>
          <cell r="AO18">
            <v>0</v>
          </cell>
          <cell r="AP18">
            <v>0</v>
          </cell>
          <cell r="AQ18">
            <v>0</v>
          </cell>
          <cell r="AR18">
            <v>0</v>
          </cell>
          <cell r="AS18">
            <v>0</v>
          </cell>
          <cell r="AT18">
            <v>0</v>
          </cell>
          <cell r="AU18">
            <v>0</v>
          </cell>
          <cell r="AV18">
            <v>0</v>
          </cell>
          <cell r="AW18">
            <v>0</v>
          </cell>
          <cell r="AX18">
            <v>0</v>
          </cell>
          <cell r="AY18">
            <v>0</v>
          </cell>
          <cell r="AZ18">
            <v>0</v>
          </cell>
          <cell r="BA18">
            <v>0</v>
          </cell>
          <cell r="BB18">
            <v>0</v>
          </cell>
          <cell r="BC18">
            <v>0</v>
          </cell>
          <cell r="BD18">
            <v>0</v>
          </cell>
          <cell r="BE18">
            <v>0</v>
          </cell>
          <cell r="BF18">
            <v>0</v>
          </cell>
          <cell r="BG18">
            <v>0</v>
          </cell>
          <cell r="BH18">
            <v>0</v>
          </cell>
          <cell r="BI18">
            <v>0</v>
          </cell>
          <cell r="BJ18">
            <v>0</v>
          </cell>
          <cell r="BK18">
            <v>0</v>
          </cell>
        </row>
        <row r="19">
          <cell r="B19">
            <v>0</v>
          </cell>
          <cell r="C19">
            <v>0</v>
          </cell>
          <cell r="D19">
            <v>0</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0</v>
          </cell>
          <cell r="AM19">
            <v>0</v>
          </cell>
          <cell r="AN19">
            <v>0</v>
          </cell>
          <cell r="AO19">
            <v>0</v>
          </cell>
          <cell r="AP19">
            <v>0</v>
          </cell>
          <cell r="AQ19">
            <v>0</v>
          </cell>
          <cell r="AR19">
            <v>0</v>
          </cell>
          <cell r="AS19">
            <v>0</v>
          </cell>
          <cell r="AT19">
            <v>0</v>
          </cell>
          <cell r="AU19">
            <v>0</v>
          </cell>
          <cell r="AV19">
            <v>0</v>
          </cell>
          <cell r="AW19">
            <v>0</v>
          </cell>
          <cell r="AX19">
            <v>0</v>
          </cell>
          <cell r="AY19">
            <v>0</v>
          </cell>
          <cell r="AZ19">
            <v>0</v>
          </cell>
          <cell r="BA19">
            <v>0</v>
          </cell>
          <cell r="BB19">
            <v>0</v>
          </cell>
          <cell r="BC19">
            <v>0</v>
          </cell>
          <cell r="BD19">
            <v>0</v>
          </cell>
          <cell r="BE19">
            <v>0</v>
          </cell>
          <cell r="BF19">
            <v>0</v>
          </cell>
          <cell r="BG19">
            <v>0</v>
          </cell>
          <cell r="BH19">
            <v>0</v>
          </cell>
          <cell r="BI19">
            <v>0</v>
          </cell>
          <cell r="BJ19">
            <v>0</v>
          </cell>
          <cell r="BK19">
            <v>0</v>
          </cell>
        </row>
        <row r="20">
          <cell r="B20">
            <v>0</v>
          </cell>
          <cell r="C20">
            <v>0</v>
          </cell>
          <cell r="D20">
            <v>0</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cell r="AE20">
            <v>0</v>
          </cell>
          <cell r="AF20">
            <v>0</v>
          </cell>
          <cell r="AG20">
            <v>0</v>
          </cell>
          <cell r="AH20">
            <v>0</v>
          </cell>
          <cell r="AI20">
            <v>0</v>
          </cell>
          <cell r="AJ20">
            <v>0</v>
          </cell>
          <cell r="AK20">
            <v>0</v>
          </cell>
          <cell r="AL20">
            <v>0</v>
          </cell>
          <cell r="AM20">
            <v>0</v>
          </cell>
          <cell r="AN20">
            <v>0</v>
          </cell>
          <cell r="AO20">
            <v>0</v>
          </cell>
          <cell r="AP20">
            <v>0</v>
          </cell>
          <cell r="AQ20">
            <v>0</v>
          </cell>
          <cell r="AR20">
            <v>0</v>
          </cell>
          <cell r="AS20">
            <v>0</v>
          </cell>
          <cell r="AT20">
            <v>0</v>
          </cell>
          <cell r="AU20">
            <v>0</v>
          </cell>
          <cell r="AV20">
            <v>0</v>
          </cell>
          <cell r="AW20">
            <v>0</v>
          </cell>
          <cell r="AX20">
            <v>0</v>
          </cell>
          <cell r="AY20">
            <v>0</v>
          </cell>
          <cell r="AZ20">
            <v>0</v>
          </cell>
          <cell r="BA20">
            <v>0</v>
          </cell>
          <cell r="BB20">
            <v>0</v>
          </cell>
          <cell r="BC20">
            <v>0</v>
          </cell>
          <cell r="BD20">
            <v>0</v>
          </cell>
          <cell r="BE20">
            <v>0</v>
          </cell>
          <cell r="BF20">
            <v>0</v>
          </cell>
          <cell r="BG20">
            <v>0</v>
          </cell>
          <cell r="BH20">
            <v>0</v>
          </cell>
          <cell r="BI20">
            <v>0</v>
          </cell>
          <cell r="BJ20">
            <v>0</v>
          </cell>
          <cell r="BK20">
            <v>0</v>
          </cell>
        </row>
        <row r="21">
          <cell r="B21">
            <v>0</v>
          </cell>
          <cell r="C21">
            <v>0</v>
          </cell>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0</v>
          </cell>
          <cell r="AH21">
            <v>0</v>
          </cell>
          <cell r="AI21">
            <v>0</v>
          </cell>
          <cell r="AJ21">
            <v>0</v>
          </cell>
          <cell r="AK21">
            <v>0</v>
          </cell>
          <cell r="AL21">
            <v>0</v>
          </cell>
          <cell r="AM21">
            <v>0</v>
          </cell>
          <cell r="AN21">
            <v>0</v>
          </cell>
          <cell r="AO21">
            <v>0</v>
          </cell>
          <cell r="AP21">
            <v>0</v>
          </cell>
          <cell r="AQ21">
            <v>0</v>
          </cell>
          <cell r="AR21">
            <v>0</v>
          </cell>
          <cell r="AS21">
            <v>0</v>
          </cell>
          <cell r="AT21">
            <v>0</v>
          </cell>
          <cell r="AU21">
            <v>0</v>
          </cell>
          <cell r="AV21">
            <v>0</v>
          </cell>
          <cell r="AW21">
            <v>0</v>
          </cell>
          <cell r="AX21">
            <v>0</v>
          </cell>
          <cell r="AY21">
            <v>0</v>
          </cell>
          <cell r="AZ21">
            <v>0</v>
          </cell>
          <cell r="BA21">
            <v>0</v>
          </cell>
          <cell r="BB21">
            <v>0</v>
          </cell>
          <cell r="BC21">
            <v>0</v>
          </cell>
          <cell r="BD21">
            <v>0</v>
          </cell>
          <cell r="BE21">
            <v>0</v>
          </cell>
          <cell r="BF21">
            <v>0</v>
          </cell>
          <cell r="BG21">
            <v>0</v>
          </cell>
          <cell r="BH21">
            <v>0</v>
          </cell>
          <cell r="BI21">
            <v>0</v>
          </cell>
          <cell r="BJ21">
            <v>0</v>
          </cell>
          <cell r="BK21">
            <v>0</v>
          </cell>
        </row>
        <row r="22">
          <cell r="B22">
            <v>0</v>
          </cell>
          <cell r="C22">
            <v>0</v>
          </cell>
          <cell r="D22">
            <v>0</v>
          </cell>
          <cell r="E22">
            <v>0</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cell r="V22">
            <v>0</v>
          </cell>
          <cell r="W22">
            <v>0</v>
          </cell>
          <cell r="X22">
            <v>0</v>
          </cell>
          <cell r="Y22">
            <v>0</v>
          </cell>
          <cell r="Z22">
            <v>0</v>
          </cell>
          <cell r="AA22">
            <v>0</v>
          </cell>
          <cell r="AB22">
            <v>0</v>
          </cell>
          <cell r="AC22">
            <v>0</v>
          </cell>
          <cell r="AD22">
            <v>0</v>
          </cell>
          <cell r="AE22">
            <v>0</v>
          </cell>
          <cell r="AF22">
            <v>0</v>
          </cell>
          <cell r="AG22">
            <v>0</v>
          </cell>
          <cell r="AH22">
            <v>0</v>
          </cell>
          <cell r="AI22">
            <v>0</v>
          </cell>
          <cell r="AJ22">
            <v>0</v>
          </cell>
          <cell r="AK22">
            <v>0</v>
          </cell>
          <cell r="AL22">
            <v>0</v>
          </cell>
          <cell r="AM22">
            <v>0</v>
          </cell>
          <cell r="AN22">
            <v>0</v>
          </cell>
          <cell r="AO22">
            <v>0</v>
          </cell>
          <cell r="AP22">
            <v>0</v>
          </cell>
          <cell r="AQ22">
            <v>0</v>
          </cell>
          <cell r="AR22">
            <v>0</v>
          </cell>
          <cell r="AS22">
            <v>0</v>
          </cell>
          <cell r="AT22">
            <v>0</v>
          </cell>
          <cell r="AU22">
            <v>0</v>
          </cell>
          <cell r="AV22">
            <v>0</v>
          </cell>
          <cell r="AW22">
            <v>0</v>
          </cell>
          <cell r="AX22">
            <v>0</v>
          </cell>
          <cell r="AY22">
            <v>0</v>
          </cell>
          <cell r="AZ22">
            <v>0</v>
          </cell>
          <cell r="BA22">
            <v>0</v>
          </cell>
          <cell r="BB22">
            <v>0</v>
          </cell>
          <cell r="BC22">
            <v>0</v>
          </cell>
          <cell r="BD22">
            <v>0</v>
          </cell>
          <cell r="BE22">
            <v>0</v>
          </cell>
          <cell r="BF22">
            <v>0</v>
          </cell>
          <cell r="BG22">
            <v>0</v>
          </cell>
          <cell r="BH22">
            <v>0</v>
          </cell>
          <cell r="BI22">
            <v>0</v>
          </cell>
          <cell r="BJ22">
            <v>0</v>
          </cell>
          <cell r="BK22">
            <v>0</v>
          </cell>
        </row>
        <row r="23">
          <cell r="B23">
            <v>0</v>
          </cell>
          <cell r="C23">
            <v>0</v>
          </cell>
          <cell r="D23">
            <v>0</v>
          </cell>
          <cell r="E23">
            <v>0</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cell r="V23">
            <v>0</v>
          </cell>
          <cell r="W23">
            <v>0</v>
          </cell>
          <cell r="X23">
            <v>0</v>
          </cell>
          <cell r="Y23">
            <v>0</v>
          </cell>
          <cell r="Z23">
            <v>0</v>
          </cell>
          <cell r="AA23">
            <v>0</v>
          </cell>
          <cell r="AB23">
            <v>0</v>
          </cell>
          <cell r="AC23">
            <v>0</v>
          </cell>
          <cell r="AD23">
            <v>0</v>
          </cell>
          <cell r="AE23">
            <v>0</v>
          </cell>
          <cell r="AF23">
            <v>0</v>
          </cell>
          <cell r="AG23">
            <v>0</v>
          </cell>
          <cell r="AH23">
            <v>0</v>
          </cell>
          <cell r="AI23">
            <v>0</v>
          </cell>
          <cell r="AJ23">
            <v>0</v>
          </cell>
          <cell r="AK23">
            <v>0</v>
          </cell>
          <cell r="AL23">
            <v>0</v>
          </cell>
          <cell r="AM23">
            <v>0</v>
          </cell>
          <cell r="AN23">
            <v>0</v>
          </cell>
          <cell r="AO23">
            <v>0</v>
          </cell>
          <cell r="AP23">
            <v>0</v>
          </cell>
          <cell r="AQ23">
            <v>0</v>
          </cell>
          <cell r="AR23">
            <v>0</v>
          </cell>
          <cell r="AS23">
            <v>0</v>
          </cell>
          <cell r="AT23">
            <v>0</v>
          </cell>
          <cell r="AU23">
            <v>0</v>
          </cell>
          <cell r="AV23">
            <v>0</v>
          </cell>
          <cell r="AW23">
            <v>0</v>
          </cell>
          <cell r="AX23">
            <v>0</v>
          </cell>
          <cell r="AY23">
            <v>0</v>
          </cell>
          <cell r="AZ23">
            <v>0</v>
          </cell>
          <cell r="BA23">
            <v>0</v>
          </cell>
          <cell r="BB23">
            <v>0</v>
          </cell>
          <cell r="BC23">
            <v>0</v>
          </cell>
          <cell r="BD23">
            <v>0</v>
          </cell>
          <cell r="BE23">
            <v>0</v>
          </cell>
          <cell r="BF23">
            <v>0</v>
          </cell>
          <cell r="BG23">
            <v>0</v>
          </cell>
          <cell r="BH23">
            <v>0</v>
          </cell>
          <cell r="BI23">
            <v>0</v>
          </cell>
          <cell r="BJ23">
            <v>0</v>
          </cell>
          <cell r="BK23">
            <v>0</v>
          </cell>
        </row>
        <row r="24">
          <cell r="B24">
            <v>0</v>
          </cell>
          <cell r="C24">
            <v>0</v>
          </cell>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v>0</v>
          </cell>
          <cell r="AG24">
            <v>0</v>
          </cell>
          <cell r="AH24">
            <v>0</v>
          </cell>
          <cell r="AI24">
            <v>0</v>
          </cell>
          <cell r="AJ24">
            <v>0</v>
          </cell>
          <cell r="AK24">
            <v>0</v>
          </cell>
          <cell r="AL24">
            <v>0</v>
          </cell>
          <cell r="AM24">
            <v>0</v>
          </cell>
          <cell r="AN24">
            <v>0</v>
          </cell>
          <cell r="AO24">
            <v>0</v>
          </cell>
          <cell r="AP24">
            <v>0</v>
          </cell>
          <cell r="AQ24">
            <v>0</v>
          </cell>
          <cell r="AR24">
            <v>0</v>
          </cell>
          <cell r="AS24">
            <v>0</v>
          </cell>
          <cell r="AT24">
            <v>0</v>
          </cell>
          <cell r="AU24">
            <v>0</v>
          </cell>
          <cell r="AV24">
            <v>0</v>
          </cell>
          <cell r="AW24">
            <v>0</v>
          </cell>
          <cell r="AX24">
            <v>0</v>
          </cell>
          <cell r="AY24">
            <v>0</v>
          </cell>
          <cell r="AZ24">
            <v>0</v>
          </cell>
          <cell r="BA24">
            <v>0</v>
          </cell>
          <cell r="BB24">
            <v>0</v>
          </cell>
          <cell r="BC24">
            <v>0</v>
          </cell>
          <cell r="BD24">
            <v>0</v>
          </cell>
          <cell r="BE24">
            <v>0</v>
          </cell>
          <cell r="BF24">
            <v>0</v>
          </cell>
          <cell r="BG24">
            <v>0</v>
          </cell>
          <cell r="BH24">
            <v>0</v>
          </cell>
          <cell r="BI24">
            <v>0</v>
          </cell>
          <cell r="BJ24">
            <v>0</v>
          </cell>
          <cell r="BK24">
            <v>0</v>
          </cell>
        </row>
        <row r="25">
          <cell r="B25">
            <v>0</v>
          </cell>
          <cell r="C25">
            <v>0</v>
          </cell>
          <cell r="D25">
            <v>0</v>
          </cell>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cell r="AG25">
            <v>0</v>
          </cell>
          <cell r="AH25">
            <v>0</v>
          </cell>
          <cell r="AI25">
            <v>0</v>
          </cell>
          <cell r="AJ25">
            <v>0</v>
          </cell>
          <cell r="AK25">
            <v>0</v>
          </cell>
          <cell r="AL25">
            <v>0</v>
          </cell>
          <cell r="AM25">
            <v>0</v>
          </cell>
          <cell r="AN25">
            <v>0</v>
          </cell>
          <cell r="AO25">
            <v>0</v>
          </cell>
          <cell r="AP25">
            <v>0</v>
          </cell>
          <cell r="AQ25">
            <v>0</v>
          </cell>
          <cell r="AR25">
            <v>0</v>
          </cell>
          <cell r="AS25">
            <v>0</v>
          </cell>
          <cell r="AT25">
            <v>0</v>
          </cell>
          <cell r="AU25">
            <v>0</v>
          </cell>
          <cell r="AV25">
            <v>0</v>
          </cell>
          <cell r="AW25">
            <v>0</v>
          </cell>
          <cell r="AX25">
            <v>0</v>
          </cell>
          <cell r="AY25">
            <v>0</v>
          </cell>
          <cell r="AZ25">
            <v>0</v>
          </cell>
          <cell r="BA25">
            <v>0</v>
          </cell>
          <cell r="BB25">
            <v>0</v>
          </cell>
          <cell r="BC25">
            <v>0</v>
          </cell>
          <cell r="BD25">
            <v>0</v>
          </cell>
          <cell r="BE25">
            <v>0</v>
          </cell>
          <cell r="BF25">
            <v>0</v>
          </cell>
          <cell r="BG25">
            <v>0</v>
          </cell>
          <cell r="BH25">
            <v>0</v>
          </cell>
          <cell r="BI25">
            <v>0</v>
          </cell>
          <cell r="BJ25">
            <v>0</v>
          </cell>
          <cell r="BK25">
            <v>0</v>
          </cell>
        </row>
        <row r="26">
          <cell r="B26">
            <v>0</v>
          </cell>
          <cell r="C26">
            <v>0</v>
          </cell>
          <cell r="D26">
            <v>0</v>
          </cell>
          <cell r="E26">
            <v>0</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cell r="AG26">
            <v>0</v>
          </cell>
          <cell r="AH26">
            <v>0</v>
          </cell>
          <cell r="AI26">
            <v>0</v>
          </cell>
          <cell r="AJ26">
            <v>0</v>
          </cell>
          <cell r="AK26">
            <v>0</v>
          </cell>
          <cell r="AL26">
            <v>0</v>
          </cell>
          <cell r="AM26">
            <v>0</v>
          </cell>
          <cell r="AN26">
            <v>0</v>
          </cell>
          <cell r="AO26">
            <v>0</v>
          </cell>
          <cell r="AP26">
            <v>0</v>
          </cell>
          <cell r="AQ26">
            <v>0</v>
          </cell>
          <cell r="AR26">
            <v>0</v>
          </cell>
          <cell r="AS26">
            <v>0</v>
          </cell>
          <cell r="AT26">
            <v>0</v>
          </cell>
          <cell r="AU26">
            <v>0</v>
          </cell>
          <cell r="AV26">
            <v>0</v>
          </cell>
          <cell r="AW26">
            <v>0</v>
          </cell>
          <cell r="AX26">
            <v>0</v>
          </cell>
          <cell r="AY26">
            <v>0</v>
          </cell>
          <cell r="AZ26">
            <v>0</v>
          </cell>
          <cell r="BA26">
            <v>0</v>
          </cell>
          <cell r="BB26">
            <v>0</v>
          </cell>
          <cell r="BC26">
            <v>0</v>
          </cell>
          <cell r="BD26">
            <v>0</v>
          </cell>
          <cell r="BE26">
            <v>0</v>
          </cell>
          <cell r="BF26">
            <v>0</v>
          </cell>
          <cell r="BG26">
            <v>0</v>
          </cell>
          <cell r="BH26">
            <v>0</v>
          </cell>
          <cell r="BI26">
            <v>0</v>
          </cell>
          <cell r="BJ26">
            <v>0</v>
          </cell>
          <cell r="BK26">
            <v>0</v>
          </cell>
        </row>
        <row r="27">
          <cell r="B27">
            <v>0</v>
          </cell>
          <cell r="C27">
            <v>0</v>
          </cell>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cell r="AH27">
            <v>0</v>
          </cell>
          <cell r="AI27">
            <v>0</v>
          </cell>
          <cell r="AJ27">
            <v>0</v>
          </cell>
          <cell r="AK27">
            <v>0</v>
          </cell>
          <cell r="AL27">
            <v>0</v>
          </cell>
          <cell r="AM27">
            <v>0</v>
          </cell>
          <cell r="AN27">
            <v>0</v>
          </cell>
          <cell r="AO27">
            <v>0</v>
          </cell>
          <cell r="AP27">
            <v>0</v>
          </cell>
          <cell r="AQ27">
            <v>0</v>
          </cell>
          <cell r="AR27">
            <v>0</v>
          </cell>
          <cell r="AS27">
            <v>0</v>
          </cell>
          <cell r="AT27">
            <v>0</v>
          </cell>
          <cell r="AU27">
            <v>0</v>
          </cell>
          <cell r="AV27">
            <v>0</v>
          </cell>
          <cell r="AW27">
            <v>0</v>
          </cell>
          <cell r="AX27">
            <v>0</v>
          </cell>
          <cell r="AY27">
            <v>0</v>
          </cell>
          <cell r="AZ27">
            <v>0</v>
          </cell>
          <cell r="BA27">
            <v>0</v>
          </cell>
          <cell r="BB27">
            <v>0</v>
          </cell>
          <cell r="BC27">
            <v>0</v>
          </cell>
          <cell r="BD27">
            <v>0</v>
          </cell>
          <cell r="BE27">
            <v>0</v>
          </cell>
          <cell r="BF27">
            <v>0</v>
          </cell>
          <cell r="BG27">
            <v>0</v>
          </cell>
          <cell r="BH27">
            <v>0</v>
          </cell>
          <cell r="BI27">
            <v>0</v>
          </cell>
          <cell r="BJ27">
            <v>0</v>
          </cell>
          <cell r="BK27">
            <v>0</v>
          </cell>
        </row>
        <row r="28">
          <cell r="B28">
            <v>0</v>
          </cell>
          <cell r="C28">
            <v>0</v>
          </cell>
          <cell r="D28">
            <v>0</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0</v>
          </cell>
          <cell r="AG28">
            <v>0</v>
          </cell>
          <cell r="AH28">
            <v>0</v>
          </cell>
          <cell r="AI28">
            <v>0</v>
          </cell>
          <cell r="AJ28">
            <v>0</v>
          </cell>
          <cell r="AK28">
            <v>0</v>
          </cell>
          <cell r="AL28">
            <v>0</v>
          </cell>
          <cell r="AM28">
            <v>0</v>
          </cell>
          <cell r="AN28">
            <v>0</v>
          </cell>
          <cell r="AO28">
            <v>0</v>
          </cell>
          <cell r="AP28">
            <v>0</v>
          </cell>
          <cell r="AQ28">
            <v>0</v>
          </cell>
          <cell r="AR28">
            <v>0</v>
          </cell>
          <cell r="AS28">
            <v>0</v>
          </cell>
          <cell r="AT28">
            <v>0</v>
          </cell>
          <cell r="AU28">
            <v>0</v>
          </cell>
          <cell r="AV28">
            <v>0</v>
          </cell>
          <cell r="AW28">
            <v>0</v>
          </cell>
          <cell r="AX28">
            <v>0</v>
          </cell>
          <cell r="AY28">
            <v>0</v>
          </cell>
          <cell r="AZ28">
            <v>0</v>
          </cell>
          <cell r="BA28">
            <v>0</v>
          </cell>
          <cell r="BB28">
            <v>0</v>
          </cell>
          <cell r="BC28">
            <v>0</v>
          </cell>
          <cell r="BD28">
            <v>0</v>
          </cell>
          <cell r="BE28">
            <v>0</v>
          </cell>
          <cell r="BF28">
            <v>0</v>
          </cell>
          <cell r="BG28">
            <v>0</v>
          </cell>
          <cell r="BH28">
            <v>0</v>
          </cell>
          <cell r="BI28">
            <v>0</v>
          </cell>
          <cell r="BJ28">
            <v>0</v>
          </cell>
          <cell r="BK28">
            <v>0</v>
          </cell>
        </row>
        <row r="29">
          <cell r="B29">
            <v>0</v>
          </cell>
          <cell r="C29">
            <v>0</v>
          </cell>
          <cell r="D29">
            <v>0</v>
          </cell>
          <cell r="E29">
            <v>0</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v>0</v>
          </cell>
          <cell r="AG29">
            <v>0</v>
          </cell>
          <cell r="AH29">
            <v>0</v>
          </cell>
          <cell r="AI29">
            <v>0</v>
          </cell>
          <cell r="AJ29">
            <v>0</v>
          </cell>
          <cell r="AK29">
            <v>0</v>
          </cell>
          <cell r="AL29">
            <v>0</v>
          </cell>
          <cell r="AM29">
            <v>0</v>
          </cell>
          <cell r="AN29">
            <v>0</v>
          </cell>
          <cell r="AO29">
            <v>0</v>
          </cell>
          <cell r="AP29">
            <v>0</v>
          </cell>
          <cell r="AQ29">
            <v>0</v>
          </cell>
          <cell r="AR29">
            <v>0</v>
          </cell>
          <cell r="AS29">
            <v>0</v>
          </cell>
          <cell r="AT29">
            <v>0</v>
          </cell>
          <cell r="AU29">
            <v>0</v>
          </cell>
          <cell r="AV29">
            <v>0</v>
          </cell>
          <cell r="AW29">
            <v>0</v>
          </cell>
          <cell r="AX29">
            <v>0</v>
          </cell>
          <cell r="AY29">
            <v>0</v>
          </cell>
          <cell r="AZ29">
            <v>0</v>
          </cell>
          <cell r="BA29">
            <v>0</v>
          </cell>
          <cell r="BB29">
            <v>0</v>
          </cell>
          <cell r="BC29">
            <v>0</v>
          </cell>
          <cell r="BD29">
            <v>0</v>
          </cell>
          <cell r="BE29">
            <v>0</v>
          </cell>
          <cell r="BF29">
            <v>0</v>
          </cell>
          <cell r="BG29">
            <v>0</v>
          </cell>
          <cell r="BH29">
            <v>0</v>
          </cell>
          <cell r="BI29">
            <v>0</v>
          </cell>
          <cell r="BJ29">
            <v>0</v>
          </cell>
          <cell r="BK29">
            <v>0</v>
          </cell>
        </row>
        <row r="30">
          <cell r="B30">
            <v>0</v>
          </cell>
          <cell r="C30">
            <v>0</v>
          </cell>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cell r="AM30">
            <v>0</v>
          </cell>
          <cell r="AN30">
            <v>0</v>
          </cell>
          <cell r="AO30">
            <v>0</v>
          </cell>
          <cell r="AP30">
            <v>0</v>
          </cell>
          <cell r="AQ30">
            <v>0</v>
          </cell>
          <cell r="AR30">
            <v>0</v>
          </cell>
          <cell r="AS30">
            <v>0</v>
          </cell>
          <cell r="AT30">
            <v>0</v>
          </cell>
          <cell r="AU30">
            <v>0</v>
          </cell>
          <cell r="AV30">
            <v>0</v>
          </cell>
          <cell r="AW30">
            <v>0</v>
          </cell>
          <cell r="AX30">
            <v>0</v>
          </cell>
          <cell r="AY30">
            <v>0</v>
          </cell>
          <cell r="AZ30">
            <v>0</v>
          </cell>
          <cell r="BA30">
            <v>0</v>
          </cell>
          <cell r="BB30">
            <v>0</v>
          </cell>
          <cell r="BC30">
            <v>0</v>
          </cell>
          <cell r="BD30">
            <v>0</v>
          </cell>
          <cell r="BE30">
            <v>0</v>
          </cell>
          <cell r="BF30">
            <v>0</v>
          </cell>
          <cell r="BG30">
            <v>0</v>
          </cell>
          <cell r="BH30">
            <v>0</v>
          </cell>
          <cell r="BI30">
            <v>0</v>
          </cell>
          <cell r="BJ30">
            <v>0</v>
          </cell>
          <cell r="BK30">
            <v>0</v>
          </cell>
        </row>
        <row r="31">
          <cell r="B31">
            <v>0</v>
          </cell>
          <cell r="C31">
            <v>0</v>
          </cell>
          <cell r="D31">
            <v>0</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0</v>
          </cell>
          <cell r="AI31">
            <v>0</v>
          </cell>
          <cell r="AJ31">
            <v>0</v>
          </cell>
          <cell r="AK31">
            <v>0</v>
          </cell>
          <cell r="AL31">
            <v>0</v>
          </cell>
          <cell r="AM31">
            <v>0</v>
          </cell>
          <cell r="AN31">
            <v>0</v>
          </cell>
          <cell r="AO31">
            <v>0</v>
          </cell>
          <cell r="AP31">
            <v>0</v>
          </cell>
          <cell r="AQ31">
            <v>0</v>
          </cell>
          <cell r="AR31">
            <v>0</v>
          </cell>
          <cell r="AS31">
            <v>0</v>
          </cell>
          <cell r="AT31">
            <v>0</v>
          </cell>
          <cell r="AU31">
            <v>0</v>
          </cell>
          <cell r="AV31">
            <v>0</v>
          </cell>
          <cell r="AW31">
            <v>0</v>
          </cell>
          <cell r="AX31">
            <v>0</v>
          </cell>
          <cell r="AY31">
            <v>0</v>
          </cell>
          <cell r="AZ31">
            <v>0</v>
          </cell>
          <cell r="BA31">
            <v>0</v>
          </cell>
          <cell r="BB31">
            <v>0</v>
          </cell>
          <cell r="BC31">
            <v>0</v>
          </cell>
          <cell r="BD31">
            <v>0</v>
          </cell>
          <cell r="BE31">
            <v>0</v>
          </cell>
          <cell r="BF31">
            <v>0</v>
          </cell>
          <cell r="BG31">
            <v>0</v>
          </cell>
          <cell r="BH31">
            <v>0</v>
          </cell>
          <cell r="BI31">
            <v>0</v>
          </cell>
          <cell r="BJ31">
            <v>0</v>
          </cell>
          <cell r="BK31">
            <v>0</v>
          </cell>
        </row>
        <row r="32">
          <cell r="B32">
            <v>0</v>
          </cell>
          <cell r="C32">
            <v>0</v>
          </cell>
          <cell r="D32">
            <v>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0</v>
          </cell>
          <cell r="AL32">
            <v>0</v>
          </cell>
          <cell r="AM32">
            <v>0</v>
          </cell>
          <cell r="AN32">
            <v>0</v>
          </cell>
          <cell r="AO32">
            <v>0</v>
          </cell>
          <cell r="AP32">
            <v>0</v>
          </cell>
          <cell r="AQ32">
            <v>0</v>
          </cell>
          <cell r="AR32">
            <v>0</v>
          </cell>
          <cell r="AS32">
            <v>0</v>
          </cell>
          <cell r="AT32">
            <v>0</v>
          </cell>
          <cell r="AU32">
            <v>0</v>
          </cell>
          <cell r="AV32">
            <v>0</v>
          </cell>
          <cell r="AW32">
            <v>0</v>
          </cell>
          <cell r="AX32">
            <v>0</v>
          </cell>
          <cell r="AY32">
            <v>0</v>
          </cell>
          <cell r="AZ32">
            <v>0</v>
          </cell>
          <cell r="BA32">
            <v>0</v>
          </cell>
          <cell r="BB32">
            <v>0</v>
          </cell>
          <cell r="BC32">
            <v>0</v>
          </cell>
          <cell r="BD32">
            <v>0</v>
          </cell>
          <cell r="BE32">
            <v>0</v>
          </cell>
          <cell r="BF32">
            <v>0</v>
          </cell>
          <cell r="BG32">
            <v>0</v>
          </cell>
          <cell r="BH32">
            <v>0</v>
          </cell>
          <cell r="BI32">
            <v>0</v>
          </cell>
          <cell r="BJ32">
            <v>0</v>
          </cell>
          <cell r="BK32">
            <v>0</v>
          </cell>
        </row>
        <row r="33">
          <cell r="B33">
            <v>0</v>
          </cell>
          <cell r="C33">
            <v>0</v>
          </cell>
          <cell r="D33">
            <v>0</v>
          </cell>
          <cell r="E33">
            <v>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0</v>
          </cell>
          <cell r="AG33">
            <v>0</v>
          </cell>
          <cell r="AH33">
            <v>0</v>
          </cell>
          <cell r="AI33">
            <v>0</v>
          </cell>
          <cell r="AJ33">
            <v>0</v>
          </cell>
          <cell r="AK33">
            <v>0</v>
          </cell>
          <cell r="AL33">
            <v>0</v>
          </cell>
          <cell r="AM33">
            <v>0</v>
          </cell>
          <cell r="AN33">
            <v>0</v>
          </cell>
          <cell r="AO33">
            <v>0</v>
          </cell>
          <cell r="AP33">
            <v>0</v>
          </cell>
          <cell r="AQ33">
            <v>0</v>
          </cell>
          <cell r="AR33">
            <v>0</v>
          </cell>
          <cell r="AS33">
            <v>0</v>
          </cell>
          <cell r="AT33">
            <v>0</v>
          </cell>
          <cell r="AU33">
            <v>0</v>
          </cell>
          <cell r="AV33">
            <v>0</v>
          </cell>
          <cell r="AW33">
            <v>0</v>
          </cell>
          <cell r="AX33">
            <v>0</v>
          </cell>
          <cell r="AY33">
            <v>0</v>
          </cell>
          <cell r="AZ33">
            <v>0</v>
          </cell>
          <cell r="BA33">
            <v>0</v>
          </cell>
          <cell r="BB33">
            <v>0</v>
          </cell>
          <cell r="BC33">
            <v>0</v>
          </cell>
          <cell r="BD33">
            <v>0</v>
          </cell>
          <cell r="BE33">
            <v>0</v>
          </cell>
          <cell r="BF33">
            <v>0</v>
          </cell>
          <cell r="BG33">
            <v>0</v>
          </cell>
          <cell r="BH33">
            <v>0</v>
          </cell>
          <cell r="BI33">
            <v>0</v>
          </cell>
          <cell r="BJ33">
            <v>0</v>
          </cell>
          <cell r="BK33">
            <v>0</v>
          </cell>
        </row>
        <row r="34">
          <cell r="B34">
            <v>0</v>
          </cell>
          <cell r="C34">
            <v>0</v>
          </cell>
          <cell r="D34">
            <v>0</v>
          </cell>
          <cell r="E34">
            <v>0</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v>0</v>
          </cell>
          <cell r="AG34">
            <v>0</v>
          </cell>
          <cell r="AH34">
            <v>0</v>
          </cell>
          <cell r="AI34">
            <v>0</v>
          </cell>
          <cell r="AJ34">
            <v>0</v>
          </cell>
          <cell r="AK34">
            <v>0</v>
          </cell>
          <cell r="AL34">
            <v>0</v>
          </cell>
          <cell r="AM34">
            <v>0</v>
          </cell>
          <cell r="AN34">
            <v>0</v>
          </cell>
          <cell r="AO34">
            <v>0</v>
          </cell>
          <cell r="AP34">
            <v>0</v>
          </cell>
          <cell r="AQ34">
            <v>0</v>
          </cell>
          <cell r="AR34">
            <v>0</v>
          </cell>
          <cell r="AS34">
            <v>0</v>
          </cell>
          <cell r="AT34">
            <v>0</v>
          </cell>
          <cell r="AU34">
            <v>0</v>
          </cell>
          <cell r="AV34">
            <v>0</v>
          </cell>
          <cell r="AW34">
            <v>0</v>
          </cell>
          <cell r="AX34">
            <v>0</v>
          </cell>
          <cell r="AY34">
            <v>0</v>
          </cell>
          <cell r="AZ34">
            <v>0</v>
          </cell>
          <cell r="BA34">
            <v>0</v>
          </cell>
          <cell r="BB34">
            <v>0</v>
          </cell>
          <cell r="BC34">
            <v>0</v>
          </cell>
          <cell r="BD34">
            <v>0</v>
          </cell>
          <cell r="BE34">
            <v>0</v>
          </cell>
          <cell r="BF34">
            <v>0</v>
          </cell>
          <cell r="BG34">
            <v>0</v>
          </cell>
          <cell r="BH34">
            <v>0</v>
          </cell>
          <cell r="BI34">
            <v>0</v>
          </cell>
          <cell r="BJ34">
            <v>0</v>
          </cell>
          <cell r="BK34">
            <v>0</v>
          </cell>
        </row>
        <row r="35">
          <cell r="B35">
            <v>0</v>
          </cell>
          <cell r="C35">
            <v>0</v>
          </cell>
          <cell r="D35">
            <v>0</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0</v>
          </cell>
          <cell r="AH35">
            <v>0</v>
          </cell>
          <cell r="AI35">
            <v>0</v>
          </cell>
          <cell r="AJ35">
            <v>0</v>
          </cell>
          <cell r="AK35">
            <v>0</v>
          </cell>
          <cell r="AL35">
            <v>0</v>
          </cell>
          <cell r="AM35">
            <v>0</v>
          </cell>
          <cell r="AN35">
            <v>0</v>
          </cell>
          <cell r="AO35">
            <v>0</v>
          </cell>
          <cell r="AP35">
            <v>0</v>
          </cell>
          <cell r="AQ35">
            <v>0</v>
          </cell>
          <cell r="AR35">
            <v>0</v>
          </cell>
          <cell r="AS35">
            <v>0</v>
          </cell>
          <cell r="AT35">
            <v>0</v>
          </cell>
          <cell r="AU35">
            <v>0</v>
          </cell>
          <cell r="AV35">
            <v>0</v>
          </cell>
          <cell r="AW35">
            <v>0</v>
          </cell>
          <cell r="AX35">
            <v>0</v>
          </cell>
          <cell r="AY35">
            <v>0</v>
          </cell>
          <cell r="AZ35">
            <v>0</v>
          </cell>
          <cell r="BA35">
            <v>0</v>
          </cell>
          <cell r="BB35">
            <v>0</v>
          </cell>
          <cell r="BC35">
            <v>0</v>
          </cell>
          <cell r="BD35">
            <v>0</v>
          </cell>
          <cell r="BE35">
            <v>0</v>
          </cell>
          <cell r="BF35">
            <v>0</v>
          </cell>
          <cell r="BG35">
            <v>0</v>
          </cell>
          <cell r="BH35">
            <v>0</v>
          </cell>
          <cell r="BI35">
            <v>0</v>
          </cell>
          <cell r="BJ35">
            <v>0</v>
          </cell>
          <cell r="BK35">
            <v>0</v>
          </cell>
        </row>
        <row r="36">
          <cell r="B36">
            <v>0</v>
          </cell>
          <cell r="C36">
            <v>0</v>
          </cell>
          <cell r="D36">
            <v>0</v>
          </cell>
          <cell r="E36">
            <v>0</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cell r="AG36">
            <v>0</v>
          </cell>
          <cell r="AH36">
            <v>0</v>
          </cell>
          <cell r="AI36">
            <v>0</v>
          </cell>
          <cell r="AJ36">
            <v>0</v>
          </cell>
          <cell r="AK36">
            <v>0</v>
          </cell>
          <cell r="AL36">
            <v>0</v>
          </cell>
          <cell r="AM36">
            <v>0</v>
          </cell>
          <cell r="AN36">
            <v>0</v>
          </cell>
          <cell r="AO36">
            <v>0</v>
          </cell>
          <cell r="AP36">
            <v>0</v>
          </cell>
          <cell r="AQ36">
            <v>0</v>
          </cell>
          <cell r="AR36">
            <v>0</v>
          </cell>
          <cell r="AS36">
            <v>0</v>
          </cell>
          <cell r="AT36">
            <v>0</v>
          </cell>
          <cell r="AU36">
            <v>0</v>
          </cell>
          <cell r="AV36">
            <v>0</v>
          </cell>
          <cell r="AW36">
            <v>0</v>
          </cell>
          <cell r="AX36">
            <v>0</v>
          </cell>
          <cell r="AY36">
            <v>0</v>
          </cell>
          <cell r="AZ36">
            <v>0</v>
          </cell>
          <cell r="BA36">
            <v>0</v>
          </cell>
          <cell r="BB36">
            <v>0</v>
          </cell>
          <cell r="BC36">
            <v>0</v>
          </cell>
          <cell r="BD36">
            <v>0</v>
          </cell>
          <cell r="BE36">
            <v>0</v>
          </cell>
          <cell r="BF36">
            <v>0</v>
          </cell>
          <cell r="BG36">
            <v>0</v>
          </cell>
          <cell r="BH36">
            <v>0</v>
          </cell>
          <cell r="BI36">
            <v>0</v>
          </cell>
          <cell r="BJ36">
            <v>0</v>
          </cell>
          <cell r="BK36">
            <v>0</v>
          </cell>
        </row>
        <row r="37">
          <cell r="B37">
            <v>0</v>
          </cell>
          <cell r="C37">
            <v>0</v>
          </cell>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cell r="AL37">
            <v>0</v>
          </cell>
          <cell r="AM37">
            <v>0</v>
          </cell>
          <cell r="AN37">
            <v>0</v>
          </cell>
          <cell r="AO37">
            <v>0</v>
          </cell>
          <cell r="AP37">
            <v>0</v>
          </cell>
          <cell r="AQ37">
            <v>0</v>
          </cell>
          <cell r="AR37">
            <v>0</v>
          </cell>
          <cell r="AS37">
            <v>0</v>
          </cell>
          <cell r="AT37">
            <v>0</v>
          </cell>
          <cell r="AU37">
            <v>0</v>
          </cell>
          <cell r="AV37">
            <v>0</v>
          </cell>
          <cell r="AW37">
            <v>0</v>
          </cell>
          <cell r="AX37">
            <v>0</v>
          </cell>
          <cell r="AY37">
            <v>0</v>
          </cell>
          <cell r="AZ37">
            <v>0</v>
          </cell>
          <cell r="BA37">
            <v>0</v>
          </cell>
          <cell r="BB37">
            <v>0</v>
          </cell>
          <cell r="BC37">
            <v>0</v>
          </cell>
          <cell r="BD37">
            <v>0</v>
          </cell>
          <cell r="BE37">
            <v>0</v>
          </cell>
          <cell r="BF37">
            <v>0</v>
          </cell>
          <cell r="BG37">
            <v>0</v>
          </cell>
          <cell r="BH37">
            <v>0</v>
          </cell>
          <cell r="BI37">
            <v>0</v>
          </cell>
          <cell r="BJ37">
            <v>0</v>
          </cell>
          <cell r="BK37">
            <v>0</v>
          </cell>
        </row>
        <row r="38">
          <cell r="B38">
            <v>0</v>
          </cell>
          <cell r="C38">
            <v>0</v>
          </cell>
          <cell r="D38">
            <v>0</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0</v>
          </cell>
          <cell r="AG38">
            <v>0</v>
          </cell>
          <cell r="AH38">
            <v>0</v>
          </cell>
          <cell r="AI38">
            <v>0</v>
          </cell>
          <cell r="AJ38">
            <v>0</v>
          </cell>
          <cell r="AK38">
            <v>0</v>
          </cell>
          <cell r="AL38">
            <v>0</v>
          </cell>
          <cell r="AM38">
            <v>0</v>
          </cell>
          <cell r="AN38">
            <v>0</v>
          </cell>
          <cell r="AO38">
            <v>0</v>
          </cell>
          <cell r="AP38">
            <v>0</v>
          </cell>
          <cell r="AQ38">
            <v>0</v>
          </cell>
          <cell r="AR38">
            <v>0</v>
          </cell>
          <cell r="AS38">
            <v>0</v>
          </cell>
          <cell r="AT38">
            <v>0</v>
          </cell>
          <cell r="AU38">
            <v>0</v>
          </cell>
          <cell r="AV38">
            <v>0</v>
          </cell>
          <cell r="AW38">
            <v>0</v>
          </cell>
          <cell r="AX38">
            <v>0</v>
          </cell>
          <cell r="AY38">
            <v>0</v>
          </cell>
          <cell r="AZ38">
            <v>0</v>
          </cell>
          <cell r="BA38">
            <v>0</v>
          </cell>
          <cell r="BB38">
            <v>0</v>
          </cell>
          <cell r="BC38">
            <v>0</v>
          </cell>
          <cell r="BD38">
            <v>0</v>
          </cell>
          <cell r="BE38">
            <v>0</v>
          </cell>
          <cell r="BF38">
            <v>0</v>
          </cell>
          <cell r="BG38">
            <v>0</v>
          </cell>
          <cell r="BH38">
            <v>0</v>
          </cell>
          <cell r="BI38">
            <v>0</v>
          </cell>
          <cell r="BJ38">
            <v>0</v>
          </cell>
          <cell r="BK38">
            <v>0</v>
          </cell>
        </row>
        <row r="39">
          <cell r="B39">
            <v>0</v>
          </cell>
          <cell r="C39">
            <v>0</v>
          </cell>
          <cell r="D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0</v>
          </cell>
          <cell r="AH39">
            <v>0</v>
          </cell>
          <cell r="AI39">
            <v>0</v>
          </cell>
          <cell r="AJ39">
            <v>0</v>
          </cell>
          <cell r="AK39">
            <v>0</v>
          </cell>
          <cell r="AL39">
            <v>0</v>
          </cell>
          <cell r="AM39">
            <v>0</v>
          </cell>
          <cell r="AN39">
            <v>0</v>
          </cell>
          <cell r="AO39">
            <v>0</v>
          </cell>
          <cell r="AP39">
            <v>0</v>
          </cell>
          <cell r="AQ39">
            <v>0</v>
          </cell>
          <cell r="AR39">
            <v>0</v>
          </cell>
          <cell r="AS39">
            <v>0</v>
          </cell>
          <cell r="AT39">
            <v>0</v>
          </cell>
          <cell r="AU39">
            <v>0</v>
          </cell>
          <cell r="AV39">
            <v>0</v>
          </cell>
          <cell r="AW39">
            <v>0</v>
          </cell>
          <cell r="AX39">
            <v>0</v>
          </cell>
          <cell r="AY39">
            <v>0</v>
          </cell>
          <cell r="AZ39">
            <v>0</v>
          </cell>
          <cell r="BA39">
            <v>0</v>
          </cell>
          <cell r="BB39">
            <v>0</v>
          </cell>
          <cell r="BC39">
            <v>0</v>
          </cell>
          <cell r="BD39">
            <v>0</v>
          </cell>
          <cell r="BE39">
            <v>0</v>
          </cell>
          <cell r="BF39">
            <v>0</v>
          </cell>
          <cell r="BG39">
            <v>0</v>
          </cell>
          <cell r="BH39">
            <v>0</v>
          </cell>
          <cell r="BI39">
            <v>0</v>
          </cell>
          <cell r="BJ39">
            <v>0</v>
          </cell>
          <cell r="BK39">
            <v>0</v>
          </cell>
        </row>
        <row r="40">
          <cell r="B40">
            <v>0</v>
          </cell>
          <cell r="C40">
            <v>0</v>
          </cell>
          <cell r="D40">
            <v>0</v>
          </cell>
          <cell r="E40">
            <v>0</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cell r="AD40">
            <v>0</v>
          </cell>
          <cell r="AE40">
            <v>0</v>
          </cell>
          <cell r="AF40">
            <v>0</v>
          </cell>
          <cell r="AG40">
            <v>0</v>
          </cell>
          <cell r="AH40">
            <v>0</v>
          </cell>
          <cell r="AI40">
            <v>0</v>
          </cell>
          <cell r="AJ40">
            <v>0</v>
          </cell>
          <cell r="AK40">
            <v>0</v>
          </cell>
          <cell r="AL40">
            <v>0</v>
          </cell>
          <cell r="AM40">
            <v>0</v>
          </cell>
          <cell r="AN40">
            <v>0</v>
          </cell>
          <cell r="AO40">
            <v>0</v>
          </cell>
          <cell r="AP40">
            <v>0</v>
          </cell>
          <cell r="AQ40">
            <v>0</v>
          </cell>
          <cell r="AR40">
            <v>0</v>
          </cell>
          <cell r="AS40">
            <v>0</v>
          </cell>
          <cell r="AT40">
            <v>0</v>
          </cell>
          <cell r="AU40">
            <v>0</v>
          </cell>
          <cell r="AV40">
            <v>0</v>
          </cell>
          <cell r="AW40">
            <v>0</v>
          </cell>
          <cell r="AX40">
            <v>0</v>
          </cell>
          <cell r="AY40">
            <v>0</v>
          </cell>
          <cell r="AZ40">
            <v>0</v>
          </cell>
          <cell r="BA40">
            <v>0</v>
          </cell>
          <cell r="BB40">
            <v>0</v>
          </cell>
          <cell r="BC40">
            <v>0</v>
          </cell>
          <cell r="BD40">
            <v>0</v>
          </cell>
          <cell r="BE40">
            <v>0</v>
          </cell>
          <cell r="BF40">
            <v>0</v>
          </cell>
          <cell r="BG40">
            <v>0</v>
          </cell>
          <cell r="BH40">
            <v>0</v>
          </cell>
          <cell r="BI40">
            <v>0</v>
          </cell>
          <cell r="BJ40">
            <v>0</v>
          </cell>
          <cell r="BK40">
            <v>0</v>
          </cell>
        </row>
        <row r="41">
          <cell r="B41">
            <v>0</v>
          </cell>
          <cell r="C41">
            <v>0</v>
          </cell>
          <cell r="D41">
            <v>0</v>
          </cell>
          <cell r="E41">
            <v>0</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cell r="AI41">
            <v>0</v>
          </cell>
          <cell r="AJ41">
            <v>0</v>
          </cell>
          <cell r="AK41">
            <v>0</v>
          </cell>
          <cell r="AL41">
            <v>0</v>
          </cell>
          <cell r="AM41">
            <v>0</v>
          </cell>
          <cell r="AN41">
            <v>0</v>
          </cell>
          <cell r="AO41">
            <v>0</v>
          </cell>
          <cell r="AP41">
            <v>0</v>
          </cell>
          <cell r="AQ41">
            <v>0</v>
          </cell>
          <cell r="AR41">
            <v>0</v>
          </cell>
          <cell r="AS41">
            <v>0</v>
          </cell>
          <cell r="AT41">
            <v>0</v>
          </cell>
          <cell r="AU41">
            <v>0</v>
          </cell>
          <cell r="AV41">
            <v>0</v>
          </cell>
          <cell r="AW41">
            <v>0</v>
          </cell>
          <cell r="AX41">
            <v>0</v>
          </cell>
          <cell r="AY41">
            <v>0</v>
          </cell>
          <cell r="AZ41">
            <v>0</v>
          </cell>
          <cell r="BA41">
            <v>0</v>
          </cell>
          <cell r="BB41">
            <v>0</v>
          </cell>
          <cell r="BC41">
            <v>0</v>
          </cell>
          <cell r="BD41">
            <v>0</v>
          </cell>
          <cell r="BE41">
            <v>0</v>
          </cell>
          <cell r="BF41">
            <v>0</v>
          </cell>
          <cell r="BG41">
            <v>0</v>
          </cell>
          <cell r="BH41">
            <v>0</v>
          </cell>
          <cell r="BI41">
            <v>0</v>
          </cell>
          <cell r="BJ41">
            <v>0</v>
          </cell>
          <cell r="BK41">
            <v>0</v>
          </cell>
        </row>
        <row r="42">
          <cell r="B42">
            <v>0</v>
          </cell>
          <cell r="C42">
            <v>0</v>
          </cell>
          <cell r="D42">
            <v>0</v>
          </cell>
          <cell r="E42">
            <v>0</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v>0</v>
          </cell>
          <cell r="AG42">
            <v>0</v>
          </cell>
          <cell r="AH42">
            <v>0</v>
          </cell>
          <cell r="AI42">
            <v>0</v>
          </cell>
          <cell r="AJ42">
            <v>0</v>
          </cell>
          <cell r="AK42">
            <v>0</v>
          </cell>
          <cell r="AL42">
            <v>0</v>
          </cell>
          <cell r="AM42">
            <v>0</v>
          </cell>
          <cell r="AN42">
            <v>0</v>
          </cell>
          <cell r="AO42">
            <v>0</v>
          </cell>
          <cell r="AP42">
            <v>0</v>
          </cell>
          <cell r="AQ42">
            <v>0</v>
          </cell>
          <cell r="AR42">
            <v>0</v>
          </cell>
          <cell r="AS42">
            <v>0</v>
          </cell>
          <cell r="AT42">
            <v>0</v>
          </cell>
          <cell r="AU42">
            <v>0</v>
          </cell>
          <cell r="AV42">
            <v>0</v>
          </cell>
          <cell r="AW42">
            <v>0</v>
          </cell>
          <cell r="AX42">
            <v>0</v>
          </cell>
          <cell r="AY42">
            <v>0</v>
          </cell>
          <cell r="AZ42">
            <v>0</v>
          </cell>
          <cell r="BA42">
            <v>0</v>
          </cell>
          <cell r="BB42">
            <v>0</v>
          </cell>
          <cell r="BC42">
            <v>0</v>
          </cell>
          <cell r="BD42">
            <v>0</v>
          </cell>
          <cell r="BE42">
            <v>0</v>
          </cell>
          <cell r="BF42">
            <v>0</v>
          </cell>
          <cell r="BG42">
            <v>0</v>
          </cell>
          <cell r="BH42">
            <v>0</v>
          </cell>
          <cell r="BI42">
            <v>0</v>
          </cell>
          <cell r="BJ42">
            <v>0</v>
          </cell>
          <cell r="BK42">
            <v>0</v>
          </cell>
        </row>
        <row r="43">
          <cell r="B43">
            <v>0</v>
          </cell>
          <cell r="C43">
            <v>0</v>
          </cell>
          <cell r="D43">
            <v>0</v>
          </cell>
          <cell r="E43">
            <v>0</v>
          </cell>
          <cell r="F43">
            <v>0</v>
          </cell>
          <cell r="G43">
            <v>0</v>
          </cell>
          <cell r="H43">
            <v>0</v>
          </cell>
          <cell r="I43">
            <v>0</v>
          </cell>
          <cell r="J43">
            <v>0</v>
          </cell>
          <cell r="K43">
            <v>0</v>
          </cell>
          <cell r="L43">
            <v>0</v>
          </cell>
          <cell r="M43">
            <v>0</v>
          </cell>
          <cell r="N43">
            <v>0</v>
          </cell>
          <cell r="O43">
            <v>0</v>
          </cell>
          <cell r="P43">
            <v>0</v>
          </cell>
          <cell r="Q43">
            <v>0</v>
          </cell>
          <cell r="R43">
            <v>0</v>
          </cell>
          <cell r="S43">
            <v>0</v>
          </cell>
          <cell r="T43">
            <v>0</v>
          </cell>
          <cell r="U43">
            <v>0</v>
          </cell>
          <cell r="V43">
            <v>0</v>
          </cell>
          <cell r="W43">
            <v>0</v>
          </cell>
          <cell r="X43">
            <v>0</v>
          </cell>
          <cell r="Y43">
            <v>0</v>
          </cell>
          <cell r="Z43">
            <v>0</v>
          </cell>
          <cell r="AA43">
            <v>0</v>
          </cell>
          <cell r="AB43">
            <v>0</v>
          </cell>
          <cell r="AC43">
            <v>0</v>
          </cell>
          <cell r="AD43">
            <v>0</v>
          </cell>
          <cell r="AE43">
            <v>0</v>
          </cell>
          <cell r="AF43">
            <v>0</v>
          </cell>
          <cell r="AG43">
            <v>0</v>
          </cell>
          <cell r="AH43">
            <v>0</v>
          </cell>
          <cell r="AI43">
            <v>0</v>
          </cell>
          <cell r="AJ43">
            <v>0</v>
          </cell>
          <cell r="AK43">
            <v>0</v>
          </cell>
          <cell r="AL43">
            <v>0</v>
          </cell>
          <cell r="AM43">
            <v>0</v>
          </cell>
          <cell r="AN43">
            <v>0</v>
          </cell>
          <cell r="AO43">
            <v>0</v>
          </cell>
          <cell r="AP43">
            <v>0</v>
          </cell>
          <cell r="AQ43">
            <v>0</v>
          </cell>
          <cell r="AR43">
            <v>0</v>
          </cell>
          <cell r="AS43">
            <v>0</v>
          </cell>
          <cell r="AT43">
            <v>0</v>
          </cell>
          <cell r="AU43">
            <v>0</v>
          </cell>
          <cell r="AV43">
            <v>0</v>
          </cell>
          <cell r="AW43">
            <v>0</v>
          </cell>
          <cell r="AX43">
            <v>0</v>
          </cell>
          <cell r="AY43">
            <v>0</v>
          </cell>
          <cell r="AZ43">
            <v>0</v>
          </cell>
          <cell r="BA43">
            <v>0</v>
          </cell>
          <cell r="BB43">
            <v>0</v>
          </cell>
          <cell r="BC43">
            <v>0</v>
          </cell>
          <cell r="BD43">
            <v>0</v>
          </cell>
          <cell r="BE43">
            <v>0</v>
          </cell>
          <cell r="BF43">
            <v>0</v>
          </cell>
          <cell r="BG43">
            <v>0</v>
          </cell>
          <cell r="BH43">
            <v>0</v>
          </cell>
          <cell r="BI43">
            <v>0</v>
          </cell>
          <cell r="BJ43">
            <v>0</v>
          </cell>
          <cell r="BK43">
            <v>0</v>
          </cell>
        </row>
        <row r="44">
          <cell r="B44">
            <v>0</v>
          </cell>
          <cell r="C44">
            <v>0</v>
          </cell>
          <cell r="D44">
            <v>0</v>
          </cell>
          <cell r="E44">
            <v>0</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v>0</v>
          </cell>
          <cell r="AG44">
            <v>0</v>
          </cell>
          <cell r="AH44">
            <v>0</v>
          </cell>
          <cell r="AI44">
            <v>0</v>
          </cell>
          <cell r="AJ44">
            <v>0</v>
          </cell>
          <cell r="AK44">
            <v>0</v>
          </cell>
          <cell r="AL44">
            <v>0</v>
          </cell>
          <cell r="AM44">
            <v>0</v>
          </cell>
          <cell r="AN44">
            <v>0</v>
          </cell>
          <cell r="AO44">
            <v>0</v>
          </cell>
          <cell r="AP44">
            <v>0</v>
          </cell>
          <cell r="AQ44">
            <v>0</v>
          </cell>
          <cell r="AR44">
            <v>0</v>
          </cell>
          <cell r="AS44">
            <v>0</v>
          </cell>
          <cell r="AT44">
            <v>0</v>
          </cell>
          <cell r="AU44">
            <v>0</v>
          </cell>
          <cell r="AV44">
            <v>0</v>
          </cell>
          <cell r="AW44">
            <v>0</v>
          </cell>
          <cell r="AX44">
            <v>0</v>
          </cell>
          <cell r="AY44">
            <v>0</v>
          </cell>
          <cell r="AZ44">
            <v>0</v>
          </cell>
          <cell r="BA44">
            <v>0</v>
          </cell>
          <cell r="BB44">
            <v>0</v>
          </cell>
          <cell r="BC44">
            <v>0</v>
          </cell>
          <cell r="BD44">
            <v>0</v>
          </cell>
          <cell r="BE44">
            <v>0</v>
          </cell>
          <cell r="BF44">
            <v>0</v>
          </cell>
          <cell r="BG44">
            <v>0</v>
          </cell>
          <cell r="BH44">
            <v>0</v>
          </cell>
          <cell r="BI44">
            <v>0</v>
          </cell>
          <cell r="BJ44">
            <v>0</v>
          </cell>
          <cell r="BK44">
            <v>0</v>
          </cell>
        </row>
        <row r="45">
          <cell r="B45">
            <v>0</v>
          </cell>
          <cell r="C45">
            <v>0</v>
          </cell>
          <cell r="D45">
            <v>0</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cell r="AD45">
            <v>0</v>
          </cell>
          <cell r="AE45">
            <v>0</v>
          </cell>
          <cell r="AF45">
            <v>0</v>
          </cell>
          <cell r="AG45">
            <v>0</v>
          </cell>
          <cell r="AH45">
            <v>0</v>
          </cell>
          <cell r="AI45">
            <v>0</v>
          </cell>
          <cell r="AJ45">
            <v>0</v>
          </cell>
          <cell r="AK45">
            <v>0</v>
          </cell>
          <cell r="AL45">
            <v>0</v>
          </cell>
          <cell r="AM45">
            <v>0</v>
          </cell>
          <cell r="AN45">
            <v>0</v>
          </cell>
          <cell r="AO45">
            <v>0</v>
          </cell>
          <cell r="AP45">
            <v>0</v>
          </cell>
          <cell r="AQ45">
            <v>0</v>
          </cell>
          <cell r="AR45">
            <v>0</v>
          </cell>
          <cell r="AS45">
            <v>0</v>
          </cell>
          <cell r="AT45">
            <v>0</v>
          </cell>
          <cell r="AU45">
            <v>0</v>
          </cell>
          <cell r="AV45">
            <v>0</v>
          </cell>
          <cell r="AW45">
            <v>0</v>
          </cell>
          <cell r="AX45">
            <v>0</v>
          </cell>
          <cell r="AY45">
            <v>0</v>
          </cell>
          <cell r="AZ45">
            <v>0</v>
          </cell>
          <cell r="BA45">
            <v>0</v>
          </cell>
          <cell r="BB45">
            <v>0</v>
          </cell>
          <cell r="BC45">
            <v>0</v>
          </cell>
          <cell r="BD45">
            <v>0</v>
          </cell>
          <cell r="BE45">
            <v>0</v>
          </cell>
          <cell r="BF45">
            <v>0</v>
          </cell>
          <cell r="BG45">
            <v>0</v>
          </cell>
          <cell r="BH45">
            <v>0</v>
          </cell>
          <cell r="BI45">
            <v>0</v>
          </cell>
          <cell r="BJ45">
            <v>0</v>
          </cell>
          <cell r="BK45">
            <v>0</v>
          </cell>
        </row>
        <row r="47">
          <cell r="A47" t="str">
            <v>LABOUR_PRODUCTIVITY_VARIATION</v>
          </cell>
        </row>
        <row r="51">
          <cell r="A51">
            <v>2025</v>
          </cell>
        </row>
        <row r="52">
          <cell r="A52" t="str">
            <v>LABOUR_PRODUCTIVITY_VARIATION_SP (REGION_35_I,SECTOR_I)</v>
          </cell>
        </row>
        <row r="54">
          <cell r="B54">
            <v>0</v>
          </cell>
          <cell r="C54">
            <v>0</v>
          </cell>
          <cell r="D54">
            <v>0</v>
          </cell>
          <cell r="E54">
            <v>0</v>
          </cell>
          <cell r="F54">
            <v>0</v>
          </cell>
          <cell r="G54">
            <v>0</v>
          </cell>
          <cell r="H54">
            <v>0</v>
          </cell>
          <cell r="I54">
            <v>0</v>
          </cell>
          <cell r="J54">
            <v>0</v>
          </cell>
          <cell r="K54">
            <v>0</v>
          </cell>
          <cell r="L54">
            <v>0</v>
          </cell>
          <cell r="M54">
            <v>0</v>
          </cell>
          <cell r="N54">
            <v>0</v>
          </cell>
          <cell r="O54">
            <v>0</v>
          </cell>
          <cell r="P54">
            <v>0</v>
          </cell>
          <cell r="Q54">
            <v>0</v>
          </cell>
          <cell r="R54">
            <v>0</v>
          </cell>
          <cell r="S54">
            <v>0</v>
          </cell>
          <cell r="T54">
            <v>0</v>
          </cell>
          <cell r="U54">
            <v>0</v>
          </cell>
          <cell r="V54">
            <v>0</v>
          </cell>
          <cell r="W54">
            <v>0</v>
          </cell>
          <cell r="X54">
            <v>0</v>
          </cell>
          <cell r="Y54">
            <v>0</v>
          </cell>
          <cell r="Z54">
            <v>0</v>
          </cell>
          <cell r="AA54">
            <v>0</v>
          </cell>
          <cell r="AB54">
            <v>0</v>
          </cell>
          <cell r="AC54">
            <v>0</v>
          </cell>
          <cell r="AD54">
            <v>0</v>
          </cell>
          <cell r="AE54">
            <v>0</v>
          </cell>
          <cell r="AF54">
            <v>0</v>
          </cell>
          <cell r="AG54">
            <v>0</v>
          </cell>
          <cell r="AH54">
            <v>0</v>
          </cell>
          <cell r="AI54">
            <v>0</v>
          </cell>
          <cell r="AJ54">
            <v>0</v>
          </cell>
          <cell r="AK54">
            <v>0</v>
          </cell>
          <cell r="AL54">
            <v>0</v>
          </cell>
          <cell r="AM54">
            <v>0</v>
          </cell>
          <cell r="AN54">
            <v>0</v>
          </cell>
          <cell r="AO54">
            <v>0</v>
          </cell>
          <cell r="AP54">
            <v>0</v>
          </cell>
          <cell r="AQ54">
            <v>0</v>
          </cell>
          <cell r="AR54">
            <v>0</v>
          </cell>
          <cell r="AS54">
            <v>0</v>
          </cell>
          <cell r="AT54">
            <v>0</v>
          </cell>
          <cell r="AU54">
            <v>0</v>
          </cell>
          <cell r="AV54">
            <v>0</v>
          </cell>
          <cell r="AW54">
            <v>0</v>
          </cell>
          <cell r="AX54">
            <v>0</v>
          </cell>
          <cell r="AY54">
            <v>0</v>
          </cell>
          <cell r="AZ54">
            <v>0</v>
          </cell>
          <cell r="BA54">
            <v>0</v>
          </cell>
          <cell r="BB54">
            <v>0</v>
          </cell>
          <cell r="BC54">
            <v>0</v>
          </cell>
          <cell r="BD54">
            <v>0</v>
          </cell>
          <cell r="BE54">
            <v>0</v>
          </cell>
          <cell r="BF54">
            <v>0</v>
          </cell>
          <cell r="BG54">
            <v>0</v>
          </cell>
          <cell r="BH54">
            <v>0</v>
          </cell>
          <cell r="BI54">
            <v>0</v>
          </cell>
          <cell r="BJ54">
            <v>0</v>
          </cell>
          <cell r="BK54">
            <v>0</v>
          </cell>
        </row>
        <row r="55">
          <cell r="B55">
            <v>0</v>
          </cell>
          <cell r="C55">
            <v>0</v>
          </cell>
          <cell r="D55">
            <v>0</v>
          </cell>
          <cell r="E55">
            <v>0</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cell r="V55">
            <v>0</v>
          </cell>
          <cell r="W55">
            <v>0</v>
          </cell>
          <cell r="X55">
            <v>0</v>
          </cell>
          <cell r="Y55">
            <v>0</v>
          </cell>
          <cell r="Z55">
            <v>0</v>
          </cell>
          <cell r="AA55">
            <v>0</v>
          </cell>
          <cell r="AB55">
            <v>0</v>
          </cell>
          <cell r="AC55">
            <v>0</v>
          </cell>
          <cell r="AD55">
            <v>0</v>
          </cell>
          <cell r="AE55">
            <v>0</v>
          </cell>
          <cell r="AF55">
            <v>0</v>
          </cell>
          <cell r="AG55">
            <v>0</v>
          </cell>
          <cell r="AH55">
            <v>0</v>
          </cell>
          <cell r="AI55">
            <v>0</v>
          </cell>
          <cell r="AJ55">
            <v>0</v>
          </cell>
          <cell r="AK55">
            <v>0</v>
          </cell>
          <cell r="AL55">
            <v>0</v>
          </cell>
          <cell r="AM55">
            <v>0</v>
          </cell>
          <cell r="AN55">
            <v>0</v>
          </cell>
          <cell r="AO55">
            <v>0</v>
          </cell>
          <cell r="AP55">
            <v>0</v>
          </cell>
          <cell r="AQ55">
            <v>0</v>
          </cell>
          <cell r="AR55">
            <v>0</v>
          </cell>
          <cell r="AS55">
            <v>0</v>
          </cell>
          <cell r="AT55">
            <v>0</v>
          </cell>
          <cell r="AU55">
            <v>0</v>
          </cell>
          <cell r="AV55">
            <v>0</v>
          </cell>
          <cell r="AW55">
            <v>0</v>
          </cell>
          <cell r="AX55">
            <v>0</v>
          </cell>
          <cell r="AY55">
            <v>0</v>
          </cell>
          <cell r="AZ55">
            <v>0</v>
          </cell>
          <cell r="BA55">
            <v>0</v>
          </cell>
          <cell r="BB55">
            <v>0</v>
          </cell>
          <cell r="BC55">
            <v>0</v>
          </cell>
          <cell r="BD55">
            <v>0</v>
          </cell>
          <cell r="BE55">
            <v>0</v>
          </cell>
          <cell r="BF55">
            <v>0</v>
          </cell>
          <cell r="BG55">
            <v>0</v>
          </cell>
          <cell r="BH55">
            <v>0</v>
          </cell>
          <cell r="BI55">
            <v>0</v>
          </cell>
          <cell r="BJ55">
            <v>0</v>
          </cell>
          <cell r="BK55">
            <v>0</v>
          </cell>
        </row>
        <row r="56">
          <cell r="B56">
            <v>0</v>
          </cell>
          <cell r="C56">
            <v>0</v>
          </cell>
          <cell r="D56">
            <v>0</v>
          </cell>
          <cell r="E56">
            <v>0</v>
          </cell>
          <cell r="F56">
            <v>0</v>
          </cell>
          <cell r="G56">
            <v>0</v>
          </cell>
          <cell r="H56">
            <v>0</v>
          </cell>
          <cell r="I56">
            <v>0</v>
          </cell>
          <cell r="J56">
            <v>0</v>
          </cell>
          <cell r="K56">
            <v>0</v>
          </cell>
          <cell r="L56">
            <v>0</v>
          </cell>
          <cell r="M56">
            <v>0</v>
          </cell>
          <cell r="N56">
            <v>0</v>
          </cell>
          <cell r="O56">
            <v>0</v>
          </cell>
          <cell r="P56">
            <v>0</v>
          </cell>
          <cell r="Q56">
            <v>0</v>
          </cell>
          <cell r="R56">
            <v>0</v>
          </cell>
          <cell r="S56">
            <v>0</v>
          </cell>
          <cell r="T56">
            <v>0</v>
          </cell>
          <cell r="U56">
            <v>0</v>
          </cell>
          <cell r="V56">
            <v>0</v>
          </cell>
          <cell r="W56">
            <v>0</v>
          </cell>
          <cell r="X56">
            <v>0</v>
          </cell>
          <cell r="Y56">
            <v>0</v>
          </cell>
          <cell r="Z56">
            <v>0</v>
          </cell>
          <cell r="AA56">
            <v>0</v>
          </cell>
          <cell r="AB56">
            <v>0</v>
          </cell>
          <cell r="AC56">
            <v>0</v>
          </cell>
          <cell r="AD56">
            <v>0</v>
          </cell>
          <cell r="AE56">
            <v>0</v>
          </cell>
          <cell r="AF56">
            <v>0</v>
          </cell>
          <cell r="AG56">
            <v>0</v>
          </cell>
          <cell r="AH56">
            <v>0</v>
          </cell>
          <cell r="AI56">
            <v>0</v>
          </cell>
          <cell r="AJ56">
            <v>0</v>
          </cell>
          <cell r="AK56">
            <v>0</v>
          </cell>
          <cell r="AL56">
            <v>0</v>
          </cell>
          <cell r="AM56">
            <v>0</v>
          </cell>
          <cell r="AN56">
            <v>0</v>
          </cell>
          <cell r="AO56">
            <v>0</v>
          </cell>
          <cell r="AP56">
            <v>0</v>
          </cell>
          <cell r="AQ56">
            <v>0</v>
          </cell>
          <cell r="AR56">
            <v>0</v>
          </cell>
          <cell r="AS56">
            <v>0</v>
          </cell>
          <cell r="AT56">
            <v>0</v>
          </cell>
          <cell r="AU56">
            <v>0</v>
          </cell>
          <cell r="AV56">
            <v>0</v>
          </cell>
          <cell r="AW56">
            <v>0</v>
          </cell>
          <cell r="AX56">
            <v>0</v>
          </cell>
          <cell r="AY56">
            <v>0</v>
          </cell>
          <cell r="AZ56">
            <v>0</v>
          </cell>
          <cell r="BA56">
            <v>0</v>
          </cell>
          <cell r="BB56">
            <v>0</v>
          </cell>
          <cell r="BC56">
            <v>0</v>
          </cell>
          <cell r="BD56">
            <v>0</v>
          </cell>
          <cell r="BE56">
            <v>0</v>
          </cell>
          <cell r="BF56">
            <v>0</v>
          </cell>
          <cell r="BG56">
            <v>0</v>
          </cell>
          <cell r="BH56">
            <v>0</v>
          </cell>
          <cell r="BI56">
            <v>0</v>
          </cell>
          <cell r="BJ56">
            <v>0</v>
          </cell>
          <cell r="BK56">
            <v>0</v>
          </cell>
        </row>
        <row r="57">
          <cell r="B57">
            <v>0</v>
          </cell>
          <cell r="C57">
            <v>0</v>
          </cell>
          <cell r="D57">
            <v>0</v>
          </cell>
          <cell r="E57">
            <v>0</v>
          </cell>
          <cell r="F57">
            <v>0</v>
          </cell>
          <cell r="G57">
            <v>0</v>
          </cell>
          <cell r="H57">
            <v>0</v>
          </cell>
          <cell r="I57">
            <v>0</v>
          </cell>
          <cell r="J57">
            <v>0</v>
          </cell>
          <cell r="K57">
            <v>0</v>
          </cell>
          <cell r="L57">
            <v>0</v>
          </cell>
          <cell r="M57">
            <v>0</v>
          </cell>
          <cell r="N57">
            <v>0</v>
          </cell>
          <cell r="O57">
            <v>0</v>
          </cell>
          <cell r="P57">
            <v>0</v>
          </cell>
          <cell r="Q57">
            <v>0</v>
          </cell>
          <cell r="R57">
            <v>0</v>
          </cell>
          <cell r="S57">
            <v>0</v>
          </cell>
          <cell r="T57">
            <v>0</v>
          </cell>
          <cell r="U57">
            <v>0</v>
          </cell>
          <cell r="V57">
            <v>0</v>
          </cell>
          <cell r="W57">
            <v>0</v>
          </cell>
          <cell r="X57">
            <v>0</v>
          </cell>
          <cell r="Y57">
            <v>0</v>
          </cell>
          <cell r="Z57">
            <v>0</v>
          </cell>
          <cell r="AA57">
            <v>0</v>
          </cell>
          <cell r="AB57">
            <v>0</v>
          </cell>
          <cell r="AC57">
            <v>0</v>
          </cell>
          <cell r="AD57">
            <v>0</v>
          </cell>
          <cell r="AE57">
            <v>0</v>
          </cell>
          <cell r="AF57">
            <v>0</v>
          </cell>
          <cell r="AG57">
            <v>0</v>
          </cell>
          <cell r="AH57">
            <v>0</v>
          </cell>
          <cell r="AI57">
            <v>0</v>
          </cell>
          <cell r="AJ57">
            <v>0</v>
          </cell>
          <cell r="AK57">
            <v>0</v>
          </cell>
          <cell r="AL57">
            <v>0</v>
          </cell>
          <cell r="AM57">
            <v>0</v>
          </cell>
          <cell r="AN57">
            <v>0</v>
          </cell>
          <cell r="AO57">
            <v>0</v>
          </cell>
          <cell r="AP57">
            <v>0</v>
          </cell>
          <cell r="AQ57">
            <v>0</v>
          </cell>
          <cell r="AR57">
            <v>0</v>
          </cell>
          <cell r="AS57">
            <v>0</v>
          </cell>
          <cell r="AT57">
            <v>0</v>
          </cell>
          <cell r="AU57">
            <v>0</v>
          </cell>
          <cell r="AV57">
            <v>0</v>
          </cell>
          <cell r="AW57">
            <v>0</v>
          </cell>
          <cell r="AX57">
            <v>0</v>
          </cell>
          <cell r="AY57">
            <v>0</v>
          </cell>
          <cell r="AZ57">
            <v>0</v>
          </cell>
          <cell r="BA57">
            <v>0</v>
          </cell>
          <cell r="BB57">
            <v>0</v>
          </cell>
          <cell r="BC57">
            <v>0</v>
          </cell>
          <cell r="BD57">
            <v>0</v>
          </cell>
          <cell r="BE57">
            <v>0</v>
          </cell>
          <cell r="BF57">
            <v>0</v>
          </cell>
          <cell r="BG57">
            <v>0</v>
          </cell>
          <cell r="BH57">
            <v>0</v>
          </cell>
          <cell r="BI57">
            <v>0</v>
          </cell>
          <cell r="BJ57">
            <v>0</v>
          </cell>
          <cell r="BK57">
            <v>0</v>
          </cell>
        </row>
        <row r="58">
          <cell r="B58">
            <v>0</v>
          </cell>
          <cell r="C58">
            <v>0</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0</v>
          </cell>
          <cell r="AA58">
            <v>0</v>
          </cell>
          <cell r="AB58">
            <v>0</v>
          </cell>
          <cell r="AC58">
            <v>0</v>
          </cell>
          <cell r="AD58">
            <v>0</v>
          </cell>
          <cell r="AE58">
            <v>0</v>
          </cell>
          <cell r="AF58">
            <v>0</v>
          </cell>
          <cell r="AG58">
            <v>0</v>
          </cell>
          <cell r="AH58">
            <v>0</v>
          </cell>
          <cell r="AI58">
            <v>0</v>
          </cell>
          <cell r="AJ58">
            <v>0</v>
          </cell>
          <cell r="AK58">
            <v>0</v>
          </cell>
          <cell r="AL58">
            <v>0</v>
          </cell>
          <cell r="AM58">
            <v>0</v>
          </cell>
          <cell r="AN58">
            <v>0</v>
          </cell>
          <cell r="AO58">
            <v>0</v>
          </cell>
          <cell r="AP58">
            <v>0</v>
          </cell>
          <cell r="AQ58">
            <v>0</v>
          </cell>
          <cell r="AR58">
            <v>0</v>
          </cell>
          <cell r="AS58">
            <v>0</v>
          </cell>
          <cell r="AT58">
            <v>0</v>
          </cell>
          <cell r="AU58">
            <v>0</v>
          </cell>
          <cell r="AV58">
            <v>0</v>
          </cell>
          <cell r="AW58">
            <v>0</v>
          </cell>
          <cell r="AX58">
            <v>0</v>
          </cell>
          <cell r="AY58">
            <v>0</v>
          </cell>
          <cell r="AZ58">
            <v>0</v>
          </cell>
          <cell r="BA58">
            <v>0</v>
          </cell>
          <cell r="BB58">
            <v>0</v>
          </cell>
          <cell r="BC58">
            <v>0</v>
          </cell>
          <cell r="BD58">
            <v>0</v>
          </cell>
          <cell r="BE58">
            <v>0</v>
          </cell>
          <cell r="BF58">
            <v>0</v>
          </cell>
          <cell r="BG58">
            <v>0</v>
          </cell>
          <cell r="BH58">
            <v>0</v>
          </cell>
          <cell r="BI58">
            <v>0</v>
          </cell>
          <cell r="BJ58">
            <v>0</v>
          </cell>
          <cell r="BK58">
            <v>0</v>
          </cell>
        </row>
        <row r="59">
          <cell r="B59">
            <v>0</v>
          </cell>
          <cell r="C59">
            <v>0</v>
          </cell>
          <cell r="D59">
            <v>0</v>
          </cell>
          <cell r="E59">
            <v>0</v>
          </cell>
          <cell r="F59">
            <v>0</v>
          </cell>
          <cell r="G59">
            <v>0</v>
          </cell>
          <cell r="H59">
            <v>0</v>
          </cell>
          <cell r="I59">
            <v>0</v>
          </cell>
          <cell r="J59">
            <v>0</v>
          </cell>
          <cell r="K59">
            <v>0</v>
          </cell>
          <cell r="L59">
            <v>0</v>
          </cell>
          <cell r="M59">
            <v>0</v>
          </cell>
          <cell r="N59">
            <v>0</v>
          </cell>
          <cell r="O59">
            <v>0</v>
          </cell>
          <cell r="P59">
            <v>0</v>
          </cell>
          <cell r="Q59">
            <v>0</v>
          </cell>
          <cell r="R59">
            <v>0</v>
          </cell>
          <cell r="S59">
            <v>0</v>
          </cell>
          <cell r="T59">
            <v>0</v>
          </cell>
          <cell r="U59">
            <v>0</v>
          </cell>
          <cell r="V59">
            <v>0</v>
          </cell>
          <cell r="W59">
            <v>0</v>
          </cell>
          <cell r="X59">
            <v>0</v>
          </cell>
          <cell r="Y59">
            <v>0</v>
          </cell>
          <cell r="Z59">
            <v>0</v>
          </cell>
          <cell r="AA59">
            <v>0</v>
          </cell>
          <cell r="AB59">
            <v>0</v>
          </cell>
          <cell r="AC59">
            <v>0</v>
          </cell>
          <cell r="AD59">
            <v>0</v>
          </cell>
          <cell r="AE59">
            <v>0</v>
          </cell>
          <cell r="AF59">
            <v>0</v>
          </cell>
          <cell r="AG59">
            <v>0</v>
          </cell>
          <cell r="AH59">
            <v>0</v>
          </cell>
          <cell r="AI59">
            <v>0</v>
          </cell>
          <cell r="AJ59">
            <v>0</v>
          </cell>
          <cell r="AK59">
            <v>0</v>
          </cell>
          <cell r="AL59">
            <v>0</v>
          </cell>
          <cell r="AM59">
            <v>0</v>
          </cell>
          <cell r="AN59">
            <v>0</v>
          </cell>
          <cell r="AO59">
            <v>0</v>
          </cell>
          <cell r="AP59">
            <v>0</v>
          </cell>
          <cell r="AQ59">
            <v>0</v>
          </cell>
          <cell r="AR59">
            <v>0</v>
          </cell>
          <cell r="AS59">
            <v>0</v>
          </cell>
          <cell r="AT59">
            <v>0</v>
          </cell>
          <cell r="AU59">
            <v>0</v>
          </cell>
          <cell r="AV59">
            <v>0</v>
          </cell>
          <cell r="AW59">
            <v>0</v>
          </cell>
          <cell r="AX59">
            <v>0</v>
          </cell>
          <cell r="AY59">
            <v>0</v>
          </cell>
          <cell r="AZ59">
            <v>0</v>
          </cell>
          <cell r="BA59">
            <v>0</v>
          </cell>
          <cell r="BB59">
            <v>0</v>
          </cell>
          <cell r="BC59">
            <v>0</v>
          </cell>
          <cell r="BD59">
            <v>0</v>
          </cell>
          <cell r="BE59">
            <v>0</v>
          </cell>
          <cell r="BF59">
            <v>0</v>
          </cell>
          <cell r="BG59">
            <v>0</v>
          </cell>
          <cell r="BH59">
            <v>0</v>
          </cell>
          <cell r="BI59">
            <v>0</v>
          </cell>
          <cell r="BJ59">
            <v>0</v>
          </cell>
          <cell r="BK59">
            <v>0</v>
          </cell>
        </row>
        <row r="60">
          <cell r="B60">
            <v>0</v>
          </cell>
          <cell r="C60">
            <v>0</v>
          </cell>
          <cell r="D60">
            <v>0</v>
          </cell>
          <cell r="E60">
            <v>0</v>
          </cell>
          <cell r="F60">
            <v>0</v>
          </cell>
          <cell r="G60">
            <v>0</v>
          </cell>
          <cell r="H60">
            <v>0</v>
          </cell>
          <cell r="I60">
            <v>0</v>
          </cell>
          <cell r="J60">
            <v>0</v>
          </cell>
          <cell r="K60">
            <v>0</v>
          </cell>
          <cell r="L60">
            <v>0</v>
          </cell>
          <cell r="M60">
            <v>0</v>
          </cell>
          <cell r="N60">
            <v>0</v>
          </cell>
          <cell r="O60">
            <v>0</v>
          </cell>
          <cell r="P60">
            <v>0</v>
          </cell>
          <cell r="Q60">
            <v>0</v>
          </cell>
          <cell r="R60">
            <v>0</v>
          </cell>
          <cell r="S60">
            <v>0</v>
          </cell>
          <cell r="T60">
            <v>0</v>
          </cell>
          <cell r="U60">
            <v>0</v>
          </cell>
          <cell r="V60">
            <v>0</v>
          </cell>
          <cell r="W60">
            <v>0</v>
          </cell>
          <cell r="X60">
            <v>0</v>
          </cell>
          <cell r="Y60">
            <v>0</v>
          </cell>
          <cell r="Z60">
            <v>0</v>
          </cell>
          <cell r="AA60">
            <v>0</v>
          </cell>
          <cell r="AB60">
            <v>0</v>
          </cell>
          <cell r="AC60">
            <v>0</v>
          </cell>
          <cell r="AD60">
            <v>0</v>
          </cell>
          <cell r="AE60">
            <v>0</v>
          </cell>
          <cell r="AF60">
            <v>0</v>
          </cell>
          <cell r="AG60">
            <v>0</v>
          </cell>
          <cell r="AH60">
            <v>0</v>
          </cell>
          <cell r="AI60">
            <v>0</v>
          </cell>
          <cell r="AJ60">
            <v>0</v>
          </cell>
          <cell r="AK60">
            <v>0</v>
          </cell>
          <cell r="AL60">
            <v>0</v>
          </cell>
          <cell r="AM60">
            <v>0</v>
          </cell>
          <cell r="AN60">
            <v>0</v>
          </cell>
          <cell r="AO60">
            <v>0</v>
          </cell>
          <cell r="AP60">
            <v>0</v>
          </cell>
          <cell r="AQ60">
            <v>0</v>
          </cell>
          <cell r="AR60">
            <v>0</v>
          </cell>
          <cell r="AS60">
            <v>0</v>
          </cell>
          <cell r="AT60">
            <v>0</v>
          </cell>
          <cell r="AU60">
            <v>0</v>
          </cell>
          <cell r="AV60">
            <v>0</v>
          </cell>
          <cell r="AW60">
            <v>0</v>
          </cell>
          <cell r="AX60">
            <v>0</v>
          </cell>
          <cell r="AY60">
            <v>0</v>
          </cell>
          <cell r="AZ60">
            <v>0</v>
          </cell>
          <cell r="BA60">
            <v>0</v>
          </cell>
          <cell r="BB60">
            <v>0</v>
          </cell>
          <cell r="BC60">
            <v>0</v>
          </cell>
          <cell r="BD60">
            <v>0</v>
          </cell>
          <cell r="BE60">
            <v>0</v>
          </cell>
          <cell r="BF60">
            <v>0</v>
          </cell>
          <cell r="BG60">
            <v>0</v>
          </cell>
          <cell r="BH60">
            <v>0</v>
          </cell>
          <cell r="BI60">
            <v>0</v>
          </cell>
          <cell r="BJ60">
            <v>0</v>
          </cell>
          <cell r="BK60">
            <v>0</v>
          </cell>
        </row>
        <row r="61">
          <cell r="B61">
            <v>0</v>
          </cell>
          <cell r="C61">
            <v>0</v>
          </cell>
          <cell r="D61">
            <v>0</v>
          </cell>
          <cell r="E61">
            <v>0</v>
          </cell>
          <cell r="F61">
            <v>0</v>
          </cell>
          <cell r="G61">
            <v>0</v>
          </cell>
          <cell r="H61">
            <v>0</v>
          </cell>
          <cell r="I61">
            <v>0</v>
          </cell>
          <cell r="J61">
            <v>0</v>
          </cell>
          <cell r="K61">
            <v>0</v>
          </cell>
          <cell r="L61">
            <v>0</v>
          </cell>
          <cell r="M61">
            <v>0</v>
          </cell>
          <cell r="N61">
            <v>0</v>
          </cell>
          <cell r="O61">
            <v>0</v>
          </cell>
          <cell r="P61">
            <v>0</v>
          </cell>
          <cell r="Q61">
            <v>0</v>
          </cell>
          <cell r="R61">
            <v>0</v>
          </cell>
          <cell r="S61">
            <v>0</v>
          </cell>
          <cell r="T61">
            <v>0</v>
          </cell>
          <cell r="U61">
            <v>0</v>
          </cell>
          <cell r="V61">
            <v>0</v>
          </cell>
          <cell r="W61">
            <v>0</v>
          </cell>
          <cell r="X61">
            <v>0</v>
          </cell>
          <cell r="Y61">
            <v>0</v>
          </cell>
          <cell r="Z61">
            <v>0</v>
          </cell>
          <cell r="AA61">
            <v>0</v>
          </cell>
          <cell r="AB61">
            <v>0</v>
          </cell>
          <cell r="AC61">
            <v>0</v>
          </cell>
          <cell r="AD61">
            <v>0</v>
          </cell>
          <cell r="AE61">
            <v>0</v>
          </cell>
          <cell r="AF61">
            <v>0</v>
          </cell>
          <cell r="AG61">
            <v>0</v>
          </cell>
          <cell r="AH61">
            <v>0</v>
          </cell>
          <cell r="AI61">
            <v>0</v>
          </cell>
          <cell r="AJ61">
            <v>0</v>
          </cell>
          <cell r="AK61">
            <v>0</v>
          </cell>
          <cell r="AL61">
            <v>0</v>
          </cell>
          <cell r="AM61">
            <v>0</v>
          </cell>
          <cell r="AN61">
            <v>0</v>
          </cell>
          <cell r="AO61">
            <v>0</v>
          </cell>
          <cell r="AP61">
            <v>0</v>
          </cell>
          <cell r="AQ61">
            <v>0</v>
          </cell>
          <cell r="AR61">
            <v>0</v>
          </cell>
          <cell r="AS61">
            <v>0</v>
          </cell>
          <cell r="AT61">
            <v>0</v>
          </cell>
          <cell r="AU61">
            <v>0</v>
          </cell>
          <cell r="AV61">
            <v>0</v>
          </cell>
          <cell r="AW61">
            <v>0</v>
          </cell>
          <cell r="AX61">
            <v>0</v>
          </cell>
          <cell r="AY61">
            <v>0</v>
          </cell>
          <cell r="AZ61">
            <v>0</v>
          </cell>
          <cell r="BA61">
            <v>0</v>
          </cell>
          <cell r="BB61">
            <v>0</v>
          </cell>
          <cell r="BC61">
            <v>0</v>
          </cell>
          <cell r="BD61">
            <v>0</v>
          </cell>
          <cell r="BE61">
            <v>0</v>
          </cell>
          <cell r="BF61">
            <v>0</v>
          </cell>
          <cell r="BG61">
            <v>0</v>
          </cell>
          <cell r="BH61">
            <v>0</v>
          </cell>
          <cell r="BI61">
            <v>0</v>
          </cell>
          <cell r="BJ61">
            <v>0</v>
          </cell>
          <cell r="BK61">
            <v>0</v>
          </cell>
        </row>
        <row r="62">
          <cell r="B62">
            <v>0</v>
          </cell>
          <cell r="C62">
            <v>0</v>
          </cell>
          <cell r="D62">
            <v>0</v>
          </cell>
          <cell r="E62">
            <v>0</v>
          </cell>
          <cell r="F62">
            <v>0</v>
          </cell>
          <cell r="G62">
            <v>0</v>
          </cell>
          <cell r="H62">
            <v>0</v>
          </cell>
          <cell r="I62">
            <v>0</v>
          </cell>
          <cell r="J62">
            <v>0</v>
          </cell>
          <cell r="K62">
            <v>0</v>
          </cell>
          <cell r="L62">
            <v>0</v>
          </cell>
          <cell r="M62">
            <v>0</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0</v>
          </cell>
          <cell r="AD62">
            <v>0</v>
          </cell>
          <cell r="AE62">
            <v>0</v>
          </cell>
          <cell r="AF62">
            <v>0</v>
          </cell>
          <cell r="AG62">
            <v>0</v>
          </cell>
          <cell r="AH62">
            <v>0</v>
          </cell>
          <cell r="AI62">
            <v>0</v>
          </cell>
          <cell r="AJ62">
            <v>0</v>
          </cell>
          <cell r="AK62">
            <v>0</v>
          </cell>
          <cell r="AL62">
            <v>0</v>
          </cell>
          <cell r="AM62">
            <v>0</v>
          </cell>
          <cell r="AN62">
            <v>0</v>
          </cell>
          <cell r="AO62">
            <v>0</v>
          </cell>
          <cell r="AP62">
            <v>0</v>
          </cell>
          <cell r="AQ62">
            <v>0</v>
          </cell>
          <cell r="AR62">
            <v>0</v>
          </cell>
          <cell r="AS62">
            <v>0</v>
          </cell>
          <cell r="AT62">
            <v>0</v>
          </cell>
          <cell r="AU62">
            <v>0</v>
          </cell>
          <cell r="AV62">
            <v>0</v>
          </cell>
          <cell r="AW62">
            <v>0</v>
          </cell>
          <cell r="AX62">
            <v>0</v>
          </cell>
          <cell r="AY62">
            <v>0</v>
          </cell>
          <cell r="AZ62">
            <v>0</v>
          </cell>
          <cell r="BA62">
            <v>0</v>
          </cell>
          <cell r="BB62">
            <v>0</v>
          </cell>
          <cell r="BC62">
            <v>0</v>
          </cell>
          <cell r="BD62">
            <v>0</v>
          </cell>
          <cell r="BE62">
            <v>0</v>
          </cell>
          <cell r="BF62">
            <v>0</v>
          </cell>
          <cell r="BG62">
            <v>0</v>
          </cell>
          <cell r="BH62">
            <v>0</v>
          </cell>
          <cell r="BI62">
            <v>0</v>
          </cell>
          <cell r="BJ62">
            <v>0</v>
          </cell>
          <cell r="BK62">
            <v>0</v>
          </cell>
        </row>
        <row r="63">
          <cell r="B63">
            <v>0</v>
          </cell>
          <cell r="C63">
            <v>0</v>
          </cell>
          <cell r="D63">
            <v>0</v>
          </cell>
          <cell r="E63">
            <v>0</v>
          </cell>
          <cell r="F63">
            <v>0</v>
          </cell>
          <cell r="G63">
            <v>0</v>
          </cell>
          <cell r="H63">
            <v>0</v>
          </cell>
          <cell r="I63">
            <v>0</v>
          </cell>
          <cell r="J63">
            <v>0</v>
          </cell>
          <cell r="K63">
            <v>0</v>
          </cell>
          <cell r="L63">
            <v>0</v>
          </cell>
          <cell r="M63">
            <v>0</v>
          </cell>
          <cell r="N63">
            <v>0</v>
          </cell>
          <cell r="O63">
            <v>0</v>
          </cell>
          <cell r="P63">
            <v>0</v>
          </cell>
          <cell r="Q63">
            <v>0</v>
          </cell>
          <cell r="R63">
            <v>0</v>
          </cell>
          <cell r="S63">
            <v>0</v>
          </cell>
          <cell r="T63">
            <v>0</v>
          </cell>
          <cell r="U63">
            <v>0</v>
          </cell>
          <cell r="V63">
            <v>0</v>
          </cell>
          <cell r="W63">
            <v>0</v>
          </cell>
          <cell r="X63">
            <v>0</v>
          </cell>
          <cell r="Y63">
            <v>0</v>
          </cell>
          <cell r="Z63">
            <v>0</v>
          </cell>
          <cell r="AA63">
            <v>0</v>
          </cell>
          <cell r="AB63">
            <v>0</v>
          </cell>
          <cell r="AC63">
            <v>0</v>
          </cell>
          <cell r="AD63">
            <v>0</v>
          </cell>
          <cell r="AE63">
            <v>0</v>
          </cell>
          <cell r="AF63">
            <v>0</v>
          </cell>
          <cell r="AG63">
            <v>0</v>
          </cell>
          <cell r="AH63">
            <v>0</v>
          </cell>
          <cell r="AI63">
            <v>0</v>
          </cell>
          <cell r="AJ63">
            <v>0</v>
          </cell>
          <cell r="AK63">
            <v>0</v>
          </cell>
          <cell r="AL63">
            <v>0</v>
          </cell>
          <cell r="AM63">
            <v>0</v>
          </cell>
          <cell r="AN63">
            <v>0</v>
          </cell>
          <cell r="AO63">
            <v>0</v>
          </cell>
          <cell r="AP63">
            <v>0</v>
          </cell>
          <cell r="AQ63">
            <v>0</v>
          </cell>
          <cell r="AR63">
            <v>0</v>
          </cell>
          <cell r="AS63">
            <v>0</v>
          </cell>
          <cell r="AT63">
            <v>0</v>
          </cell>
          <cell r="AU63">
            <v>0</v>
          </cell>
          <cell r="AV63">
            <v>0</v>
          </cell>
          <cell r="AW63">
            <v>0</v>
          </cell>
          <cell r="AX63">
            <v>0</v>
          </cell>
          <cell r="AY63">
            <v>0</v>
          </cell>
          <cell r="AZ63">
            <v>0</v>
          </cell>
          <cell r="BA63">
            <v>0</v>
          </cell>
          <cell r="BB63">
            <v>0</v>
          </cell>
          <cell r="BC63">
            <v>0</v>
          </cell>
          <cell r="BD63">
            <v>0</v>
          </cell>
          <cell r="BE63">
            <v>0</v>
          </cell>
          <cell r="BF63">
            <v>0</v>
          </cell>
          <cell r="BG63">
            <v>0</v>
          </cell>
          <cell r="BH63">
            <v>0</v>
          </cell>
          <cell r="BI63">
            <v>0</v>
          </cell>
          <cell r="BJ63">
            <v>0</v>
          </cell>
          <cell r="BK63">
            <v>0</v>
          </cell>
        </row>
        <row r="64">
          <cell r="B64">
            <v>0</v>
          </cell>
          <cell r="C64">
            <v>0</v>
          </cell>
          <cell r="D64">
            <v>0</v>
          </cell>
          <cell r="E64">
            <v>0</v>
          </cell>
          <cell r="F64">
            <v>0</v>
          </cell>
          <cell r="G64">
            <v>0</v>
          </cell>
          <cell r="H64">
            <v>0</v>
          </cell>
          <cell r="I64">
            <v>0</v>
          </cell>
          <cell r="J64">
            <v>0</v>
          </cell>
          <cell r="K64">
            <v>0</v>
          </cell>
          <cell r="L64">
            <v>0</v>
          </cell>
          <cell r="M64">
            <v>0</v>
          </cell>
          <cell r="N64">
            <v>0</v>
          </cell>
          <cell r="O64">
            <v>0</v>
          </cell>
          <cell r="P64">
            <v>0</v>
          </cell>
          <cell r="Q64">
            <v>0</v>
          </cell>
          <cell r="R64">
            <v>0</v>
          </cell>
          <cell r="S64">
            <v>0</v>
          </cell>
          <cell r="T64">
            <v>0</v>
          </cell>
          <cell r="U64">
            <v>0</v>
          </cell>
          <cell r="V64">
            <v>0</v>
          </cell>
          <cell r="W64">
            <v>0</v>
          </cell>
          <cell r="X64">
            <v>0</v>
          </cell>
          <cell r="Y64">
            <v>0</v>
          </cell>
          <cell r="Z64">
            <v>0</v>
          </cell>
          <cell r="AA64">
            <v>0</v>
          </cell>
          <cell r="AB64">
            <v>0</v>
          </cell>
          <cell r="AC64">
            <v>0</v>
          </cell>
          <cell r="AD64">
            <v>0</v>
          </cell>
          <cell r="AE64">
            <v>0</v>
          </cell>
          <cell r="AF64">
            <v>0</v>
          </cell>
          <cell r="AG64">
            <v>0</v>
          </cell>
          <cell r="AH64">
            <v>0</v>
          </cell>
          <cell r="AI64">
            <v>0</v>
          </cell>
          <cell r="AJ64">
            <v>0</v>
          </cell>
          <cell r="AK64">
            <v>0</v>
          </cell>
          <cell r="AL64">
            <v>0</v>
          </cell>
          <cell r="AM64">
            <v>0</v>
          </cell>
          <cell r="AN64">
            <v>0</v>
          </cell>
          <cell r="AO64">
            <v>0</v>
          </cell>
          <cell r="AP64">
            <v>0</v>
          </cell>
          <cell r="AQ64">
            <v>0</v>
          </cell>
          <cell r="AR64">
            <v>0</v>
          </cell>
          <cell r="AS64">
            <v>0</v>
          </cell>
          <cell r="AT64">
            <v>0</v>
          </cell>
          <cell r="AU64">
            <v>0</v>
          </cell>
          <cell r="AV64">
            <v>0</v>
          </cell>
          <cell r="AW64">
            <v>0</v>
          </cell>
          <cell r="AX64">
            <v>0</v>
          </cell>
          <cell r="AY64">
            <v>0</v>
          </cell>
          <cell r="AZ64">
            <v>0</v>
          </cell>
          <cell r="BA64">
            <v>0</v>
          </cell>
          <cell r="BB64">
            <v>0</v>
          </cell>
          <cell r="BC64">
            <v>0</v>
          </cell>
          <cell r="BD64">
            <v>0</v>
          </cell>
          <cell r="BE64">
            <v>0</v>
          </cell>
          <cell r="BF64">
            <v>0</v>
          </cell>
          <cell r="BG64">
            <v>0</v>
          </cell>
          <cell r="BH64">
            <v>0</v>
          </cell>
          <cell r="BI64">
            <v>0</v>
          </cell>
          <cell r="BJ64">
            <v>0</v>
          </cell>
          <cell r="BK64">
            <v>0</v>
          </cell>
        </row>
        <row r="65">
          <cell r="B65">
            <v>0</v>
          </cell>
          <cell r="C65">
            <v>0</v>
          </cell>
          <cell r="D65">
            <v>0</v>
          </cell>
          <cell r="E65">
            <v>0</v>
          </cell>
          <cell r="F65">
            <v>0</v>
          </cell>
          <cell r="G65">
            <v>0</v>
          </cell>
          <cell r="H65">
            <v>0</v>
          </cell>
          <cell r="I65">
            <v>0</v>
          </cell>
          <cell r="J65">
            <v>0</v>
          </cell>
          <cell r="K65">
            <v>0</v>
          </cell>
          <cell r="L65">
            <v>0</v>
          </cell>
          <cell r="M65">
            <v>0</v>
          </cell>
          <cell r="N65">
            <v>0</v>
          </cell>
          <cell r="O65">
            <v>0</v>
          </cell>
          <cell r="P65">
            <v>0</v>
          </cell>
          <cell r="Q65">
            <v>0</v>
          </cell>
          <cell r="R65">
            <v>0</v>
          </cell>
          <cell r="S65">
            <v>0</v>
          </cell>
          <cell r="T65">
            <v>0</v>
          </cell>
          <cell r="U65">
            <v>0</v>
          </cell>
          <cell r="V65">
            <v>0</v>
          </cell>
          <cell r="W65">
            <v>0</v>
          </cell>
          <cell r="X65">
            <v>0</v>
          </cell>
          <cell r="Y65">
            <v>0</v>
          </cell>
          <cell r="Z65">
            <v>0</v>
          </cell>
          <cell r="AA65">
            <v>0</v>
          </cell>
          <cell r="AB65">
            <v>0</v>
          </cell>
          <cell r="AC65">
            <v>0</v>
          </cell>
          <cell r="AD65">
            <v>0</v>
          </cell>
          <cell r="AE65">
            <v>0</v>
          </cell>
          <cell r="AF65">
            <v>0</v>
          </cell>
          <cell r="AG65">
            <v>0</v>
          </cell>
          <cell r="AH65">
            <v>0</v>
          </cell>
          <cell r="AI65">
            <v>0</v>
          </cell>
          <cell r="AJ65">
            <v>0</v>
          </cell>
          <cell r="AK65">
            <v>0</v>
          </cell>
          <cell r="AL65">
            <v>0</v>
          </cell>
          <cell r="AM65">
            <v>0</v>
          </cell>
          <cell r="AN65">
            <v>0</v>
          </cell>
          <cell r="AO65">
            <v>0</v>
          </cell>
          <cell r="AP65">
            <v>0</v>
          </cell>
          <cell r="AQ65">
            <v>0</v>
          </cell>
          <cell r="AR65">
            <v>0</v>
          </cell>
          <cell r="AS65">
            <v>0</v>
          </cell>
          <cell r="AT65">
            <v>0</v>
          </cell>
          <cell r="AU65">
            <v>0</v>
          </cell>
          <cell r="AV65">
            <v>0</v>
          </cell>
          <cell r="AW65">
            <v>0</v>
          </cell>
          <cell r="AX65">
            <v>0</v>
          </cell>
          <cell r="AY65">
            <v>0</v>
          </cell>
          <cell r="AZ65">
            <v>0</v>
          </cell>
          <cell r="BA65">
            <v>0</v>
          </cell>
          <cell r="BB65">
            <v>0</v>
          </cell>
          <cell r="BC65">
            <v>0</v>
          </cell>
          <cell r="BD65">
            <v>0</v>
          </cell>
          <cell r="BE65">
            <v>0</v>
          </cell>
          <cell r="BF65">
            <v>0</v>
          </cell>
          <cell r="BG65">
            <v>0</v>
          </cell>
          <cell r="BH65">
            <v>0</v>
          </cell>
          <cell r="BI65">
            <v>0</v>
          </cell>
          <cell r="BJ65">
            <v>0</v>
          </cell>
          <cell r="BK65">
            <v>0</v>
          </cell>
        </row>
        <row r="66">
          <cell r="B66">
            <v>0</v>
          </cell>
          <cell r="C66">
            <v>0</v>
          </cell>
          <cell r="D66">
            <v>0</v>
          </cell>
          <cell r="E66">
            <v>0</v>
          </cell>
          <cell r="F66">
            <v>0</v>
          </cell>
          <cell r="G66">
            <v>0</v>
          </cell>
          <cell r="H66">
            <v>0</v>
          </cell>
          <cell r="I66">
            <v>0</v>
          </cell>
          <cell r="J66">
            <v>0</v>
          </cell>
          <cell r="K66">
            <v>0</v>
          </cell>
          <cell r="L66">
            <v>0</v>
          </cell>
          <cell r="M66">
            <v>0</v>
          </cell>
          <cell r="N66">
            <v>0</v>
          </cell>
          <cell r="O66">
            <v>0</v>
          </cell>
          <cell r="P66">
            <v>0</v>
          </cell>
          <cell r="Q66">
            <v>0</v>
          </cell>
          <cell r="R66">
            <v>0</v>
          </cell>
          <cell r="S66">
            <v>0</v>
          </cell>
          <cell r="T66">
            <v>0</v>
          </cell>
          <cell r="U66">
            <v>0</v>
          </cell>
          <cell r="V66">
            <v>0</v>
          </cell>
          <cell r="W66">
            <v>0</v>
          </cell>
          <cell r="X66">
            <v>0</v>
          </cell>
          <cell r="Y66">
            <v>0</v>
          </cell>
          <cell r="Z66">
            <v>0</v>
          </cell>
          <cell r="AA66">
            <v>0</v>
          </cell>
          <cell r="AB66">
            <v>0</v>
          </cell>
          <cell r="AC66">
            <v>0</v>
          </cell>
          <cell r="AD66">
            <v>0</v>
          </cell>
          <cell r="AE66">
            <v>0</v>
          </cell>
          <cell r="AF66">
            <v>0</v>
          </cell>
          <cell r="AG66">
            <v>0</v>
          </cell>
          <cell r="AH66">
            <v>0</v>
          </cell>
          <cell r="AI66">
            <v>0</v>
          </cell>
          <cell r="AJ66">
            <v>0</v>
          </cell>
          <cell r="AK66">
            <v>0</v>
          </cell>
          <cell r="AL66">
            <v>0</v>
          </cell>
          <cell r="AM66">
            <v>0</v>
          </cell>
          <cell r="AN66">
            <v>0</v>
          </cell>
          <cell r="AO66">
            <v>0</v>
          </cell>
          <cell r="AP66">
            <v>0</v>
          </cell>
          <cell r="AQ66">
            <v>0</v>
          </cell>
          <cell r="AR66">
            <v>0</v>
          </cell>
          <cell r="AS66">
            <v>0</v>
          </cell>
          <cell r="AT66">
            <v>0</v>
          </cell>
          <cell r="AU66">
            <v>0</v>
          </cell>
          <cell r="AV66">
            <v>0</v>
          </cell>
          <cell r="AW66">
            <v>0</v>
          </cell>
          <cell r="AX66">
            <v>0</v>
          </cell>
          <cell r="AY66">
            <v>0</v>
          </cell>
          <cell r="AZ66">
            <v>0</v>
          </cell>
          <cell r="BA66">
            <v>0</v>
          </cell>
          <cell r="BB66">
            <v>0</v>
          </cell>
          <cell r="BC66">
            <v>0</v>
          </cell>
          <cell r="BD66">
            <v>0</v>
          </cell>
          <cell r="BE66">
            <v>0</v>
          </cell>
          <cell r="BF66">
            <v>0</v>
          </cell>
          <cell r="BG66">
            <v>0</v>
          </cell>
          <cell r="BH66">
            <v>0</v>
          </cell>
          <cell r="BI66">
            <v>0</v>
          </cell>
          <cell r="BJ66">
            <v>0</v>
          </cell>
          <cell r="BK66">
            <v>0</v>
          </cell>
        </row>
        <row r="67">
          <cell r="B67">
            <v>0</v>
          </cell>
          <cell r="C67">
            <v>0</v>
          </cell>
          <cell r="D67">
            <v>0</v>
          </cell>
          <cell r="E67">
            <v>0</v>
          </cell>
          <cell r="F67">
            <v>0</v>
          </cell>
          <cell r="G67">
            <v>0</v>
          </cell>
          <cell r="H67">
            <v>0</v>
          </cell>
          <cell r="I67">
            <v>0</v>
          </cell>
          <cell r="J67">
            <v>0</v>
          </cell>
          <cell r="K67">
            <v>0</v>
          </cell>
          <cell r="L67">
            <v>0</v>
          </cell>
          <cell r="M67">
            <v>0</v>
          </cell>
          <cell r="N67">
            <v>0</v>
          </cell>
          <cell r="O67">
            <v>0</v>
          </cell>
          <cell r="P67">
            <v>0</v>
          </cell>
          <cell r="Q67">
            <v>0</v>
          </cell>
          <cell r="R67">
            <v>0</v>
          </cell>
          <cell r="S67">
            <v>0</v>
          </cell>
          <cell r="T67">
            <v>0</v>
          </cell>
          <cell r="U67">
            <v>0</v>
          </cell>
          <cell r="V67">
            <v>0</v>
          </cell>
          <cell r="W67">
            <v>0</v>
          </cell>
          <cell r="X67">
            <v>0</v>
          </cell>
          <cell r="Y67">
            <v>0</v>
          </cell>
          <cell r="Z67">
            <v>0</v>
          </cell>
          <cell r="AA67">
            <v>0</v>
          </cell>
          <cell r="AB67">
            <v>0</v>
          </cell>
          <cell r="AC67">
            <v>0</v>
          </cell>
          <cell r="AD67">
            <v>0</v>
          </cell>
          <cell r="AE67">
            <v>0</v>
          </cell>
          <cell r="AF67">
            <v>0</v>
          </cell>
          <cell r="AG67">
            <v>0</v>
          </cell>
          <cell r="AH67">
            <v>0</v>
          </cell>
          <cell r="AI67">
            <v>0</v>
          </cell>
          <cell r="AJ67">
            <v>0</v>
          </cell>
          <cell r="AK67">
            <v>0</v>
          </cell>
          <cell r="AL67">
            <v>0</v>
          </cell>
          <cell r="AM67">
            <v>0</v>
          </cell>
          <cell r="AN67">
            <v>0</v>
          </cell>
          <cell r="AO67">
            <v>0</v>
          </cell>
          <cell r="AP67">
            <v>0</v>
          </cell>
          <cell r="AQ67">
            <v>0</v>
          </cell>
          <cell r="AR67">
            <v>0</v>
          </cell>
          <cell r="AS67">
            <v>0</v>
          </cell>
          <cell r="AT67">
            <v>0</v>
          </cell>
          <cell r="AU67">
            <v>0</v>
          </cell>
          <cell r="AV67">
            <v>0</v>
          </cell>
          <cell r="AW67">
            <v>0</v>
          </cell>
          <cell r="AX67">
            <v>0</v>
          </cell>
          <cell r="AY67">
            <v>0</v>
          </cell>
          <cell r="AZ67">
            <v>0</v>
          </cell>
          <cell r="BA67">
            <v>0</v>
          </cell>
          <cell r="BB67">
            <v>0</v>
          </cell>
          <cell r="BC67">
            <v>0</v>
          </cell>
          <cell r="BD67">
            <v>0</v>
          </cell>
          <cell r="BE67">
            <v>0</v>
          </cell>
          <cell r="BF67">
            <v>0</v>
          </cell>
          <cell r="BG67">
            <v>0</v>
          </cell>
          <cell r="BH67">
            <v>0</v>
          </cell>
          <cell r="BI67">
            <v>0</v>
          </cell>
          <cell r="BJ67">
            <v>0</v>
          </cell>
          <cell r="BK67">
            <v>0</v>
          </cell>
        </row>
        <row r="68">
          <cell r="B68">
            <v>0</v>
          </cell>
          <cell r="C68">
            <v>0</v>
          </cell>
          <cell r="D68">
            <v>0</v>
          </cell>
          <cell r="E68">
            <v>0</v>
          </cell>
          <cell r="F68">
            <v>0</v>
          </cell>
          <cell r="G68">
            <v>0</v>
          </cell>
          <cell r="H68">
            <v>0</v>
          </cell>
          <cell r="I68">
            <v>0</v>
          </cell>
          <cell r="J68">
            <v>0</v>
          </cell>
          <cell r="K68">
            <v>0</v>
          </cell>
          <cell r="L68">
            <v>0</v>
          </cell>
          <cell r="M68">
            <v>0</v>
          </cell>
          <cell r="N68">
            <v>0</v>
          </cell>
          <cell r="O68">
            <v>0</v>
          </cell>
          <cell r="P68">
            <v>0</v>
          </cell>
          <cell r="Q68">
            <v>0</v>
          </cell>
          <cell r="R68">
            <v>0</v>
          </cell>
          <cell r="S68">
            <v>0</v>
          </cell>
          <cell r="T68">
            <v>0</v>
          </cell>
          <cell r="U68">
            <v>0</v>
          </cell>
          <cell r="V68">
            <v>0</v>
          </cell>
          <cell r="W68">
            <v>0</v>
          </cell>
          <cell r="X68">
            <v>0</v>
          </cell>
          <cell r="Y68">
            <v>0</v>
          </cell>
          <cell r="Z68">
            <v>0</v>
          </cell>
          <cell r="AA68">
            <v>0</v>
          </cell>
          <cell r="AB68">
            <v>0</v>
          </cell>
          <cell r="AC68">
            <v>0</v>
          </cell>
          <cell r="AD68">
            <v>0</v>
          </cell>
          <cell r="AE68">
            <v>0</v>
          </cell>
          <cell r="AF68">
            <v>0</v>
          </cell>
          <cell r="AG68">
            <v>0</v>
          </cell>
          <cell r="AH68">
            <v>0</v>
          </cell>
          <cell r="AI68">
            <v>0</v>
          </cell>
          <cell r="AJ68">
            <v>0</v>
          </cell>
          <cell r="AK68">
            <v>0</v>
          </cell>
          <cell r="AL68">
            <v>0</v>
          </cell>
          <cell r="AM68">
            <v>0</v>
          </cell>
          <cell r="AN68">
            <v>0</v>
          </cell>
          <cell r="AO68">
            <v>0</v>
          </cell>
          <cell r="AP68">
            <v>0</v>
          </cell>
          <cell r="AQ68">
            <v>0</v>
          </cell>
          <cell r="AR68">
            <v>0</v>
          </cell>
          <cell r="AS68">
            <v>0</v>
          </cell>
          <cell r="AT68">
            <v>0</v>
          </cell>
          <cell r="AU68">
            <v>0</v>
          </cell>
          <cell r="AV68">
            <v>0</v>
          </cell>
          <cell r="AW68">
            <v>0</v>
          </cell>
          <cell r="AX68">
            <v>0</v>
          </cell>
          <cell r="AY68">
            <v>0</v>
          </cell>
          <cell r="AZ68">
            <v>0</v>
          </cell>
          <cell r="BA68">
            <v>0</v>
          </cell>
          <cell r="BB68">
            <v>0</v>
          </cell>
          <cell r="BC68">
            <v>0</v>
          </cell>
          <cell r="BD68">
            <v>0</v>
          </cell>
          <cell r="BE68">
            <v>0</v>
          </cell>
          <cell r="BF68">
            <v>0</v>
          </cell>
          <cell r="BG68">
            <v>0</v>
          </cell>
          <cell r="BH68">
            <v>0</v>
          </cell>
          <cell r="BI68">
            <v>0</v>
          </cell>
          <cell r="BJ68">
            <v>0</v>
          </cell>
          <cell r="BK68">
            <v>0</v>
          </cell>
        </row>
        <row r="69">
          <cell r="B69">
            <v>0</v>
          </cell>
          <cell r="C69">
            <v>0</v>
          </cell>
          <cell r="D69">
            <v>0</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0</v>
          </cell>
          <cell r="T69">
            <v>0</v>
          </cell>
          <cell r="U69">
            <v>0</v>
          </cell>
          <cell r="V69">
            <v>0</v>
          </cell>
          <cell r="W69">
            <v>0</v>
          </cell>
          <cell r="X69">
            <v>0</v>
          </cell>
          <cell r="Y69">
            <v>0</v>
          </cell>
          <cell r="Z69">
            <v>0</v>
          </cell>
          <cell r="AA69">
            <v>0</v>
          </cell>
          <cell r="AB69">
            <v>0</v>
          </cell>
          <cell r="AC69">
            <v>0</v>
          </cell>
          <cell r="AD69">
            <v>0</v>
          </cell>
          <cell r="AE69">
            <v>0</v>
          </cell>
          <cell r="AF69">
            <v>0</v>
          </cell>
          <cell r="AG69">
            <v>0</v>
          </cell>
          <cell r="AH69">
            <v>0</v>
          </cell>
          <cell r="AI69">
            <v>0</v>
          </cell>
          <cell r="AJ69">
            <v>0</v>
          </cell>
          <cell r="AK69">
            <v>0</v>
          </cell>
          <cell r="AL69">
            <v>0</v>
          </cell>
          <cell r="AM69">
            <v>0</v>
          </cell>
          <cell r="AN69">
            <v>0</v>
          </cell>
          <cell r="AO69">
            <v>0</v>
          </cell>
          <cell r="AP69">
            <v>0</v>
          </cell>
          <cell r="AQ69">
            <v>0</v>
          </cell>
          <cell r="AR69">
            <v>0</v>
          </cell>
          <cell r="AS69">
            <v>0</v>
          </cell>
          <cell r="AT69">
            <v>0</v>
          </cell>
          <cell r="AU69">
            <v>0</v>
          </cell>
          <cell r="AV69">
            <v>0</v>
          </cell>
          <cell r="AW69">
            <v>0</v>
          </cell>
          <cell r="AX69">
            <v>0</v>
          </cell>
          <cell r="AY69">
            <v>0</v>
          </cell>
          <cell r="AZ69">
            <v>0</v>
          </cell>
          <cell r="BA69">
            <v>0</v>
          </cell>
          <cell r="BB69">
            <v>0</v>
          </cell>
          <cell r="BC69">
            <v>0</v>
          </cell>
          <cell r="BD69">
            <v>0</v>
          </cell>
          <cell r="BE69">
            <v>0</v>
          </cell>
          <cell r="BF69">
            <v>0</v>
          </cell>
          <cell r="BG69">
            <v>0</v>
          </cell>
          <cell r="BH69">
            <v>0</v>
          </cell>
          <cell r="BI69">
            <v>0</v>
          </cell>
          <cell r="BJ69">
            <v>0</v>
          </cell>
          <cell r="BK69">
            <v>0</v>
          </cell>
        </row>
        <row r="70">
          <cell r="B70">
            <v>0</v>
          </cell>
          <cell r="C70">
            <v>0</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0</v>
          </cell>
          <cell r="V70">
            <v>0</v>
          </cell>
          <cell r="W70">
            <v>0</v>
          </cell>
          <cell r="X70">
            <v>0</v>
          </cell>
          <cell r="Y70">
            <v>0</v>
          </cell>
          <cell r="Z70">
            <v>0</v>
          </cell>
          <cell r="AA70">
            <v>0</v>
          </cell>
          <cell r="AB70">
            <v>0</v>
          </cell>
          <cell r="AC70">
            <v>0</v>
          </cell>
          <cell r="AD70">
            <v>0</v>
          </cell>
          <cell r="AE70">
            <v>0</v>
          </cell>
          <cell r="AF70">
            <v>0</v>
          </cell>
          <cell r="AG70">
            <v>0</v>
          </cell>
          <cell r="AH70">
            <v>0</v>
          </cell>
          <cell r="AI70">
            <v>0</v>
          </cell>
          <cell r="AJ70">
            <v>0</v>
          </cell>
          <cell r="AK70">
            <v>0</v>
          </cell>
          <cell r="AL70">
            <v>0</v>
          </cell>
          <cell r="AM70">
            <v>0</v>
          </cell>
          <cell r="AN70">
            <v>0</v>
          </cell>
          <cell r="AO70">
            <v>0</v>
          </cell>
          <cell r="AP70">
            <v>0</v>
          </cell>
          <cell r="AQ70">
            <v>0</v>
          </cell>
          <cell r="AR70">
            <v>0</v>
          </cell>
          <cell r="AS70">
            <v>0</v>
          </cell>
          <cell r="AT70">
            <v>0</v>
          </cell>
          <cell r="AU70">
            <v>0</v>
          </cell>
          <cell r="AV70">
            <v>0</v>
          </cell>
          <cell r="AW70">
            <v>0</v>
          </cell>
          <cell r="AX70">
            <v>0</v>
          </cell>
          <cell r="AY70">
            <v>0</v>
          </cell>
          <cell r="AZ70">
            <v>0</v>
          </cell>
          <cell r="BA70">
            <v>0</v>
          </cell>
          <cell r="BB70">
            <v>0</v>
          </cell>
          <cell r="BC70">
            <v>0</v>
          </cell>
          <cell r="BD70">
            <v>0</v>
          </cell>
          <cell r="BE70">
            <v>0</v>
          </cell>
          <cell r="BF70">
            <v>0</v>
          </cell>
          <cell r="BG70">
            <v>0</v>
          </cell>
          <cell r="BH70">
            <v>0</v>
          </cell>
          <cell r="BI70">
            <v>0</v>
          </cell>
          <cell r="BJ70">
            <v>0</v>
          </cell>
          <cell r="BK70">
            <v>0</v>
          </cell>
        </row>
        <row r="71">
          <cell r="B71">
            <v>0</v>
          </cell>
          <cell r="C71">
            <v>0</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cell r="AF71">
            <v>0</v>
          </cell>
          <cell r="AG71">
            <v>0</v>
          </cell>
          <cell r="AH71">
            <v>0</v>
          </cell>
          <cell r="AI71">
            <v>0</v>
          </cell>
          <cell r="AJ71">
            <v>0</v>
          </cell>
          <cell r="AK71">
            <v>0</v>
          </cell>
          <cell r="AL71">
            <v>0</v>
          </cell>
          <cell r="AM71">
            <v>0</v>
          </cell>
          <cell r="AN71">
            <v>0</v>
          </cell>
          <cell r="AO71">
            <v>0</v>
          </cell>
          <cell r="AP71">
            <v>0</v>
          </cell>
          <cell r="AQ71">
            <v>0</v>
          </cell>
          <cell r="AR71">
            <v>0</v>
          </cell>
          <cell r="AS71">
            <v>0</v>
          </cell>
          <cell r="AT71">
            <v>0</v>
          </cell>
          <cell r="AU71">
            <v>0</v>
          </cell>
          <cell r="AV71">
            <v>0</v>
          </cell>
          <cell r="AW71">
            <v>0</v>
          </cell>
          <cell r="AX71">
            <v>0</v>
          </cell>
          <cell r="AY71">
            <v>0</v>
          </cell>
          <cell r="AZ71">
            <v>0</v>
          </cell>
          <cell r="BA71">
            <v>0</v>
          </cell>
          <cell r="BB71">
            <v>0</v>
          </cell>
          <cell r="BC71">
            <v>0</v>
          </cell>
          <cell r="BD71">
            <v>0</v>
          </cell>
          <cell r="BE71">
            <v>0</v>
          </cell>
          <cell r="BF71">
            <v>0</v>
          </cell>
          <cell r="BG71">
            <v>0</v>
          </cell>
          <cell r="BH71">
            <v>0</v>
          </cell>
          <cell r="BI71">
            <v>0</v>
          </cell>
          <cell r="BJ71">
            <v>0</v>
          </cell>
          <cell r="BK71">
            <v>0</v>
          </cell>
        </row>
        <row r="72">
          <cell r="B72">
            <v>0</v>
          </cell>
          <cell r="C72">
            <v>0</v>
          </cell>
          <cell r="D72">
            <v>0</v>
          </cell>
          <cell r="E72">
            <v>0</v>
          </cell>
          <cell r="F72">
            <v>0</v>
          </cell>
          <cell r="G72">
            <v>0</v>
          </cell>
          <cell r="H72">
            <v>0</v>
          </cell>
          <cell r="I72">
            <v>0</v>
          </cell>
          <cell r="J72">
            <v>0</v>
          </cell>
          <cell r="K72">
            <v>0</v>
          </cell>
          <cell r="L72">
            <v>0</v>
          </cell>
          <cell r="M72">
            <v>0</v>
          </cell>
          <cell r="N72">
            <v>0</v>
          </cell>
          <cell r="O72">
            <v>0</v>
          </cell>
          <cell r="P72">
            <v>0</v>
          </cell>
          <cell r="Q72">
            <v>0</v>
          </cell>
          <cell r="R72">
            <v>0</v>
          </cell>
          <cell r="S72">
            <v>0</v>
          </cell>
          <cell r="T72">
            <v>0</v>
          </cell>
          <cell r="U72">
            <v>0</v>
          </cell>
          <cell r="V72">
            <v>0</v>
          </cell>
          <cell r="W72">
            <v>0</v>
          </cell>
          <cell r="X72">
            <v>0</v>
          </cell>
          <cell r="Y72">
            <v>0</v>
          </cell>
          <cell r="Z72">
            <v>0</v>
          </cell>
          <cell r="AA72">
            <v>0</v>
          </cell>
          <cell r="AB72">
            <v>0</v>
          </cell>
          <cell r="AC72">
            <v>0</v>
          </cell>
          <cell r="AD72">
            <v>0</v>
          </cell>
          <cell r="AE72">
            <v>0</v>
          </cell>
          <cell r="AF72">
            <v>0</v>
          </cell>
          <cell r="AG72">
            <v>0</v>
          </cell>
          <cell r="AH72">
            <v>0</v>
          </cell>
          <cell r="AI72">
            <v>0</v>
          </cell>
          <cell r="AJ72">
            <v>0</v>
          </cell>
          <cell r="AK72">
            <v>0</v>
          </cell>
          <cell r="AL72">
            <v>0</v>
          </cell>
          <cell r="AM72">
            <v>0</v>
          </cell>
          <cell r="AN72">
            <v>0</v>
          </cell>
          <cell r="AO72">
            <v>0</v>
          </cell>
          <cell r="AP72">
            <v>0</v>
          </cell>
          <cell r="AQ72">
            <v>0</v>
          </cell>
          <cell r="AR72">
            <v>0</v>
          </cell>
          <cell r="AS72">
            <v>0</v>
          </cell>
          <cell r="AT72">
            <v>0</v>
          </cell>
          <cell r="AU72">
            <v>0</v>
          </cell>
          <cell r="AV72">
            <v>0</v>
          </cell>
          <cell r="AW72">
            <v>0</v>
          </cell>
          <cell r="AX72">
            <v>0</v>
          </cell>
          <cell r="AY72">
            <v>0</v>
          </cell>
          <cell r="AZ72">
            <v>0</v>
          </cell>
          <cell r="BA72">
            <v>0</v>
          </cell>
          <cell r="BB72">
            <v>0</v>
          </cell>
          <cell r="BC72">
            <v>0</v>
          </cell>
          <cell r="BD72">
            <v>0</v>
          </cell>
          <cell r="BE72">
            <v>0</v>
          </cell>
          <cell r="BF72">
            <v>0</v>
          </cell>
          <cell r="BG72">
            <v>0</v>
          </cell>
          <cell r="BH72">
            <v>0</v>
          </cell>
          <cell r="BI72">
            <v>0</v>
          </cell>
          <cell r="BJ72">
            <v>0</v>
          </cell>
          <cell r="BK72">
            <v>0</v>
          </cell>
        </row>
        <row r="73">
          <cell r="B73">
            <v>0</v>
          </cell>
          <cell r="C73">
            <v>0</v>
          </cell>
          <cell r="D73">
            <v>0</v>
          </cell>
          <cell r="E73">
            <v>0</v>
          </cell>
          <cell r="F73">
            <v>0</v>
          </cell>
          <cell r="G73">
            <v>0</v>
          </cell>
          <cell r="H73">
            <v>0</v>
          </cell>
          <cell r="I73">
            <v>0</v>
          </cell>
          <cell r="J73">
            <v>0</v>
          </cell>
          <cell r="K73">
            <v>0</v>
          </cell>
          <cell r="L73">
            <v>0</v>
          </cell>
          <cell r="M73">
            <v>0</v>
          </cell>
          <cell r="N73">
            <v>0</v>
          </cell>
          <cell r="O73">
            <v>0</v>
          </cell>
          <cell r="P73">
            <v>0</v>
          </cell>
          <cell r="Q73">
            <v>0</v>
          </cell>
          <cell r="R73">
            <v>0</v>
          </cell>
          <cell r="S73">
            <v>0</v>
          </cell>
          <cell r="T73">
            <v>0</v>
          </cell>
          <cell r="U73">
            <v>0</v>
          </cell>
          <cell r="V73">
            <v>0</v>
          </cell>
          <cell r="W73">
            <v>0</v>
          </cell>
          <cell r="X73">
            <v>0</v>
          </cell>
          <cell r="Y73">
            <v>0</v>
          </cell>
          <cell r="Z73">
            <v>0</v>
          </cell>
          <cell r="AA73">
            <v>0</v>
          </cell>
          <cell r="AB73">
            <v>0</v>
          </cell>
          <cell r="AC73">
            <v>0</v>
          </cell>
          <cell r="AD73">
            <v>0</v>
          </cell>
          <cell r="AE73">
            <v>0</v>
          </cell>
          <cell r="AF73">
            <v>0</v>
          </cell>
          <cell r="AG73">
            <v>0</v>
          </cell>
          <cell r="AH73">
            <v>0</v>
          </cell>
          <cell r="AI73">
            <v>0</v>
          </cell>
          <cell r="AJ73">
            <v>0</v>
          </cell>
          <cell r="AK73">
            <v>0</v>
          </cell>
          <cell r="AL73">
            <v>0</v>
          </cell>
          <cell r="AM73">
            <v>0</v>
          </cell>
          <cell r="AN73">
            <v>0</v>
          </cell>
          <cell r="AO73">
            <v>0</v>
          </cell>
          <cell r="AP73">
            <v>0</v>
          </cell>
          <cell r="AQ73">
            <v>0</v>
          </cell>
          <cell r="AR73">
            <v>0</v>
          </cell>
          <cell r="AS73">
            <v>0</v>
          </cell>
          <cell r="AT73">
            <v>0</v>
          </cell>
          <cell r="AU73">
            <v>0</v>
          </cell>
          <cell r="AV73">
            <v>0</v>
          </cell>
          <cell r="AW73">
            <v>0</v>
          </cell>
          <cell r="AX73">
            <v>0</v>
          </cell>
          <cell r="AY73">
            <v>0</v>
          </cell>
          <cell r="AZ73">
            <v>0</v>
          </cell>
          <cell r="BA73">
            <v>0</v>
          </cell>
          <cell r="BB73">
            <v>0</v>
          </cell>
          <cell r="BC73">
            <v>0</v>
          </cell>
          <cell r="BD73">
            <v>0</v>
          </cell>
          <cell r="BE73">
            <v>0</v>
          </cell>
          <cell r="BF73">
            <v>0</v>
          </cell>
          <cell r="BG73">
            <v>0</v>
          </cell>
          <cell r="BH73">
            <v>0</v>
          </cell>
          <cell r="BI73">
            <v>0</v>
          </cell>
          <cell r="BJ73">
            <v>0</v>
          </cell>
          <cell r="BK73">
            <v>0</v>
          </cell>
        </row>
        <row r="74">
          <cell r="B74">
            <v>0</v>
          </cell>
          <cell r="C74">
            <v>0</v>
          </cell>
          <cell r="D74">
            <v>0</v>
          </cell>
          <cell r="E74">
            <v>0</v>
          </cell>
          <cell r="F74">
            <v>0</v>
          </cell>
          <cell r="G74">
            <v>0</v>
          </cell>
          <cell r="H74">
            <v>0</v>
          </cell>
          <cell r="I74">
            <v>0</v>
          </cell>
          <cell r="J74">
            <v>0</v>
          </cell>
          <cell r="K74">
            <v>0</v>
          </cell>
          <cell r="L74">
            <v>0</v>
          </cell>
          <cell r="M74">
            <v>0</v>
          </cell>
          <cell r="N74">
            <v>0</v>
          </cell>
          <cell r="O74">
            <v>0</v>
          </cell>
          <cell r="P74">
            <v>0</v>
          </cell>
          <cell r="Q74">
            <v>0</v>
          </cell>
          <cell r="R74">
            <v>0</v>
          </cell>
          <cell r="S74">
            <v>0</v>
          </cell>
          <cell r="T74">
            <v>0</v>
          </cell>
          <cell r="U74">
            <v>0</v>
          </cell>
          <cell r="V74">
            <v>0</v>
          </cell>
          <cell r="W74">
            <v>0</v>
          </cell>
          <cell r="X74">
            <v>0</v>
          </cell>
          <cell r="Y74">
            <v>0</v>
          </cell>
          <cell r="Z74">
            <v>0</v>
          </cell>
          <cell r="AA74">
            <v>0</v>
          </cell>
          <cell r="AB74">
            <v>0</v>
          </cell>
          <cell r="AC74">
            <v>0</v>
          </cell>
          <cell r="AD74">
            <v>0</v>
          </cell>
          <cell r="AE74">
            <v>0</v>
          </cell>
          <cell r="AF74">
            <v>0</v>
          </cell>
          <cell r="AG74">
            <v>0</v>
          </cell>
          <cell r="AH74">
            <v>0</v>
          </cell>
          <cell r="AI74">
            <v>0</v>
          </cell>
          <cell r="AJ74">
            <v>0</v>
          </cell>
          <cell r="AK74">
            <v>0</v>
          </cell>
          <cell r="AL74">
            <v>0</v>
          </cell>
          <cell r="AM74">
            <v>0</v>
          </cell>
          <cell r="AN74">
            <v>0</v>
          </cell>
          <cell r="AO74">
            <v>0</v>
          </cell>
          <cell r="AP74">
            <v>0</v>
          </cell>
          <cell r="AQ74">
            <v>0</v>
          </cell>
          <cell r="AR74">
            <v>0</v>
          </cell>
          <cell r="AS74">
            <v>0</v>
          </cell>
          <cell r="AT74">
            <v>0</v>
          </cell>
          <cell r="AU74">
            <v>0</v>
          </cell>
          <cell r="AV74">
            <v>0</v>
          </cell>
          <cell r="AW74">
            <v>0</v>
          </cell>
          <cell r="AX74">
            <v>0</v>
          </cell>
          <cell r="AY74">
            <v>0</v>
          </cell>
          <cell r="AZ74">
            <v>0</v>
          </cell>
          <cell r="BA74">
            <v>0</v>
          </cell>
          <cell r="BB74">
            <v>0</v>
          </cell>
          <cell r="BC74">
            <v>0</v>
          </cell>
          <cell r="BD74">
            <v>0</v>
          </cell>
          <cell r="BE74">
            <v>0</v>
          </cell>
          <cell r="BF74">
            <v>0</v>
          </cell>
          <cell r="BG74">
            <v>0</v>
          </cell>
          <cell r="BH74">
            <v>0</v>
          </cell>
          <cell r="BI74">
            <v>0</v>
          </cell>
          <cell r="BJ74">
            <v>0</v>
          </cell>
          <cell r="BK74">
            <v>0</v>
          </cell>
        </row>
        <row r="75">
          <cell r="B75">
            <v>0</v>
          </cell>
          <cell r="C75">
            <v>0</v>
          </cell>
          <cell r="D75">
            <v>0</v>
          </cell>
          <cell r="E75">
            <v>0</v>
          </cell>
          <cell r="F75">
            <v>0</v>
          </cell>
          <cell r="G75">
            <v>0</v>
          </cell>
          <cell r="H75">
            <v>0</v>
          </cell>
          <cell r="I75">
            <v>0</v>
          </cell>
          <cell r="J75">
            <v>0</v>
          </cell>
          <cell r="K75">
            <v>0</v>
          </cell>
          <cell r="L75">
            <v>0</v>
          </cell>
          <cell r="M75">
            <v>0</v>
          </cell>
          <cell r="N75">
            <v>0</v>
          </cell>
          <cell r="O75">
            <v>0</v>
          </cell>
          <cell r="P75">
            <v>0</v>
          </cell>
          <cell r="Q75">
            <v>0</v>
          </cell>
          <cell r="R75">
            <v>0</v>
          </cell>
          <cell r="S75">
            <v>0</v>
          </cell>
          <cell r="T75">
            <v>0</v>
          </cell>
          <cell r="U75">
            <v>0</v>
          </cell>
          <cell r="V75">
            <v>0</v>
          </cell>
          <cell r="W75">
            <v>0</v>
          </cell>
          <cell r="X75">
            <v>0</v>
          </cell>
          <cell r="Y75">
            <v>0</v>
          </cell>
          <cell r="Z75">
            <v>0</v>
          </cell>
          <cell r="AA75">
            <v>0</v>
          </cell>
          <cell r="AB75">
            <v>0</v>
          </cell>
          <cell r="AC75">
            <v>0</v>
          </cell>
          <cell r="AD75">
            <v>0</v>
          </cell>
          <cell r="AE75">
            <v>0</v>
          </cell>
          <cell r="AF75">
            <v>0</v>
          </cell>
          <cell r="AG75">
            <v>0</v>
          </cell>
          <cell r="AH75">
            <v>0</v>
          </cell>
          <cell r="AI75">
            <v>0</v>
          </cell>
          <cell r="AJ75">
            <v>0</v>
          </cell>
          <cell r="AK75">
            <v>0</v>
          </cell>
          <cell r="AL75">
            <v>0</v>
          </cell>
          <cell r="AM75">
            <v>0</v>
          </cell>
          <cell r="AN75">
            <v>0</v>
          </cell>
          <cell r="AO75">
            <v>0</v>
          </cell>
          <cell r="AP75">
            <v>0</v>
          </cell>
          <cell r="AQ75">
            <v>0</v>
          </cell>
          <cell r="AR75">
            <v>0</v>
          </cell>
          <cell r="AS75">
            <v>0</v>
          </cell>
          <cell r="AT75">
            <v>0</v>
          </cell>
          <cell r="AU75">
            <v>0</v>
          </cell>
          <cell r="AV75">
            <v>0</v>
          </cell>
          <cell r="AW75">
            <v>0</v>
          </cell>
          <cell r="AX75">
            <v>0</v>
          </cell>
          <cell r="AY75">
            <v>0</v>
          </cell>
          <cell r="AZ75">
            <v>0</v>
          </cell>
          <cell r="BA75">
            <v>0</v>
          </cell>
          <cell r="BB75">
            <v>0</v>
          </cell>
          <cell r="BC75">
            <v>0</v>
          </cell>
          <cell r="BD75">
            <v>0</v>
          </cell>
          <cell r="BE75">
            <v>0</v>
          </cell>
          <cell r="BF75">
            <v>0</v>
          </cell>
          <cell r="BG75">
            <v>0</v>
          </cell>
          <cell r="BH75">
            <v>0</v>
          </cell>
          <cell r="BI75">
            <v>0</v>
          </cell>
          <cell r="BJ75">
            <v>0</v>
          </cell>
          <cell r="BK75">
            <v>0</v>
          </cell>
        </row>
        <row r="76">
          <cell r="B76">
            <v>0</v>
          </cell>
          <cell r="C76">
            <v>0</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0</v>
          </cell>
          <cell r="AB76">
            <v>0</v>
          </cell>
          <cell r="AC76">
            <v>0</v>
          </cell>
          <cell r="AD76">
            <v>0</v>
          </cell>
          <cell r="AE76">
            <v>0</v>
          </cell>
          <cell r="AF76">
            <v>0</v>
          </cell>
          <cell r="AG76">
            <v>0</v>
          </cell>
          <cell r="AH76">
            <v>0</v>
          </cell>
          <cell r="AI76">
            <v>0</v>
          </cell>
          <cell r="AJ76">
            <v>0</v>
          </cell>
          <cell r="AK76">
            <v>0</v>
          </cell>
          <cell r="AL76">
            <v>0</v>
          </cell>
          <cell r="AM76">
            <v>0</v>
          </cell>
          <cell r="AN76">
            <v>0</v>
          </cell>
          <cell r="AO76">
            <v>0</v>
          </cell>
          <cell r="AP76">
            <v>0</v>
          </cell>
          <cell r="AQ76">
            <v>0</v>
          </cell>
          <cell r="AR76">
            <v>0</v>
          </cell>
          <cell r="AS76">
            <v>0</v>
          </cell>
          <cell r="AT76">
            <v>0</v>
          </cell>
          <cell r="AU76">
            <v>0</v>
          </cell>
          <cell r="AV76">
            <v>0</v>
          </cell>
          <cell r="AW76">
            <v>0</v>
          </cell>
          <cell r="AX76">
            <v>0</v>
          </cell>
          <cell r="AY76">
            <v>0</v>
          </cell>
          <cell r="AZ76">
            <v>0</v>
          </cell>
          <cell r="BA76">
            <v>0</v>
          </cell>
          <cell r="BB76">
            <v>0</v>
          </cell>
          <cell r="BC76">
            <v>0</v>
          </cell>
          <cell r="BD76">
            <v>0</v>
          </cell>
          <cell r="BE76">
            <v>0</v>
          </cell>
          <cell r="BF76">
            <v>0</v>
          </cell>
          <cell r="BG76">
            <v>0</v>
          </cell>
          <cell r="BH76">
            <v>0</v>
          </cell>
          <cell r="BI76">
            <v>0</v>
          </cell>
          <cell r="BJ76">
            <v>0</v>
          </cell>
          <cell r="BK76">
            <v>0</v>
          </cell>
        </row>
        <row r="77">
          <cell r="B77">
            <v>0</v>
          </cell>
          <cell r="C77">
            <v>0</v>
          </cell>
          <cell r="D77">
            <v>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cell r="AF77">
            <v>0</v>
          </cell>
          <cell r="AG77">
            <v>0</v>
          </cell>
          <cell r="AH77">
            <v>0</v>
          </cell>
          <cell r="AI77">
            <v>0</v>
          </cell>
          <cell r="AJ77">
            <v>0</v>
          </cell>
          <cell r="AK77">
            <v>0</v>
          </cell>
          <cell r="AL77">
            <v>0</v>
          </cell>
          <cell r="AM77">
            <v>0</v>
          </cell>
          <cell r="AN77">
            <v>0</v>
          </cell>
          <cell r="AO77">
            <v>0</v>
          </cell>
          <cell r="AP77">
            <v>0</v>
          </cell>
          <cell r="AQ77">
            <v>0</v>
          </cell>
          <cell r="AR77">
            <v>0</v>
          </cell>
          <cell r="AS77">
            <v>0</v>
          </cell>
          <cell r="AT77">
            <v>0</v>
          </cell>
          <cell r="AU77">
            <v>0</v>
          </cell>
          <cell r="AV77">
            <v>0</v>
          </cell>
          <cell r="AW77">
            <v>0</v>
          </cell>
          <cell r="AX77">
            <v>0</v>
          </cell>
          <cell r="AY77">
            <v>0</v>
          </cell>
          <cell r="AZ77">
            <v>0</v>
          </cell>
          <cell r="BA77">
            <v>0</v>
          </cell>
          <cell r="BB77">
            <v>0</v>
          </cell>
          <cell r="BC77">
            <v>0</v>
          </cell>
          <cell r="BD77">
            <v>0</v>
          </cell>
          <cell r="BE77">
            <v>0</v>
          </cell>
          <cell r="BF77">
            <v>0</v>
          </cell>
          <cell r="BG77">
            <v>0</v>
          </cell>
          <cell r="BH77">
            <v>0</v>
          </cell>
          <cell r="BI77">
            <v>0</v>
          </cell>
          <cell r="BJ77">
            <v>0</v>
          </cell>
          <cell r="BK77">
            <v>0</v>
          </cell>
        </row>
        <row r="78">
          <cell r="B78">
            <v>0</v>
          </cell>
          <cell r="C78">
            <v>0</v>
          </cell>
          <cell r="D78">
            <v>0</v>
          </cell>
          <cell r="E78">
            <v>0</v>
          </cell>
          <cell r="F78">
            <v>0</v>
          </cell>
          <cell r="G78">
            <v>0</v>
          </cell>
          <cell r="H78">
            <v>0</v>
          </cell>
          <cell r="I78">
            <v>0</v>
          </cell>
          <cell r="J78">
            <v>0</v>
          </cell>
          <cell r="K78">
            <v>0</v>
          </cell>
          <cell r="L78">
            <v>0</v>
          </cell>
          <cell r="M78">
            <v>0</v>
          </cell>
          <cell r="N78">
            <v>0</v>
          </cell>
          <cell r="O78">
            <v>0</v>
          </cell>
          <cell r="P78">
            <v>0</v>
          </cell>
          <cell r="Q78">
            <v>0</v>
          </cell>
          <cell r="R78">
            <v>0</v>
          </cell>
          <cell r="S78">
            <v>0</v>
          </cell>
          <cell r="T78">
            <v>0</v>
          </cell>
          <cell r="U78">
            <v>0</v>
          </cell>
          <cell r="V78">
            <v>0</v>
          </cell>
          <cell r="W78">
            <v>0</v>
          </cell>
          <cell r="X78">
            <v>0</v>
          </cell>
          <cell r="Y78">
            <v>0</v>
          </cell>
          <cell r="Z78">
            <v>0</v>
          </cell>
          <cell r="AA78">
            <v>0</v>
          </cell>
          <cell r="AB78">
            <v>0</v>
          </cell>
          <cell r="AC78">
            <v>0</v>
          </cell>
          <cell r="AD78">
            <v>0</v>
          </cell>
          <cell r="AE78">
            <v>0</v>
          </cell>
          <cell r="AF78">
            <v>0</v>
          </cell>
          <cell r="AG78">
            <v>0</v>
          </cell>
          <cell r="AH78">
            <v>0</v>
          </cell>
          <cell r="AI78">
            <v>0</v>
          </cell>
          <cell r="AJ78">
            <v>0</v>
          </cell>
          <cell r="AK78">
            <v>0</v>
          </cell>
          <cell r="AL78">
            <v>0</v>
          </cell>
          <cell r="AM78">
            <v>0</v>
          </cell>
          <cell r="AN78">
            <v>0</v>
          </cell>
          <cell r="AO78">
            <v>0</v>
          </cell>
          <cell r="AP78">
            <v>0</v>
          </cell>
          <cell r="AQ78">
            <v>0</v>
          </cell>
          <cell r="AR78">
            <v>0</v>
          </cell>
          <cell r="AS78">
            <v>0</v>
          </cell>
          <cell r="AT78">
            <v>0</v>
          </cell>
          <cell r="AU78">
            <v>0</v>
          </cell>
          <cell r="AV78">
            <v>0</v>
          </cell>
          <cell r="AW78">
            <v>0</v>
          </cell>
          <cell r="AX78">
            <v>0</v>
          </cell>
          <cell r="AY78">
            <v>0</v>
          </cell>
          <cell r="AZ78">
            <v>0</v>
          </cell>
          <cell r="BA78">
            <v>0</v>
          </cell>
          <cell r="BB78">
            <v>0</v>
          </cell>
          <cell r="BC78">
            <v>0</v>
          </cell>
          <cell r="BD78">
            <v>0</v>
          </cell>
          <cell r="BE78">
            <v>0</v>
          </cell>
          <cell r="BF78">
            <v>0</v>
          </cell>
          <cell r="BG78">
            <v>0</v>
          </cell>
          <cell r="BH78">
            <v>0</v>
          </cell>
          <cell r="BI78">
            <v>0</v>
          </cell>
          <cell r="BJ78">
            <v>0</v>
          </cell>
          <cell r="BK78">
            <v>0</v>
          </cell>
        </row>
        <row r="79">
          <cell r="B79">
            <v>0</v>
          </cell>
          <cell r="C79">
            <v>0</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cell r="AF79">
            <v>0</v>
          </cell>
          <cell r="AG79">
            <v>0</v>
          </cell>
          <cell r="AH79">
            <v>0</v>
          </cell>
          <cell r="AI79">
            <v>0</v>
          </cell>
          <cell r="AJ79">
            <v>0</v>
          </cell>
          <cell r="AK79">
            <v>0</v>
          </cell>
          <cell r="AL79">
            <v>0</v>
          </cell>
          <cell r="AM79">
            <v>0</v>
          </cell>
          <cell r="AN79">
            <v>0</v>
          </cell>
          <cell r="AO79">
            <v>0</v>
          </cell>
          <cell r="AP79">
            <v>0</v>
          </cell>
          <cell r="AQ79">
            <v>0</v>
          </cell>
          <cell r="AR79">
            <v>0</v>
          </cell>
          <cell r="AS79">
            <v>0</v>
          </cell>
          <cell r="AT79">
            <v>0</v>
          </cell>
          <cell r="AU79">
            <v>0</v>
          </cell>
          <cell r="AV79">
            <v>0</v>
          </cell>
          <cell r="AW79">
            <v>0</v>
          </cell>
          <cell r="AX79">
            <v>0</v>
          </cell>
          <cell r="AY79">
            <v>0</v>
          </cell>
          <cell r="AZ79">
            <v>0</v>
          </cell>
          <cell r="BA79">
            <v>0</v>
          </cell>
          <cell r="BB79">
            <v>0</v>
          </cell>
          <cell r="BC79">
            <v>0</v>
          </cell>
          <cell r="BD79">
            <v>0</v>
          </cell>
          <cell r="BE79">
            <v>0</v>
          </cell>
          <cell r="BF79">
            <v>0</v>
          </cell>
          <cell r="BG79">
            <v>0</v>
          </cell>
          <cell r="BH79">
            <v>0</v>
          </cell>
          <cell r="BI79">
            <v>0</v>
          </cell>
          <cell r="BJ79">
            <v>0</v>
          </cell>
          <cell r="BK79">
            <v>0</v>
          </cell>
        </row>
        <row r="80">
          <cell r="B80">
            <v>0</v>
          </cell>
          <cell r="C80">
            <v>0</v>
          </cell>
          <cell r="D80">
            <v>0</v>
          </cell>
          <cell r="E80">
            <v>0</v>
          </cell>
          <cell r="F80">
            <v>0</v>
          </cell>
          <cell r="G80">
            <v>0</v>
          </cell>
          <cell r="H80">
            <v>0</v>
          </cell>
          <cell r="I80">
            <v>0</v>
          </cell>
          <cell r="J80">
            <v>0</v>
          </cell>
          <cell r="K80">
            <v>0</v>
          </cell>
          <cell r="L80">
            <v>0</v>
          </cell>
          <cell r="M80">
            <v>0</v>
          </cell>
          <cell r="N80">
            <v>0</v>
          </cell>
          <cell r="O80">
            <v>0</v>
          </cell>
          <cell r="P80">
            <v>0</v>
          </cell>
          <cell r="Q80">
            <v>0</v>
          </cell>
          <cell r="R80">
            <v>0</v>
          </cell>
          <cell r="S80">
            <v>0</v>
          </cell>
          <cell r="T80">
            <v>0</v>
          </cell>
          <cell r="U80">
            <v>0</v>
          </cell>
          <cell r="V80">
            <v>0</v>
          </cell>
          <cell r="W80">
            <v>0</v>
          </cell>
          <cell r="X80">
            <v>0</v>
          </cell>
          <cell r="Y80">
            <v>0</v>
          </cell>
          <cell r="Z80">
            <v>0</v>
          </cell>
          <cell r="AA80">
            <v>0</v>
          </cell>
          <cell r="AB80">
            <v>0</v>
          </cell>
          <cell r="AC80">
            <v>0</v>
          </cell>
          <cell r="AD80">
            <v>0</v>
          </cell>
          <cell r="AE80">
            <v>0</v>
          </cell>
          <cell r="AF80">
            <v>0</v>
          </cell>
          <cell r="AG80">
            <v>0</v>
          </cell>
          <cell r="AH80">
            <v>0</v>
          </cell>
          <cell r="AI80">
            <v>0</v>
          </cell>
          <cell r="AJ80">
            <v>0</v>
          </cell>
          <cell r="AK80">
            <v>0</v>
          </cell>
          <cell r="AL80">
            <v>0</v>
          </cell>
          <cell r="AM80">
            <v>0</v>
          </cell>
          <cell r="AN80">
            <v>0</v>
          </cell>
          <cell r="AO80">
            <v>0</v>
          </cell>
          <cell r="AP80">
            <v>0</v>
          </cell>
          <cell r="AQ80">
            <v>0</v>
          </cell>
          <cell r="AR80">
            <v>0</v>
          </cell>
          <cell r="AS80">
            <v>0</v>
          </cell>
          <cell r="AT80">
            <v>0</v>
          </cell>
          <cell r="AU80">
            <v>0</v>
          </cell>
          <cell r="AV80">
            <v>0</v>
          </cell>
          <cell r="AW80">
            <v>0</v>
          </cell>
          <cell r="AX80">
            <v>0</v>
          </cell>
          <cell r="AY80">
            <v>0</v>
          </cell>
          <cell r="AZ80">
            <v>0</v>
          </cell>
          <cell r="BA80">
            <v>0</v>
          </cell>
          <cell r="BB80">
            <v>0</v>
          </cell>
          <cell r="BC80">
            <v>0</v>
          </cell>
          <cell r="BD80">
            <v>0</v>
          </cell>
          <cell r="BE80">
            <v>0</v>
          </cell>
          <cell r="BF80">
            <v>0</v>
          </cell>
          <cell r="BG80">
            <v>0</v>
          </cell>
          <cell r="BH80">
            <v>0</v>
          </cell>
          <cell r="BI80">
            <v>0</v>
          </cell>
          <cell r="BJ80">
            <v>0</v>
          </cell>
          <cell r="BK80">
            <v>0</v>
          </cell>
        </row>
        <row r="81">
          <cell r="B81">
            <v>0</v>
          </cell>
          <cell r="C81">
            <v>0</v>
          </cell>
          <cell r="D81">
            <v>0</v>
          </cell>
          <cell r="E81">
            <v>0</v>
          </cell>
          <cell r="F81">
            <v>0</v>
          </cell>
          <cell r="G81">
            <v>0</v>
          </cell>
          <cell r="H81">
            <v>0</v>
          </cell>
          <cell r="I81">
            <v>0</v>
          </cell>
          <cell r="J81">
            <v>0</v>
          </cell>
          <cell r="K81">
            <v>0</v>
          </cell>
          <cell r="L81">
            <v>0</v>
          </cell>
          <cell r="M81">
            <v>0</v>
          </cell>
          <cell r="N81">
            <v>0</v>
          </cell>
          <cell r="O81">
            <v>0</v>
          </cell>
          <cell r="P81">
            <v>0</v>
          </cell>
          <cell r="Q81">
            <v>0</v>
          </cell>
          <cell r="R81">
            <v>0</v>
          </cell>
          <cell r="S81">
            <v>0</v>
          </cell>
          <cell r="T81">
            <v>0</v>
          </cell>
          <cell r="U81">
            <v>0</v>
          </cell>
          <cell r="V81">
            <v>0</v>
          </cell>
          <cell r="W81">
            <v>0</v>
          </cell>
          <cell r="X81">
            <v>0</v>
          </cell>
          <cell r="Y81">
            <v>0</v>
          </cell>
          <cell r="Z81">
            <v>0</v>
          </cell>
          <cell r="AA81">
            <v>0</v>
          </cell>
          <cell r="AB81">
            <v>0</v>
          </cell>
          <cell r="AC81">
            <v>0</v>
          </cell>
          <cell r="AD81">
            <v>0</v>
          </cell>
          <cell r="AE81">
            <v>0</v>
          </cell>
          <cell r="AF81">
            <v>0</v>
          </cell>
          <cell r="AG81">
            <v>0</v>
          </cell>
          <cell r="AH81">
            <v>0</v>
          </cell>
          <cell r="AI81">
            <v>0</v>
          </cell>
          <cell r="AJ81">
            <v>0</v>
          </cell>
          <cell r="AK81">
            <v>0</v>
          </cell>
          <cell r="AL81">
            <v>0</v>
          </cell>
          <cell r="AM81">
            <v>0</v>
          </cell>
          <cell r="AN81">
            <v>0</v>
          </cell>
          <cell r="AO81">
            <v>0</v>
          </cell>
          <cell r="AP81">
            <v>0</v>
          </cell>
          <cell r="AQ81">
            <v>0</v>
          </cell>
          <cell r="AR81">
            <v>0</v>
          </cell>
          <cell r="AS81">
            <v>0</v>
          </cell>
          <cell r="AT81">
            <v>0</v>
          </cell>
          <cell r="AU81">
            <v>0</v>
          </cell>
          <cell r="AV81">
            <v>0</v>
          </cell>
          <cell r="AW81">
            <v>0</v>
          </cell>
          <cell r="AX81">
            <v>0</v>
          </cell>
          <cell r="AY81">
            <v>0</v>
          </cell>
          <cell r="AZ81">
            <v>0</v>
          </cell>
          <cell r="BA81">
            <v>0</v>
          </cell>
          <cell r="BB81">
            <v>0</v>
          </cell>
          <cell r="BC81">
            <v>0</v>
          </cell>
          <cell r="BD81">
            <v>0</v>
          </cell>
          <cell r="BE81">
            <v>0</v>
          </cell>
          <cell r="BF81">
            <v>0</v>
          </cell>
          <cell r="BG81">
            <v>0</v>
          </cell>
          <cell r="BH81">
            <v>0</v>
          </cell>
          <cell r="BI81">
            <v>0</v>
          </cell>
          <cell r="BJ81">
            <v>0</v>
          </cell>
          <cell r="BK81">
            <v>0</v>
          </cell>
        </row>
        <row r="82">
          <cell r="B82">
            <v>0</v>
          </cell>
          <cell r="C82">
            <v>0</v>
          </cell>
          <cell r="D82">
            <v>0</v>
          </cell>
          <cell r="E82">
            <v>0</v>
          </cell>
          <cell r="F82">
            <v>0</v>
          </cell>
          <cell r="G82">
            <v>0</v>
          </cell>
          <cell r="H82">
            <v>0</v>
          </cell>
          <cell r="I82">
            <v>0</v>
          </cell>
          <cell r="J82">
            <v>0</v>
          </cell>
          <cell r="K82">
            <v>0</v>
          </cell>
          <cell r="L82">
            <v>0</v>
          </cell>
          <cell r="M82">
            <v>0</v>
          </cell>
          <cell r="N82">
            <v>0</v>
          </cell>
          <cell r="O82">
            <v>0</v>
          </cell>
          <cell r="P82">
            <v>0</v>
          </cell>
          <cell r="Q82">
            <v>0</v>
          </cell>
          <cell r="R82">
            <v>0</v>
          </cell>
          <cell r="S82">
            <v>0</v>
          </cell>
          <cell r="T82">
            <v>0</v>
          </cell>
          <cell r="U82">
            <v>0</v>
          </cell>
          <cell r="V82">
            <v>0</v>
          </cell>
          <cell r="W82">
            <v>0</v>
          </cell>
          <cell r="X82">
            <v>0</v>
          </cell>
          <cell r="Y82">
            <v>0</v>
          </cell>
          <cell r="Z82">
            <v>0</v>
          </cell>
          <cell r="AA82">
            <v>0</v>
          </cell>
          <cell r="AB82">
            <v>0</v>
          </cell>
          <cell r="AC82">
            <v>0</v>
          </cell>
          <cell r="AD82">
            <v>0</v>
          </cell>
          <cell r="AE82">
            <v>0</v>
          </cell>
          <cell r="AF82">
            <v>0</v>
          </cell>
          <cell r="AG82">
            <v>0</v>
          </cell>
          <cell r="AH82">
            <v>0</v>
          </cell>
          <cell r="AI82">
            <v>0</v>
          </cell>
          <cell r="AJ82">
            <v>0</v>
          </cell>
          <cell r="AK82">
            <v>0</v>
          </cell>
          <cell r="AL82">
            <v>0</v>
          </cell>
          <cell r="AM82">
            <v>0</v>
          </cell>
          <cell r="AN82">
            <v>0</v>
          </cell>
          <cell r="AO82">
            <v>0</v>
          </cell>
          <cell r="AP82">
            <v>0</v>
          </cell>
          <cell r="AQ82">
            <v>0</v>
          </cell>
          <cell r="AR82">
            <v>0</v>
          </cell>
          <cell r="AS82">
            <v>0</v>
          </cell>
          <cell r="AT82">
            <v>0</v>
          </cell>
          <cell r="AU82">
            <v>0</v>
          </cell>
          <cell r="AV82">
            <v>0</v>
          </cell>
          <cell r="AW82">
            <v>0</v>
          </cell>
          <cell r="AX82">
            <v>0</v>
          </cell>
          <cell r="AY82">
            <v>0</v>
          </cell>
          <cell r="AZ82">
            <v>0</v>
          </cell>
          <cell r="BA82">
            <v>0</v>
          </cell>
          <cell r="BB82">
            <v>0</v>
          </cell>
          <cell r="BC82">
            <v>0</v>
          </cell>
          <cell r="BD82">
            <v>0</v>
          </cell>
          <cell r="BE82">
            <v>0</v>
          </cell>
          <cell r="BF82">
            <v>0</v>
          </cell>
          <cell r="BG82">
            <v>0</v>
          </cell>
          <cell r="BH82">
            <v>0</v>
          </cell>
          <cell r="BI82">
            <v>0</v>
          </cell>
          <cell r="BJ82">
            <v>0</v>
          </cell>
          <cell r="BK82">
            <v>0</v>
          </cell>
        </row>
        <row r="83">
          <cell r="B83">
            <v>0</v>
          </cell>
          <cell r="C83">
            <v>0</v>
          </cell>
          <cell r="D83">
            <v>0</v>
          </cell>
          <cell r="E83">
            <v>0</v>
          </cell>
          <cell r="F83">
            <v>0</v>
          </cell>
          <cell r="G83">
            <v>0</v>
          </cell>
          <cell r="H83">
            <v>0</v>
          </cell>
          <cell r="I83">
            <v>0</v>
          </cell>
          <cell r="J83">
            <v>0</v>
          </cell>
          <cell r="K83">
            <v>0</v>
          </cell>
          <cell r="L83">
            <v>0</v>
          </cell>
          <cell r="M83">
            <v>0</v>
          </cell>
          <cell r="N83">
            <v>0</v>
          </cell>
          <cell r="O83">
            <v>0</v>
          </cell>
          <cell r="P83">
            <v>0</v>
          </cell>
          <cell r="Q83">
            <v>0</v>
          </cell>
          <cell r="R83">
            <v>0</v>
          </cell>
          <cell r="S83">
            <v>0</v>
          </cell>
          <cell r="T83">
            <v>0</v>
          </cell>
          <cell r="U83">
            <v>0</v>
          </cell>
          <cell r="V83">
            <v>0</v>
          </cell>
          <cell r="W83">
            <v>0</v>
          </cell>
          <cell r="X83">
            <v>0</v>
          </cell>
          <cell r="Y83">
            <v>0</v>
          </cell>
          <cell r="Z83">
            <v>0</v>
          </cell>
          <cell r="AA83">
            <v>0</v>
          </cell>
          <cell r="AB83">
            <v>0</v>
          </cell>
          <cell r="AC83">
            <v>0</v>
          </cell>
          <cell r="AD83">
            <v>0</v>
          </cell>
          <cell r="AE83">
            <v>0</v>
          </cell>
          <cell r="AF83">
            <v>0</v>
          </cell>
          <cell r="AG83">
            <v>0</v>
          </cell>
          <cell r="AH83">
            <v>0</v>
          </cell>
          <cell r="AI83">
            <v>0</v>
          </cell>
          <cell r="AJ83">
            <v>0</v>
          </cell>
          <cell r="AK83">
            <v>0</v>
          </cell>
          <cell r="AL83">
            <v>0</v>
          </cell>
          <cell r="AM83">
            <v>0</v>
          </cell>
          <cell r="AN83">
            <v>0</v>
          </cell>
          <cell r="AO83">
            <v>0</v>
          </cell>
          <cell r="AP83">
            <v>0</v>
          </cell>
          <cell r="AQ83">
            <v>0</v>
          </cell>
          <cell r="AR83">
            <v>0</v>
          </cell>
          <cell r="AS83">
            <v>0</v>
          </cell>
          <cell r="AT83">
            <v>0</v>
          </cell>
          <cell r="AU83">
            <v>0</v>
          </cell>
          <cell r="AV83">
            <v>0</v>
          </cell>
          <cell r="AW83">
            <v>0</v>
          </cell>
          <cell r="AX83">
            <v>0</v>
          </cell>
          <cell r="AY83">
            <v>0</v>
          </cell>
          <cell r="AZ83">
            <v>0</v>
          </cell>
          <cell r="BA83">
            <v>0</v>
          </cell>
          <cell r="BB83">
            <v>0</v>
          </cell>
          <cell r="BC83">
            <v>0</v>
          </cell>
          <cell r="BD83">
            <v>0</v>
          </cell>
          <cell r="BE83">
            <v>0</v>
          </cell>
          <cell r="BF83">
            <v>0</v>
          </cell>
          <cell r="BG83">
            <v>0</v>
          </cell>
          <cell r="BH83">
            <v>0</v>
          </cell>
          <cell r="BI83">
            <v>0</v>
          </cell>
          <cell r="BJ83">
            <v>0</v>
          </cell>
          <cell r="BK83">
            <v>0</v>
          </cell>
        </row>
        <row r="84">
          <cell r="B84">
            <v>0</v>
          </cell>
          <cell r="C84">
            <v>0</v>
          </cell>
          <cell r="D84">
            <v>0</v>
          </cell>
          <cell r="E84">
            <v>0</v>
          </cell>
          <cell r="F84">
            <v>0</v>
          </cell>
          <cell r="G84">
            <v>0</v>
          </cell>
          <cell r="H84">
            <v>0</v>
          </cell>
          <cell r="I84">
            <v>0</v>
          </cell>
          <cell r="J84">
            <v>0</v>
          </cell>
          <cell r="K84">
            <v>0</v>
          </cell>
          <cell r="L84">
            <v>0</v>
          </cell>
          <cell r="M84">
            <v>0</v>
          </cell>
          <cell r="N84">
            <v>0</v>
          </cell>
          <cell r="O84">
            <v>0</v>
          </cell>
          <cell r="P84">
            <v>0</v>
          </cell>
          <cell r="Q84">
            <v>0</v>
          </cell>
          <cell r="R84">
            <v>0</v>
          </cell>
          <cell r="S84">
            <v>0</v>
          </cell>
          <cell r="T84">
            <v>0</v>
          </cell>
          <cell r="U84">
            <v>0</v>
          </cell>
          <cell r="V84">
            <v>0</v>
          </cell>
          <cell r="W84">
            <v>0</v>
          </cell>
          <cell r="X84">
            <v>0</v>
          </cell>
          <cell r="Y84">
            <v>0</v>
          </cell>
          <cell r="Z84">
            <v>0</v>
          </cell>
          <cell r="AA84">
            <v>0</v>
          </cell>
          <cell r="AB84">
            <v>0</v>
          </cell>
          <cell r="AC84">
            <v>0</v>
          </cell>
          <cell r="AD84">
            <v>0</v>
          </cell>
          <cell r="AE84">
            <v>0</v>
          </cell>
          <cell r="AF84">
            <v>0</v>
          </cell>
          <cell r="AG84">
            <v>0</v>
          </cell>
          <cell r="AH84">
            <v>0</v>
          </cell>
          <cell r="AI84">
            <v>0</v>
          </cell>
          <cell r="AJ84">
            <v>0</v>
          </cell>
          <cell r="AK84">
            <v>0</v>
          </cell>
          <cell r="AL84">
            <v>0</v>
          </cell>
          <cell r="AM84">
            <v>0</v>
          </cell>
          <cell r="AN84">
            <v>0</v>
          </cell>
          <cell r="AO84">
            <v>0</v>
          </cell>
          <cell r="AP84">
            <v>0</v>
          </cell>
          <cell r="AQ84">
            <v>0</v>
          </cell>
          <cell r="AR84">
            <v>0</v>
          </cell>
          <cell r="AS84">
            <v>0</v>
          </cell>
          <cell r="AT84">
            <v>0</v>
          </cell>
          <cell r="AU84">
            <v>0</v>
          </cell>
          <cell r="AV84">
            <v>0</v>
          </cell>
          <cell r="AW84">
            <v>0</v>
          </cell>
          <cell r="AX84">
            <v>0</v>
          </cell>
          <cell r="AY84">
            <v>0</v>
          </cell>
          <cell r="AZ84">
            <v>0</v>
          </cell>
          <cell r="BA84">
            <v>0</v>
          </cell>
          <cell r="BB84">
            <v>0</v>
          </cell>
          <cell r="BC84">
            <v>0</v>
          </cell>
          <cell r="BD84">
            <v>0</v>
          </cell>
          <cell r="BE84">
            <v>0</v>
          </cell>
          <cell r="BF84">
            <v>0</v>
          </cell>
          <cell r="BG84">
            <v>0</v>
          </cell>
          <cell r="BH84">
            <v>0</v>
          </cell>
          <cell r="BI84">
            <v>0</v>
          </cell>
          <cell r="BJ84">
            <v>0</v>
          </cell>
          <cell r="BK84">
            <v>0</v>
          </cell>
        </row>
        <row r="85">
          <cell r="B85">
            <v>0</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cell r="V85">
            <v>0</v>
          </cell>
          <cell r="W85">
            <v>0</v>
          </cell>
          <cell r="X85">
            <v>0</v>
          </cell>
          <cell r="Y85">
            <v>0</v>
          </cell>
          <cell r="Z85">
            <v>0</v>
          </cell>
          <cell r="AA85">
            <v>0</v>
          </cell>
          <cell r="AB85">
            <v>0</v>
          </cell>
          <cell r="AC85">
            <v>0</v>
          </cell>
          <cell r="AD85">
            <v>0</v>
          </cell>
          <cell r="AE85">
            <v>0</v>
          </cell>
          <cell r="AF85">
            <v>0</v>
          </cell>
          <cell r="AG85">
            <v>0</v>
          </cell>
          <cell r="AH85">
            <v>0</v>
          </cell>
          <cell r="AI85">
            <v>0</v>
          </cell>
          <cell r="AJ85">
            <v>0</v>
          </cell>
          <cell r="AK85">
            <v>0</v>
          </cell>
          <cell r="AL85">
            <v>0</v>
          </cell>
          <cell r="AM85">
            <v>0</v>
          </cell>
          <cell r="AN85">
            <v>0</v>
          </cell>
          <cell r="AO85">
            <v>0</v>
          </cell>
          <cell r="AP85">
            <v>0</v>
          </cell>
          <cell r="AQ85">
            <v>0</v>
          </cell>
          <cell r="AR85">
            <v>0</v>
          </cell>
          <cell r="AS85">
            <v>0</v>
          </cell>
          <cell r="AT85">
            <v>0</v>
          </cell>
          <cell r="AU85">
            <v>0</v>
          </cell>
          <cell r="AV85">
            <v>0</v>
          </cell>
          <cell r="AW85">
            <v>0</v>
          </cell>
          <cell r="AX85">
            <v>0</v>
          </cell>
          <cell r="AY85">
            <v>0</v>
          </cell>
          <cell r="AZ85">
            <v>0</v>
          </cell>
          <cell r="BA85">
            <v>0</v>
          </cell>
          <cell r="BB85">
            <v>0</v>
          </cell>
          <cell r="BC85">
            <v>0</v>
          </cell>
          <cell r="BD85">
            <v>0</v>
          </cell>
          <cell r="BE85">
            <v>0</v>
          </cell>
          <cell r="BF85">
            <v>0</v>
          </cell>
          <cell r="BG85">
            <v>0</v>
          </cell>
          <cell r="BH85">
            <v>0</v>
          </cell>
          <cell r="BI85">
            <v>0</v>
          </cell>
          <cell r="BJ85">
            <v>0</v>
          </cell>
          <cell r="BK85">
            <v>0</v>
          </cell>
        </row>
        <row r="86">
          <cell r="B86">
            <v>0</v>
          </cell>
          <cell r="C86">
            <v>0</v>
          </cell>
          <cell r="D86">
            <v>0</v>
          </cell>
          <cell r="E86">
            <v>0</v>
          </cell>
          <cell r="F86">
            <v>0</v>
          </cell>
          <cell r="G86">
            <v>0</v>
          </cell>
          <cell r="H86">
            <v>0</v>
          </cell>
          <cell r="I86">
            <v>0</v>
          </cell>
          <cell r="J86">
            <v>0</v>
          </cell>
          <cell r="K86">
            <v>0</v>
          </cell>
          <cell r="L86">
            <v>0</v>
          </cell>
          <cell r="M86">
            <v>0</v>
          </cell>
          <cell r="N86">
            <v>0</v>
          </cell>
          <cell r="O86">
            <v>0</v>
          </cell>
          <cell r="P86">
            <v>0</v>
          </cell>
          <cell r="Q86">
            <v>0</v>
          </cell>
          <cell r="R86">
            <v>0</v>
          </cell>
          <cell r="S86">
            <v>0</v>
          </cell>
          <cell r="T86">
            <v>0</v>
          </cell>
          <cell r="U86">
            <v>0</v>
          </cell>
          <cell r="V86">
            <v>0</v>
          </cell>
          <cell r="W86">
            <v>0</v>
          </cell>
          <cell r="X86">
            <v>0</v>
          </cell>
          <cell r="Y86">
            <v>0</v>
          </cell>
          <cell r="Z86">
            <v>0</v>
          </cell>
          <cell r="AA86">
            <v>0</v>
          </cell>
          <cell r="AB86">
            <v>0</v>
          </cell>
          <cell r="AC86">
            <v>0</v>
          </cell>
          <cell r="AD86">
            <v>0</v>
          </cell>
          <cell r="AE86">
            <v>0</v>
          </cell>
          <cell r="AF86">
            <v>0</v>
          </cell>
          <cell r="AG86">
            <v>0</v>
          </cell>
          <cell r="AH86">
            <v>0</v>
          </cell>
          <cell r="AI86">
            <v>0</v>
          </cell>
          <cell r="AJ86">
            <v>0</v>
          </cell>
          <cell r="AK86">
            <v>0</v>
          </cell>
          <cell r="AL86">
            <v>0</v>
          </cell>
          <cell r="AM86">
            <v>0</v>
          </cell>
          <cell r="AN86">
            <v>0</v>
          </cell>
          <cell r="AO86">
            <v>0</v>
          </cell>
          <cell r="AP86">
            <v>0</v>
          </cell>
          <cell r="AQ86">
            <v>0</v>
          </cell>
          <cell r="AR86">
            <v>0</v>
          </cell>
          <cell r="AS86">
            <v>0</v>
          </cell>
          <cell r="AT86">
            <v>0</v>
          </cell>
          <cell r="AU86">
            <v>0</v>
          </cell>
          <cell r="AV86">
            <v>0</v>
          </cell>
          <cell r="AW86">
            <v>0</v>
          </cell>
          <cell r="AX86">
            <v>0</v>
          </cell>
          <cell r="AY86">
            <v>0</v>
          </cell>
          <cell r="AZ86">
            <v>0</v>
          </cell>
          <cell r="BA86">
            <v>0</v>
          </cell>
          <cell r="BB86">
            <v>0</v>
          </cell>
          <cell r="BC86">
            <v>0</v>
          </cell>
          <cell r="BD86">
            <v>0</v>
          </cell>
          <cell r="BE86">
            <v>0</v>
          </cell>
          <cell r="BF86">
            <v>0</v>
          </cell>
          <cell r="BG86">
            <v>0</v>
          </cell>
          <cell r="BH86">
            <v>0</v>
          </cell>
          <cell r="BI86">
            <v>0</v>
          </cell>
          <cell r="BJ86">
            <v>0</v>
          </cell>
          <cell r="BK86">
            <v>0</v>
          </cell>
        </row>
        <row r="87">
          <cell r="B87">
            <v>0</v>
          </cell>
          <cell r="C87">
            <v>0</v>
          </cell>
          <cell r="D87">
            <v>0</v>
          </cell>
          <cell r="E87">
            <v>0</v>
          </cell>
          <cell r="F87">
            <v>0</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cell r="AE87">
            <v>0</v>
          </cell>
          <cell r="AF87">
            <v>0</v>
          </cell>
          <cell r="AG87">
            <v>0</v>
          </cell>
          <cell r="AH87">
            <v>0</v>
          </cell>
          <cell r="AI87">
            <v>0</v>
          </cell>
          <cell r="AJ87">
            <v>0</v>
          </cell>
          <cell r="AK87">
            <v>0</v>
          </cell>
          <cell r="AL87">
            <v>0</v>
          </cell>
          <cell r="AM87">
            <v>0</v>
          </cell>
          <cell r="AN87">
            <v>0</v>
          </cell>
          <cell r="AO87">
            <v>0</v>
          </cell>
          <cell r="AP87">
            <v>0</v>
          </cell>
          <cell r="AQ87">
            <v>0</v>
          </cell>
          <cell r="AR87">
            <v>0</v>
          </cell>
          <cell r="AS87">
            <v>0</v>
          </cell>
          <cell r="AT87">
            <v>0</v>
          </cell>
          <cell r="AU87">
            <v>0</v>
          </cell>
          <cell r="AV87">
            <v>0</v>
          </cell>
          <cell r="AW87">
            <v>0</v>
          </cell>
          <cell r="AX87">
            <v>0</v>
          </cell>
          <cell r="AY87">
            <v>0</v>
          </cell>
          <cell r="AZ87">
            <v>0</v>
          </cell>
          <cell r="BA87">
            <v>0</v>
          </cell>
          <cell r="BB87">
            <v>0</v>
          </cell>
          <cell r="BC87">
            <v>0</v>
          </cell>
          <cell r="BD87">
            <v>0</v>
          </cell>
          <cell r="BE87">
            <v>0</v>
          </cell>
          <cell r="BF87">
            <v>0</v>
          </cell>
          <cell r="BG87">
            <v>0</v>
          </cell>
          <cell r="BH87">
            <v>0</v>
          </cell>
          <cell r="BI87">
            <v>0</v>
          </cell>
          <cell r="BJ87">
            <v>0</v>
          </cell>
          <cell r="BK87">
            <v>0</v>
          </cell>
        </row>
        <row r="88">
          <cell r="B88">
            <v>0</v>
          </cell>
          <cell r="C88">
            <v>0</v>
          </cell>
          <cell r="D88">
            <v>0</v>
          </cell>
          <cell r="E88">
            <v>0</v>
          </cell>
          <cell r="F88">
            <v>0</v>
          </cell>
          <cell r="G88">
            <v>0</v>
          </cell>
          <cell r="H88">
            <v>0</v>
          </cell>
          <cell r="I88">
            <v>0</v>
          </cell>
          <cell r="J88">
            <v>0</v>
          </cell>
          <cell r="K88">
            <v>0</v>
          </cell>
          <cell r="L88">
            <v>0</v>
          </cell>
          <cell r="M88">
            <v>0</v>
          </cell>
          <cell r="N88">
            <v>0</v>
          </cell>
          <cell r="O88">
            <v>0</v>
          </cell>
          <cell r="P88">
            <v>0</v>
          </cell>
          <cell r="Q88">
            <v>0</v>
          </cell>
          <cell r="R88">
            <v>0</v>
          </cell>
          <cell r="S88">
            <v>0</v>
          </cell>
          <cell r="T88">
            <v>0</v>
          </cell>
          <cell r="U88">
            <v>0</v>
          </cell>
          <cell r="V88">
            <v>0</v>
          </cell>
          <cell r="W88">
            <v>0</v>
          </cell>
          <cell r="X88">
            <v>0</v>
          </cell>
          <cell r="Y88">
            <v>0</v>
          </cell>
          <cell r="Z88">
            <v>0</v>
          </cell>
          <cell r="AA88">
            <v>0</v>
          </cell>
          <cell r="AB88">
            <v>0</v>
          </cell>
          <cell r="AC88">
            <v>0</v>
          </cell>
          <cell r="AD88">
            <v>0</v>
          </cell>
          <cell r="AE88">
            <v>0</v>
          </cell>
          <cell r="AF88">
            <v>0</v>
          </cell>
          <cell r="AG88">
            <v>0</v>
          </cell>
          <cell r="AH88">
            <v>0</v>
          </cell>
          <cell r="AI88">
            <v>0</v>
          </cell>
          <cell r="AJ88">
            <v>0</v>
          </cell>
          <cell r="AK88">
            <v>0</v>
          </cell>
          <cell r="AL88">
            <v>0</v>
          </cell>
          <cell r="AM88">
            <v>0</v>
          </cell>
          <cell r="AN88">
            <v>0</v>
          </cell>
          <cell r="AO88">
            <v>0</v>
          </cell>
          <cell r="AP88">
            <v>0</v>
          </cell>
          <cell r="AQ88">
            <v>0</v>
          </cell>
          <cell r="AR88">
            <v>0</v>
          </cell>
          <cell r="AS88">
            <v>0</v>
          </cell>
          <cell r="AT88">
            <v>0</v>
          </cell>
          <cell r="AU88">
            <v>0</v>
          </cell>
          <cell r="AV88">
            <v>0</v>
          </cell>
          <cell r="AW88">
            <v>0</v>
          </cell>
          <cell r="AX88">
            <v>0</v>
          </cell>
          <cell r="AY88">
            <v>0</v>
          </cell>
          <cell r="AZ88">
            <v>0</v>
          </cell>
          <cell r="BA88">
            <v>0</v>
          </cell>
          <cell r="BB88">
            <v>0</v>
          </cell>
          <cell r="BC88">
            <v>0</v>
          </cell>
          <cell r="BD88">
            <v>0</v>
          </cell>
          <cell r="BE88">
            <v>0</v>
          </cell>
          <cell r="BF88">
            <v>0</v>
          </cell>
          <cell r="BG88">
            <v>0</v>
          </cell>
          <cell r="BH88">
            <v>0</v>
          </cell>
          <cell r="BI88">
            <v>0</v>
          </cell>
          <cell r="BJ88">
            <v>0</v>
          </cell>
          <cell r="BK88">
            <v>0</v>
          </cell>
        </row>
        <row r="91">
          <cell r="A91" t="str">
            <v>WORKING_TIME_VARIATION_SP</v>
          </cell>
        </row>
        <row r="95">
          <cell r="A95">
            <v>2025</v>
          </cell>
        </row>
        <row r="96">
          <cell r="A96" t="str">
            <v>WORKING_TIME_VARIATION_SP (REGION_35_I,SECTOR_I)</v>
          </cell>
        </row>
        <row r="98">
          <cell r="B98">
            <v>0.01</v>
          </cell>
          <cell r="C98">
            <v>0.01</v>
          </cell>
          <cell r="D98">
            <v>0.01</v>
          </cell>
          <cell r="E98">
            <v>0.01</v>
          </cell>
          <cell r="F98">
            <v>0.01</v>
          </cell>
          <cell r="G98">
            <v>0.01</v>
          </cell>
          <cell r="H98">
            <v>0.01</v>
          </cell>
          <cell r="I98">
            <v>0.01</v>
          </cell>
          <cell r="J98">
            <v>0.01</v>
          </cell>
          <cell r="K98">
            <v>0.01</v>
          </cell>
          <cell r="L98">
            <v>0.01</v>
          </cell>
          <cell r="M98">
            <v>0.01</v>
          </cell>
          <cell r="N98">
            <v>0.01</v>
          </cell>
          <cell r="O98">
            <v>0.01</v>
          </cell>
          <cell r="P98">
            <v>0.01</v>
          </cell>
          <cell r="Q98">
            <v>0.01</v>
          </cell>
          <cell r="R98">
            <v>0.01</v>
          </cell>
          <cell r="S98">
            <v>0.01</v>
          </cell>
          <cell r="T98">
            <v>0.01</v>
          </cell>
          <cell r="U98">
            <v>0.01</v>
          </cell>
          <cell r="V98">
            <v>0.01</v>
          </cell>
          <cell r="W98">
            <v>0.01</v>
          </cell>
          <cell r="X98">
            <v>0.01</v>
          </cell>
          <cell r="Y98">
            <v>0.01</v>
          </cell>
          <cell r="Z98">
            <v>0.01</v>
          </cell>
          <cell r="AA98">
            <v>0.01</v>
          </cell>
          <cell r="AB98">
            <v>0.01</v>
          </cell>
          <cell r="AC98">
            <v>0.01</v>
          </cell>
          <cell r="AD98">
            <v>0.01</v>
          </cell>
          <cell r="AE98">
            <v>0.01</v>
          </cell>
          <cell r="AF98">
            <v>0.01</v>
          </cell>
          <cell r="AG98">
            <v>0.01</v>
          </cell>
          <cell r="AH98">
            <v>0.01</v>
          </cell>
          <cell r="AI98">
            <v>0.01</v>
          </cell>
          <cell r="AJ98">
            <v>0.01</v>
          </cell>
          <cell r="AK98">
            <v>0.01</v>
          </cell>
          <cell r="AL98">
            <v>0.01</v>
          </cell>
          <cell r="AM98">
            <v>0.01</v>
          </cell>
          <cell r="AN98">
            <v>0.01</v>
          </cell>
          <cell r="AO98">
            <v>0.01</v>
          </cell>
          <cell r="AP98">
            <v>0.01</v>
          </cell>
          <cell r="AQ98">
            <v>0.01</v>
          </cell>
          <cell r="AR98">
            <v>0.01</v>
          </cell>
          <cell r="AS98">
            <v>0.01</v>
          </cell>
          <cell r="AT98">
            <v>0.01</v>
          </cell>
          <cell r="AU98">
            <v>0.01</v>
          </cell>
          <cell r="AV98">
            <v>0.01</v>
          </cell>
          <cell r="AW98">
            <v>0.01</v>
          </cell>
          <cell r="AX98">
            <v>0.01</v>
          </cell>
          <cell r="AY98">
            <v>0.01</v>
          </cell>
          <cell r="AZ98">
            <v>0.01</v>
          </cell>
          <cell r="BA98">
            <v>0.01</v>
          </cell>
          <cell r="BB98">
            <v>0.01</v>
          </cell>
          <cell r="BC98">
            <v>0.01</v>
          </cell>
          <cell r="BD98">
            <v>0.01</v>
          </cell>
          <cell r="BE98">
            <v>0.01</v>
          </cell>
          <cell r="BF98">
            <v>0.01</v>
          </cell>
          <cell r="BG98">
            <v>0.01</v>
          </cell>
          <cell r="BH98">
            <v>0.01</v>
          </cell>
          <cell r="BI98">
            <v>0.01</v>
          </cell>
          <cell r="BJ98">
            <v>0.01</v>
          </cell>
          <cell r="BK98">
            <v>0.01</v>
          </cell>
        </row>
        <row r="99">
          <cell r="B99">
            <v>0.01</v>
          </cell>
          <cell r="C99">
            <v>0.01</v>
          </cell>
          <cell r="D99">
            <v>0.01</v>
          </cell>
          <cell r="E99">
            <v>0.01</v>
          </cell>
          <cell r="F99">
            <v>0.01</v>
          </cell>
          <cell r="G99">
            <v>0.01</v>
          </cell>
          <cell r="H99">
            <v>0.01</v>
          </cell>
          <cell r="I99">
            <v>0.01</v>
          </cell>
          <cell r="J99">
            <v>0.01</v>
          </cell>
          <cell r="K99">
            <v>0.01</v>
          </cell>
          <cell r="L99">
            <v>0.01</v>
          </cell>
          <cell r="M99">
            <v>0.01</v>
          </cell>
          <cell r="N99">
            <v>0.01</v>
          </cell>
          <cell r="O99">
            <v>0.01</v>
          </cell>
          <cell r="P99">
            <v>0.01</v>
          </cell>
          <cell r="Q99">
            <v>0.01</v>
          </cell>
          <cell r="R99">
            <v>0.01</v>
          </cell>
          <cell r="S99">
            <v>0.01</v>
          </cell>
          <cell r="T99">
            <v>0.01</v>
          </cell>
          <cell r="U99">
            <v>0.01</v>
          </cell>
          <cell r="V99">
            <v>0.01</v>
          </cell>
          <cell r="W99">
            <v>0.01</v>
          </cell>
          <cell r="X99">
            <v>0.01</v>
          </cell>
          <cell r="Y99">
            <v>0.01</v>
          </cell>
          <cell r="Z99">
            <v>0.01</v>
          </cell>
          <cell r="AA99">
            <v>0.01</v>
          </cell>
          <cell r="AB99">
            <v>0.01</v>
          </cell>
          <cell r="AC99">
            <v>0.01</v>
          </cell>
          <cell r="AD99">
            <v>0.01</v>
          </cell>
          <cell r="AE99">
            <v>0.01</v>
          </cell>
          <cell r="AF99">
            <v>0.01</v>
          </cell>
          <cell r="AG99">
            <v>0.01</v>
          </cell>
          <cell r="AH99">
            <v>0.01</v>
          </cell>
          <cell r="AI99">
            <v>0.01</v>
          </cell>
          <cell r="AJ99">
            <v>0.01</v>
          </cell>
          <cell r="AK99">
            <v>0.01</v>
          </cell>
          <cell r="AL99">
            <v>0.01</v>
          </cell>
          <cell r="AM99">
            <v>0.01</v>
          </cell>
          <cell r="AN99">
            <v>0.01</v>
          </cell>
          <cell r="AO99">
            <v>0.01</v>
          </cell>
          <cell r="AP99">
            <v>0.01</v>
          </cell>
          <cell r="AQ99">
            <v>0.01</v>
          </cell>
          <cell r="AR99">
            <v>0.01</v>
          </cell>
          <cell r="AS99">
            <v>0.01</v>
          </cell>
          <cell r="AT99">
            <v>0.01</v>
          </cell>
          <cell r="AU99">
            <v>0.01</v>
          </cell>
          <cell r="AV99">
            <v>0.01</v>
          </cell>
          <cell r="AW99">
            <v>0.01</v>
          </cell>
          <cell r="AX99">
            <v>0.01</v>
          </cell>
          <cell r="AY99">
            <v>0.01</v>
          </cell>
          <cell r="AZ99">
            <v>0.01</v>
          </cell>
          <cell r="BA99">
            <v>0.01</v>
          </cell>
          <cell r="BB99">
            <v>0.01</v>
          </cell>
          <cell r="BC99">
            <v>0.01</v>
          </cell>
          <cell r="BD99">
            <v>0.01</v>
          </cell>
          <cell r="BE99">
            <v>0.01</v>
          </cell>
          <cell r="BF99">
            <v>0.01</v>
          </cell>
          <cell r="BG99">
            <v>0.01</v>
          </cell>
          <cell r="BH99">
            <v>0.01</v>
          </cell>
          <cell r="BI99">
            <v>0.01</v>
          </cell>
          <cell r="BJ99">
            <v>0.01</v>
          </cell>
          <cell r="BK99">
            <v>0.01</v>
          </cell>
        </row>
        <row r="100">
          <cell r="B100">
            <v>0.01</v>
          </cell>
          <cell r="C100">
            <v>0.01</v>
          </cell>
          <cell r="D100">
            <v>0.01</v>
          </cell>
          <cell r="E100">
            <v>0.01</v>
          </cell>
          <cell r="F100">
            <v>0.01</v>
          </cell>
          <cell r="G100">
            <v>0.01</v>
          </cell>
          <cell r="H100">
            <v>0.01</v>
          </cell>
          <cell r="I100">
            <v>0.01</v>
          </cell>
          <cell r="J100">
            <v>0.01</v>
          </cell>
          <cell r="K100">
            <v>0.01</v>
          </cell>
          <cell r="L100">
            <v>0.01</v>
          </cell>
          <cell r="M100">
            <v>0.01</v>
          </cell>
          <cell r="N100">
            <v>0.01</v>
          </cell>
          <cell r="O100">
            <v>0.01</v>
          </cell>
          <cell r="P100">
            <v>0.01</v>
          </cell>
          <cell r="Q100">
            <v>0.01</v>
          </cell>
          <cell r="R100">
            <v>0.01</v>
          </cell>
          <cell r="S100">
            <v>0.01</v>
          </cell>
          <cell r="T100">
            <v>0.01</v>
          </cell>
          <cell r="U100">
            <v>0.01</v>
          </cell>
          <cell r="V100">
            <v>0.01</v>
          </cell>
          <cell r="W100">
            <v>0.01</v>
          </cell>
          <cell r="X100">
            <v>0.01</v>
          </cell>
          <cell r="Y100">
            <v>0.01</v>
          </cell>
          <cell r="Z100">
            <v>0.01</v>
          </cell>
          <cell r="AA100">
            <v>0.01</v>
          </cell>
          <cell r="AB100">
            <v>0.01</v>
          </cell>
          <cell r="AC100">
            <v>0.01</v>
          </cell>
          <cell r="AD100">
            <v>0.01</v>
          </cell>
          <cell r="AE100">
            <v>0.01</v>
          </cell>
          <cell r="AF100">
            <v>0.01</v>
          </cell>
          <cell r="AG100">
            <v>0.01</v>
          </cell>
          <cell r="AH100">
            <v>0.01</v>
          </cell>
          <cell r="AI100">
            <v>0.01</v>
          </cell>
          <cell r="AJ100">
            <v>0.01</v>
          </cell>
          <cell r="AK100">
            <v>0.01</v>
          </cell>
          <cell r="AL100">
            <v>0.01</v>
          </cell>
          <cell r="AM100">
            <v>0.01</v>
          </cell>
          <cell r="AN100">
            <v>0.01</v>
          </cell>
          <cell r="AO100">
            <v>0.01</v>
          </cell>
          <cell r="AP100">
            <v>0.01</v>
          </cell>
          <cell r="AQ100">
            <v>0.01</v>
          </cell>
          <cell r="AR100">
            <v>0.01</v>
          </cell>
          <cell r="AS100">
            <v>0.01</v>
          </cell>
          <cell r="AT100">
            <v>0.01</v>
          </cell>
          <cell r="AU100">
            <v>0.01</v>
          </cell>
          <cell r="AV100">
            <v>0.01</v>
          </cell>
          <cell r="AW100">
            <v>0.01</v>
          </cell>
          <cell r="AX100">
            <v>0.01</v>
          </cell>
          <cell r="AY100">
            <v>0.01</v>
          </cell>
          <cell r="AZ100">
            <v>0.01</v>
          </cell>
          <cell r="BA100">
            <v>0.01</v>
          </cell>
          <cell r="BB100">
            <v>0.01</v>
          </cell>
          <cell r="BC100">
            <v>0.01</v>
          </cell>
          <cell r="BD100">
            <v>0.01</v>
          </cell>
          <cell r="BE100">
            <v>0.01</v>
          </cell>
          <cell r="BF100">
            <v>0.01</v>
          </cell>
          <cell r="BG100">
            <v>0.01</v>
          </cell>
          <cell r="BH100">
            <v>0.01</v>
          </cell>
          <cell r="BI100">
            <v>0.01</v>
          </cell>
          <cell r="BJ100">
            <v>0.01</v>
          </cell>
          <cell r="BK100">
            <v>0.01</v>
          </cell>
        </row>
        <row r="101">
          <cell r="B101">
            <v>0.01</v>
          </cell>
          <cell r="C101">
            <v>0.01</v>
          </cell>
          <cell r="D101">
            <v>0.01</v>
          </cell>
          <cell r="E101">
            <v>0.01</v>
          </cell>
          <cell r="F101">
            <v>0.01</v>
          </cell>
          <cell r="G101">
            <v>0.01</v>
          </cell>
          <cell r="H101">
            <v>0.01</v>
          </cell>
          <cell r="I101">
            <v>0.01</v>
          </cell>
          <cell r="J101">
            <v>0.01</v>
          </cell>
          <cell r="K101">
            <v>0.01</v>
          </cell>
          <cell r="L101">
            <v>0.01</v>
          </cell>
          <cell r="M101">
            <v>0.01</v>
          </cell>
          <cell r="N101">
            <v>0.01</v>
          </cell>
          <cell r="O101">
            <v>0.01</v>
          </cell>
          <cell r="P101">
            <v>0.01</v>
          </cell>
          <cell r="Q101">
            <v>0.01</v>
          </cell>
          <cell r="R101">
            <v>0.01</v>
          </cell>
          <cell r="S101">
            <v>0.01</v>
          </cell>
          <cell r="T101">
            <v>0.01</v>
          </cell>
          <cell r="U101">
            <v>0.01</v>
          </cell>
          <cell r="V101">
            <v>0.01</v>
          </cell>
          <cell r="W101">
            <v>0.01</v>
          </cell>
          <cell r="X101">
            <v>0.01</v>
          </cell>
          <cell r="Y101">
            <v>0.01</v>
          </cell>
          <cell r="Z101">
            <v>0.01</v>
          </cell>
          <cell r="AA101">
            <v>0.01</v>
          </cell>
          <cell r="AB101">
            <v>0.01</v>
          </cell>
          <cell r="AC101">
            <v>0.01</v>
          </cell>
          <cell r="AD101">
            <v>0.01</v>
          </cell>
          <cell r="AE101">
            <v>0.01</v>
          </cell>
          <cell r="AF101">
            <v>0.01</v>
          </cell>
          <cell r="AG101">
            <v>0.01</v>
          </cell>
          <cell r="AH101">
            <v>0.01</v>
          </cell>
          <cell r="AI101">
            <v>0.01</v>
          </cell>
          <cell r="AJ101">
            <v>0.01</v>
          </cell>
          <cell r="AK101">
            <v>0.01</v>
          </cell>
          <cell r="AL101">
            <v>0.01</v>
          </cell>
          <cell r="AM101">
            <v>0.01</v>
          </cell>
          <cell r="AN101">
            <v>0.01</v>
          </cell>
          <cell r="AO101">
            <v>0.01</v>
          </cell>
          <cell r="AP101">
            <v>0.01</v>
          </cell>
          <cell r="AQ101">
            <v>0.01</v>
          </cell>
          <cell r="AR101">
            <v>0.01</v>
          </cell>
          <cell r="AS101">
            <v>0.01</v>
          </cell>
          <cell r="AT101">
            <v>0.01</v>
          </cell>
          <cell r="AU101">
            <v>0.01</v>
          </cell>
          <cell r="AV101">
            <v>0.01</v>
          </cell>
          <cell r="AW101">
            <v>0.01</v>
          </cell>
          <cell r="AX101">
            <v>0.01</v>
          </cell>
          <cell r="AY101">
            <v>0.01</v>
          </cell>
          <cell r="AZ101">
            <v>0.01</v>
          </cell>
          <cell r="BA101">
            <v>0.01</v>
          </cell>
          <cell r="BB101">
            <v>0.01</v>
          </cell>
          <cell r="BC101">
            <v>0.01</v>
          </cell>
          <cell r="BD101">
            <v>0.01</v>
          </cell>
          <cell r="BE101">
            <v>0.01</v>
          </cell>
          <cell r="BF101">
            <v>0.01</v>
          </cell>
          <cell r="BG101">
            <v>0.01</v>
          </cell>
          <cell r="BH101">
            <v>0.01</v>
          </cell>
          <cell r="BI101">
            <v>0.01</v>
          </cell>
          <cell r="BJ101">
            <v>0.01</v>
          </cell>
          <cell r="BK101">
            <v>0.01</v>
          </cell>
        </row>
        <row r="102">
          <cell r="B102">
            <v>0.01</v>
          </cell>
          <cell r="C102">
            <v>0.01</v>
          </cell>
          <cell r="D102">
            <v>0.01</v>
          </cell>
          <cell r="E102">
            <v>0.01</v>
          </cell>
          <cell r="F102">
            <v>0.01</v>
          </cell>
          <cell r="G102">
            <v>0.01</v>
          </cell>
          <cell r="H102">
            <v>0.01</v>
          </cell>
          <cell r="I102">
            <v>0.01</v>
          </cell>
          <cell r="J102">
            <v>0.01</v>
          </cell>
          <cell r="K102">
            <v>0.01</v>
          </cell>
          <cell r="L102">
            <v>0.01</v>
          </cell>
          <cell r="M102">
            <v>0.01</v>
          </cell>
          <cell r="N102">
            <v>0.01</v>
          </cell>
          <cell r="O102">
            <v>0.01</v>
          </cell>
          <cell r="P102">
            <v>0.01</v>
          </cell>
          <cell r="Q102">
            <v>0.01</v>
          </cell>
          <cell r="R102">
            <v>0.01</v>
          </cell>
          <cell r="S102">
            <v>0.01</v>
          </cell>
          <cell r="T102">
            <v>0.01</v>
          </cell>
          <cell r="U102">
            <v>0.01</v>
          </cell>
          <cell r="V102">
            <v>0.01</v>
          </cell>
          <cell r="W102">
            <v>0.01</v>
          </cell>
          <cell r="X102">
            <v>0.01</v>
          </cell>
          <cell r="Y102">
            <v>0.01</v>
          </cell>
          <cell r="Z102">
            <v>0.01</v>
          </cell>
          <cell r="AA102">
            <v>0.01</v>
          </cell>
          <cell r="AB102">
            <v>0.01</v>
          </cell>
          <cell r="AC102">
            <v>0.01</v>
          </cell>
          <cell r="AD102">
            <v>0.01</v>
          </cell>
          <cell r="AE102">
            <v>0.01</v>
          </cell>
          <cell r="AF102">
            <v>0.01</v>
          </cell>
          <cell r="AG102">
            <v>0.01</v>
          </cell>
          <cell r="AH102">
            <v>0.01</v>
          </cell>
          <cell r="AI102">
            <v>0.01</v>
          </cell>
          <cell r="AJ102">
            <v>0.01</v>
          </cell>
          <cell r="AK102">
            <v>0.01</v>
          </cell>
          <cell r="AL102">
            <v>0.01</v>
          </cell>
          <cell r="AM102">
            <v>0.01</v>
          </cell>
          <cell r="AN102">
            <v>0.01</v>
          </cell>
          <cell r="AO102">
            <v>0.01</v>
          </cell>
          <cell r="AP102">
            <v>0.01</v>
          </cell>
          <cell r="AQ102">
            <v>0.01</v>
          </cell>
          <cell r="AR102">
            <v>0.01</v>
          </cell>
          <cell r="AS102">
            <v>0.01</v>
          </cell>
          <cell r="AT102">
            <v>0.01</v>
          </cell>
          <cell r="AU102">
            <v>0.01</v>
          </cell>
          <cell r="AV102">
            <v>0.01</v>
          </cell>
          <cell r="AW102">
            <v>0.01</v>
          </cell>
          <cell r="AX102">
            <v>0.01</v>
          </cell>
          <cell r="AY102">
            <v>0.01</v>
          </cell>
          <cell r="AZ102">
            <v>0.01</v>
          </cell>
          <cell r="BA102">
            <v>0.01</v>
          </cell>
          <cell r="BB102">
            <v>0.01</v>
          </cell>
          <cell r="BC102">
            <v>0.01</v>
          </cell>
          <cell r="BD102">
            <v>0.01</v>
          </cell>
          <cell r="BE102">
            <v>0.01</v>
          </cell>
          <cell r="BF102">
            <v>0.01</v>
          </cell>
          <cell r="BG102">
            <v>0.01</v>
          </cell>
          <cell r="BH102">
            <v>0.01</v>
          </cell>
          <cell r="BI102">
            <v>0.01</v>
          </cell>
          <cell r="BJ102">
            <v>0.01</v>
          </cell>
          <cell r="BK102">
            <v>0.01</v>
          </cell>
        </row>
        <row r="103">
          <cell r="B103">
            <v>0.01</v>
          </cell>
          <cell r="C103">
            <v>0.01</v>
          </cell>
          <cell r="D103">
            <v>0.01</v>
          </cell>
          <cell r="E103">
            <v>0.01</v>
          </cell>
          <cell r="F103">
            <v>0.01</v>
          </cell>
          <cell r="G103">
            <v>0.01</v>
          </cell>
          <cell r="H103">
            <v>0.01</v>
          </cell>
          <cell r="I103">
            <v>0.01</v>
          </cell>
          <cell r="J103">
            <v>0.01</v>
          </cell>
          <cell r="K103">
            <v>0.01</v>
          </cell>
          <cell r="L103">
            <v>0.01</v>
          </cell>
          <cell r="M103">
            <v>0.01</v>
          </cell>
          <cell r="N103">
            <v>0.01</v>
          </cell>
          <cell r="O103">
            <v>0.01</v>
          </cell>
          <cell r="P103">
            <v>0.01</v>
          </cell>
          <cell r="Q103">
            <v>0.01</v>
          </cell>
          <cell r="R103">
            <v>0.01</v>
          </cell>
          <cell r="S103">
            <v>0.01</v>
          </cell>
          <cell r="T103">
            <v>0.01</v>
          </cell>
          <cell r="U103">
            <v>0.01</v>
          </cell>
          <cell r="V103">
            <v>0.01</v>
          </cell>
          <cell r="W103">
            <v>0.01</v>
          </cell>
          <cell r="X103">
            <v>0.01</v>
          </cell>
          <cell r="Y103">
            <v>0.01</v>
          </cell>
          <cell r="Z103">
            <v>0.01</v>
          </cell>
          <cell r="AA103">
            <v>0.01</v>
          </cell>
          <cell r="AB103">
            <v>0.01</v>
          </cell>
          <cell r="AC103">
            <v>0.01</v>
          </cell>
          <cell r="AD103">
            <v>0.01</v>
          </cell>
          <cell r="AE103">
            <v>0.01</v>
          </cell>
          <cell r="AF103">
            <v>0.01</v>
          </cell>
          <cell r="AG103">
            <v>0.01</v>
          </cell>
          <cell r="AH103">
            <v>0.01</v>
          </cell>
          <cell r="AI103">
            <v>0.01</v>
          </cell>
          <cell r="AJ103">
            <v>0.01</v>
          </cell>
          <cell r="AK103">
            <v>0.01</v>
          </cell>
          <cell r="AL103">
            <v>0.01</v>
          </cell>
          <cell r="AM103">
            <v>0.01</v>
          </cell>
          <cell r="AN103">
            <v>0.01</v>
          </cell>
          <cell r="AO103">
            <v>0.01</v>
          </cell>
          <cell r="AP103">
            <v>0.01</v>
          </cell>
          <cell r="AQ103">
            <v>0.01</v>
          </cell>
          <cell r="AR103">
            <v>0.01</v>
          </cell>
          <cell r="AS103">
            <v>0.01</v>
          </cell>
          <cell r="AT103">
            <v>0.01</v>
          </cell>
          <cell r="AU103">
            <v>0.01</v>
          </cell>
          <cell r="AV103">
            <v>0.01</v>
          </cell>
          <cell r="AW103">
            <v>0.01</v>
          </cell>
          <cell r="AX103">
            <v>0.01</v>
          </cell>
          <cell r="AY103">
            <v>0.01</v>
          </cell>
          <cell r="AZ103">
            <v>0.01</v>
          </cell>
          <cell r="BA103">
            <v>0.01</v>
          </cell>
          <cell r="BB103">
            <v>0.01</v>
          </cell>
          <cell r="BC103">
            <v>0.01</v>
          </cell>
          <cell r="BD103">
            <v>0.01</v>
          </cell>
          <cell r="BE103">
            <v>0.01</v>
          </cell>
          <cell r="BF103">
            <v>0.01</v>
          </cell>
          <cell r="BG103">
            <v>0.01</v>
          </cell>
          <cell r="BH103">
            <v>0.01</v>
          </cell>
          <cell r="BI103">
            <v>0.01</v>
          </cell>
          <cell r="BJ103">
            <v>0.01</v>
          </cell>
          <cell r="BK103">
            <v>0.01</v>
          </cell>
        </row>
        <row r="104">
          <cell r="B104">
            <v>0.01</v>
          </cell>
          <cell r="C104">
            <v>0.01</v>
          </cell>
          <cell r="D104">
            <v>0.01</v>
          </cell>
          <cell r="E104">
            <v>0.01</v>
          </cell>
          <cell r="F104">
            <v>0.01</v>
          </cell>
          <cell r="G104">
            <v>0.01</v>
          </cell>
          <cell r="H104">
            <v>0.01</v>
          </cell>
          <cell r="I104">
            <v>0.01</v>
          </cell>
          <cell r="J104">
            <v>0.01</v>
          </cell>
          <cell r="K104">
            <v>0.01</v>
          </cell>
          <cell r="L104">
            <v>0.01</v>
          </cell>
          <cell r="M104">
            <v>0.01</v>
          </cell>
          <cell r="N104">
            <v>0.01</v>
          </cell>
          <cell r="O104">
            <v>0.01</v>
          </cell>
          <cell r="P104">
            <v>0.01</v>
          </cell>
          <cell r="Q104">
            <v>0.01</v>
          </cell>
          <cell r="R104">
            <v>0.01</v>
          </cell>
          <cell r="S104">
            <v>0.01</v>
          </cell>
          <cell r="T104">
            <v>0.01</v>
          </cell>
          <cell r="U104">
            <v>0.01</v>
          </cell>
          <cell r="V104">
            <v>0.01</v>
          </cell>
          <cell r="W104">
            <v>0.01</v>
          </cell>
          <cell r="X104">
            <v>0.01</v>
          </cell>
          <cell r="Y104">
            <v>0.01</v>
          </cell>
          <cell r="Z104">
            <v>0.01</v>
          </cell>
          <cell r="AA104">
            <v>0.01</v>
          </cell>
          <cell r="AB104">
            <v>0.01</v>
          </cell>
          <cell r="AC104">
            <v>0.01</v>
          </cell>
          <cell r="AD104">
            <v>0.01</v>
          </cell>
          <cell r="AE104">
            <v>0.01</v>
          </cell>
          <cell r="AF104">
            <v>0.01</v>
          </cell>
          <cell r="AG104">
            <v>0.01</v>
          </cell>
          <cell r="AH104">
            <v>0.01</v>
          </cell>
          <cell r="AI104">
            <v>0.01</v>
          </cell>
          <cell r="AJ104">
            <v>0.01</v>
          </cell>
          <cell r="AK104">
            <v>0.01</v>
          </cell>
          <cell r="AL104">
            <v>0.01</v>
          </cell>
          <cell r="AM104">
            <v>0.01</v>
          </cell>
          <cell r="AN104">
            <v>0.01</v>
          </cell>
          <cell r="AO104">
            <v>0.01</v>
          </cell>
          <cell r="AP104">
            <v>0.01</v>
          </cell>
          <cell r="AQ104">
            <v>0.01</v>
          </cell>
          <cell r="AR104">
            <v>0.01</v>
          </cell>
          <cell r="AS104">
            <v>0.01</v>
          </cell>
          <cell r="AT104">
            <v>0.01</v>
          </cell>
          <cell r="AU104">
            <v>0.01</v>
          </cell>
          <cell r="AV104">
            <v>0.01</v>
          </cell>
          <cell r="AW104">
            <v>0.01</v>
          </cell>
          <cell r="AX104">
            <v>0.01</v>
          </cell>
          <cell r="AY104">
            <v>0.01</v>
          </cell>
          <cell r="AZ104">
            <v>0.01</v>
          </cell>
          <cell r="BA104">
            <v>0.01</v>
          </cell>
          <cell r="BB104">
            <v>0.01</v>
          </cell>
          <cell r="BC104">
            <v>0.01</v>
          </cell>
          <cell r="BD104">
            <v>0.01</v>
          </cell>
          <cell r="BE104">
            <v>0.01</v>
          </cell>
          <cell r="BF104">
            <v>0.01</v>
          </cell>
          <cell r="BG104">
            <v>0.01</v>
          </cell>
          <cell r="BH104">
            <v>0.01</v>
          </cell>
          <cell r="BI104">
            <v>0.01</v>
          </cell>
          <cell r="BJ104">
            <v>0.01</v>
          </cell>
          <cell r="BK104">
            <v>0.01</v>
          </cell>
        </row>
        <row r="105">
          <cell r="B105">
            <v>0.01</v>
          </cell>
          <cell r="C105">
            <v>0.01</v>
          </cell>
          <cell r="D105">
            <v>0.01</v>
          </cell>
          <cell r="E105">
            <v>0.01</v>
          </cell>
          <cell r="F105">
            <v>0.01</v>
          </cell>
          <cell r="G105">
            <v>0.01</v>
          </cell>
          <cell r="H105">
            <v>0.01</v>
          </cell>
          <cell r="I105">
            <v>0.01</v>
          </cell>
          <cell r="J105">
            <v>0.01</v>
          </cell>
          <cell r="K105">
            <v>0.01</v>
          </cell>
          <cell r="L105">
            <v>0.01</v>
          </cell>
          <cell r="M105">
            <v>0.01</v>
          </cell>
          <cell r="N105">
            <v>0.01</v>
          </cell>
          <cell r="O105">
            <v>0.01</v>
          </cell>
          <cell r="P105">
            <v>0.01</v>
          </cell>
          <cell r="Q105">
            <v>0.01</v>
          </cell>
          <cell r="R105">
            <v>0.01</v>
          </cell>
          <cell r="S105">
            <v>0.01</v>
          </cell>
          <cell r="T105">
            <v>0.01</v>
          </cell>
          <cell r="U105">
            <v>0.01</v>
          </cell>
          <cell r="V105">
            <v>0.01</v>
          </cell>
          <cell r="W105">
            <v>0.01</v>
          </cell>
          <cell r="X105">
            <v>0.01</v>
          </cell>
          <cell r="Y105">
            <v>0.01</v>
          </cell>
          <cell r="Z105">
            <v>0.01</v>
          </cell>
          <cell r="AA105">
            <v>0.01</v>
          </cell>
          <cell r="AB105">
            <v>0.01</v>
          </cell>
          <cell r="AC105">
            <v>0.01</v>
          </cell>
          <cell r="AD105">
            <v>0.01</v>
          </cell>
          <cell r="AE105">
            <v>0.01</v>
          </cell>
          <cell r="AF105">
            <v>0.01</v>
          </cell>
          <cell r="AG105">
            <v>0.01</v>
          </cell>
          <cell r="AH105">
            <v>0.01</v>
          </cell>
          <cell r="AI105">
            <v>0.01</v>
          </cell>
          <cell r="AJ105">
            <v>0.01</v>
          </cell>
          <cell r="AK105">
            <v>0.01</v>
          </cell>
          <cell r="AL105">
            <v>0.01</v>
          </cell>
          <cell r="AM105">
            <v>0.01</v>
          </cell>
          <cell r="AN105">
            <v>0.01</v>
          </cell>
          <cell r="AO105">
            <v>0.01</v>
          </cell>
          <cell r="AP105">
            <v>0.01</v>
          </cell>
          <cell r="AQ105">
            <v>0.01</v>
          </cell>
          <cell r="AR105">
            <v>0.01</v>
          </cell>
          <cell r="AS105">
            <v>0.01</v>
          </cell>
          <cell r="AT105">
            <v>0.01</v>
          </cell>
          <cell r="AU105">
            <v>0.01</v>
          </cell>
          <cell r="AV105">
            <v>0.01</v>
          </cell>
          <cell r="AW105">
            <v>0.01</v>
          </cell>
          <cell r="AX105">
            <v>0.01</v>
          </cell>
          <cell r="AY105">
            <v>0.01</v>
          </cell>
          <cell r="AZ105">
            <v>0.01</v>
          </cell>
          <cell r="BA105">
            <v>0.01</v>
          </cell>
          <cell r="BB105">
            <v>0.01</v>
          </cell>
          <cell r="BC105">
            <v>0.01</v>
          </cell>
          <cell r="BD105">
            <v>0.01</v>
          </cell>
          <cell r="BE105">
            <v>0.01</v>
          </cell>
          <cell r="BF105">
            <v>0.01</v>
          </cell>
          <cell r="BG105">
            <v>0.01</v>
          </cell>
          <cell r="BH105">
            <v>0.01</v>
          </cell>
          <cell r="BI105">
            <v>0.01</v>
          </cell>
          <cell r="BJ105">
            <v>0.01</v>
          </cell>
          <cell r="BK105">
            <v>0.01</v>
          </cell>
        </row>
        <row r="106">
          <cell r="B106">
            <v>0.01</v>
          </cell>
          <cell r="C106">
            <v>0.01</v>
          </cell>
          <cell r="D106">
            <v>0.01</v>
          </cell>
          <cell r="E106">
            <v>0.01</v>
          </cell>
          <cell r="F106">
            <v>0.01</v>
          </cell>
          <cell r="G106">
            <v>0.01</v>
          </cell>
          <cell r="H106">
            <v>0.01</v>
          </cell>
          <cell r="I106">
            <v>0.01</v>
          </cell>
          <cell r="J106">
            <v>0.01</v>
          </cell>
          <cell r="K106">
            <v>0.01</v>
          </cell>
          <cell r="L106">
            <v>0.01</v>
          </cell>
          <cell r="M106">
            <v>0.01</v>
          </cell>
          <cell r="N106">
            <v>0.01</v>
          </cell>
          <cell r="O106">
            <v>0.01</v>
          </cell>
          <cell r="P106">
            <v>0.01</v>
          </cell>
          <cell r="Q106">
            <v>0.01</v>
          </cell>
          <cell r="R106">
            <v>0.01</v>
          </cell>
          <cell r="S106">
            <v>0.01</v>
          </cell>
          <cell r="T106">
            <v>0.01</v>
          </cell>
          <cell r="U106">
            <v>0.01</v>
          </cell>
          <cell r="V106">
            <v>0.01</v>
          </cell>
          <cell r="W106">
            <v>0.01</v>
          </cell>
          <cell r="X106">
            <v>0.01</v>
          </cell>
          <cell r="Y106">
            <v>0.01</v>
          </cell>
          <cell r="Z106">
            <v>0.01</v>
          </cell>
          <cell r="AA106">
            <v>0.01</v>
          </cell>
          <cell r="AB106">
            <v>0.01</v>
          </cell>
          <cell r="AC106">
            <v>0.01</v>
          </cell>
          <cell r="AD106">
            <v>0.01</v>
          </cell>
          <cell r="AE106">
            <v>0.01</v>
          </cell>
          <cell r="AF106">
            <v>0.01</v>
          </cell>
          <cell r="AG106">
            <v>0.01</v>
          </cell>
          <cell r="AH106">
            <v>0.01</v>
          </cell>
          <cell r="AI106">
            <v>0.01</v>
          </cell>
          <cell r="AJ106">
            <v>0.01</v>
          </cell>
          <cell r="AK106">
            <v>0.01</v>
          </cell>
          <cell r="AL106">
            <v>0.01</v>
          </cell>
          <cell r="AM106">
            <v>0.01</v>
          </cell>
          <cell r="AN106">
            <v>0.01</v>
          </cell>
          <cell r="AO106">
            <v>0.01</v>
          </cell>
          <cell r="AP106">
            <v>0.01</v>
          </cell>
          <cell r="AQ106">
            <v>0.01</v>
          </cell>
          <cell r="AR106">
            <v>0.01</v>
          </cell>
          <cell r="AS106">
            <v>0.01</v>
          </cell>
          <cell r="AT106">
            <v>0.01</v>
          </cell>
          <cell r="AU106">
            <v>0.01</v>
          </cell>
          <cell r="AV106">
            <v>0.01</v>
          </cell>
          <cell r="AW106">
            <v>0.01</v>
          </cell>
          <cell r="AX106">
            <v>0.01</v>
          </cell>
          <cell r="AY106">
            <v>0.01</v>
          </cell>
          <cell r="AZ106">
            <v>0.01</v>
          </cell>
          <cell r="BA106">
            <v>0.01</v>
          </cell>
          <cell r="BB106">
            <v>0.01</v>
          </cell>
          <cell r="BC106">
            <v>0.01</v>
          </cell>
          <cell r="BD106">
            <v>0.01</v>
          </cell>
          <cell r="BE106">
            <v>0.01</v>
          </cell>
          <cell r="BF106">
            <v>0.01</v>
          </cell>
          <cell r="BG106">
            <v>0.01</v>
          </cell>
          <cell r="BH106">
            <v>0.01</v>
          </cell>
          <cell r="BI106">
            <v>0.01</v>
          </cell>
          <cell r="BJ106">
            <v>0.01</v>
          </cell>
          <cell r="BK106">
            <v>0.01</v>
          </cell>
        </row>
        <row r="107">
          <cell r="B107">
            <v>0.01</v>
          </cell>
          <cell r="C107">
            <v>0.01</v>
          </cell>
          <cell r="D107">
            <v>0.01</v>
          </cell>
          <cell r="E107">
            <v>0.01</v>
          </cell>
          <cell r="F107">
            <v>0.01</v>
          </cell>
          <cell r="G107">
            <v>0.01</v>
          </cell>
          <cell r="H107">
            <v>0.01</v>
          </cell>
          <cell r="I107">
            <v>0.01</v>
          </cell>
          <cell r="J107">
            <v>0.01</v>
          </cell>
          <cell r="K107">
            <v>0.01</v>
          </cell>
          <cell r="L107">
            <v>0.01</v>
          </cell>
          <cell r="M107">
            <v>0.01</v>
          </cell>
          <cell r="N107">
            <v>0.01</v>
          </cell>
          <cell r="O107">
            <v>0.01</v>
          </cell>
          <cell r="P107">
            <v>0.01</v>
          </cell>
          <cell r="Q107">
            <v>0.01</v>
          </cell>
          <cell r="R107">
            <v>0.01</v>
          </cell>
          <cell r="S107">
            <v>0.01</v>
          </cell>
          <cell r="T107">
            <v>0.01</v>
          </cell>
          <cell r="U107">
            <v>0.01</v>
          </cell>
          <cell r="V107">
            <v>0.01</v>
          </cell>
          <cell r="W107">
            <v>0.01</v>
          </cell>
          <cell r="X107">
            <v>0.01</v>
          </cell>
          <cell r="Y107">
            <v>0.01</v>
          </cell>
          <cell r="Z107">
            <v>0.01</v>
          </cell>
          <cell r="AA107">
            <v>0.01</v>
          </cell>
          <cell r="AB107">
            <v>0.01</v>
          </cell>
          <cell r="AC107">
            <v>0.01</v>
          </cell>
          <cell r="AD107">
            <v>0.01</v>
          </cell>
          <cell r="AE107">
            <v>0.01</v>
          </cell>
          <cell r="AF107">
            <v>0.01</v>
          </cell>
          <cell r="AG107">
            <v>0.01</v>
          </cell>
          <cell r="AH107">
            <v>0.01</v>
          </cell>
          <cell r="AI107">
            <v>0.01</v>
          </cell>
          <cell r="AJ107">
            <v>0.01</v>
          </cell>
          <cell r="AK107">
            <v>0.01</v>
          </cell>
          <cell r="AL107">
            <v>0.01</v>
          </cell>
          <cell r="AM107">
            <v>0.01</v>
          </cell>
          <cell r="AN107">
            <v>0.01</v>
          </cell>
          <cell r="AO107">
            <v>0.01</v>
          </cell>
          <cell r="AP107">
            <v>0.01</v>
          </cell>
          <cell r="AQ107">
            <v>0.01</v>
          </cell>
          <cell r="AR107">
            <v>0.01</v>
          </cell>
          <cell r="AS107">
            <v>0.01</v>
          </cell>
          <cell r="AT107">
            <v>0.01</v>
          </cell>
          <cell r="AU107">
            <v>0.01</v>
          </cell>
          <cell r="AV107">
            <v>0.01</v>
          </cell>
          <cell r="AW107">
            <v>0.01</v>
          </cell>
          <cell r="AX107">
            <v>0.01</v>
          </cell>
          <cell r="AY107">
            <v>0.01</v>
          </cell>
          <cell r="AZ107">
            <v>0.01</v>
          </cell>
          <cell r="BA107">
            <v>0.01</v>
          </cell>
          <cell r="BB107">
            <v>0.01</v>
          </cell>
          <cell r="BC107">
            <v>0.01</v>
          </cell>
          <cell r="BD107">
            <v>0.01</v>
          </cell>
          <cell r="BE107">
            <v>0.01</v>
          </cell>
          <cell r="BF107">
            <v>0.01</v>
          </cell>
          <cell r="BG107">
            <v>0.01</v>
          </cell>
          <cell r="BH107">
            <v>0.01</v>
          </cell>
          <cell r="BI107">
            <v>0.01</v>
          </cell>
          <cell r="BJ107">
            <v>0.01</v>
          </cell>
          <cell r="BK107">
            <v>0.01</v>
          </cell>
        </row>
        <row r="108">
          <cell r="B108">
            <v>0.01</v>
          </cell>
          <cell r="C108">
            <v>0.01</v>
          </cell>
          <cell r="D108">
            <v>0.01</v>
          </cell>
          <cell r="E108">
            <v>0.01</v>
          </cell>
          <cell r="F108">
            <v>0.01</v>
          </cell>
          <cell r="G108">
            <v>0.01</v>
          </cell>
          <cell r="H108">
            <v>0.01</v>
          </cell>
          <cell r="I108">
            <v>0.01</v>
          </cell>
          <cell r="J108">
            <v>0.01</v>
          </cell>
          <cell r="K108">
            <v>0.01</v>
          </cell>
          <cell r="L108">
            <v>0.01</v>
          </cell>
          <cell r="M108">
            <v>0.01</v>
          </cell>
          <cell r="N108">
            <v>0.01</v>
          </cell>
          <cell r="O108">
            <v>0.01</v>
          </cell>
          <cell r="P108">
            <v>0.01</v>
          </cell>
          <cell r="Q108">
            <v>0.01</v>
          </cell>
          <cell r="R108">
            <v>0.01</v>
          </cell>
          <cell r="S108">
            <v>0.01</v>
          </cell>
          <cell r="T108">
            <v>0.01</v>
          </cell>
          <cell r="U108">
            <v>0.01</v>
          </cell>
          <cell r="V108">
            <v>0.01</v>
          </cell>
          <cell r="W108">
            <v>0.01</v>
          </cell>
          <cell r="X108">
            <v>0.01</v>
          </cell>
          <cell r="Y108">
            <v>0.01</v>
          </cell>
          <cell r="Z108">
            <v>0.01</v>
          </cell>
          <cell r="AA108">
            <v>0.01</v>
          </cell>
          <cell r="AB108">
            <v>0.01</v>
          </cell>
          <cell r="AC108">
            <v>0.01</v>
          </cell>
          <cell r="AD108">
            <v>0.01</v>
          </cell>
          <cell r="AE108">
            <v>0.01</v>
          </cell>
          <cell r="AF108">
            <v>0.01</v>
          </cell>
          <cell r="AG108">
            <v>0.01</v>
          </cell>
          <cell r="AH108">
            <v>0.01</v>
          </cell>
          <cell r="AI108">
            <v>0.01</v>
          </cell>
          <cell r="AJ108">
            <v>0.01</v>
          </cell>
          <cell r="AK108">
            <v>0.01</v>
          </cell>
          <cell r="AL108">
            <v>0.01</v>
          </cell>
          <cell r="AM108">
            <v>0.01</v>
          </cell>
          <cell r="AN108">
            <v>0.01</v>
          </cell>
          <cell r="AO108">
            <v>0.01</v>
          </cell>
          <cell r="AP108">
            <v>0.01</v>
          </cell>
          <cell r="AQ108">
            <v>0.01</v>
          </cell>
          <cell r="AR108">
            <v>0.01</v>
          </cell>
          <cell r="AS108">
            <v>0.01</v>
          </cell>
          <cell r="AT108">
            <v>0.01</v>
          </cell>
          <cell r="AU108">
            <v>0.01</v>
          </cell>
          <cell r="AV108">
            <v>0.01</v>
          </cell>
          <cell r="AW108">
            <v>0.01</v>
          </cell>
          <cell r="AX108">
            <v>0.01</v>
          </cell>
          <cell r="AY108">
            <v>0.01</v>
          </cell>
          <cell r="AZ108">
            <v>0.01</v>
          </cell>
          <cell r="BA108">
            <v>0.01</v>
          </cell>
          <cell r="BB108">
            <v>0.01</v>
          </cell>
          <cell r="BC108">
            <v>0.01</v>
          </cell>
          <cell r="BD108">
            <v>0.01</v>
          </cell>
          <cell r="BE108">
            <v>0.01</v>
          </cell>
          <cell r="BF108">
            <v>0.01</v>
          </cell>
          <cell r="BG108">
            <v>0.01</v>
          </cell>
          <cell r="BH108">
            <v>0.01</v>
          </cell>
          <cell r="BI108">
            <v>0.01</v>
          </cell>
          <cell r="BJ108">
            <v>0.01</v>
          </cell>
          <cell r="BK108">
            <v>0.01</v>
          </cell>
        </row>
        <row r="109">
          <cell r="B109">
            <v>0.01</v>
          </cell>
          <cell r="C109">
            <v>0.01</v>
          </cell>
          <cell r="D109">
            <v>0.01</v>
          </cell>
          <cell r="E109">
            <v>0.01</v>
          </cell>
          <cell r="F109">
            <v>0.01</v>
          </cell>
          <cell r="G109">
            <v>0.01</v>
          </cell>
          <cell r="H109">
            <v>0.01</v>
          </cell>
          <cell r="I109">
            <v>0.01</v>
          </cell>
          <cell r="J109">
            <v>0.01</v>
          </cell>
          <cell r="K109">
            <v>0.01</v>
          </cell>
          <cell r="L109">
            <v>0.01</v>
          </cell>
          <cell r="M109">
            <v>0.01</v>
          </cell>
          <cell r="N109">
            <v>0.01</v>
          </cell>
          <cell r="O109">
            <v>0.01</v>
          </cell>
          <cell r="P109">
            <v>0.01</v>
          </cell>
          <cell r="Q109">
            <v>0.01</v>
          </cell>
          <cell r="R109">
            <v>0.01</v>
          </cell>
          <cell r="S109">
            <v>0.01</v>
          </cell>
          <cell r="T109">
            <v>0.01</v>
          </cell>
          <cell r="U109">
            <v>0.01</v>
          </cell>
          <cell r="V109">
            <v>0.01</v>
          </cell>
          <cell r="W109">
            <v>0.01</v>
          </cell>
          <cell r="X109">
            <v>0.01</v>
          </cell>
          <cell r="Y109">
            <v>0.01</v>
          </cell>
          <cell r="Z109">
            <v>0.01</v>
          </cell>
          <cell r="AA109">
            <v>0.01</v>
          </cell>
          <cell r="AB109">
            <v>0.01</v>
          </cell>
          <cell r="AC109">
            <v>0.01</v>
          </cell>
          <cell r="AD109">
            <v>0.01</v>
          </cell>
          <cell r="AE109">
            <v>0.01</v>
          </cell>
          <cell r="AF109">
            <v>0.01</v>
          </cell>
          <cell r="AG109">
            <v>0.01</v>
          </cell>
          <cell r="AH109">
            <v>0.01</v>
          </cell>
          <cell r="AI109">
            <v>0.01</v>
          </cell>
          <cell r="AJ109">
            <v>0.01</v>
          </cell>
          <cell r="AK109">
            <v>0.01</v>
          </cell>
          <cell r="AL109">
            <v>0.01</v>
          </cell>
          <cell r="AM109">
            <v>0.01</v>
          </cell>
          <cell r="AN109">
            <v>0.01</v>
          </cell>
          <cell r="AO109">
            <v>0.01</v>
          </cell>
          <cell r="AP109">
            <v>0.01</v>
          </cell>
          <cell r="AQ109">
            <v>0.01</v>
          </cell>
          <cell r="AR109">
            <v>0.01</v>
          </cell>
          <cell r="AS109">
            <v>0.01</v>
          </cell>
          <cell r="AT109">
            <v>0.01</v>
          </cell>
          <cell r="AU109">
            <v>0.01</v>
          </cell>
          <cell r="AV109">
            <v>0.01</v>
          </cell>
          <cell r="AW109">
            <v>0.01</v>
          </cell>
          <cell r="AX109">
            <v>0.01</v>
          </cell>
          <cell r="AY109">
            <v>0.01</v>
          </cell>
          <cell r="AZ109">
            <v>0.01</v>
          </cell>
          <cell r="BA109">
            <v>0.01</v>
          </cell>
          <cell r="BB109">
            <v>0.01</v>
          </cell>
          <cell r="BC109">
            <v>0.01</v>
          </cell>
          <cell r="BD109">
            <v>0.01</v>
          </cell>
          <cell r="BE109">
            <v>0.01</v>
          </cell>
          <cell r="BF109">
            <v>0.01</v>
          </cell>
          <cell r="BG109">
            <v>0.01</v>
          </cell>
          <cell r="BH109">
            <v>0.01</v>
          </cell>
          <cell r="BI109">
            <v>0.01</v>
          </cell>
          <cell r="BJ109">
            <v>0.01</v>
          </cell>
          <cell r="BK109">
            <v>0.01</v>
          </cell>
        </row>
        <row r="110">
          <cell r="B110">
            <v>0.01</v>
          </cell>
          <cell r="C110">
            <v>0.01</v>
          </cell>
          <cell r="D110">
            <v>0.01</v>
          </cell>
          <cell r="E110">
            <v>0.01</v>
          </cell>
          <cell r="F110">
            <v>0.01</v>
          </cell>
          <cell r="G110">
            <v>0.01</v>
          </cell>
          <cell r="H110">
            <v>0.01</v>
          </cell>
          <cell r="I110">
            <v>0.01</v>
          </cell>
          <cell r="J110">
            <v>0.01</v>
          </cell>
          <cell r="K110">
            <v>0.01</v>
          </cell>
          <cell r="L110">
            <v>0.01</v>
          </cell>
          <cell r="M110">
            <v>0.01</v>
          </cell>
          <cell r="N110">
            <v>0.01</v>
          </cell>
          <cell r="O110">
            <v>0.01</v>
          </cell>
          <cell r="P110">
            <v>0.01</v>
          </cell>
          <cell r="Q110">
            <v>0.01</v>
          </cell>
          <cell r="R110">
            <v>0.01</v>
          </cell>
          <cell r="S110">
            <v>0.01</v>
          </cell>
          <cell r="T110">
            <v>0.01</v>
          </cell>
          <cell r="U110">
            <v>0.01</v>
          </cell>
          <cell r="V110">
            <v>0.01</v>
          </cell>
          <cell r="W110">
            <v>0.01</v>
          </cell>
          <cell r="X110">
            <v>0.01</v>
          </cell>
          <cell r="Y110">
            <v>0.01</v>
          </cell>
          <cell r="Z110">
            <v>0.01</v>
          </cell>
          <cell r="AA110">
            <v>0.01</v>
          </cell>
          <cell r="AB110">
            <v>0.01</v>
          </cell>
          <cell r="AC110">
            <v>0.01</v>
          </cell>
          <cell r="AD110">
            <v>0.01</v>
          </cell>
          <cell r="AE110">
            <v>0.01</v>
          </cell>
          <cell r="AF110">
            <v>0.01</v>
          </cell>
          <cell r="AG110">
            <v>0.01</v>
          </cell>
          <cell r="AH110">
            <v>0.01</v>
          </cell>
          <cell r="AI110">
            <v>0.01</v>
          </cell>
          <cell r="AJ110">
            <v>0.01</v>
          </cell>
          <cell r="AK110">
            <v>0.01</v>
          </cell>
          <cell r="AL110">
            <v>0.01</v>
          </cell>
          <cell r="AM110">
            <v>0.01</v>
          </cell>
          <cell r="AN110">
            <v>0.01</v>
          </cell>
          <cell r="AO110">
            <v>0.01</v>
          </cell>
          <cell r="AP110">
            <v>0.01</v>
          </cell>
          <cell r="AQ110">
            <v>0.01</v>
          </cell>
          <cell r="AR110">
            <v>0.01</v>
          </cell>
          <cell r="AS110">
            <v>0.01</v>
          </cell>
          <cell r="AT110">
            <v>0.01</v>
          </cell>
          <cell r="AU110">
            <v>0.01</v>
          </cell>
          <cell r="AV110">
            <v>0.01</v>
          </cell>
          <cell r="AW110">
            <v>0.01</v>
          </cell>
          <cell r="AX110">
            <v>0.01</v>
          </cell>
          <cell r="AY110">
            <v>0.01</v>
          </cell>
          <cell r="AZ110">
            <v>0.01</v>
          </cell>
          <cell r="BA110">
            <v>0.01</v>
          </cell>
          <cell r="BB110">
            <v>0.01</v>
          </cell>
          <cell r="BC110">
            <v>0.01</v>
          </cell>
          <cell r="BD110">
            <v>0.01</v>
          </cell>
          <cell r="BE110">
            <v>0.01</v>
          </cell>
          <cell r="BF110">
            <v>0.01</v>
          </cell>
          <cell r="BG110">
            <v>0.01</v>
          </cell>
          <cell r="BH110">
            <v>0.01</v>
          </cell>
          <cell r="BI110">
            <v>0.01</v>
          </cell>
          <cell r="BJ110">
            <v>0.01</v>
          </cell>
          <cell r="BK110">
            <v>0.01</v>
          </cell>
        </row>
        <row r="111">
          <cell r="B111">
            <v>0.01</v>
          </cell>
          <cell r="C111">
            <v>0.01</v>
          </cell>
          <cell r="D111">
            <v>0.01</v>
          </cell>
          <cell r="E111">
            <v>0.01</v>
          </cell>
          <cell r="F111">
            <v>0.01</v>
          </cell>
          <cell r="G111">
            <v>0.01</v>
          </cell>
          <cell r="H111">
            <v>0.01</v>
          </cell>
          <cell r="I111">
            <v>0.01</v>
          </cell>
          <cell r="J111">
            <v>0.01</v>
          </cell>
          <cell r="K111">
            <v>0.01</v>
          </cell>
          <cell r="L111">
            <v>0.01</v>
          </cell>
          <cell r="M111">
            <v>0.01</v>
          </cell>
          <cell r="N111">
            <v>0.01</v>
          </cell>
          <cell r="O111">
            <v>0.01</v>
          </cell>
          <cell r="P111">
            <v>0.01</v>
          </cell>
          <cell r="Q111">
            <v>0.01</v>
          </cell>
          <cell r="R111">
            <v>0.01</v>
          </cell>
          <cell r="S111">
            <v>0.01</v>
          </cell>
          <cell r="T111">
            <v>0.01</v>
          </cell>
          <cell r="U111">
            <v>0.01</v>
          </cell>
          <cell r="V111">
            <v>0.01</v>
          </cell>
          <cell r="W111">
            <v>0.01</v>
          </cell>
          <cell r="X111">
            <v>0.01</v>
          </cell>
          <cell r="Y111">
            <v>0.01</v>
          </cell>
          <cell r="Z111">
            <v>0.01</v>
          </cell>
          <cell r="AA111">
            <v>0.01</v>
          </cell>
          <cell r="AB111">
            <v>0.01</v>
          </cell>
          <cell r="AC111">
            <v>0.01</v>
          </cell>
          <cell r="AD111">
            <v>0.01</v>
          </cell>
          <cell r="AE111">
            <v>0.01</v>
          </cell>
          <cell r="AF111">
            <v>0.01</v>
          </cell>
          <cell r="AG111">
            <v>0.01</v>
          </cell>
          <cell r="AH111">
            <v>0.01</v>
          </cell>
          <cell r="AI111">
            <v>0.01</v>
          </cell>
          <cell r="AJ111">
            <v>0.01</v>
          </cell>
          <cell r="AK111">
            <v>0.01</v>
          </cell>
          <cell r="AL111">
            <v>0.01</v>
          </cell>
          <cell r="AM111">
            <v>0.01</v>
          </cell>
          <cell r="AN111">
            <v>0.01</v>
          </cell>
          <cell r="AO111">
            <v>0.01</v>
          </cell>
          <cell r="AP111">
            <v>0.01</v>
          </cell>
          <cell r="AQ111">
            <v>0.01</v>
          </cell>
          <cell r="AR111">
            <v>0.01</v>
          </cell>
          <cell r="AS111">
            <v>0.01</v>
          </cell>
          <cell r="AT111">
            <v>0.01</v>
          </cell>
          <cell r="AU111">
            <v>0.01</v>
          </cell>
          <cell r="AV111">
            <v>0.01</v>
          </cell>
          <cell r="AW111">
            <v>0.01</v>
          </cell>
          <cell r="AX111">
            <v>0.01</v>
          </cell>
          <cell r="AY111">
            <v>0.01</v>
          </cell>
          <cell r="AZ111">
            <v>0.01</v>
          </cell>
          <cell r="BA111">
            <v>0.01</v>
          </cell>
          <cell r="BB111">
            <v>0.01</v>
          </cell>
          <cell r="BC111">
            <v>0.01</v>
          </cell>
          <cell r="BD111">
            <v>0.01</v>
          </cell>
          <cell r="BE111">
            <v>0.01</v>
          </cell>
          <cell r="BF111">
            <v>0.01</v>
          </cell>
          <cell r="BG111">
            <v>0.01</v>
          </cell>
          <cell r="BH111">
            <v>0.01</v>
          </cell>
          <cell r="BI111">
            <v>0.01</v>
          </cell>
          <cell r="BJ111">
            <v>0.01</v>
          </cell>
          <cell r="BK111">
            <v>0.01</v>
          </cell>
        </row>
        <row r="112">
          <cell r="B112">
            <v>0.01</v>
          </cell>
          <cell r="C112">
            <v>0.01</v>
          </cell>
          <cell r="D112">
            <v>0.01</v>
          </cell>
          <cell r="E112">
            <v>0.01</v>
          </cell>
          <cell r="F112">
            <v>0.01</v>
          </cell>
          <cell r="G112">
            <v>0.01</v>
          </cell>
          <cell r="H112">
            <v>0.01</v>
          </cell>
          <cell r="I112">
            <v>0.01</v>
          </cell>
          <cell r="J112">
            <v>0.01</v>
          </cell>
          <cell r="K112">
            <v>0.01</v>
          </cell>
          <cell r="L112">
            <v>0.01</v>
          </cell>
          <cell r="M112">
            <v>0.01</v>
          </cell>
          <cell r="N112">
            <v>0.01</v>
          </cell>
          <cell r="O112">
            <v>0.01</v>
          </cell>
          <cell r="P112">
            <v>0.01</v>
          </cell>
          <cell r="Q112">
            <v>0.01</v>
          </cell>
          <cell r="R112">
            <v>0.01</v>
          </cell>
          <cell r="S112">
            <v>0.01</v>
          </cell>
          <cell r="T112">
            <v>0.01</v>
          </cell>
          <cell r="U112">
            <v>0.01</v>
          </cell>
          <cell r="V112">
            <v>0.01</v>
          </cell>
          <cell r="W112">
            <v>0.01</v>
          </cell>
          <cell r="X112">
            <v>0.01</v>
          </cell>
          <cell r="Y112">
            <v>0.01</v>
          </cell>
          <cell r="Z112">
            <v>0.01</v>
          </cell>
          <cell r="AA112">
            <v>0.01</v>
          </cell>
          <cell r="AB112">
            <v>0.01</v>
          </cell>
          <cell r="AC112">
            <v>0.01</v>
          </cell>
          <cell r="AD112">
            <v>0.01</v>
          </cell>
          <cell r="AE112">
            <v>0.01</v>
          </cell>
          <cell r="AF112">
            <v>0.01</v>
          </cell>
          <cell r="AG112">
            <v>0.01</v>
          </cell>
          <cell r="AH112">
            <v>0.01</v>
          </cell>
          <cell r="AI112">
            <v>0.01</v>
          </cell>
          <cell r="AJ112">
            <v>0.01</v>
          </cell>
          <cell r="AK112">
            <v>0.01</v>
          </cell>
          <cell r="AL112">
            <v>0.01</v>
          </cell>
          <cell r="AM112">
            <v>0.01</v>
          </cell>
          <cell r="AN112">
            <v>0.01</v>
          </cell>
          <cell r="AO112">
            <v>0.01</v>
          </cell>
          <cell r="AP112">
            <v>0.01</v>
          </cell>
          <cell r="AQ112">
            <v>0.01</v>
          </cell>
          <cell r="AR112">
            <v>0.01</v>
          </cell>
          <cell r="AS112">
            <v>0.01</v>
          </cell>
          <cell r="AT112">
            <v>0.01</v>
          </cell>
          <cell r="AU112">
            <v>0.01</v>
          </cell>
          <cell r="AV112">
            <v>0.01</v>
          </cell>
          <cell r="AW112">
            <v>0.01</v>
          </cell>
          <cell r="AX112">
            <v>0.01</v>
          </cell>
          <cell r="AY112">
            <v>0.01</v>
          </cell>
          <cell r="AZ112">
            <v>0.01</v>
          </cell>
          <cell r="BA112">
            <v>0.01</v>
          </cell>
          <cell r="BB112">
            <v>0.01</v>
          </cell>
          <cell r="BC112">
            <v>0.01</v>
          </cell>
          <cell r="BD112">
            <v>0.01</v>
          </cell>
          <cell r="BE112">
            <v>0.01</v>
          </cell>
          <cell r="BF112">
            <v>0.01</v>
          </cell>
          <cell r="BG112">
            <v>0.01</v>
          </cell>
          <cell r="BH112">
            <v>0.01</v>
          </cell>
          <cell r="BI112">
            <v>0.01</v>
          </cell>
          <cell r="BJ112">
            <v>0.01</v>
          </cell>
          <cell r="BK112">
            <v>0.01</v>
          </cell>
        </row>
        <row r="113">
          <cell r="B113">
            <v>0.01</v>
          </cell>
          <cell r="C113">
            <v>0.01</v>
          </cell>
          <cell r="D113">
            <v>0.01</v>
          </cell>
          <cell r="E113">
            <v>0.01</v>
          </cell>
          <cell r="F113">
            <v>0.01</v>
          </cell>
          <cell r="G113">
            <v>0.01</v>
          </cell>
          <cell r="H113">
            <v>0.01</v>
          </cell>
          <cell r="I113">
            <v>0.01</v>
          </cell>
          <cell r="J113">
            <v>0.01</v>
          </cell>
          <cell r="K113">
            <v>0.01</v>
          </cell>
          <cell r="L113">
            <v>0.01</v>
          </cell>
          <cell r="M113">
            <v>0.01</v>
          </cell>
          <cell r="N113">
            <v>0.01</v>
          </cell>
          <cell r="O113">
            <v>0.01</v>
          </cell>
          <cell r="P113">
            <v>0.01</v>
          </cell>
          <cell r="Q113">
            <v>0.01</v>
          </cell>
          <cell r="R113">
            <v>0.01</v>
          </cell>
          <cell r="S113">
            <v>0.01</v>
          </cell>
          <cell r="T113">
            <v>0.01</v>
          </cell>
          <cell r="U113">
            <v>0.01</v>
          </cell>
          <cell r="V113">
            <v>0.01</v>
          </cell>
          <cell r="W113">
            <v>0.01</v>
          </cell>
          <cell r="X113">
            <v>0.01</v>
          </cell>
          <cell r="Y113">
            <v>0.01</v>
          </cell>
          <cell r="Z113">
            <v>0.01</v>
          </cell>
          <cell r="AA113">
            <v>0.01</v>
          </cell>
          <cell r="AB113">
            <v>0.01</v>
          </cell>
          <cell r="AC113">
            <v>0.01</v>
          </cell>
          <cell r="AD113">
            <v>0.01</v>
          </cell>
          <cell r="AE113">
            <v>0.01</v>
          </cell>
          <cell r="AF113">
            <v>0.01</v>
          </cell>
          <cell r="AG113">
            <v>0.01</v>
          </cell>
          <cell r="AH113">
            <v>0.01</v>
          </cell>
          <cell r="AI113">
            <v>0.01</v>
          </cell>
          <cell r="AJ113">
            <v>0.01</v>
          </cell>
          <cell r="AK113">
            <v>0.01</v>
          </cell>
          <cell r="AL113">
            <v>0.01</v>
          </cell>
          <cell r="AM113">
            <v>0.01</v>
          </cell>
          <cell r="AN113">
            <v>0.01</v>
          </cell>
          <cell r="AO113">
            <v>0.01</v>
          </cell>
          <cell r="AP113">
            <v>0.01</v>
          </cell>
          <cell r="AQ113">
            <v>0.01</v>
          </cell>
          <cell r="AR113">
            <v>0.01</v>
          </cell>
          <cell r="AS113">
            <v>0.01</v>
          </cell>
          <cell r="AT113">
            <v>0.01</v>
          </cell>
          <cell r="AU113">
            <v>0.01</v>
          </cell>
          <cell r="AV113">
            <v>0.01</v>
          </cell>
          <cell r="AW113">
            <v>0.01</v>
          </cell>
          <cell r="AX113">
            <v>0.01</v>
          </cell>
          <cell r="AY113">
            <v>0.01</v>
          </cell>
          <cell r="AZ113">
            <v>0.01</v>
          </cell>
          <cell r="BA113">
            <v>0.01</v>
          </cell>
          <cell r="BB113">
            <v>0.01</v>
          </cell>
          <cell r="BC113">
            <v>0.01</v>
          </cell>
          <cell r="BD113">
            <v>0.01</v>
          </cell>
          <cell r="BE113">
            <v>0.01</v>
          </cell>
          <cell r="BF113">
            <v>0.01</v>
          </cell>
          <cell r="BG113">
            <v>0.01</v>
          </cell>
          <cell r="BH113">
            <v>0.01</v>
          </cell>
          <cell r="BI113">
            <v>0.01</v>
          </cell>
          <cell r="BJ113">
            <v>0.01</v>
          </cell>
          <cell r="BK113">
            <v>0.01</v>
          </cell>
        </row>
        <row r="114">
          <cell r="B114">
            <v>0.01</v>
          </cell>
          <cell r="C114">
            <v>0.01</v>
          </cell>
          <cell r="D114">
            <v>0.01</v>
          </cell>
          <cell r="E114">
            <v>0.01</v>
          </cell>
          <cell r="F114">
            <v>0.01</v>
          </cell>
          <cell r="G114">
            <v>0.01</v>
          </cell>
          <cell r="H114">
            <v>0.01</v>
          </cell>
          <cell r="I114">
            <v>0.01</v>
          </cell>
          <cell r="J114">
            <v>0.01</v>
          </cell>
          <cell r="K114">
            <v>0.01</v>
          </cell>
          <cell r="L114">
            <v>0.01</v>
          </cell>
          <cell r="M114">
            <v>0.01</v>
          </cell>
          <cell r="N114">
            <v>0.01</v>
          </cell>
          <cell r="O114">
            <v>0.01</v>
          </cell>
          <cell r="P114">
            <v>0.01</v>
          </cell>
          <cell r="Q114">
            <v>0.01</v>
          </cell>
          <cell r="R114">
            <v>0.01</v>
          </cell>
          <cell r="S114">
            <v>0.01</v>
          </cell>
          <cell r="T114">
            <v>0.01</v>
          </cell>
          <cell r="U114">
            <v>0.01</v>
          </cell>
          <cell r="V114">
            <v>0.01</v>
          </cell>
          <cell r="W114">
            <v>0.01</v>
          </cell>
          <cell r="X114">
            <v>0.01</v>
          </cell>
          <cell r="Y114">
            <v>0.01</v>
          </cell>
          <cell r="Z114">
            <v>0.01</v>
          </cell>
          <cell r="AA114">
            <v>0.01</v>
          </cell>
          <cell r="AB114">
            <v>0.01</v>
          </cell>
          <cell r="AC114">
            <v>0.01</v>
          </cell>
          <cell r="AD114">
            <v>0.01</v>
          </cell>
          <cell r="AE114">
            <v>0.01</v>
          </cell>
          <cell r="AF114">
            <v>0.01</v>
          </cell>
          <cell r="AG114">
            <v>0.01</v>
          </cell>
          <cell r="AH114">
            <v>0.01</v>
          </cell>
          <cell r="AI114">
            <v>0.01</v>
          </cell>
          <cell r="AJ114">
            <v>0.01</v>
          </cell>
          <cell r="AK114">
            <v>0.01</v>
          </cell>
          <cell r="AL114">
            <v>0.01</v>
          </cell>
          <cell r="AM114">
            <v>0.01</v>
          </cell>
          <cell r="AN114">
            <v>0.01</v>
          </cell>
          <cell r="AO114">
            <v>0.01</v>
          </cell>
          <cell r="AP114">
            <v>0.01</v>
          </cell>
          <cell r="AQ114">
            <v>0.01</v>
          </cell>
          <cell r="AR114">
            <v>0.01</v>
          </cell>
          <cell r="AS114">
            <v>0.01</v>
          </cell>
          <cell r="AT114">
            <v>0.01</v>
          </cell>
          <cell r="AU114">
            <v>0.01</v>
          </cell>
          <cell r="AV114">
            <v>0.01</v>
          </cell>
          <cell r="AW114">
            <v>0.01</v>
          </cell>
          <cell r="AX114">
            <v>0.01</v>
          </cell>
          <cell r="AY114">
            <v>0.01</v>
          </cell>
          <cell r="AZ114">
            <v>0.01</v>
          </cell>
          <cell r="BA114">
            <v>0.01</v>
          </cell>
          <cell r="BB114">
            <v>0.01</v>
          </cell>
          <cell r="BC114">
            <v>0.01</v>
          </cell>
          <cell r="BD114">
            <v>0.01</v>
          </cell>
          <cell r="BE114">
            <v>0.01</v>
          </cell>
          <cell r="BF114">
            <v>0.01</v>
          </cell>
          <cell r="BG114">
            <v>0.01</v>
          </cell>
          <cell r="BH114">
            <v>0.01</v>
          </cell>
          <cell r="BI114">
            <v>0.01</v>
          </cell>
          <cell r="BJ114">
            <v>0.01</v>
          </cell>
          <cell r="BK114">
            <v>0.01</v>
          </cell>
        </row>
        <row r="115">
          <cell r="B115">
            <v>0.01</v>
          </cell>
          <cell r="C115">
            <v>0.01</v>
          </cell>
          <cell r="D115">
            <v>0.01</v>
          </cell>
          <cell r="E115">
            <v>0.01</v>
          </cell>
          <cell r="F115">
            <v>0.01</v>
          </cell>
          <cell r="G115">
            <v>0.01</v>
          </cell>
          <cell r="H115">
            <v>0.01</v>
          </cell>
          <cell r="I115">
            <v>0.01</v>
          </cell>
          <cell r="J115">
            <v>0.01</v>
          </cell>
          <cell r="K115">
            <v>0.01</v>
          </cell>
          <cell r="L115">
            <v>0.01</v>
          </cell>
          <cell r="M115">
            <v>0.01</v>
          </cell>
          <cell r="N115">
            <v>0.01</v>
          </cell>
          <cell r="O115">
            <v>0.01</v>
          </cell>
          <cell r="P115">
            <v>0.01</v>
          </cell>
          <cell r="Q115">
            <v>0.01</v>
          </cell>
          <cell r="R115">
            <v>0.01</v>
          </cell>
          <cell r="S115">
            <v>0.01</v>
          </cell>
          <cell r="T115">
            <v>0.01</v>
          </cell>
          <cell r="U115">
            <v>0.01</v>
          </cell>
          <cell r="V115">
            <v>0.01</v>
          </cell>
          <cell r="W115">
            <v>0.01</v>
          </cell>
          <cell r="X115">
            <v>0.01</v>
          </cell>
          <cell r="Y115">
            <v>0.01</v>
          </cell>
          <cell r="Z115">
            <v>0.01</v>
          </cell>
          <cell r="AA115">
            <v>0.01</v>
          </cell>
          <cell r="AB115">
            <v>0.01</v>
          </cell>
          <cell r="AC115">
            <v>0.01</v>
          </cell>
          <cell r="AD115">
            <v>0.01</v>
          </cell>
          <cell r="AE115">
            <v>0.01</v>
          </cell>
          <cell r="AF115">
            <v>0.01</v>
          </cell>
          <cell r="AG115">
            <v>0.01</v>
          </cell>
          <cell r="AH115">
            <v>0.01</v>
          </cell>
          <cell r="AI115">
            <v>0.01</v>
          </cell>
          <cell r="AJ115">
            <v>0.01</v>
          </cell>
          <cell r="AK115">
            <v>0.01</v>
          </cell>
          <cell r="AL115">
            <v>0.01</v>
          </cell>
          <cell r="AM115">
            <v>0.01</v>
          </cell>
          <cell r="AN115">
            <v>0.01</v>
          </cell>
          <cell r="AO115">
            <v>0.01</v>
          </cell>
          <cell r="AP115">
            <v>0.01</v>
          </cell>
          <cell r="AQ115">
            <v>0.01</v>
          </cell>
          <cell r="AR115">
            <v>0.01</v>
          </cell>
          <cell r="AS115">
            <v>0.01</v>
          </cell>
          <cell r="AT115">
            <v>0.01</v>
          </cell>
          <cell r="AU115">
            <v>0.01</v>
          </cell>
          <cell r="AV115">
            <v>0.01</v>
          </cell>
          <cell r="AW115">
            <v>0.01</v>
          </cell>
          <cell r="AX115">
            <v>0.01</v>
          </cell>
          <cell r="AY115">
            <v>0.01</v>
          </cell>
          <cell r="AZ115">
            <v>0.01</v>
          </cell>
          <cell r="BA115">
            <v>0.01</v>
          </cell>
          <cell r="BB115">
            <v>0.01</v>
          </cell>
          <cell r="BC115">
            <v>0.01</v>
          </cell>
          <cell r="BD115">
            <v>0.01</v>
          </cell>
          <cell r="BE115">
            <v>0.01</v>
          </cell>
          <cell r="BF115">
            <v>0.01</v>
          </cell>
          <cell r="BG115">
            <v>0.01</v>
          </cell>
          <cell r="BH115">
            <v>0.01</v>
          </cell>
          <cell r="BI115">
            <v>0.01</v>
          </cell>
          <cell r="BJ115">
            <v>0.01</v>
          </cell>
          <cell r="BK115">
            <v>0.01</v>
          </cell>
        </row>
        <row r="116">
          <cell r="B116">
            <v>0.01</v>
          </cell>
          <cell r="C116">
            <v>0.01</v>
          </cell>
          <cell r="D116">
            <v>0.01</v>
          </cell>
          <cell r="E116">
            <v>0.01</v>
          </cell>
          <cell r="F116">
            <v>0.01</v>
          </cell>
          <cell r="G116">
            <v>0.01</v>
          </cell>
          <cell r="H116">
            <v>0.01</v>
          </cell>
          <cell r="I116">
            <v>0.01</v>
          </cell>
          <cell r="J116">
            <v>0.01</v>
          </cell>
          <cell r="K116">
            <v>0.01</v>
          </cell>
          <cell r="L116">
            <v>0.01</v>
          </cell>
          <cell r="M116">
            <v>0.01</v>
          </cell>
          <cell r="N116">
            <v>0.01</v>
          </cell>
          <cell r="O116">
            <v>0.01</v>
          </cell>
          <cell r="P116">
            <v>0.01</v>
          </cell>
          <cell r="Q116">
            <v>0.01</v>
          </cell>
          <cell r="R116">
            <v>0.01</v>
          </cell>
          <cell r="S116">
            <v>0.01</v>
          </cell>
          <cell r="T116">
            <v>0.01</v>
          </cell>
          <cell r="U116">
            <v>0.01</v>
          </cell>
          <cell r="V116">
            <v>0.01</v>
          </cell>
          <cell r="W116">
            <v>0.01</v>
          </cell>
          <cell r="X116">
            <v>0.01</v>
          </cell>
          <cell r="Y116">
            <v>0.01</v>
          </cell>
          <cell r="Z116">
            <v>0.01</v>
          </cell>
          <cell r="AA116">
            <v>0.01</v>
          </cell>
          <cell r="AB116">
            <v>0.01</v>
          </cell>
          <cell r="AC116">
            <v>0.01</v>
          </cell>
          <cell r="AD116">
            <v>0.01</v>
          </cell>
          <cell r="AE116">
            <v>0.01</v>
          </cell>
          <cell r="AF116">
            <v>0.01</v>
          </cell>
          <cell r="AG116">
            <v>0.01</v>
          </cell>
          <cell r="AH116">
            <v>0.01</v>
          </cell>
          <cell r="AI116">
            <v>0.01</v>
          </cell>
          <cell r="AJ116">
            <v>0.01</v>
          </cell>
          <cell r="AK116">
            <v>0.01</v>
          </cell>
          <cell r="AL116">
            <v>0.01</v>
          </cell>
          <cell r="AM116">
            <v>0.01</v>
          </cell>
          <cell r="AN116">
            <v>0.01</v>
          </cell>
          <cell r="AO116">
            <v>0.01</v>
          </cell>
          <cell r="AP116">
            <v>0.01</v>
          </cell>
          <cell r="AQ116">
            <v>0.01</v>
          </cell>
          <cell r="AR116">
            <v>0.01</v>
          </cell>
          <cell r="AS116">
            <v>0.01</v>
          </cell>
          <cell r="AT116">
            <v>0.01</v>
          </cell>
          <cell r="AU116">
            <v>0.01</v>
          </cell>
          <cell r="AV116">
            <v>0.01</v>
          </cell>
          <cell r="AW116">
            <v>0.01</v>
          </cell>
          <cell r="AX116">
            <v>0.01</v>
          </cell>
          <cell r="AY116">
            <v>0.01</v>
          </cell>
          <cell r="AZ116">
            <v>0.01</v>
          </cell>
          <cell r="BA116">
            <v>0.01</v>
          </cell>
          <cell r="BB116">
            <v>0.01</v>
          </cell>
          <cell r="BC116">
            <v>0.01</v>
          </cell>
          <cell r="BD116">
            <v>0.01</v>
          </cell>
          <cell r="BE116">
            <v>0.01</v>
          </cell>
          <cell r="BF116">
            <v>0.01</v>
          </cell>
          <cell r="BG116">
            <v>0.01</v>
          </cell>
          <cell r="BH116">
            <v>0.01</v>
          </cell>
          <cell r="BI116">
            <v>0.01</v>
          </cell>
          <cell r="BJ116">
            <v>0.01</v>
          </cell>
          <cell r="BK116">
            <v>0.01</v>
          </cell>
        </row>
        <row r="117">
          <cell r="B117">
            <v>0.01</v>
          </cell>
          <cell r="C117">
            <v>0.01</v>
          </cell>
          <cell r="D117">
            <v>0.01</v>
          </cell>
          <cell r="E117">
            <v>0.01</v>
          </cell>
          <cell r="F117">
            <v>0.01</v>
          </cell>
          <cell r="G117">
            <v>0.01</v>
          </cell>
          <cell r="H117">
            <v>0.01</v>
          </cell>
          <cell r="I117">
            <v>0.01</v>
          </cell>
          <cell r="J117">
            <v>0.01</v>
          </cell>
          <cell r="K117">
            <v>0.01</v>
          </cell>
          <cell r="L117">
            <v>0.01</v>
          </cell>
          <cell r="M117">
            <v>0.01</v>
          </cell>
          <cell r="N117">
            <v>0.01</v>
          </cell>
          <cell r="O117">
            <v>0.01</v>
          </cell>
          <cell r="P117">
            <v>0.01</v>
          </cell>
          <cell r="Q117">
            <v>0.01</v>
          </cell>
          <cell r="R117">
            <v>0.01</v>
          </cell>
          <cell r="S117">
            <v>0.01</v>
          </cell>
          <cell r="T117">
            <v>0.01</v>
          </cell>
          <cell r="U117">
            <v>0.01</v>
          </cell>
          <cell r="V117">
            <v>0.01</v>
          </cell>
          <cell r="W117">
            <v>0.01</v>
          </cell>
          <cell r="X117">
            <v>0.01</v>
          </cell>
          <cell r="Y117">
            <v>0.01</v>
          </cell>
          <cell r="Z117">
            <v>0.01</v>
          </cell>
          <cell r="AA117">
            <v>0.01</v>
          </cell>
          <cell r="AB117">
            <v>0.01</v>
          </cell>
          <cell r="AC117">
            <v>0.01</v>
          </cell>
          <cell r="AD117">
            <v>0.01</v>
          </cell>
          <cell r="AE117">
            <v>0.01</v>
          </cell>
          <cell r="AF117">
            <v>0.01</v>
          </cell>
          <cell r="AG117">
            <v>0.01</v>
          </cell>
          <cell r="AH117">
            <v>0.01</v>
          </cell>
          <cell r="AI117">
            <v>0.01</v>
          </cell>
          <cell r="AJ117">
            <v>0.01</v>
          </cell>
          <cell r="AK117">
            <v>0.01</v>
          </cell>
          <cell r="AL117">
            <v>0.01</v>
          </cell>
          <cell r="AM117">
            <v>0.01</v>
          </cell>
          <cell r="AN117">
            <v>0.01</v>
          </cell>
          <cell r="AO117">
            <v>0.01</v>
          </cell>
          <cell r="AP117">
            <v>0.01</v>
          </cell>
          <cell r="AQ117">
            <v>0.01</v>
          </cell>
          <cell r="AR117">
            <v>0.01</v>
          </cell>
          <cell r="AS117">
            <v>0.01</v>
          </cell>
          <cell r="AT117">
            <v>0.01</v>
          </cell>
          <cell r="AU117">
            <v>0.01</v>
          </cell>
          <cell r="AV117">
            <v>0.01</v>
          </cell>
          <cell r="AW117">
            <v>0.01</v>
          </cell>
          <cell r="AX117">
            <v>0.01</v>
          </cell>
          <cell r="AY117">
            <v>0.01</v>
          </cell>
          <cell r="AZ117">
            <v>0.01</v>
          </cell>
          <cell r="BA117">
            <v>0.01</v>
          </cell>
          <cell r="BB117">
            <v>0.01</v>
          </cell>
          <cell r="BC117">
            <v>0.01</v>
          </cell>
          <cell r="BD117">
            <v>0.01</v>
          </cell>
          <cell r="BE117">
            <v>0.01</v>
          </cell>
          <cell r="BF117">
            <v>0.01</v>
          </cell>
          <cell r="BG117">
            <v>0.01</v>
          </cell>
          <cell r="BH117">
            <v>0.01</v>
          </cell>
          <cell r="BI117">
            <v>0.01</v>
          </cell>
          <cell r="BJ117">
            <v>0.01</v>
          </cell>
          <cell r="BK117">
            <v>0.01</v>
          </cell>
        </row>
        <row r="118">
          <cell r="B118">
            <v>0.01</v>
          </cell>
          <cell r="C118">
            <v>0.01</v>
          </cell>
          <cell r="D118">
            <v>0.01</v>
          </cell>
          <cell r="E118">
            <v>0.01</v>
          </cell>
          <cell r="F118">
            <v>0.01</v>
          </cell>
          <cell r="G118">
            <v>0.01</v>
          </cell>
          <cell r="H118">
            <v>0.01</v>
          </cell>
          <cell r="I118">
            <v>0.01</v>
          </cell>
          <cell r="J118">
            <v>0.01</v>
          </cell>
          <cell r="K118">
            <v>0.01</v>
          </cell>
          <cell r="L118">
            <v>0.01</v>
          </cell>
          <cell r="M118">
            <v>0.01</v>
          </cell>
          <cell r="N118">
            <v>0.01</v>
          </cell>
          <cell r="O118">
            <v>0.01</v>
          </cell>
          <cell r="P118">
            <v>0.01</v>
          </cell>
          <cell r="Q118">
            <v>0.01</v>
          </cell>
          <cell r="R118">
            <v>0.01</v>
          </cell>
          <cell r="S118">
            <v>0.01</v>
          </cell>
          <cell r="T118">
            <v>0.01</v>
          </cell>
          <cell r="U118">
            <v>0.01</v>
          </cell>
          <cell r="V118">
            <v>0.01</v>
          </cell>
          <cell r="W118">
            <v>0.01</v>
          </cell>
          <cell r="X118">
            <v>0.01</v>
          </cell>
          <cell r="Y118">
            <v>0.01</v>
          </cell>
          <cell r="Z118">
            <v>0.01</v>
          </cell>
          <cell r="AA118">
            <v>0.01</v>
          </cell>
          <cell r="AB118">
            <v>0.01</v>
          </cell>
          <cell r="AC118">
            <v>0.01</v>
          </cell>
          <cell r="AD118">
            <v>0.01</v>
          </cell>
          <cell r="AE118">
            <v>0.01</v>
          </cell>
          <cell r="AF118">
            <v>0.01</v>
          </cell>
          <cell r="AG118">
            <v>0.01</v>
          </cell>
          <cell r="AH118">
            <v>0.01</v>
          </cell>
          <cell r="AI118">
            <v>0.01</v>
          </cell>
          <cell r="AJ118">
            <v>0.01</v>
          </cell>
          <cell r="AK118">
            <v>0.01</v>
          </cell>
          <cell r="AL118">
            <v>0.01</v>
          </cell>
          <cell r="AM118">
            <v>0.01</v>
          </cell>
          <cell r="AN118">
            <v>0.01</v>
          </cell>
          <cell r="AO118">
            <v>0.01</v>
          </cell>
          <cell r="AP118">
            <v>0.01</v>
          </cell>
          <cell r="AQ118">
            <v>0.01</v>
          </cell>
          <cell r="AR118">
            <v>0.01</v>
          </cell>
          <cell r="AS118">
            <v>0.01</v>
          </cell>
          <cell r="AT118">
            <v>0.01</v>
          </cell>
          <cell r="AU118">
            <v>0.01</v>
          </cell>
          <cell r="AV118">
            <v>0.01</v>
          </cell>
          <cell r="AW118">
            <v>0.01</v>
          </cell>
          <cell r="AX118">
            <v>0.01</v>
          </cell>
          <cell r="AY118">
            <v>0.01</v>
          </cell>
          <cell r="AZ118">
            <v>0.01</v>
          </cell>
          <cell r="BA118">
            <v>0.01</v>
          </cell>
          <cell r="BB118">
            <v>0.01</v>
          </cell>
          <cell r="BC118">
            <v>0.01</v>
          </cell>
          <cell r="BD118">
            <v>0.01</v>
          </cell>
          <cell r="BE118">
            <v>0.01</v>
          </cell>
          <cell r="BF118">
            <v>0.01</v>
          </cell>
          <cell r="BG118">
            <v>0.01</v>
          </cell>
          <cell r="BH118">
            <v>0.01</v>
          </cell>
          <cell r="BI118">
            <v>0.01</v>
          </cell>
          <cell r="BJ118">
            <v>0.01</v>
          </cell>
          <cell r="BK118">
            <v>0.01</v>
          </cell>
        </row>
        <row r="119">
          <cell r="B119">
            <v>0.01</v>
          </cell>
          <cell r="C119">
            <v>0.01</v>
          </cell>
          <cell r="D119">
            <v>0.01</v>
          </cell>
          <cell r="E119">
            <v>0.01</v>
          </cell>
          <cell r="F119">
            <v>0.01</v>
          </cell>
          <cell r="G119">
            <v>0.01</v>
          </cell>
          <cell r="H119">
            <v>0.01</v>
          </cell>
          <cell r="I119">
            <v>0.01</v>
          </cell>
          <cell r="J119">
            <v>0.01</v>
          </cell>
          <cell r="K119">
            <v>0.01</v>
          </cell>
          <cell r="L119">
            <v>0.01</v>
          </cell>
          <cell r="M119">
            <v>0.01</v>
          </cell>
          <cell r="N119">
            <v>0.01</v>
          </cell>
          <cell r="O119">
            <v>0.01</v>
          </cell>
          <cell r="P119">
            <v>0.01</v>
          </cell>
          <cell r="Q119">
            <v>0.01</v>
          </cell>
          <cell r="R119">
            <v>0.01</v>
          </cell>
          <cell r="S119">
            <v>0.01</v>
          </cell>
          <cell r="T119">
            <v>0.01</v>
          </cell>
          <cell r="U119">
            <v>0.01</v>
          </cell>
          <cell r="V119">
            <v>0.01</v>
          </cell>
          <cell r="W119">
            <v>0.01</v>
          </cell>
          <cell r="X119">
            <v>0.01</v>
          </cell>
          <cell r="Y119">
            <v>0.01</v>
          </cell>
          <cell r="Z119">
            <v>0.01</v>
          </cell>
          <cell r="AA119">
            <v>0.01</v>
          </cell>
          <cell r="AB119">
            <v>0.01</v>
          </cell>
          <cell r="AC119">
            <v>0.01</v>
          </cell>
          <cell r="AD119">
            <v>0.01</v>
          </cell>
          <cell r="AE119">
            <v>0.01</v>
          </cell>
          <cell r="AF119">
            <v>0.01</v>
          </cell>
          <cell r="AG119">
            <v>0.01</v>
          </cell>
          <cell r="AH119">
            <v>0.01</v>
          </cell>
          <cell r="AI119">
            <v>0.01</v>
          </cell>
          <cell r="AJ119">
            <v>0.01</v>
          </cell>
          <cell r="AK119">
            <v>0.01</v>
          </cell>
          <cell r="AL119">
            <v>0.01</v>
          </cell>
          <cell r="AM119">
            <v>0.01</v>
          </cell>
          <cell r="AN119">
            <v>0.01</v>
          </cell>
          <cell r="AO119">
            <v>0.01</v>
          </cell>
          <cell r="AP119">
            <v>0.01</v>
          </cell>
          <cell r="AQ119">
            <v>0.01</v>
          </cell>
          <cell r="AR119">
            <v>0.01</v>
          </cell>
          <cell r="AS119">
            <v>0.01</v>
          </cell>
          <cell r="AT119">
            <v>0.01</v>
          </cell>
          <cell r="AU119">
            <v>0.01</v>
          </cell>
          <cell r="AV119">
            <v>0.01</v>
          </cell>
          <cell r="AW119">
            <v>0.01</v>
          </cell>
          <cell r="AX119">
            <v>0.01</v>
          </cell>
          <cell r="AY119">
            <v>0.01</v>
          </cell>
          <cell r="AZ119">
            <v>0.01</v>
          </cell>
          <cell r="BA119">
            <v>0.01</v>
          </cell>
          <cell r="BB119">
            <v>0.01</v>
          </cell>
          <cell r="BC119">
            <v>0.01</v>
          </cell>
          <cell r="BD119">
            <v>0.01</v>
          </cell>
          <cell r="BE119">
            <v>0.01</v>
          </cell>
          <cell r="BF119">
            <v>0.01</v>
          </cell>
          <cell r="BG119">
            <v>0.01</v>
          </cell>
          <cell r="BH119">
            <v>0.01</v>
          </cell>
          <cell r="BI119">
            <v>0.01</v>
          </cell>
          <cell r="BJ119">
            <v>0.01</v>
          </cell>
          <cell r="BK119">
            <v>0.01</v>
          </cell>
        </row>
        <row r="120">
          <cell r="B120">
            <v>0.01</v>
          </cell>
          <cell r="C120">
            <v>0.01</v>
          </cell>
          <cell r="D120">
            <v>0.01</v>
          </cell>
          <cell r="E120">
            <v>0.01</v>
          </cell>
          <cell r="F120">
            <v>0.01</v>
          </cell>
          <cell r="G120">
            <v>0.01</v>
          </cell>
          <cell r="H120">
            <v>0.01</v>
          </cell>
          <cell r="I120">
            <v>0.01</v>
          </cell>
          <cell r="J120">
            <v>0.01</v>
          </cell>
          <cell r="K120">
            <v>0.01</v>
          </cell>
          <cell r="L120">
            <v>0.01</v>
          </cell>
          <cell r="M120">
            <v>0.01</v>
          </cell>
          <cell r="N120">
            <v>0.01</v>
          </cell>
          <cell r="O120">
            <v>0.01</v>
          </cell>
          <cell r="P120">
            <v>0.01</v>
          </cell>
          <cell r="Q120">
            <v>0.01</v>
          </cell>
          <cell r="R120">
            <v>0.01</v>
          </cell>
          <cell r="S120">
            <v>0.01</v>
          </cell>
          <cell r="T120">
            <v>0.01</v>
          </cell>
          <cell r="U120">
            <v>0.01</v>
          </cell>
          <cell r="V120">
            <v>0.01</v>
          </cell>
          <cell r="W120">
            <v>0.01</v>
          </cell>
          <cell r="X120">
            <v>0.01</v>
          </cell>
          <cell r="Y120">
            <v>0.01</v>
          </cell>
          <cell r="Z120">
            <v>0.01</v>
          </cell>
          <cell r="AA120">
            <v>0.01</v>
          </cell>
          <cell r="AB120">
            <v>0.01</v>
          </cell>
          <cell r="AC120">
            <v>0.01</v>
          </cell>
          <cell r="AD120">
            <v>0.01</v>
          </cell>
          <cell r="AE120">
            <v>0.01</v>
          </cell>
          <cell r="AF120">
            <v>0.01</v>
          </cell>
          <cell r="AG120">
            <v>0.01</v>
          </cell>
          <cell r="AH120">
            <v>0.01</v>
          </cell>
          <cell r="AI120">
            <v>0.01</v>
          </cell>
          <cell r="AJ120">
            <v>0.01</v>
          </cell>
          <cell r="AK120">
            <v>0.01</v>
          </cell>
          <cell r="AL120">
            <v>0.01</v>
          </cell>
          <cell r="AM120">
            <v>0.01</v>
          </cell>
          <cell r="AN120">
            <v>0.01</v>
          </cell>
          <cell r="AO120">
            <v>0.01</v>
          </cell>
          <cell r="AP120">
            <v>0.01</v>
          </cell>
          <cell r="AQ120">
            <v>0.01</v>
          </cell>
          <cell r="AR120">
            <v>0.01</v>
          </cell>
          <cell r="AS120">
            <v>0.01</v>
          </cell>
          <cell r="AT120">
            <v>0.01</v>
          </cell>
          <cell r="AU120">
            <v>0.01</v>
          </cell>
          <cell r="AV120">
            <v>0.01</v>
          </cell>
          <cell r="AW120">
            <v>0.01</v>
          </cell>
          <cell r="AX120">
            <v>0.01</v>
          </cell>
          <cell r="AY120">
            <v>0.01</v>
          </cell>
          <cell r="AZ120">
            <v>0.01</v>
          </cell>
          <cell r="BA120">
            <v>0.01</v>
          </cell>
          <cell r="BB120">
            <v>0.01</v>
          </cell>
          <cell r="BC120">
            <v>0.01</v>
          </cell>
          <cell r="BD120">
            <v>0.01</v>
          </cell>
          <cell r="BE120">
            <v>0.01</v>
          </cell>
          <cell r="BF120">
            <v>0.01</v>
          </cell>
          <cell r="BG120">
            <v>0.01</v>
          </cell>
          <cell r="BH120">
            <v>0.01</v>
          </cell>
          <cell r="BI120">
            <v>0.01</v>
          </cell>
          <cell r="BJ120">
            <v>0.01</v>
          </cell>
          <cell r="BK120">
            <v>0.01</v>
          </cell>
        </row>
        <row r="121">
          <cell r="B121">
            <v>0.01</v>
          </cell>
          <cell r="C121">
            <v>0.01</v>
          </cell>
          <cell r="D121">
            <v>0.01</v>
          </cell>
          <cell r="E121">
            <v>0.01</v>
          </cell>
          <cell r="F121">
            <v>0.01</v>
          </cell>
          <cell r="G121">
            <v>0.01</v>
          </cell>
          <cell r="H121">
            <v>0.01</v>
          </cell>
          <cell r="I121">
            <v>0.01</v>
          </cell>
          <cell r="J121">
            <v>0.01</v>
          </cell>
          <cell r="K121">
            <v>0.01</v>
          </cell>
          <cell r="L121">
            <v>0.01</v>
          </cell>
          <cell r="M121">
            <v>0.01</v>
          </cell>
          <cell r="N121">
            <v>0.01</v>
          </cell>
          <cell r="O121">
            <v>0.01</v>
          </cell>
          <cell r="P121">
            <v>0.01</v>
          </cell>
          <cell r="Q121">
            <v>0.01</v>
          </cell>
          <cell r="R121">
            <v>0.01</v>
          </cell>
          <cell r="S121">
            <v>0.01</v>
          </cell>
          <cell r="T121">
            <v>0.01</v>
          </cell>
          <cell r="U121">
            <v>0.01</v>
          </cell>
          <cell r="V121">
            <v>0.01</v>
          </cell>
          <cell r="W121">
            <v>0.01</v>
          </cell>
          <cell r="X121">
            <v>0.01</v>
          </cell>
          <cell r="Y121">
            <v>0.01</v>
          </cell>
          <cell r="Z121">
            <v>0.01</v>
          </cell>
          <cell r="AA121">
            <v>0.01</v>
          </cell>
          <cell r="AB121">
            <v>0.01</v>
          </cell>
          <cell r="AC121">
            <v>0.01</v>
          </cell>
          <cell r="AD121">
            <v>0.01</v>
          </cell>
          <cell r="AE121">
            <v>0.01</v>
          </cell>
          <cell r="AF121">
            <v>0.01</v>
          </cell>
          <cell r="AG121">
            <v>0.01</v>
          </cell>
          <cell r="AH121">
            <v>0.01</v>
          </cell>
          <cell r="AI121">
            <v>0.01</v>
          </cell>
          <cell r="AJ121">
            <v>0.01</v>
          </cell>
          <cell r="AK121">
            <v>0.01</v>
          </cell>
          <cell r="AL121">
            <v>0.01</v>
          </cell>
          <cell r="AM121">
            <v>0.01</v>
          </cell>
          <cell r="AN121">
            <v>0.01</v>
          </cell>
          <cell r="AO121">
            <v>0.01</v>
          </cell>
          <cell r="AP121">
            <v>0.01</v>
          </cell>
          <cell r="AQ121">
            <v>0.01</v>
          </cell>
          <cell r="AR121">
            <v>0.01</v>
          </cell>
          <cell r="AS121">
            <v>0.01</v>
          </cell>
          <cell r="AT121">
            <v>0.01</v>
          </cell>
          <cell r="AU121">
            <v>0.01</v>
          </cell>
          <cell r="AV121">
            <v>0.01</v>
          </cell>
          <cell r="AW121">
            <v>0.01</v>
          </cell>
          <cell r="AX121">
            <v>0.01</v>
          </cell>
          <cell r="AY121">
            <v>0.01</v>
          </cell>
          <cell r="AZ121">
            <v>0.01</v>
          </cell>
          <cell r="BA121">
            <v>0.01</v>
          </cell>
          <cell r="BB121">
            <v>0.01</v>
          </cell>
          <cell r="BC121">
            <v>0.01</v>
          </cell>
          <cell r="BD121">
            <v>0.01</v>
          </cell>
          <cell r="BE121">
            <v>0.01</v>
          </cell>
          <cell r="BF121">
            <v>0.01</v>
          </cell>
          <cell r="BG121">
            <v>0.01</v>
          </cell>
          <cell r="BH121">
            <v>0.01</v>
          </cell>
          <cell r="BI121">
            <v>0.01</v>
          </cell>
          <cell r="BJ121">
            <v>0.01</v>
          </cell>
          <cell r="BK121">
            <v>0.01</v>
          </cell>
        </row>
        <row r="122">
          <cell r="B122">
            <v>0.01</v>
          </cell>
          <cell r="C122">
            <v>0.01</v>
          </cell>
          <cell r="D122">
            <v>0.01</v>
          </cell>
          <cell r="E122">
            <v>0.01</v>
          </cell>
          <cell r="F122">
            <v>0.01</v>
          </cell>
          <cell r="G122">
            <v>0.01</v>
          </cell>
          <cell r="H122">
            <v>0.01</v>
          </cell>
          <cell r="I122">
            <v>0.01</v>
          </cell>
          <cell r="J122">
            <v>0.01</v>
          </cell>
          <cell r="K122">
            <v>0.01</v>
          </cell>
          <cell r="L122">
            <v>0.01</v>
          </cell>
          <cell r="M122">
            <v>0.01</v>
          </cell>
          <cell r="N122">
            <v>0.01</v>
          </cell>
          <cell r="O122">
            <v>0.01</v>
          </cell>
          <cell r="P122">
            <v>0.01</v>
          </cell>
          <cell r="Q122">
            <v>0.01</v>
          </cell>
          <cell r="R122">
            <v>0.01</v>
          </cell>
          <cell r="S122">
            <v>0.01</v>
          </cell>
          <cell r="T122">
            <v>0.01</v>
          </cell>
          <cell r="U122">
            <v>0.01</v>
          </cell>
          <cell r="V122">
            <v>0.01</v>
          </cell>
          <cell r="W122">
            <v>0.01</v>
          </cell>
          <cell r="X122">
            <v>0.01</v>
          </cell>
          <cell r="Y122">
            <v>0.01</v>
          </cell>
          <cell r="Z122">
            <v>0.01</v>
          </cell>
          <cell r="AA122">
            <v>0.01</v>
          </cell>
          <cell r="AB122">
            <v>0.01</v>
          </cell>
          <cell r="AC122">
            <v>0.01</v>
          </cell>
          <cell r="AD122">
            <v>0.01</v>
          </cell>
          <cell r="AE122">
            <v>0.01</v>
          </cell>
          <cell r="AF122">
            <v>0.01</v>
          </cell>
          <cell r="AG122">
            <v>0.01</v>
          </cell>
          <cell r="AH122">
            <v>0.01</v>
          </cell>
          <cell r="AI122">
            <v>0.01</v>
          </cell>
          <cell r="AJ122">
            <v>0.01</v>
          </cell>
          <cell r="AK122">
            <v>0.01</v>
          </cell>
          <cell r="AL122">
            <v>0.01</v>
          </cell>
          <cell r="AM122">
            <v>0.01</v>
          </cell>
          <cell r="AN122">
            <v>0.01</v>
          </cell>
          <cell r="AO122">
            <v>0.01</v>
          </cell>
          <cell r="AP122">
            <v>0.01</v>
          </cell>
          <cell r="AQ122">
            <v>0.01</v>
          </cell>
          <cell r="AR122">
            <v>0.01</v>
          </cell>
          <cell r="AS122">
            <v>0.01</v>
          </cell>
          <cell r="AT122">
            <v>0.01</v>
          </cell>
          <cell r="AU122">
            <v>0.01</v>
          </cell>
          <cell r="AV122">
            <v>0.01</v>
          </cell>
          <cell r="AW122">
            <v>0.01</v>
          </cell>
          <cell r="AX122">
            <v>0.01</v>
          </cell>
          <cell r="AY122">
            <v>0.01</v>
          </cell>
          <cell r="AZ122">
            <v>0.01</v>
          </cell>
          <cell r="BA122">
            <v>0.01</v>
          </cell>
          <cell r="BB122">
            <v>0.01</v>
          </cell>
          <cell r="BC122">
            <v>0.01</v>
          </cell>
          <cell r="BD122">
            <v>0.01</v>
          </cell>
          <cell r="BE122">
            <v>0.01</v>
          </cell>
          <cell r="BF122">
            <v>0.01</v>
          </cell>
          <cell r="BG122">
            <v>0.01</v>
          </cell>
          <cell r="BH122">
            <v>0.01</v>
          </cell>
          <cell r="BI122">
            <v>0.01</v>
          </cell>
          <cell r="BJ122">
            <v>0.01</v>
          </cell>
          <cell r="BK122">
            <v>0.01</v>
          </cell>
        </row>
        <row r="123">
          <cell r="B123">
            <v>0.01</v>
          </cell>
          <cell r="C123">
            <v>0.01</v>
          </cell>
          <cell r="D123">
            <v>0.01</v>
          </cell>
          <cell r="E123">
            <v>0.01</v>
          </cell>
          <cell r="F123">
            <v>0.01</v>
          </cell>
          <cell r="G123">
            <v>0.01</v>
          </cell>
          <cell r="H123">
            <v>0.01</v>
          </cell>
          <cell r="I123">
            <v>0.01</v>
          </cell>
          <cell r="J123">
            <v>0.01</v>
          </cell>
          <cell r="K123">
            <v>0.01</v>
          </cell>
          <cell r="L123">
            <v>0.01</v>
          </cell>
          <cell r="M123">
            <v>0.01</v>
          </cell>
          <cell r="N123">
            <v>0.01</v>
          </cell>
          <cell r="O123">
            <v>0.01</v>
          </cell>
          <cell r="P123">
            <v>0.01</v>
          </cell>
          <cell r="Q123">
            <v>0.01</v>
          </cell>
          <cell r="R123">
            <v>0.01</v>
          </cell>
          <cell r="S123">
            <v>0.01</v>
          </cell>
          <cell r="T123">
            <v>0.01</v>
          </cell>
          <cell r="U123">
            <v>0.01</v>
          </cell>
          <cell r="V123">
            <v>0.01</v>
          </cell>
          <cell r="W123">
            <v>0.01</v>
          </cell>
          <cell r="X123">
            <v>0.01</v>
          </cell>
          <cell r="Y123">
            <v>0.01</v>
          </cell>
          <cell r="Z123">
            <v>0.01</v>
          </cell>
          <cell r="AA123">
            <v>0.01</v>
          </cell>
          <cell r="AB123">
            <v>0.01</v>
          </cell>
          <cell r="AC123">
            <v>0.01</v>
          </cell>
          <cell r="AD123">
            <v>0.01</v>
          </cell>
          <cell r="AE123">
            <v>0.01</v>
          </cell>
          <cell r="AF123">
            <v>0.01</v>
          </cell>
          <cell r="AG123">
            <v>0.01</v>
          </cell>
          <cell r="AH123">
            <v>0.01</v>
          </cell>
          <cell r="AI123">
            <v>0.01</v>
          </cell>
          <cell r="AJ123">
            <v>0.01</v>
          </cell>
          <cell r="AK123">
            <v>0.01</v>
          </cell>
          <cell r="AL123">
            <v>0.01</v>
          </cell>
          <cell r="AM123">
            <v>0.01</v>
          </cell>
          <cell r="AN123">
            <v>0.01</v>
          </cell>
          <cell r="AO123">
            <v>0.01</v>
          </cell>
          <cell r="AP123">
            <v>0.01</v>
          </cell>
          <cell r="AQ123">
            <v>0.01</v>
          </cell>
          <cell r="AR123">
            <v>0.01</v>
          </cell>
          <cell r="AS123">
            <v>0.01</v>
          </cell>
          <cell r="AT123">
            <v>0.01</v>
          </cell>
          <cell r="AU123">
            <v>0.01</v>
          </cell>
          <cell r="AV123">
            <v>0.01</v>
          </cell>
          <cell r="AW123">
            <v>0.01</v>
          </cell>
          <cell r="AX123">
            <v>0.01</v>
          </cell>
          <cell r="AY123">
            <v>0.01</v>
          </cell>
          <cell r="AZ123">
            <v>0.01</v>
          </cell>
          <cell r="BA123">
            <v>0.01</v>
          </cell>
          <cell r="BB123">
            <v>0.01</v>
          </cell>
          <cell r="BC123">
            <v>0.01</v>
          </cell>
          <cell r="BD123">
            <v>0.01</v>
          </cell>
          <cell r="BE123">
            <v>0.01</v>
          </cell>
          <cell r="BF123">
            <v>0.01</v>
          </cell>
          <cell r="BG123">
            <v>0.01</v>
          </cell>
          <cell r="BH123">
            <v>0.01</v>
          </cell>
          <cell r="BI123">
            <v>0.01</v>
          </cell>
          <cell r="BJ123">
            <v>0.01</v>
          </cell>
          <cell r="BK123">
            <v>0.01</v>
          </cell>
        </row>
        <row r="124">
          <cell r="B124">
            <v>0.01</v>
          </cell>
          <cell r="C124">
            <v>0.01</v>
          </cell>
          <cell r="D124">
            <v>0.01</v>
          </cell>
          <cell r="E124">
            <v>0.01</v>
          </cell>
          <cell r="F124">
            <v>0.01</v>
          </cell>
          <cell r="G124">
            <v>0.01</v>
          </cell>
          <cell r="H124">
            <v>0.01</v>
          </cell>
          <cell r="I124">
            <v>0.01</v>
          </cell>
          <cell r="J124">
            <v>0.01</v>
          </cell>
          <cell r="K124">
            <v>0.01</v>
          </cell>
          <cell r="L124">
            <v>0.01</v>
          </cell>
          <cell r="M124">
            <v>0.01</v>
          </cell>
          <cell r="N124">
            <v>0.01</v>
          </cell>
          <cell r="O124">
            <v>0.01</v>
          </cell>
          <cell r="P124">
            <v>0.01</v>
          </cell>
          <cell r="Q124">
            <v>0.01</v>
          </cell>
          <cell r="R124">
            <v>0.01</v>
          </cell>
          <cell r="S124">
            <v>0.01</v>
          </cell>
          <cell r="T124">
            <v>0.01</v>
          </cell>
          <cell r="U124">
            <v>0.01</v>
          </cell>
          <cell r="V124">
            <v>0.01</v>
          </cell>
          <cell r="W124">
            <v>0.01</v>
          </cell>
          <cell r="X124">
            <v>0.01</v>
          </cell>
          <cell r="Y124">
            <v>0.01</v>
          </cell>
          <cell r="Z124">
            <v>0.01</v>
          </cell>
          <cell r="AA124">
            <v>0.01</v>
          </cell>
          <cell r="AB124">
            <v>0.01</v>
          </cell>
          <cell r="AC124">
            <v>0.01</v>
          </cell>
          <cell r="AD124">
            <v>0.01</v>
          </cell>
          <cell r="AE124">
            <v>0.01</v>
          </cell>
          <cell r="AF124">
            <v>0.01</v>
          </cell>
          <cell r="AG124">
            <v>0.01</v>
          </cell>
          <cell r="AH124">
            <v>0.01</v>
          </cell>
          <cell r="AI124">
            <v>0.01</v>
          </cell>
          <cell r="AJ124">
            <v>0.01</v>
          </cell>
          <cell r="AK124">
            <v>0.01</v>
          </cell>
          <cell r="AL124">
            <v>0.01</v>
          </cell>
          <cell r="AM124">
            <v>0.01</v>
          </cell>
          <cell r="AN124">
            <v>0.01</v>
          </cell>
          <cell r="AO124">
            <v>0.01</v>
          </cell>
          <cell r="AP124">
            <v>0.01</v>
          </cell>
          <cell r="AQ124">
            <v>0.01</v>
          </cell>
          <cell r="AR124">
            <v>0.01</v>
          </cell>
          <cell r="AS124">
            <v>0.01</v>
          </cell>
          <cell r="AT124">
            <v>0.01</v>
          </cell>
          <cell r="AU124">
            <v>0.01</v>
          </cell>
          <cell r="AV124">
            <v>0.01</v>
          </cell>
          <cell r="AW124">
            <v>0.01</v>
          </cell>
          <cell r="AX124">
            <v>0.01</v>
          </cell>
          <cell r="AY124">
            <v>0.01</v>
          </cell>
          <cell r="AZ124">
            <v>0.01</v>
          </cell>
          <cell r="BA124">
            <v>0.01</v>
          </cell>
          <cell r="BB124">
            <v>0.01</v>
          </cell>
          <cell r="BC124">
            <v>0.01</v>
          </cell>
          <cell r="BD124">
            <v>0.01</v>
          </cell>
          <cell r="BE124">
            <v>0.01</v>
          </cell>
          <cell r="BF124">
            <v>0.01</v>
          </cell>
          <cell r="BG124">
            <v>0.01</v>
          </cell>
          <cell r="BH124">
            <v>0.01</v>
          </cell>
          <cell r="BI124">
            <v>0.01</v>
          </cell>
          <cell r="BJ124">
            <v>0.01</v>
          </cell>
          <cell r="BK124">
            <v>0.01</v>
          </cell>
        </row>
        <row r="125">
          <cell r="B125">
            <v>0.01</v>
          </cell>
          <cell r="C125">
            <v>0.01</v>
          </cell>
          <cell r="D125">
            <v>0.01</v>
          </cell>
          <cell r="E125">
            <v>0.01</v>
          </cell>
          <cell r="F125">
            <v>0.01</v>
          </cell>
          <cell r="G125">
            <v>0.01</v>
          </cell>
          <cell r="H125">
            <v>0.01</v>
          </cell>
          <cell r="I125">
            <v>0.01</v>
          </cell>
          <cell r="J125">
            <v>0.01</v>
          </cell>
          <cell r="K125">
            <v>0.01</v>
          </cell>
          <cell r="L125">
            <v>0.01</v>
          </cell>
          <cell r="M125">
            <v>0.01</v>
          </cell>
          <cell r="N125">
            <v>0.01</v>
          </cell>
          <cell r="O125">
            <v>0.01</v>
          </cell>
          <cell r="P125">
            <v>0.01</v>
          </cell>
          <cell r="Q125">
            <v>0.01</v>
          </cell>
          <cell r="R125">
            <v>0.01</v>
          </cell>
          <cell r="S125">
            <v>0.01</v>
          </cell>
          <cell r="T125">
            <v>0.01</v>
          </cell>
          <cell r="U125">
            <v>0.01</v>
          </cell>
          <cell r="V125">
            <v>0.01</v>
          </cell>
          <cell r="W125">
            <v>0.01</v>
          </cell>
          <cell r="X125">
            <v>0.01</v>
          </cell>
          <cell r="Y125">
            <v>0.01</v>
          </cell>
          <cell r="Z125">
            <v>0.01</v>
          </cell>
          <cell r="AA125">
            <v>0.01</v>
          </cell>
          <cell r="AB125">
            <v>0.01</v>
          </cell>
          <cell r="AC125">
            <v>0.01</v>
          </cell>
          <cell r="AD125">
            <v>0.01</v>
          </cell>
          <cell r="AE125">
            <v>0.01</v>
          </cell>
          <cell r="AF125">
            <v>0.01</v>
          </cell>
          <cell r="AG125">
            <v>0.01</v>
          </cell>
          <cell r="AH125">
            <v>0.01</v>
          </cell>
          <cell r="AI125">
            <v>0.01</v>
          </cell>
          <cell r="AJ125">
            <v>0.01</v>
          </cell>
          <cell r="AK125">
            <v>0.01</v>
          </cell>
          <cell r="AL125">
            <v>0.01</v>
          </cell>
          <cell r="AM125">
            <v>0.01</v>
          </cell>
          <cell r="AN125">
            <v>0.01</v>
          </cell>
          <cell r="AO125">
            <v>0.01</v>
          </cell>
          <cell r="AP125">
            <v>0.01</v>
          </cell>
          <cell r="AQ125">
            <v>0.01</v>
          </cell>
          <cell r="AR125">
            <v>0.01</v>
          </cell>
          <cell r="AS125">
            <v>0.01</v>
          </cell>
          <cell r="AT125">
            <v>0.01</v>
          </cell>
          <cell r="AU125">
            <v>0.01</v>
          </cell>
          <cell r="AV125">
            <v>0.01</v>
          </cell>
          <cell r="AW125">
            <v>0.01</v>
          </cell>
          <cell r="AX125">
            <v>0.01</v>
          </cell>
          <cell r="AY125">
            <v>0.01</v>
          </cell>
          <cell r="AZ125">
            <v>0.01</v>
          </cell>
          <cell r="BA125">
            <v>0.01</v>
          </cell>
          <cell r="BB125">
            <v>0.01</v>
          </cell>
          <cell r="BC125">
            <v>0.01</v>
          </cell>
          <cell r="BD125">
            <v>0.01</v>
          </cell>
          <cell r="BE125">
            <v>0.01</v>
          </cell>
          <cell r="BF125">
            <v>0.01</v>
          </cell>
          <cell r="BG125">
            <v>0.01</v>
          </cell>
          <cell r="BH125">
            <v>0.01</v>
          </cell>
          <cell r="BI125">
            <v>0.01</v>
          </cell>
          <cell r="BJ125">
            <v>0.01</v>
          </cell>
          <cell r="BK125">
            <v>0.01</v>
          </cell>
        </row>
        <row r="126">
          <cell r="B126">
            <v>0.01</v>
          </cell>
          <cell r="C126">
            <v>0.01</v>
          </cell>
          <cell r="D126">
            <v>0.01</v>
          </cell>
          <cell r="E126">
            <v>0.01</v>
          </cell>
          <cell r="F126">
            <v>0.01</v>
          </cell>
          <cell r="G126">
            <v>0.01</v>
          </cell>
          <cell r="H126">
            <v>0.01</v>
          </cell>
          <cell r="I126">
            <v>0.01</v>
          </cell>
          <cell r="J126">
            <v>0.01</v>
          </cell>
          <cell r="K126">
            <v>0.01</v>
          </cell>
          <cell r="L126">
            <v>0.01</v>
          </cell>
          <cell r="M126">
            <v>0.01</v>
          </cell>
          <cell r="N126">
            <v>0.01</v>
          </cell>
          <cell r="O126">
            <v>0.01</v>
          </cell>
          <cell r="P126">
            <v>0.01</v>
          </cell>
          <cell r="Q126">
            <v>0.01</v>
          </cell>
          <cell r="R126">
            <v>0.01</v>
          </cell>
          <cell r="S126">
            <v>0.01</v>
          </cell>
          <cell r="T126">
            <v>0.01</v>
          </cell>
          <cell r="U126">
            <v>0.01</v>
          </cell>
          <cell r="V126">
            <v>0.01</v>
          </cell>
          <cell r="W126">
            <v>0.01</v>
          </cell>
          <cell r="X126">
            <v>0.01</v>
          </cell>
          <cell r="Y126">
            <v>0.01</v>
          </cell>
          <cell r="Z126">
            <v>0.01</v>
          </cell>
          <cell r="AA126">
            <v>0.01</v>
          </cell>
          <cell r="AB126">
            <v>0.01</v>
          </cell>
          <cell r="AC126">
            <v>0.01</v>
          </cell>
          <cell r="AD126">
            <v>0.01</v>
          </cell>
          <cell r="AE126">
            <v>0.01</v>
          </cell>
          <cell r="AF126">
            <v>0.01</v>
          </cell>
          <cell r="AG126">
            <v>0.01</v>
          </cell>
          <cell r="AH126">
            <v>0.01</v>
          </cell>
          <cell r="AI126">
            <v>0.01</v>
          </cell>
          <cell r="AJ126">
            <v>0.01</v>
          </cell>
          <cell r="AK126">
            <v>0.01</v>
          </cell>
          <cell r="AL126">
            <v>0.01</v>
          </cell>
          <cell r="AM126">
            <v>0.01</v>
          </cell>
          <cell r="AN126">
            <v>0.01</v>
          </cell>
          <cell r="AO126">
            <v>0.01</v>
          </cell>
          <cell r="AP126">
            <v>0.01</v>
          </cell>
          <cell r="AQ126">
            <v>0.01</v>
          </cell>
          <cell r="AR126">
            <v>0.01</v>
          </cell>
          <cell r="AS126">
            <v>0.01</v>
          </cell>
          <cell r="AT126">
            <v>0.01</v>
          </cell>
          <cell r="AU126">
            <v>0.01</v>
          </cell>
          <cell r="AV126">
            <v>0.01</v>
          </cell>
          <cell r="AW126">
            <v>0.01</v>
          </cell>
          <cell r="AX126">
            <v>0.01</v>
          </cell>
          <cell r="AY126">
            <v>0.01</v>
          </cell>
          <cell r="AZ126">
            <v>0.01</v>
          </cell>
          <cell r="BA126">
            <v>0.01</v>
          </cell>
          <cell r="BB126">
            <v>0.01</v>
          </cell>
          <cell r="BC126">
            <v>0.01</v>
          </cell>
          <cell r="BD126">
            <v>0.01</v>
          </cell>
          <cell r="BE126">
            <v>0.01</v>
          </cell>
          <cell r="BF126">
            <v>0.01</v>
          </cell>
          <cell r="BG126">
            <v>0.01</v>
          </cell>
          <cell r="BH126">
            <v>0.01</v>
          </cell>
          <cell r="BI126">
            <v>0.01</v>
          </cell>
          <cell r="BJ126">
            <v>0.01</v>
          </cell>
          <cell r="BK126">
            <v>0.01</v>
          </cell>
        </row>
        <row r="127">
          <cell r="B127">
            <v>0.01</v>
          </cell>
          <cell r="C127">
            <v>0.01</v>
          </cell>
          <cell r="D127">
            <v>0.01</v>
          </cell>
          <cell r="E127">
            <v>0.01</v>
          </cell>
          <cell r="F127">
            <v>0.01</v>
          </cell>
          <cell r="G127">
            <v>0.01</v>
          </cell>
          <cell r="H127">
            <v>0.01</v>
          </cell>
          <cell r="I127">
            <v>0.01</v>
          </cell>
          <cell r="J127">
            <v>0.01</v>
          </cell>
          <cell r="K127">
            <v>0.01</v>
          </cell>
          <cell r="L127">
            <v>0.01</v>
          </cell>
          <cell r="M127">
            <v>0.01</v>
          </cell>
          <cell r="N127">
            <v>0.01</v>
          </cell>
          <cell r="O127">
            <v>0.01</v>
          </cell>
          <cell r="P127">
            <v>0.01</v>
          </cell>
          <cell r="Q127">
            <v>0.01</v>
          </cell>
          <cell r="R127">
            <v>0.01</v>
          </cell>
          <cell r="S127">
            <v>0.01</v>
          </cell>
          <cell r="T127">
            <v>0.01</v>
          </cell>
          <cell r="U127">
            <v>0.01</v>
          </cell>
          <cell r="V127">
            <v>0.01</v>
          </cell>
          <cell r="W127">
            <v>0.01</v>
          </cell>
          <cell r="X127">
            <v>0.01</v>
          </cell>
          <cell r="Y127">
            <v>0.01</v>
          </cell>
          <cell r="Z127">
            <v>0.01</v>
          </cell>
          <cell r="AA127">
            <v>0.01</v>
          </cell>
          <cell r="AB127">
            <v>0.01</v>
          </cell>
          <cell r="AC127">
            <v>0.01</v>
          </cell>
          <cell r="AD127">
            <v>0.01</v>
          </cell>
          <cell r="AE127">
            <v>0.01</v>
          </cell>
          <cell r="AF127">
            <v>0.01</v>
          </cell>
          <cell r="AG127">
            <v>0.01</v>
          </cell>
          <cell r="AH127">
            <v>0.01</v>
          </cell>
          <cell r="AI127">
            <v>0.01</v>
          </cell>
          <cell r="AJ127">
            <v>0.01</v>
          </cell>
          <cell r="AK127">
            <v>0.01</v>
          </cell>
          <cell r="AL127">
            <v>0.01</v>
          </cell>
          <cell r="AM127">
            <v>0.01</v>
          </cell>
          <cell r="AN127">
            <v>0.01</v>
          </cell>
          <cell r="AO127">
            <v>0.01</v>
          </cell>
          <cell r="AP127">
            <v>0.01</v>
          </cell>
          <cell r="AQ127">
            <v>0.01</v>
          </cell>
          <cell r="AR127">
            <v>0.01</v>
          </cell>
          <cell r="AS127">
            <v>0.01</v>
          </cell>
          <cell r="AT127">
            <v>0.01</v>
          </cell>
          <cell r="AU127">
            <v>0.01</v>
          </cell>
          <cell r="AV127">
            <v>0.01</v>
          </cell>
          <cell r="AW127">
            <v>0.01</v>
          </cell>
          <cell r="AX127">
            <v>0.01</v>
          </cell>
          <cell r="AY127">
            <v>0.01</v>
          </cell>
          <cell r="AZ127">
            <v>0.01</v>
          </cell>
          <cell r="BA127">
            <v>0.01</v>
          </cell>
          <cell r="BB127">
            <v>0.01</v>
          </cell>
          <cell r="BC127">
            <v>0.01</v>
          </cell>
          <cell r="BD127">
            <v>0.01</v>
          </cell>
          <cell r="BE127">
            <v>0.01</v>
          </cell>
          <cell r="BF127">
            <v>0.01</v>
          </cell>
          <cell r="BG127">
            <v>0.01</v>
          </cell>
          <cell r="BH127">
            <v>0.01</v>
          </cell>
          <cell r="BI127">
            <v>0.01</v>
          </cell>
          <cell r="BJ127">
            <v>0.01</v>
          </cell>
          <cell r="BK127">
            <v>0.01</v>
          </cell>
        </row>
        <row r="128">
          <cell r="B128">
            <v>0.01</v>
          </cell>
          <cell r="C128">
            <v>0.01</v>
          </cell>
          <cell r="D128">
            <v>0.01</v>
          </cell>
          <cell r="E128">
            <v>0.01</v>
          </cell>
          <cell r="F128">
            <v>0.01</v>
          </cell>
          <cell r="G128">
            <v>0.01</v>
          </cell>
          <cell r="H128">
            <v>0.01</v>
          </cell>
          <cell r="I128">
            <v>0.01</v>
          </cell>
          <cell r="J128">
            <v>0.01</v>
          </cell>
          <cell r="K128">
            <v>0.01</v>
          </cell>
          <cell r="L128">
            <v>0.01</v>
          </cell>
          <cell r="M128">
            <v>0.01</v>
          </cell>
          <cell r="N128">
            <v>0.01</v>
          </cell>
          <cell r="O128">
            <v>0.01</v>
          </cell>
          <cell r="P128">
            <v>0.01</v>
          </cell>
          <cell r="Q128">
            <v>0.01</v>
          </cell>
          <cell r="R128">
            <v>0.01</v>
          </cell>
          <cell r="S128">
            <v>0.01</v>
          </cell>
          <cell r="T128">
            <v>0.01</v>
          </cell>
          <cell r="U128">
            <v>0.01</v>
          </cell>
          <cell r="V128">
            <v>0.01</v>
          </cell>
          <cell r="W128">
            <v>0.01</v>
          </cell>
          <cell r="X128">
            <v>0.01</v>
          </cell>
          <cell r="Y128">
            <v>0.01</v>
          </cell>
          <cell r="Z128">
            <v>0.01</v>
          </cell>
          <cell r="AA128">
            <v>0.01</v>
          </cell>
          <cell r="AB128">
            <v>0.01</v>
          </cell>
          <cell r="AC128">
            <v>0.01</v>
          </cell>
          <cell r="AD128">
            <v>0.01</v>
          </cell>
          <cell r="AE128">
            <v>0.01</v>
          </cell>
          <cell r="AF128">
            <v>0.01</v>
          </cell>
          <cell r="AG128">
            <v>0.01</v>
          </cell>
          <cell r="AH128">
            <v>0.01</v>
          </cell>
          <cell r="AI128">
            <v>0.01</v>
          </cell>
          <cell r="AJ128">
            <v>0.01</v>
          </cell>
          <cell r="AK128">
            <v>0.01</v>
          </cell>
          <cell r="AL128">
            <v>0.01</v>
          </cell>
          <cell r="AM128">
            <v>0.01</v>
          </cell>
          <cell r="AN128">
            <v>0.01</v>
          </cell>
          <cell r="AO128">
            <v>0.01</v>
          </cell>
          <cell r="AP128">
            <v>0.01</v>
          </cell>
          <cell r="AQ128">
            <v>0.01</v>
          </cell>
          <cell r="AR128">
            <v>0.01</v>
          </cell>
          <cell r="AS128">
            <v>0.01</v>
          </cell>
          <cell r="AT128">
            <v>0.01</v>
          </cell>
          <cell r="AU128">
            <v>0.01</v>
          </cell>
          <cell r="AV128">
            <v>0.01</v>
          </cell>
          <cell r="AW128">
            <v>0.01</v>
          </cell>
          <cell r="AX128">
            <v>0.01</v>
          </cell>
          <cell r="AY128">
            <v>0.01</v>
          </cell>
          <cell r="AZ128">
            <v>0.01</v>
          </cell>
          <cell r="BA128">
            <v>0.01</v>
          </cell>
          <cell r="BB128">
            <v>0.01</v>
          </cell>
          <cell r="BC128">
            <v>0.01</v>
          </cell>
          <cell r="BD128">
            <v>0.01</v>
          </cell>
          <cell r="BE128">
            <v>0.01</v>
          </cell>
          <cell r="BF128">
            <v>0.01</v>
          </cell>
          <cell r="BG128">
            <v>0.01</v>
          </cell>
          <cell r="BH128">
            <v>0.01</v>
          </cell>
          <cell r="BI128">
            <v>0.01</v>
          </cell>
          <cell r="BJ128">
            <v>0.01</v>
          </cell>
          <cell r="BK128">
            <v>0.01</v>
          </cell>
        </row>
        <row r="129">
          <cell r="B129">
            <v>0.01</v>
          </cell>
          <cell r="C129">
            <v>0.01</v>
          </cell>
          <cell r="D129">
            <v>0.01</v>
          </cell>
          <cell r="E129">
            <v>0.01</v>
          </cell>
          <cell r="F129">
            <v>0.01</v>
          </cell>
          <cell r="G129">
            <v>0.01</v>
          </cell>
          <cell r="H129">
            <v>0.01</v>
          </cell>
          <cell r="I129">
            <v>0.01</v>
          </cell>
          <cell r="J129">
            <v>0.01</v>
          </cell>
          <cell r="K129">
            <v>0.01</v>
          </cell>
          <cell r="L129">
            <v>0.01</v>
          </cell>
          <cell r="M129">
            <v>0.01</v>
          </cell>
          <cell r="N129">
            <v>0.01</v>
          </cell>
          <cell r="O129">
            <v>0.01</v>
          </cell>
          <cell r="P129">
            <v>0.01</v>
          </cell>
          <cell r="Q129">
            <v>0.01</v>
          </cell>
          <cell r="R129">
            <v>0.01</v>
          </cell>
          <cell r="S129">
            <v>0.01</v>
          </cell>
          <cell r="T129">
            <v>0.01</v>
          </cell>
          <cell r="U129">
            <v>0.01</v>
          </cell>
          <cell r="V129">
            <v>0.01</v>
          </cell>
          <cell r="W129">
            <v>0.01</v>
          </cell>
          <cell r="X129">
            <v>0.01</v>
          </cell>
          <cell r="Y129">
            <v>0.01</v>
          </cell>
          <cell r="Z129">
            <v>0.01</v>
          </cell>
          <cell r="AA129">
            <v>0.01</v>
          </cell>
          <cell r="AB129">
            <v>0.01</v>
          </cell>
          <cell r="AC129">
            <v>0.01</v>
          </cell>
          <cell r="AD129">
            <v>0.01</v>
          </cell>
          <cell r="AE129">
            <v>0.01</v>
          </cell>
          <cell r="AF129">
            <v>0.01</v>
          </cell>
          <cell r="AG129">
            <v>0.01</v>
          </cell>
          <cell r="AH129">
            <v>0.01</v>
          </cell>
          <cell r="AI129">
            <v>0.01</v>
          </cell>
          <cell r="AJ129">
            <v>0.01</v>
          </cell>
          <cell r="AK129">
            <v>0.01</v>
          </cell>
          <cell r="AL129">
            <v>0.01</v>
          </cell>
          <cell r="AM129">
            <v>0.01</v>
          </cell>
          <cell r="AN129">
            <v>0.01</v>
          </cell>
          <cell r="AO129">
            <v>0.01</v>
          </cell>
          <cell r="AP129">
            <v>0.01</v>
          </cell>
          <cell r="AQ129">
            <v>0.01</v>
          </cell>
          <cell r="AR129">
            <v>0.01</v>
          </cell>
          <cell r="AS129">
            <v>0.01</v>
          </cell>
          <cell r="AT129">
            <v>0.01</v>
          </cell>
          <cell r="AU129">
            <v>0.01</v>
          </cell>
          <cell r="AV129">
            <v>0.01</v>
          </cell>
          <cell r="AW129">
            <v>0.01</v>
          </cell>
          <cell r="AX129">
            <v>0.01</v>
          </cell>
          <cell r="AY129">
            <v>0.01</v>
          </cell>
          <cell r="AZ129">
            <v>0.01</v>
          </cell>
          <cell r="BA129">
            <v>0.01</v>
          </cell>
          <cell r="BB129">
            <v>0.01</v>
          </cell>
          <cell r="BC129">
            <v>0.01</v>
          </cell>
          <cell r="BD129">
            <v>0.01</v>
          </cell>
          <cell r="BE129">
            <v>0.01</v>
          </cell>
          <cell r="BF129">
            <v>0.01</v>
          </cell>
          <cell r="BG129">
            <v>0.01</v>
          </cell>
          <cell r="BH129">
            <v>0.01</v>
          </cell>
          <cell r="BI129">
            <v>0.01</v>
          </cell>
          <cell r="BJ129">
            <v>0.01</v>
          </cell>
          <cell r="BK129">
            <v>0.01</v>
          </cell>
        </row>
        <row r="130">
          <cell r="B130">
            <v>0.01</v>
          </cell>
          <cell r="C130">
            <v>0.01</v>
          </cell>
          <cell r="D130">
            <v>0.01</v>
          </cell>
          <cell r="E130">
            <v>0.01</v>
          </cell>
          <cell r="F130">
            <v>0.01</v>
          </cell>
          <cell r="G130">
            <v>0.01</v>
          </cell>
          <cell r="H130">
            <v>0.01</v>
          </cell>
          <cell r="I130">
            <v>0.01</v>
          </cell>
          <cell r="J130">
            <v>0.01</v>
          </cell>
          <cell r="K130">
            <v>0.01</v>
          </cell>
          <cell r="L130">
            <v>0.01</v>
          </cell>
          <cell r="M130">
            <v>0.01</v>
          </cell>
          <cell r="N130">
            <v>0.01</v>
          </cell>
          <cell r="O130">
            <v>0.01</v>
          </cell>
          <cell r="P130">
            <v>0.01</v>
          </cell>
          <cell r="Q130">
            <v>0.01</v>
          </cell>
          <cell r="R130">
            <v>0.01</v>
          </cell>
          <cell r="S130">
            <v>0.01</v>
          </cell>
          <cell r="T130">
            <v>0.01</v>
          </cell>
          <cell r="U130">
            <v>0.01</v>
          </cell>
          <cell r="V130">
            <v>0.01</v>
          </cell>
          <cell r="W130">
            <v>0.01</v>
          </cell>
          <cell r="X130">
            <v>0.01</v>
          </cell>
          <cell r="Y130">
            <v>0.01</v>
          </cell>
          <cell r="Z130">
            <v>0.01</v>
          </cell>
          <cell r="AA130">
            <v>0.01</v>
          </cell>
          <cell r="AB130">
            <v>0.01</v>
          </cell>
          <cell r="AC130">
            <v>0.01</v>
          </cell>
          <cell r="AD130">
            <v>0.01</v>
          </cell>
          <cell r="AE130">
            <v>0.01</v>
          </cell>
          <cell r="AF130">
            <v>0.01</v>
          </cell>
          <cell r="AG130">
            <v>0.01</v>
          </cell>
          <cell r="AH130">
            <v>0.01</v>
          </cell>
          <cell r="AI130">
            <v>0.01</v>
          </cell>
          <cell r="AJ130">
            <v>0.01</v>
          </cell>
          <cell r="AK130">
            <v>0.01</v>
          </cell>
          <cell r="AL130">
            <v>0.01</v>
          </cell>
          <cell r="AM130">
            <v>0.01</v>
          </cell>
          <cell r="AN130">
            <v>0.01</v>
          </cell>
          <cell r="AO130">
            <v>0.01</v>
          </cell>
          <cell r="AP130">
            <v>0.01</v>
          </cell>
          <cell r="AQ130">
            <v>0.01</v>
          </cell>
          <cell r="AR130">
            <v>0.01</v>
          </cell>
          <cell r="AS130">
            <v>0.01</v>
          </cell>
          <cell r="AT130">
            <v>0.01</v>
          </cell>
          <cell r="AU130">
            <v>0.01</v>
          </cell>
          <cell r="AV130">
            <v>0.01</v>
          </cell>
          <cell r="AW130">
            <v>0.01</v>
          </cell>
          <cell r="AX130">
            <v>0.01</v>
          </cell>
          <cell r="AY130">
            <v>0.01</v>
          </cell>
          <cell r="AZ130">
            <v>0.01</v>
          </cell>
          <cell r="BA130">
            <v>0.01</v>
          </cell>
          <cell r="BB130">
            <v>0.01</v>
          </cell>
          <cell r="BC130">
            <v>0.01</v>
          </cell>
          <cell r="BD130">
            <v>0.01</v>
          </cell>
          <cell r="BE130">
            <v>0.01</v>
          </cell>
          <cell r="BF130">
            <v>0.01</v>
          </cell>
          <cell r="BG130">
            <v>0.01</v>
          </cell>
          <cell r="BH130">
            <v>0.01</v>
          </cell>
          <cell r="BI130">
            <v>0.01</v>
          </cell>
          <cell r="BJ130">
            <v>0.01</v>
          </cell>
          <cell r="BK130">
            <v>0.01</v>
          </cell>
        </row>
        <row r="131">
          <cell r="B131">
            <v>0.01</v>
          </cell>
          <cell r="C131">
            <v>0.01</v>
          </cell>
          <cell r="D131">
            <v>0.01</v>
          </cell>
          <cell r="E131">
            <v>0.01</v>
          </cell>
          <cell r="F131">
            <v>0.01</v>
          </cell>
          <cell r="G131">
            <v>0.01</v>
          </cell>
          <cell r="H131">
            <v>0.01</v>
          </cell>
          <cell r="I131">
            <v>0.01</v>
          </cell>
          <cell r="J131">
            <v>0.01</v>
          </cell>
          <cell r="K131">
            <v>0.01</v>
          </cell>
          <cell r="L131">
            <v>0.01</v>
          </cell>
          <cell r="M131">
            <v>0.01</v>
          </cell>
          <cell r="N131">
            <v>0.01</v>
          </cell>
          <cell r="O131">
            <v>0.01</v>
          </cell>
          <cell r="P131">
            <v>0.01</v>
          </cell>
          <cell r="Q131">
            <v>0.01</v>
          </cell>
          <cell r="R131">
            <v>0.01</v>
          </cell>
          <cell r="S131">
            <v>0.01</v>
          </cell>
          <cell r="T131">
            <v>0.01</v>
          </cell>
          <cell r="U131">
            <v>0.01</v>
          </cell>
          <cell r="V131">
            <v>0.01</v>
          </cell>
          <cell r="W131">
            <v>0.01</v>
          </cell>
          <cell r="X131">
            <v>0.01</v>
          </cell>
          <cell r="Y131">
            <v>0.01</v>
          </cell>
          <cell r="Z131">
            <v>0.01</v>
          </cell>
          <cell r="AA131">
            <v>0.01</v>
          </cell>
          <cell r="AB131">
            <v>0.01</v>
          </cell>
          <cell r="AC131">
            <v>0.01</v>
          </cell>
          <cell r="AD131">
            <v>0.01</v>
          </cell>
          <cell r="AE131">
            <v>0.01</v>
          </cell>
          <cell r="AF131">
            <v>0.01</v>
          </cell>
          <cell r="AG131">
            <v>0.01</v>
          </cell>
          <cell r="AH131">
            <v>0.01</v>
          </cell>
          <cell r="AI131">
            <v>0.01</v>
          </cell>
          <cell r="AJ131">
            <v>0.01</v>
          </cell>
          <cell r="AK131">
            <v>0.01</v>
          </cell>
          <cell r="AL131">
            <v>0.01</v>
          </cell>
          <cell r="AM131">
            <v>0.01</v>
          </cell>
          <cell r="AN131">
            <v>0.01</v>
          </cell>
          <cell r="AO131">
            <v>0.01</v>
          </cell>
          <cell r="AP131">
            <v>0.01</v>
          </cell>
          <cell r="AQ131">
            <v>0.01</v>
          </cell>
          <cell r="AR131">
            <v>0.01</v>
          </cell>
          <cell r="AS131">
            <v>0.01</v>
          </cell>
          <cell r="AT131">
            <v>0.01</v>
          </cell>
          <cell r="AU131">
            <v>0.01</v>
          </cell>
          <cell r="AV131">
            <v>0.01</v>
          </cell>
          <cell r="AW131">
            <v>0.01</v>
          </cell>
          <cell r="AX131">
            <v>0.01</v>
          </cell>
          <cell r="AY131">
            <v>0.01</v>
          </cell>
          <cell r="AZ131">
            <v>0.01</v>
          </cell>
          <cell r="BA131">
            <v>0.01</v>
          </cell>
          <cell r="BB131">
            <v>0.01</v>
          </cell>
          <cell r="BC131">
            <v>0.01</v>
          </cell>
          <cell r="BD131">
            <v>0.01</v>
          </cell>
          <cell r="BE131">
            <v>0.01</v>
          </cell>
          <cell r="BF131">
            <v>0.01</v>
          </cell>
          <cell r="BG131">
            <v>0.01</v>
          </cell>
          <cell r="BH131">
            <v>0.01</v>
          </cell>
          <cell r="BI131">
            <v>0.01</v>
          </cell>
          <cell r="BJ131">
            <v>0.01</v>
          </cell>
          <cell r="BK131">
            <v>0.01</v>
          </cell>
        </row>
        <row r="132">
          <cell r="B132">
            <v>0.01</v>
          </cell>
          <cell r="C132">
            <v>0.01</v>
          </cell>
          <cell r="D132">
            <v>0.01</v>
          </cell>
          <cell r="E132">
            <v>0.01</v>
          </cell>
          <cell r="F132">
            <v>0.01</v>
          </cell>
          <cell r="G132">
            <v>0.01</v>
          </cell>
          <cell r="H132">
            <v>0.01</v>
          </cell>
          <cell r="I132">
            <v>0.01</v>
          </cell>
          <cell r="J132">
            <v>0.01</v>
          </cell>
          <cell r="K132">
            <v>0.01</v>
          </cell>
          <cell r="L132">
            <v>0.01</v>
          </cell>
          <cell r="M132">
            <v>0.01</v>
          </cell>
          <cell r="N132">
            <v>0.01</v>
          </cell>
          <cell r="O132">
            <v>0.01</v>
          </cell>
          <cell r="P132">
            <v>0.01</v>
          </cell>
          <cell r="Q132">
            <v>0.01</v>
          </cell>
          <cell r="R132">
            <v>0.01</v>
          </cell>
          <cell r="S132">
            <v>0.01</v>
          </cell>
          <cell r="T132">
            <v>0.01</v>
          </cell>
          <cell r="U132">
            <v>0.01</v>
          </cell>
          <cell r="V132">
            <v>0.01</v>
          </cell>
          <cell r="W132">
            <v>0.01</v>
          </cell>
          <cell r="X132">
            <v>0.01</v>
          </cell>
          <cell r="Y132">
            <v>0.01</v>
          </cell>
          <cell r="Z132">
            <v>0.01</v>
          </cell>
          <cell r="AA132">
            <v>0.01</v>
          </cell>
          <cell r="AB132">
            <v>0.01</v>
          </cell>
          <cell r="AC132">
            <v>0.01</v>
          </cell>
          <cell r="AD132">
            <v>0.01</v>
          </cell>
          <cell r="AE132">
            <v>0.01</v>
          </cell>
          <cell r="AF132">
            <v>0.01</v>
          </cell>
          <cell r="AG132">
            <v>0.01</v>
          </cell>
          <cell r="AH132">
            <v>0.01</v>
          </cell>
          <cell r="AI132">
            <v>0.01</v>
          </cell>
          <cell r="AJ132">
            <v>0.01</v>
          </cell>
          <cell r="AK132">
            <v>0.01</v>
          </cell>
          <cell r="AL132">
            <v>0.01</v>
          </cell>
          <cell r="AM132">
            <v>0.01</v>
          </cell>
          <cell r="AN132">
            <v>0.01</v>
          </cell>
          <cell r="AO132">
            <v>0.01</v>
          </cell>
          <cell r="AP132">
            <v>0.01</v>
          </cell>
          <cell r="AQ132">
            <v>0.01</v>
          </cell>
          <cell r="AR132">
            <v>0.01</v>
          </cell>
          <cell r="AS132">
            <v>0.01</v>
          </cell>
          <cell r="AT132">
            <v>0.01</v>
          </cell>
          <cell r="AU132">
            <v>0.01</v>
          </cell>
          <cell r="AV132">
            <v>0.01</v>
          </cell>
          <cell r="AW132">
            <v>0.01</v>
          </cell>
          <cell r="AX132">
            <v>0.01</v>
          </cell>
          <cell r="AY132">
            <v>0.01</v>
          </cell>
          <cell r="AZ132">
            <v>0.01</v>
          </cell>
          <cell r="BA132">
            <v>0.01</v>
          </cell>
          <cell r="BB132">
            <v>0.01</v>
          </cell>
          <cell r="BC132">
            <v>0.01</v>
          </cell>
          <cell r="BD132">
            <v>0.01</v>
          </cell>
          <cell r="BE132">
            <v>0.01</v>
          </cell>
          <cell r="BF132">
            <v>0.01</v>
          </cell>
          <cell r="BG132">
            <v>0.01</v>
          </cell>
          <cell r="BH132">
            <v>0.01</v>
          </cell>
          <cell r="BI132">
            <v>0.01</v>
          </cell>
          <cell r="BJ132">
            <v>0.01</v>
          </cell>
          <cell r="BK132">
            <v>0.01</v>
          </cell>
        </row>
        <row r="134">
          <cell r="A134" t="str">
            <v>DEBT_INTEREST_RATE_TARGET_SP</v>
          </cell>
        </row>
        <row r="138">
          <cell r="A138">
            <v>2025</v>
          </cell>
        </row>
        <row r="139">
          <cell r="A139" t="str">
            <v>DEBT_INTEREST_RATE_TARGET_SP (REGION_35_I)</v>
          </cell>
        </row>
        <row r="141">
          <cell r="B141">
            <v>0.03</v>
          </cell>
        </row>
        <row r="142">
          <cell r="B142">
            <v>0.03</v>
          </cell>
        </row>
        <row r="143">
          <cell r="B143">
            <v>0.03</v>
          </cell>
        </row>
        <row r="144">
          <cell r="B144">
            <v>0.03</v>
          </cell>
        </row>
        <row r="145">
          <cell r="B145">
            <v>0.03</v>
          </cell>
        </row>
        <row r="146">
          <cell r="B146">
            <v>0.03</v>
          </cell>
        </row>
        <row r="147">
          <cell r="B147">
            <v>0.03</v>
          </cell>
        </row>
        <row r="148">
          <cell r="B148">
            <v>0.03</v>
          </cell>
        </row>
        <row r="149">
          <cell r="B149">
            <v>0.03</v>
          </cell>
        </row>
        <row r="150">
          <cell r="B150">
            <v>0.03</v>
          </cell>
        </row>
        <row r="151">
          <cell r="B151">
            <v>0.03</v>
          </cell>
        </row>
        <row r="152">
          <cell r="B152">
            <v>0.03</v>
          </cell>
        </row>
        <row r="153">
          <cell r="B153">
            <v>0.03</v>
          </cell>
        </row>
        <row r="154">
          <cell r="B154">
            <v>0.03</v>
          </cell>
        </row>
        <row r="155">
          <cell r="B155">
            <v>0.03</v>
          </cell>
        </row>
        <row r="156">
          <cell r="B156">
            <v>0.03</v>
          </cell>
        </row>
        <row r="157">
          <cell r="B157">
            <v>0.03</v>
          </cell>
        </row>
        <row r="158">
          <cell r="B158">
            <v>0.03</v>
          </cell>
        </row>
        <row r="159">
          <cell r="B159">
            <v>0.03</v>
          </cell>
        </row>
        <row r="160">
          <cell r="B160">
            <v>0.03</v>
          </cell>
        </row>
        <row r="161">
          <cell r="B161">
            <v>0.03</v>
          </cell>
        </row>
        <row r="162">
          <cell r="B162">
            <v>0.03</v>
          </cell>
        </row>
        <row r="163">
          <cell r="B163">
            <v>0.03</v>
          </cell>
        </row>
        <row r="164">
          <cell r="B164">
            <v>0.03</v>
          </cell>
        </row>
        <row r="165">
          <cell r="B165">
            <v>0.03</v>
          </cell>
        </row>
        <row r="166">
          <cell r="B166">
            <v>0.03</v>
          </cell>
        </row>
        <row r="167">
          <cell r="B167">
            <v>0.03</v>
          </cell>
        </row>
        <row r="168">
          <cell r="B168">
            <v>0.03</v>
          </cell>
        </row>
        <row r="169">
          <cell r="B169">
            <v>0.03</v>
          </cell>
        </row>
        <row r="170">
          <cell r="B170">
            <v>0.03</v>
          </cell>
        </row>
        <row r="171">
          <cell r="B171">
            <v>0.03</v>
          </cell>
        </row>
        <row r="172">
          <cell r="B172">
            <v>0.03</v>
          </cell>
        </row>
        <row r="173">
          <cell r="B173">
            <v>0.03</v>
          </cell>
        </row>
        <row r="174">
          <cell r="B174">
            <v>0.03</v>
          </cell>
        </row>
        <row r="175">
          <cell r="B175">
            <v>0.03</v>
          </cell>
        </row>
        <row r="177">
          <cell r="A177" t="str">
            <v>GOVERNMENT_BUDGET_BALANCE_TO_GDP_OBJECTIVE_TARGET_SP</v>
          </cell>
        </row>
        <row r="181">
          <cell r="A181">
            <v>2025</v>
          </cell>
        </row>
        <row r="182">
          <cell r="A182" t="str">
            <v>GOVERNMENT_BUDGET_BALANCE_TO_GDP_OBJECTIVE_TARGET_SP (REGIONS_35_I)</v>
          </cell>
        </row>
        <row r="184">
          <cell r="B184">
            <v>0</v>
          </cell>
        </row>
        <row r="185">
          <cell r="B185">
            <v>0</v>
          </cell>
        </row>
        <row r="186">
          <cell r="B186">
            <v>0</v>
          </cell>
        </row>
        <row r="187">
          <cell r="B187">
            <v>0</v>
          </cell>
        </row>
        <row r="188">
          <cell r="B188">
            <v>0</v>
          </cell>
        </row>
        <row r="189">
          <cell r="B189">
            <v>0</v>
          </cell>
        </row>
        <row r="190">
          <cell r="B190">
            <v>0</v>
          </cell>
        </row>
        <row r="191">
          <cell r="B191">
            <v>0</v>
          </cell>
        </row>
        <row r="192">
          <cell r="B192">
            <v>0</v>
          </cell>
        </row>
        <row r="193">
          <cell r="B193">
            <v>0</v>
          </cell>
        </row>
        <row r="194">
          <cell r="B194">
            <v>0</v>
          </cell>
        </row>
        <row r="195">
          <cell r="B195">
            <v>0</v>
          </cell>
        </row>
        <row r="196">
          <cell r="B196">
            <v>0</v>
          </cell>
        </row>
        <row r="197">
          <cell r="B197">
            <v>0</v>
          </cell>
        </row>
        <row r="198">
          <cell r="B198">
            <v>0</v>
          </cell>
        </row>
        <row r="199">
          <cell r="B199">
            <v>0</v>
          </cell>
        </row>
        <row r="200">
          <cell r="B200">
            <v>0</v>
          </cell>
        </row>
        <row r="201">
          <cell r="B201">
            <v>0</v>
          </cell>
        </row>
        <row r="202">
          <cell r="B202">
            <v>0</v>
          </cell>
        </row>
        <row r="203">
          <cell r="B203">
            <v>0</v>
          </cell>
        </row>
        <row r="204">
          <cell r="B204">
            <v>0</v>
          </cell>
        </row>
        <row r="205">
          <cell r="B205">
            <v>0</v>
          </cell>
        </row>
        <row r="206">
          <cell r="B206">
            <v>0</v>
          </cell>
        </row>
        <row r="207">
          <cell r="B207">
            <v>0</v>
          </cell>
        </row>
        <row r="208">
          <cell r="B208">
            <v>0</v>
          </cell>
        </row>
        <row r="209">
          <cell r="B209">
            <v>0</v>
          </cell>
        </row>
        <row r="210">
          <cell r="B210">
            <v>0</v>
          </cell>
        </row>
        <row r="211">
          <cell r="B211">
            <v>0</v>
          </cell>
        </row>
        <row r="212">
          <cell r="B212">
            <v>0</v>
          </cell>
        </row>
        <row r="213">
          <cell r="B213">
            <v>0</v>
          </cell>
        </row>
        <row r="214">
          <cell r="B214">
            <v>0</v>
          </cell>
        </row>
        <row r="215">
          <cell r="B215">
            <v>0</v>
          </cell>
        </row>
        <row r="216">
          <cell r="B216">
            <v>0</v>
          </cell>
        </row>
        <row r="217">
          <cell r="B217">
            <v>0</v>
          </cell>
        </row>
        <row r="218">
          <cell r="B218">
            <v>0</v>
          </cell>
        </row>
        <row r="220">
          <cell r="A220" t="str">
            <v>CO2_PRICE_SP</v>
          </cell>
        </row>
        <row r="221">
          <cell r="B221">
            <v>2005</v>
          </cell>
          <cell r="C221">
            <v>2006</v>
          </cell>
          <cell r="D221">
            <v>2007</v>
          </cell>
          <cell r="E221">
            <v>2008</v>
          </cell>
          <cell r="F221">
            <v>2009</v>
          </cell>
          <cell r="G221">
            <v>2010</v>
          </cell>
          <cell r="H221">
            <v>2011</v>
          </cell>
          <cell r="I221">
            <v>2012</v>
          </cell>
          <cell r="J221">
            <v>2013</v>
          </cell>
          <cell r="K221">
            <v>2014</v>
          </cell>
          <cell r="L221">
            <v>2015</v>
          </cell>
          <cell r="M221">
            <v>2016</v>
          </cell>
          <cell r="N221">
            <v>2017</v>
          </cell>
          <cell r="O221">
            <v>2018</v>
          </cell>
          <cell r="P221">
            <v>2019</v>
          </cell>
          <cell r="Q221">
            <v>2020</v>
          </cell>
          <cell r="R221">
            <v>2021</v>
          </cell>
          <cell r="S221">
            <v>2022</v>
          </cell>
          <cell r="T221">
            <v>2023</v>
          </cell>
          <cell r="U221">
            <v>2024</v>
          </cell>
          <cell r="V221">
            <v>2025</v>
          </cell>
          <cell r="W221">
            <v>2026</v>
          </cell>
          <cell r="X221">
            <v>2027</v>
          </cell>
          <cell r="Y221">
            <v>2028</v>
          </cell>
          <cell r="Z221">
            <v>2029</v>
          </cell>
          <cell r="AA221">
            <v>2030</v>
          </cell>
          <cell r="AB221">
            <v>2031</v>
          </cell>
          <cell r="AC221">
            <v>2032</v>
          </cell>
          <cell r="AD221">
            <v>2033</v>
          </cell>
          <cell r="AE221">
            <v>2034</v>
          </cell>
          <cell r="AF221">
            <v>2035</v>
          </cell>
          <cell r="AG221">
            <v>2036</v>
          </cell>
          <cell r="AH221">
            <v>2037</v>
          </cell>
          <cell r="AI221">
            <v>2038</v>
          </cell>
          <cell r="AJ221">
            <v>2039</v>
          </cell>
          <cell r="AK221">
            <v>2040</v>
          </cell>
          <cell r="AL221">
            <v>2041</v>
          </cell>
          <cell r="AM221">
            <v>2042</v>
          </cell>
          <cell r="AN221">
            <v>2043</v>
          </cell>
          <cell r="AO221">
            <v>2044</v>
          </cell>
          <cell r="AP221">
            <v>2045</v>
          </cell>
          <cell r="AQ221">
            <v>2046</v>
          </cell>
          <cell r="AR221">
            <v>2047</v>
          </cell>
          <cell r="AS221">
            <v>2048</v>
          </cell>
          <cell r="AT221">
            <v>2049</v>
          </cell>
          <cell r="AU221">
            <v>2050</v>
          </cell>
          <cell r="AV221">
            <v>2051</v>
          </cell>
          <cell r="AW221">
            <v>2052</v>
          </cell>
          <cell r="AX221">
            <v>2053</v>
          </cell>
          <cell r="AY221">
            <v>2054</v>
          </cell>
          <cell r="AZ221">
            <v>2055</v>
          </cell>
          <cell r="BA221">
            <v>2056</v>
          </cell>
          <cell r="BB221">
            <v>2057</v>
          </cell>
          <cell r="BC221">
            <v>2058</v>
          </cell>
          <cell r="BD221">
            <v>2059</v>
          </cell>
          <cell r="BE221">
            <v>2060</v>
          </cell>
          <cell r="BF221">
            <v>2061</v>
          </cell>
          <cell r="BG221">
            <v>2062</v>
          </cell>
          <cell r="BH221">
            <v>2063</v>
          </cell>
          <cell r="BI221">
            <v>2064</v>
          </cell>
          <cell r="BJ221">
            <v>2065</v>
          </cell>
          <cell r="BK221">
            <v>2066</v>
          </cell>
          <cell r="BL221">
            <v>2067</v>
          </cell>
          <cell r="BM221">
            <v>2068</v>
          </cell>
          <cell r="BN221">
            <v>2069</v>
          </cell>
          <cell r="BO221">
            <v>2070</v>
          </cell>
          <cell r="BP221">
            <v>2071</v>
          </cell>
          <cell r="BQ221">
            <v>2072</v>
          </cell>
          <cell r="BR221">
            <v>2073</v>
          </cell>
          <cell r="BS221">
            <v>2074</v>
          </cell>
          <cell r="BT221">
            <v>2075</v>
          </cell>
          <cell r="BU221">
            <v>2076</v>
          </cell>
          <cell r="BV221">
            <v>2077</v>
          </cell>
          <cell r="BW221">
            <v>2078</v>
          </cell>
          <cell r="BX221">
            <v>2079</v>
          </cell>
          <cell r="BY221">
            <v>2080</v>
          </cell>
          <cell r="BZ221">
            <v>2081</v>
          </cell>
          <cell r="CA221">
            <v>2082</v>
          </cell>
          <cell r="CB221">
            <v>2083</v>
          </cell>
          <cell r="CC221">
            <v>2084</v>
          </cell>
          <cell r="CD221">
            <v>2085</v>
          </cell>
          <cell r="CE221">
            <v>2086</v>
          </cell>
          <cell r="CF221">
            <v>2087</v>
          </cell>
          <cell r="CG221">
            <v>2088</v>
          </cell>
          <cell r="CH221">
            <v>2089</v>
          </cell>
          <cell r="CI221">
            <v>2090</v>
          </cell>
          <cell r="CJ221">
            <v>2091</v>
          </cell>
          <cell r="CK221">
            <v>2092</v>
          </cell>
          <cell r="CL221">
            <v>2093</v>
          </cell>
          <cell r="CM221">
            <v>2094</v>
          </cell>
          <cell r="CN221">
            <v>2095</v>
          </cell>
          <cell r="CO221">
            <v>2096</v>
          </cell>
          <cell r="CP221">
            <v>2097</v>
          </cell>
          <cell r="CQ221">
            <v>2098</v>
          </cell>
          <cell r="CR221">
            <v>2099</v>
          </cell>
          <cell r="CS221">
            <v>2100</v>
          </cell>
        </row>
        <row r="222">
          <cell r="B222">
            <v>0</v>
          </cell>
          <cell r="C222">
            <v>0</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5</v>
          </cell>
          <cell r="W222">
            <v>5.75</v>
          </cell>
          <cell r="X222">
            <v>6.6124999999999998</v>
          </cell>
          <cell r="Y222">
            <v>7.6043749999999992</v>
          </cell>
          <cell r="Z222">
            <v>8.7450312499999985</v>
          </cell>
          <cell r="AA222">
            <v>10.056785937499997</v>
          </cell>
          <cell r="AB222">
            <v>11.565303828124996</v>
          </cell>
          <cell r="AC222">
            <v>13.300099402343745</v>
          </cell>
          <cell r="AD222">
            <v>15.295114312695306</v>
          </cell>
          <cell r="AE222">
            <v>17.589381459599601</v>
          </cell>
          <cell r="AF222">
            <v>20.22778867853954</v>
          </cell>
          <cell r="AG222">
            <v>23.26195698032047</v>
          </cell>
          <cell r="AH222">
            <v>26.751250527368537</v>
          </cell>
          <cell r="AI222">
            <v>30.763938106473816</v>
          </cell>
          <cell r="AJ222">
            <v>35.378528822444885</v>
          </cell>
          <cell r="AK222">
            <v>40.685308145811618</v>
          </cell>
          <cell r="AL222">
            <v>46.78810436768336</v>
          </cell>
          <cell r="AM222">
            <v>53.806320022835862</v>
          </cell>
          <cell r="AN222">
            <v>61.877268026261234</v>
          </cell>
          <cell r="AO222">
            <v>71.158858230200408</v>
          </cell>
          <cell r="AP222">
            <v>81.83268696473047</v>
          </cell>
          <cell r="AQ222">
            <v>94.107590009440031</v>
          </cell>
          <cell r="AR222">
            <v>108.22372851085603</v>
          </cell>
          <cell r="AS222">
            <v>124.45728778748443</v>
          </cell>
          <cell r="AT222">
            <v>143.12588095560707</v>
          </cell>
          <cell r="AU222">
            <v>164.59476309894814</v>
          </cell>
          <cell r="AV222">
            <v>189.28397756379033</v>
          </cell>
          <cell r="AW222">
            <v>217.67657419835885</v>
          </cell>
          <cell r="AX222">
            <v>250.32806032811266</v>
          </cell>
          <cell r="AY222">
            <v>287.87726937732953</v>
          </cell>
          <cell r="AZ222">
            <v>331.05885978392894</v>
          </cell>
          <cell r="BA222">
            <v>380.71768875151827</v>
          </cell>
          <cell r="BB222">
            <v>437.825342064246</v>
          </cell>
          <cell r="BC222">
            <v>503.49914337388287</v>
          </cell>
          <cell r="BD222">
            <v>579.02401487996531</v>
          </cell>
          <cell r="BE222">
            <v>665.87761711196003</v>
          </cell>
          <cell r="BF222">
            <v>765.75925967875401</v>
          </cell>
          <cell r="BG222">
            <v>880.62314863056702</v>
          </cell>
          <cell r="BH222">
            <v>1012.716620925152</v>
          </cell>
          <cell r="BI222">
            <v>1164.6241140639247</v>
          </cell>
          <cell r="BJ222">
            <v>1339.3177311735133</v>
          </cell>
          <cell r="BK222">
            <v>1540.2153908495402</v>
          </cell>
          <cell r="BL222">
            <v>1771.2476994769711</v>
          </cell>
          <cell r="BM222">
            <v>2036.9348543985166</v>
          </cell>
          <cell r="BN222">
            <v>2342.4750825582937</v>
          </cell>
          <cell r="BO222">
            <v>2693.8463449420374</v>
          </cell>
          <cell r="BP222">
            <v>3097.9232966833429</v>
          </cell>
          <cell r="BQ222">
            <v>3562.6117911858441</v>
          </cell>
          <cell r="BR222">
            <v>4097.0035598637205</v>
          </cell>
          <cell r="BS222">
            <v>4711.5540938432787</v>
          </cell>
          <cell r="BT222">
            <v>5418.2872079197705</v>
          </cell>
          <cell r="BU222">
            <v>6231.0302891077354</v>
          </cell>
          <cell r="BV222">
            <v>7165.6848324738949</v>
          </cell>
          <cell r="BW222">
            <v>8240.5375573449783</v>
          </cell>
          <cell r="BX222">
            <v>9476.618190946725</v>
          </cell>
          <cell r="BY222">
            <v>10898.110919588733</v>
          </cell>
          <cell r="BZ222">
            <v>12532.827557527042</v>
          </cell>
          <cell r="CA222">
            <v>14412.751691156096</v>
          </cell>
          <cell r="CB222">
            <v>16574.664444829508</v>
          </cell>
          <cell r="CC222">
            <v>19060.864111553932</v>
          </cell>
          <cell r="CD222">
            <v>21919.99372828702</v>
          </cell>
          <cell r="CE222">
            <v>25207.992787530071</v>
          </cell>
          <cell r="CF222">
            <v>28989.191705659578</v>
          </cell>
          <cell r="CG222">
            <v>33337.570461508512</v>
          </cell>
          <cell r="CH222">
            <v>38338.206030734786</v>
          </cell>
          <cell r="CI222">
            <v>44088.936935345002</v>
          </cell>
          <cell r="CJ222">
            <v>50702.277475646748</v>
          </cell>
          <cell r="CK222">
            <v>58307.619096993752</v>
          </cell>
          <cell r="CL222">
            <v>67053.761961542812</v>
          </cell>
          <cell r="CM222">
            <v>77111.826255774227</v>
          </cell>
          <cell r="CN222">
            <v>88678.600194140352</v>
          </cell>
          <cell r="CO222">
            <v>101980.39022326139</v>
          </cell>
          <cell r="CP222">
            <v>117277.44875675059</v>
          </cell>
          <cell r="CQ222">
            <v>134869.06607026316</v>
          </cell>
          <cell r="CR222">
            <v>155099.42598080263</v>
          </cell>
          <cell r="CS222">
            <v>178364.33987792302</v>
          </cell>
        </row>
        <row r="223">
          <cell r="B223">
            <v>0</v>
          </cell>
          <cell r="C223">
            <v>0</v>
          </cell>
          <cell r="D223">
            <v>0</v>
          </cell>
          <cell r="E223">
            <v>0</v>
          </cell>
          <cell r="F223">
            <v>0</v>
          </cell>
          <cell r="G223">
            <v>0</v>
          </cell>
          <cell r="H223">
            <v>0</v>
          </cell>
          <cell r="I223">
            <v>0</v>
          </cell>
          <cell r="J223">
            <v>0</v>
          </cell>
          <cell r="K223">
            <v>0</v>
          </cell>
          <cell r="L223">
            <v>0</v>
          </cell>
          <cell r="M223">
            <v>0</v>
          </cell>
          <cell r="N223">
            <v>0</v>
          </cell>
          <cell r="O223">
            <v>0</v>
          </cell>
          <cell r="P223">
            <v>0</v>
          </cell>
          <cell r="Q223">
            <v>0</v>
          </cell>
          <cell r="R223">
            <v>0</v>
          </cell>
          <cell r="S223">
            <v>0</v>
          </cell>
          <cell r="T223">
            <v>0</v>
          </cell>
          <cell r="U223">
            <v>0</v>
          </cell>
          <cell r="V223">
            <v>5</v>
          </cell>
          <cell r="W223">
            <v>5.75</v>
          </cell>
          <cell r="X223">
            <v>6.6124999999999998</v>
          </cell>
          <cell r="Y223">
            <v>7.6043749999999992</v>
          </cell>
          <cell r="Z223">
            <v>8.7450312499999985</v>
          </cell>
          <cell r="AA223">
            <v>10.056785937499997</v>
          </cell>
          <cell r="AB223">
            <v>11.565303828124996</v>
          </cell>
          <cell r="AC223">
            <v>13.300099402343745</v>
          </cell>
          <cell r="AD223">
            <v>15.295114312695306</v>
          </cell>
          <cell r="AE223">
            <v>17.589381459599601</v>
          </cell>
          <cell r="AF223">
            <v>20.22778867853954</v>
          </cell>
          <cell r="AG223">
            <v>23.26195698032047</v>
          </cell>
          <cell r="AH223">
            <v>26.751250527368537</v>
          </cell>
          <cell r="AI223">
            <v>30.763938106473816</v>
          </cell>
          <cell r="AJ223">
            <v>35.378528822444885</v>
          </cell>
          <cell r="AK223">
            <v>40.685308145811618</v>
          </cell>
          <cell r="AL223">
            <v>46.78810436768336</v>
          </cell>
          <cell r="AM223">
            <v>53.806320022835862</v>
          </cell>
          <cell r="AN223">
            <v>61.877268026261234</v>
          </cell>
          <cell r="AO223">
            <v>71.158858230200408</v>
          </cell>
          <cell r="AP223">
            <v>81.83268696473047</v>
          </cell>
          <cell r="AQ223">
            <v>94.107590009440031</v>
          </cell>
          <cell r="AR223">
            <v>108.22372851085603</v>
          </cell>
          <cell r="AS223">
            <v>124.45728778748443</v>
          </cell>
          <cell r="AT223">
            <v>143.12588095560707</v>
          </cell>
          <cell r="AU223">
            <v>164.59476309894814</v>
          </cell>
          <cell r="AV223">
            <v>189.28397756379033</v>
          </cell>
          <cell r="AW223">
            <v>217.67657419835885</v>
          </cell>
          <cell r="AX223">
            <v>250.32806032811266</v>
          </cell>
          <cell r="AY223">
            <v>287.87726937732953</v>
          </cell>
          <cell r="AZ223">
            <v>331.05885978392894</v>
          </cell>
          <cell r="BA223">
            <v>380.71768875151827</v>
          </cell>
          <cell r="BB223">
            <v>437.825342064246</v>
          </cell>
          <cell r="BC223">
            <v>503.49914337388287</v>
          </cell>
          <cell r="BD223">
            <v>579.02401487996531</v>
          </cell>
          <cell r="BE223">
            <v>665.87761711196003</v>
          </cell>
          <cell r="BF223">
            <v>765.75925967875401</v>
          </cell>
          <cell r="BG223">
            <v>880.62314863056702</v>
          </cell>
          <cell r="BH223">
            <v>1012.716620925152</v>
          </cell>
          <cell r="BI223">
            <v>1164.6241140639247</v>
          </cell>
          <cell r="BJ223">
            <v>1339.3177311735133</v>
          </cell>
          <cell r="BK223">
            <v>1540.2153908495402</v>
          </cell>
          <cell r="BL223">
            <v>1771.2476994769711</v>
          </cell>
          <cell r="BM223">
            <v>2036.9348543985166</v>
          </cell>
          <cell r="BN223">
            <v>2342.4750825582937</v>
          </cell>
          <cell r="BO223">
            <v>2693.8463449420374</v>
          </cell>
          <cell r="BP223">
            <v>3097.9232966833429</v>
          </cell>
          <cell r="BQ223">
            <v>3562.6117911858441</v>
          </cell>
          <cell r="BR223">
            <v>4097.0035598637205</v>
          </cell>
          <cell r="BS223">
            <v>4711.5540938432787</v>
          </cell>
          <cell r="BT223">
            <v>5418.2872079197705</v>
          </cell>
          <cell r="BU223">
            <v>6231.0302891077354</v>
          </cell>
          <cell r="BV223">
            <v>7165.6848324738949</v>
          </cell>
          <cell r="BW223">
            <v>8240.5375573449783</v>
          </cell>
          <cell r="BX223">
            <v>9476.618190946725</v>
          </cell>
          <cell r="BY223">
            <v>10898.110919588733</v>
          </cell>
          <cell r="BZ223">
            <v>12532.827557527042</v>
          </cell>
          <cell r="CA223">
            <v>14412.751691156096</v>
          </cell>
          <cell r="CB223">
            <v>16574.664444829508</v>
          </cell>
          <cell r="CC223">
            <v>19060.864111553932</v>
          </cell>
          <cell r="CD223">
            <v>21919.99372828702</v>
          </cell>
          <cell r="CE223">
            <v>25207.992787530071</v>
          </cell>
          <cell r="CF223">
            <v>28989.191705659578</v>
          </cell>
          <cell r="CG223">
            <v>33337.570461508512</v>
          </cell>
          <cell r="CH223">
            <v>38338.206030734786</v>
          </cell>
          <cell r="CI223">
            <v>44088.936935345002</v>
          </cell>
          <cell r="CJ223">
            <v>50702.277475646748</v>
          </cell>
          <cell r="CK223">
            <v>58307.619096993752</v>
          </cell>
          <cell r="CL223">
            <v>67053.761961542812</v>
          </cell>
          <cell r="CM223">
            <v>77111.826255774227</v>
          </cell>
          <cell r="CN223">
            <v>88678.600194140352</v>
          </cell>
          <cell r="CO223">
            <v>101980.39022326139</v>
          </cell>
          <cell r="CP223">
            <v>117277.44875675059</v>
          </cell>
          <cell r="CQ223">
            <v>134869.06607026316</v>
          </cell>
          <cell r="CR223">
            <v>155099.42598080263</v>
          </cell>
          <cell r="CS223">
            <v>178364.33987792302</v>
          </cell>
        </row>
        <row r="224">
          <cell r="B224">
            <v>0</v>
          </cell>
          <cell r="C224">
            <v>0</v>
          </cell>
          <cell r="D224">
            <v>0</v>
          </cell>
          <cell r="E224">
            <v>0</v>
          </cell>
          <cell r="F224">
            <v>0</v>
          </cell>
          <cell r="G224">
            <v>0</v>
          </cell>
          <cell r="H224">
            <v>0</v>
          </cell>
          <cell r="I224">
            <v>0</v>
          </cell>
          <cell r="J224">
            <v>0</v>
          </cell>
          <cell r="K224">
            <v>0</v>
          </cell>
          <cell r="L224">
            <v>0</v>
          </cell>
          <cell r="M224">
            <v>0</v>
          </cell>
          <cell r="N224">
            <v>0</v>
          </cell>
          <cell r="O224">
            <v>0</v>
          </cell>
          <cell r="P224">
            <v>0</v>
          </cell>
          <cell r="Q224">
            <v>0</v>
          </cell>
          <cell r="R224">
            <v>0</v>
          </cell>
          <cell r="S224">
            <v>0</v>
          </cell>
          <cell r="T224">
            <v>0</v>
          </cell>
          <cell r="U224">
            <v>0</v>
          </cell>
          <cell r="V224">
            <v>5</v>
          </cell>
          <cell r="W224">
            <v>5.75</v>
          </cell>
          <cell r="X224">
            <v>6.6124999999999998</v>
          </cell>
          <cell r="Y224">
            <v>7.6043749999999992</v>
          </cell>
          <cell r="Z224">
            <v>8.7450312499999985</v>
          </cell>
          <cell r="AA224">
            <v>10.056785937499997</v>
          </cell>
          <cell r="AB224">
            <v>11.565303828124996</v>
          </cell>
          <cell r="AC224">
            <v>13.300099402343745</v>
          </cell>
          <cell r="AD224">
            <v>15.295114312695306</v>
          </cell>
          <cell r="AE224">
            <v>17.589381459599601</v>
          </cell>
          <cell r="AF224">
            <v>20.22778867853954</v>
          </cell>
          <cell r="AG224">
            <v>23.26195698032047</v>
          </cell>
          <cell r="AH224">
            <v>26.751250527368537</v>
          </cell>
          <cell r="AI224">
            <v>30.763938106473816</v>
          </cell>
          <cell r="AJ224">
            <v>35.378528822444885</v>
          </cell>
          <cell r="AK224">
            <v>40.685308145811618</v>
          </cell>
          <cell r="AL224">
            <v>46.78810436768336</v>
          </cell>
          <cell r="AM224">
            <v>53.806320022835862</v>
          </cell>
          <cell r="AN224">
            <v>61.877268026261234</v>
          </cell>
          <cell r="AO224">
            <v>71.158858230200408</v>
          </cell>
          <cell r="AP224">
            <v>81.83268696473047</v>
          </cell>
          <cell r="AQ224">
            <v>94.107590009440031</v>
          </cell>
          <cell r="AR224">
            <v>108.22372851085603</v>
          </cell>
          <cell r="AS224">
            <v>124.45728778748443</v>
          </cell>
          <cell r="AT224">
            <v>143.12588095560707</v>
          </cell>
          <cell r="AU224">
            <v>164.59476309894814</v>
          </cell>
          <cell r="AV224">
            <v>189.28397756379033</v>
          </cell>
          <cell r="AW224">
            <v>217.67657419835885</v>
          </cell>
          <cell r="AX224">
            <v>250.32806032811266</v>
          </cell>
          <cell r="AY224">
            <v>287.87726937732953</v>
          </cell>
          <cell r="AZ224">
            <v>331.05885978392894</v>
          </cell>
          <cell r="BA224">
            <v>380.71768875151827</v>
          </cell>
          <cell r="BB224">
            <v>437.825342064246</v>
          </cell>
          <cell r="BC224">
            <v>503.49914337388287</v>
          </cell>
          <cell r="BD224">
            <v>579.02401487996531</v>
          </cell>
          <cell r="BE224">
            <v>665.87761711196003</v>
          </cell>
          <cell r="BF224">
            <v>765.75925967875401</v>
          </cell>
          <cell r="BG224">
            <v>880.62314863056702</v>
          </cell>
          <cell r="BH224">
            <v>1012.716620925152</v>
          </cell>
          <cell r="BI224">
            <v>1164.6241140639247</v>
          </cell>
          <cell r="BJ224">
            <v>1339.3177311735133</v>
          </cell>
          <cell r="BK224">
            <v>1540.2153908495402</v>
          </cell>
          <cell r="BL224">
            <v>1771.2476994769711</v>
          </cell>
          <cell r="BM224">
            <v>2036.9348543985166</v>
          </cell>
          <cell r="BN224">
            <v>2342.4750825582937</v>
          </cell>
          <cell r="BO224">
            <v>2693.8463449420374</v>
          </cell>
          <cell r="BP224">
            <v>3097.9232966833429</v>
          </cell>
          <cell r="BQ224">
            <v>3562.6117911858441</v>
          </cell>
          <cell r="BR224">
            <v>4097.0035598637205</v>
          </cell>
          <cell r="BS224">
            <v>4711.5540938432787</v>
          </cell>
          <cell r="BT224">
            <v>5418.2872079197705</v>
          </cell>
          <cell r="BU224">
            <v>6231.0302891077354</v>
          </cell>
          <cell r="BV224">
            <v>7165.6848324738949</v>
          </cell>
          <cell r="BW224">
            <v>8240.5375573449783</v>
          </cell>
          <cell r="BX224">
            <v>9476.618190946725</v>
          </cell>
          <cell r="BY224">
            <v>10898.110919588733</v>
          </cell>
          <cell r="BZ224">
            <v>12532.827557527042</v>
          </cell>
          <cell r="CA224">
            <v>14412.751691156096</v>
          </cell>
          <cell r="CB224">
            <v>16574.664444829508</v>
          </cell>
          <cell r="CC224">
            <v>19060.864111553932</v>
          </cell>
          <cell r="CD224">
            <v>21919.99372828702</v>
          </cell>
          <cell r="CE224">
            <v>25207.992787530071</v>
          </cell>
          <cell r="CF224">
            <v>28989.191705659578</v>
          </cell>
          <cell r="CG224">
            <v>33337.570461508512</v>
          </cell>
          <cell r="CH224">
            <v>38338.206030734786</v>
          </cell>
          <cell r="CI224">
            <v>44088.936935345002</v>
          </cell>
          <cell r="CJ224">
            <v>50702.277475646748</v>
          </cell>
          <cell r="CK224">
            <v>58307.619096993752</v>
          </cell>
          <cell r="CL224">
            <v>67053.761961542812</v>
          </cell>
          <cell r="CM224">
            <v>77111.826255774227</v>
          </cell>
          <cell r="CN224">
            <v>88678.600194140352</v>
          </cell>
          <cell r="CO224">
            <v>101980.39022326139</v>
          </cell>
          <cell r="CP224">
            <v>117277.44875675059</v>
          </cell>
          <cell r="CQ224">
            <v>134869.06607026316</v>
          </cell>
          <cell r="CR224">
            <v>155099.42598080263</v>
          </cell>
          <cell r="CS224">
            <v>178364.33987792302</v>
          </cell>
        </row>
        <row r="225">
          <cell r="B225">
            <v>0</v>
          </cell>
          <cell r="C225">
            <v>0</v>
          </cell>
          <cell r="D225">
            <v>0</v>
          </cell>
          <cell r="E225">
            <v>0</v>
          </cell>
          <cell r="F225">
            <v>0</v>
          </cell>
          <cell r="G225">
            <v>0</v>
          </cell>
          <cell r="H225">
            <v>0</v>
          </cell>
          <cell r="I225">
            <v>0</v>
          </cell>
          <cell r="J225">
            <v>0</v>
          </cell>
          <cell r="K225">
            <v>0</v>
          </cell>
          <cell r="L225">
            <v>0</v>
          </cell>
          <cell r="M225">
            <v>0</v>
          </cell>
          <cell r="N225">
            <v>0</v>
          </cell>
          <cell r="O225">
            <v>0</v>
          </cell>
          <cell r="P225">
            <v>0</v>
          </cell>
          <cell r="Q225">
            <v>0</v>
          </cell>
          <cell r="R225">
            <v>0</v>
          </cell>
          <cell r="S225">
            <v>0</v>
          </cell>
          <cell r="T225">
            <v>0</v>
          </cell>
          <cell r="U225">
            <v>0</v>
          </cell>
          <cell r="V225">
            <v>5</v>
          </cell>
          <cell r="W225">
            <v>5.75</v>
          </cell>
          <cell r="X225">
            <v>6.6124999999999998</v>
          </cell>
          <cell r="Y225">
            <v>7.6043749999999992</v>
          </cell>
          <cell r="Z225">
            <v>8.7450312499999985</v>
          </cell>
          <cell r="AA225">
            <v>10.056785937499997</v>
          </cell>
          <cell r="AB225">
            <v>11.565303828124996</v>
          </cell>
          <cell r="AC225">
            <v>13.300099402343745</v>
          </cell>
          <cell r="AD225">
            <v>15.295114312695306</v>
          </cell>
          <cell r="AE225">
            <v>17.589381459599601</v>
          </cell>
          <cell r="AF225">
            <v>20.22778867853954</v>
          </cell>
          <cell r="AG225">
            <v>23.26195698032047</v>
          </cell>
          <cell r="AH225">
            <v>26.751250527368537</v>
          </cell>
          <cell r="AI225">
            <v>30.763938106473816</v>
          </cell>
          <cell r="AJ225">
            <v>35.378528822444885</v>
          </cell>
          <cell r="AK225">
            <v>40.685308145811618</v>
          </cell>
          <cell r="AL225">
            <v>46.78810436768336</v>
          </cell>
          <cell r="AM225">
            <v>53.806320022835862</v>
          </cell>
          <cell r="AN225">
            <v>61.877268026261234</v>
          </cell>
          <cell r="AO225">
            <v>71.158858230200408</v>
          </cell>
          <cell r="AP225">
            <v>81.83268696473047</v>
          </cell>
          <cell r="AQ225">
            <v>94.107590009440031</v>
          </cell>
          <cell r="AR225">
            <v>108.22372851085603</v>
          </cell>
          <cell r="AS225">
            <v>124.45728778748443</v>
          </cell>
          <cell r="AT225">
            <v>143.12588095560707</v>
          </cell>
          <cell r="AU225">
            <v>164.59476309894814</v>
          </cell>
          <cell r="AV225">
            <v>189.28397756379033</v>
          </cell>
          <cell r="AW225">
            <v>217.67657419835885</v>
          </cell>
          <cell r="AX225">
            <v>250.32806032811266</v>
          </cell>
          <cell r="AY225">
            <v>287.87726937732953</v>
          </cell>
          <cell r="AZ225">
            <v>331.05885978392894</v>
          </cell>
          <cell r="BA225">
            <v>380.71768875151827</v>
          </cell>
          <cell r="BB225">
            <v>437.825342064246</v>
          </cell>
          <cell r="BC225">
            <v>503.49914337388287</v>
          </cell>
          <cell r="BD225">
            <v>579.02401487996531</v>
          </cell>
          <cell r="BE225">
            <v>665.87761711196003</v>
          </cell>
          <cell r="BF225">
            <v>765.75925967875401</v>
          </cell>
          <cell r="BG225">
            <v>880.62314863056702</v>
          </cell>
          <cell r="BH225">
            <v>1012.716620925152</v>
          </cell>
          <cell r="BI225">
            <v>1164.6241140639247</v>
          </cell>
          <cell r="BJ225">
            <v>1339.3177311735133</v>
          </cell>
          <cell r="BK225">
            <v>1540.2153908495402</v>
          </cell>
          <cell r="BL225">
            <v>1771.2476994769711</v>
          </cell>
          <cell r="BM225">
            <v>2036.9348543985166</v>
          </cell>
          <cell r="BN225">
            <v>2342.4750825582937</v>
          </cell>
          <cell r="BO225">
            <v>2693.8463449420374</v>
          </cell>
          <cell r="BP225">
            <v>3097.9232966833429</v>
          </cell>
          <cell r="BQ225">
            <v>3562.6117911858441</v>
          </cell>
          <cell r="BR225">
            <v>4097.0035598637205</v>
          </cell>
          <cell r="BS225">
            <v>4711.5540938432787</v>
          </cell>
          <cell r="BT225">
            <v>5418.2872079197705</v>
          </cell>
          <cell r="BU225">
            <v>6231.0302891077354</v>
          </cell>
          <cell r="BV225">
            <v>7165.6848324738949</v>
          </cell>
          <cell r="BW225">
            <v>8240.5375573449783</v>
          </cell>
          <cell r="BX225">
            <v>9476.618190946725</v>
          </cell>
          <cell r="BY225">
            <v>10898.110919588733</v>
          </cell>
          <cell r="BZ225">
            <v>12532.827557527042</v>
          </cell>
          <cell r="CA225">
            <v>14412.751691156096</v>
          </cell>
          <cell r="CB225">
            <v>16574.664444829508</v>
          </cell>
          <cell r="CC225">
            <v>19060.864111553932</v>
          </cell>
          <cell r="CD225">
            <v>21919.99372828702</v>
          </cell>
          <cell r="CE225">
            <v>25207.992787530071</v>
          </cell>
          <cell r="CF225">
            <v>28989.191705659578</v>
          </cell>
          <cell r="CG225">
            <v>33337.570461508512</v>
          </cell>
          <cell r="CH225">
            <v>38338.206030734786</v>
          </cell>
          <cell r="CI225">
            <v>44088.936935345002</v>
          </cell>
          <cell r="CJ225">
            <v>50702.277475646748</v>
          </cell>
          <cell r="CK225">
            <v>58307.619096993752</v>
          </cell>
          <cell r="CL225">
            <v>67053.761961542812</v>
          </cell>
          <cell r="CM225">
            <v>77111.826255774227</v>
          </cell>
          <cell r="CN225">
            <v>88678.600194140352</v>
          </cell>
          <cell r="CO225">
            <v>101980.39022326139</v>
          </cell>
          <cell r="CP225">
            <v>117277.44875675059</v>
          </cell>
          <cell r="CQ225">
            <v>134869.06607026316</v>
          </cell>
          <cell r="CR225">
            <v>155099.42598080263</v>
          </cell>
          <cell r="CS225">
            <v>178364.33987792302</v>
          </cell>
        </row>
        <row r="226">
          <cell r="B226">
            <v>0</v>
          </cell>
          <cell r="C226">
            <v>0</v>
          </cell>
          <cell r="D226">
            <v>0</v>
          </cell>
          <cell r="E226">
            <v>0</v>
          </cell>
          <cell r="F226">
            <v>0</v>
          </cell>
          <cell r="G226">
            <v>0</v>
          </cell>
          <cell r="H226">
            <v>0</v>
          </cell>
          <cell r="I226">
            <v>0</v>
          </cell>
          <cell r="J226">
            <v>0</v>
          </cell>
          <cell r="K226">
            <v>0</v>
          </cell>
          <cell r="L226">
            <v>0</v>
          </cell>
          <cell r="M226">
            <v>0</v>
          </cell>
          <cell r="N226">
            <v>0</v>
          </cell>
          <cell r="O226">
            <v>0</v>
          </cell>
          <cell r="P226">
            <v>0</v>
          </cell>
          <cell r="Q226">
            <v>0</v>
          </cell>
          <cell r="R226">
            <v>0</v>
          </cell>
          <cell r="S226">
            <v>0</v>
          </cell>
          <cell r="T226">
            <v>0</v>
          </cell>
          <cell r="U226">
            <v>0</v>
          </cell>
          <cell r="V226">
            <v>5</v>
          </cell>
          <cell r="W226">
            <v>5.75</v>
          </cell>
          <cell r="X226">
            <v>6.6124999999999998</v>
          </cell>
          <cell r="Y226">
            <v>7.6043749999999992</v>
          </cell>
          <cell r="Z226">
            <v>8.7450312499999985</v>
          </cell>
          <cell r="AA226">
            <v>10.056785937499997</v>
          </cell>
          <cell r="AB226">
            <v>11.565303828124996</v>
          </cell>
          <cell r="AC226">
            <v>13.300099402343745</v>
          </cell>
          <cell r="AD226">
            <v>15.295114312695306</v>
          </cell>
          <cell r="AE226">
            <v>17.589381459599601</v>
          </cell>
          <cell r="AF226">
            <v>20.22778867853954</v>
          </cell>
          <cell r="AG226">
            <v>23.26195698032047</v>
          </cell>
          <cell r="AH226">
            <v>26.751250527368537</v>
          </cell>
          <cell r="AI226">
            <v>30.763938106473816</v>
          </cell>
          <cell r="AJ226">
            <v>35.378528822444885</v>
          </cell>
          <cell r="AK226">
            <v>40.685308145811618</v>
          </cell>
          <cell r="AL226">
            <v>46.78810436768336</v>
          </cell>
          <cell r="AM226">
            <v>53.806320022835862</v>
          </cell>
          <cell r="AN226">
            <v>61.877268026261234</v>
          </cell>
          <cell r="AO226">
            <v>71.158858230200408</v>
          </cell>
          <cell r="AP226">
            <v>81.83268696473047</v>
          </cell>
          <cell r="AQ226">
            <v>94.107590009440031</v>
          </cell>
          <cell r="AR226">
            <v>108.22372851085603</v>
          </cell>
          <cell r="AS226">
            <v>124.45728778748443</v>
          </cell>
          <cell r="AT226">
            <v>143.12588095560707</v>
          </cell>
          <cell r="AU226">
            <v>164.59476309894814</v>
          </cell>
          <cell r="AV226">
            <v>189.28397756379033</v>
          </cell>
          <cell r="AW226">
            <v>217.67657419835885</v>
          </cell>
          <cell r="AX226">
            <v>250.32806032811266</v>
          </cell>
          <cell r="AY226">
            <v>287.87726937732953</v>
          </cell>
          <cell r="AZ226">
            <v>331.05885978392894</v>
          </cell>
          <cell r="BA226">
            <v>380.71768875151827</v>
          </cell>
          <cell r="BB226">
            <v>437.825342064246</v>
          </cell>
          <cell r="BC226">
            <v>503.49914337388287</v>
          </cell>
          <cell r="BD226">
            <v>579.02401487996531</v>
          </cell>
          <cell r="BE226">
            <v>665.87761711196003</v>
          </cell>
          <cell r="BF226">
            <v>765.75925967875401</v>
          </cell>
          <cell r="BG226">
            <v>880.62314863056702</v>
          </cell>
          <cell r="BH226">
            <v>1012.716620925152</v>
          </cell>
          <cell r="BI226">
            <v>1164.6241140639247</v>
          </cell>
          <cell r="BJ226">
            <v>1339.3177311735133</v>
          </cell>
          <cell r="BK226">
            <v>1540.2153908495402</v>
          </cell>
          <cell r="BL226">
            <v>1771.2476994769711</v>
          </cell>
          <cell r="BM226">
            <v>2036.9348543985166</v>
          </cell>
          <cell r="BN226">
            <v>2342.4750825582937</v>
          </cell>
          <cell r="BO226">
            <v>2693.8463449420374</v>
          </cell>
          <cell r="BP226">
            <v>3097.9232966833429</v>
          </cell>
          <cell r="BQ226">
            <v>3562.6117911858441</v>
          </cell>
          <cell r="BR226">
            <v>4097.0035598637205</v>
          </cell>
          <cell r="BS226">
            <v>4711.5540938432787</v>
          </cell>
          <cell r="BT226">
            <v>5418.2872079197705</v>
          </cell>
          <cell r="BU226">
            <v>6231.0302891077354</v>
          </cell>
          <cell r="BV226">
            <v>7165.6848324738949</v>
          </cell>
          <cell r="BW226">
            <v>8240.5375573449783</v>
          </cell>
          <cell r="BX226">
            <v>9476.618190946725</v>
          </cell>
          <cell r="BY226">
            <v>10898.110919588733</v>
          </cell>
          <cell r="BZ226">
            <v>12532.827557527042</v>
          </cell>
          <cell r="CA226">
            <v>14412.751691156096</v>
          </cell>
          <cell r="CB226">
            <v>16574.664444829508</v>
          </cell>
          <cell r="CC226">
            <v>19060.864111553932</v>
          </cell>
          <cell r="CD226">
            <v>21919.99372828702</v>
          </cell>
          <cell r="CE226">
            <v>25207.992787530071</v>
          </cell>
          <cell r="CF226">
            <v>28989.191705659578</v>
          </cell>
          <cell r="CG226">
            <v>33337.570461508512</v>
          </cell>
          <cell r="CH226">
            <v>38338.206030734786</v>
          </cell>
          <cell r="CI226">
            <v>44088.936935345002</v>
          </cell>
          <cell r="CJ226">
            <v>50702.277475646748</v>
          </cell>
          <cell r="CK226">
            <v>58307.619096993752</v>
          </cell>
          <cell r="CL226">
            <v>67053.761961542812</v>
          </cell>
          <cell r="CM226">
            <v>77111.826255774227</v>
          </cell>
          <cell r="CN226">
            <v>88678.600194140352</v>
          </cell>
          <cell r="CO226">
            <v>101980.39022326139</v>
          </cell>
          <cell r="CP226">
            <v>117277.44875675059</v>
          </cell>
          <cell r="CQ226">
            <v>134869.06607026316</v>
          </cell>
          <cell r="CR226">
            <v>155099.42598080263</v>
          </cell>
          <cell r="CS226">
            <v>178364.33987792302</v>
          </cell>
        </row>
        <row r="227">
          <cell r="B227">
            <v>0</v>
          </cell>
          <cell r="C227">
            <v>0</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5</v>
          </cell>
          <cell r="W227">
            <v>5.75</v>
          </cell>
          <cell r="X227">
            <v>6.6124999999999998</v>
          </cell>
          <cell r="Y227">
            <v>7.6043749999999992</v>
          </cell>
          <cell r="Z227">
            <v>8.7450312499999985</v>
          </cell>
          <cell r="AA227">
            <v>10.056785937499997</v>
          </cell>
          <cell r="AB227">
            <v>11.565303828124996</v>
          </cell>
          <cell r="AC227">
            <v>13.300099402343745</v>
          </cell>
          <cell r="AD227">
            <v>15.295114312695306</v>
          </cell>
          <cell r="AE227">
            <v>17.589381459599601</v>
          </cell>
          <cell r="AF227">
            <v>20.22778867853954</v>
          </cell>
          <cell r="AG227">
            <v>23.26195698032047</v>
          </cell>
          <cell r="AH227">
            <v>26.751250527368537</v>
          </cell>
          <cell r="AI227">
            <v>30.763938106473816</v>
          </cell>
          <cell r="AJ227">
            <v>35.378528822444885</v>
          </cell>
          <cell r="AK227">
            <v>40.685308145811618</v>
          </cell>
          <cell r="AL227">
            <v>46.78810436768336</v>
          </cell>
          <cell r="AM227">
            <v>53.806320022835862</v>
          </cell>
          <cell r="AN227">
            <v>61.877268026261234</v>
          </cell>
          <cell r="AO227">
            <v>71.158858230200408</v>
          </cell>
          <cell r="AP227">
            <v>81.83268696473047</v>
          </cell>
          <cell r="AQ227">
            <v>94.107590009440031</v>
          </cell>
          <cell r="AR227">
            <v>108.22372851085603</v>
          </cell>
          <cell r="AS227">
            <v>124.45728778748443</v>
          </cell>
          <cell r="AT227">
            <v>143.12588095560707</v>
          </cell>
          <cell r="AU227">
            <v>164.59476309894814</v>
          </cell>
          <cell r="AV227">
            <v>189.28397756379033</v>
          </cell>
          <cell r="AW227">
            <v>217.67657419835885</v>
          </cell>
          <cell r="AX227">
            <v>250.32806032811266</v>
          </cell>
          <cell r="AY227">
            <v>287.87726937732953</v>
          </cell>
          <cell r="AZ227">
            <v>331.05885978392894</v>
          </cell>
          <cell r="BA227">
            <v>380.71768875151827</v>
          </cell>
          <cell r="BB227">
            <v>437.825342064246</v>
          </cell>
          <cell r="BC227">
            <v>503.49914337388287</v>
          </cell>
          <cell r="BD227">
            <v>579.02401487996531</v>
          </cell>
          <cell r="BE227">
            <v>665.87761711196003</v>
          </cell>
          <cell r="BF227">
            <v>765.75925967875401</v>
          </cell>
          <cell r="BG227">
            <v>880.62314863056702</v>
          </cell>
          <cell r="BH227">
            <v>1012.716620925152</v>
          </cell>
          <cell r="BI227">
            <v>1164.6241140639247</v>
          </cell>
          <cell r="BJ227">
            <v>1339.3177311735133</v>
          </cell>
          <cell r="BK227">
            <v>1540.2153908495402</v>
          </cell>
          <cell r="BL227">
            <v>1771.2476994769711</v>
          </cell>
          <cell r="BM227">
            <v>2036.9348543985166</v>
          </cell>
          <cell r="BN227">
            <v>2342.4750825582937</v>
          </cell>
          <cell r="BO227">
            <v>2693.8463449420374</v>
          </cell>
          <cell r="BP227">
            <v>3097.9232966833429</v>
          </cell>
          <cell r="BQ227">
            <v>3562.6117911858441</v>
          </cell>
          <cell r="BR227">
            <v>4097.0035598637205</v>
          </cell>
          <cell r="BS227">
            <v>4711.5540938432787</v>
          </cell>
          <cell r="BT227">
            <v>5418.2872079197705</v>
          </cell>
          <cell r="BU227">
            <v>6231.0302891077354</v>
          </cell>
          <cell r="BV227">
            <v>7165.6848324738949</v>
          </cell>
          <cell r="BW227">
            <v>8240.5375573449783</v>
          </cell>
          <cell r="BX227">
            <v>9476.618190946725</v>
          </cell>
          <cell r="BY227">
            <v>10898.110919588733</v>
          </cell>
          <cell r="BZ227">
            <v>12532.827557527042</v>
          </cell>
          <cell r="CA227">
            <v>14412.751691156096</v>
          </cell>
          <cell r="CB227">
            <v>16574.664444829508</v>
          </cell>
          <cell r="CC227">
            <v>19060.864111553932</v>
          </cell>
          <cell r="CD227">
            <v>21919.99372828702</v>
          </cell>
          <cell r="CE227">
            <v>25207.992787530071</v>
          </cell>
          <cell r="CF227">
            <v>28989.191705659578</v>
          </cell>
          <cell r="CG227">
            <v>33337.570461508512</v>
          </cell>
          <cell r="CH227">
            <v>38338.206030734786</v>
          </cell>
          <cell r="CI227">
            <v>44088.936935345002</v>
          </cell>
          <cell r="CJ227">
            <v>50702.277475646748</v>
          </cell>
          <cell r="CK227">
            <v>58307.619096993752</v>
          </cell>
          <cell r="CL227">
            <v>67053.761961542812</v>
          </cell>
          <cell r="CM227">
            <v>77111.826255774227</v>
          </cell>
          <cell r="CN227">
            <v>88678.600194140352</v>
          </cell>
          <cell r="CO227">
            <v>101980.39022326139</v>
          </cell>
          <cell r="CP227">
            <v>117277.44875675059</v>
          </cell>
          <cell r="CQ227">
            <v>134869.06607026316</v>
          </cell>
          <cell r="CR227">
            <v>155099.42598080263</v>
          </cell>
          <cell r="CS227">
            <v>178364.33987792302</v>
          </cell>
        </row>
        <row r="228">
          <cell r="B228">
            <v>0</v>
          </cell>
          <cell r="C228">
            <v>0</v>
          </cell>
          <cell r="D228">
            <v>0</v>
          </cell>
          <cell r="E228">
            <v>0</v>
          </cell>
          <cell r="F228">
            <v>0</v>
          </cell>
          <cell r="G228">
            <v>0</v>
          </cell>
          <cell r="H228">
            <v>0</v>
          </cell>
          <cell r="I228">
            <v>0</v>
          </cell>
          <cell r="J228">
            <v>0</v>
          </cell>
          <cell r="K228">
            <v>0</v>
          </cell>
          <cell r="L228">
            <v>0</v>
          </cell>
          <cell r="M228">
            <v>0</v>
          </cell>
          <cell r="N228">
            <v>0</v>
          </cell>
          <cell r="O228">
            <v>0</v>
          </cell>
          <cell r="P228">
            <v>0</v>
          </cell>
          <cell r="Q228">
            <v>0</v>
          </cell>
          <cell r="R228">
            <v>0</v>
          </cell>
          <cell r="S228">
            <v>0</v>
          </cell>
          <cell r="T228">
            <v>0</v>
          </cell>
          <cell r="U228">
            <v>0</v>
          </cell>
          <cell r="V228">
            <v>5</v>
          </cell>
          <cell r="W228">
            <v>5.75</v>
          </cell>
          <cell r="X228">
            <v>6.6124999999999998</v>
          </cell>
          <cell r="Y228">
            <v>7.6043749999999992</v>
          </cell>
          <cell r="Z228">
            <v>8.7450312499999985</v>
          </cell>
          <cell r="AA228">
            <v>10.056785937499997</v>
          </cell>
          <cell r="AB228">
            <v>11.565303828124996</v>
          </cell>
          <cell r="AC228">
            <v>13.300099402343745</v>
          </cell>
          <cell r="AD228">
            <v>15.295114312695306</v>
          </cell>
          <cell r="AE228">
            <v>17.589381459599601</v>
          </cell>
          <cell r="AF228">
            <v>20.22778867853954</v>
          </cell>
          <cell r="AG228">
            <v>23.26195698032047</v>
          </cell>
          <cell r="AH228">
            <v>26.751250527368537</v>
          </cell>
          <cell r="AI228">
            <v>30.763938106473816</v>
          </cell>
          <cell r="AJ228">
            <v>35.378528822444885</v>
          </cell>
          <cell r="AK228">
            <v>40.685308145811618</v>
          </cell>
          <cell r="AL228">
            <v>46.78810436768336</v>
          </cell>
          <cell r="AM228">
            <v>53.806320022835862</v>
          </cell>
          <cell r="AN228">
            <v>61.877268026261234</v>
          </cell>
          <cell r="AO228">
            <v>71.158858230200408</v>
          </cell>
          <cell r="AP228">
            <v>81.83268696473047</v>
          </cell>
          <cell r="AQ228">
            <v>94.107590009440031</v>
          </cell>
          <cell r="AR228">
            <v>108.22372851085603</v>
          </cell>
          <cell r="AS228">
            <v>124.45728778748443</v>
          </cell>
          <cell r="AT228">
            <v>143.12588095560707</v>
          </cell>
          <cell r="AU228">
            <v>164.59476309894814</v>
          </cell>
          <cell r="AV228">
            <v>189.28397756379033</v>
          </cell>
          <cell r="AW228">
            <v>217.67657419835885</v>
          </cell>
          <cell r="AX228">
            <v>250.32806032811266</v>
          </cell>
          <cell r="AY228">
            <v>287.87726937732953</v>
          </cell>
          <cell r="AZ228">
            <v>331.05885978392894</v>
          </cell>
          <cell r="BA228">
            <v>380.71768875151827</v>
          </cell>
          <cell r="BB228">
            <v>437.825342064246</v>
          </cell>
          <cell r="BC228">
            <v>503.49914337388287</v>
          </cell>
          <cell r="BD228">
            <v>579.02401487996531</v>
          </cell>
          <cell r="BE228">
            <v>665.87761711196003</v>
          </cell>
          <cell r="BF228">
            <v>765.75925967875401</v>
          </cell>
          <cell r="BG228">
            <v>880.62314863056702</v>
          </cell>
          <cell r="BH228">
            <v>1012.716620925152</v>
          </cell>
          <cell r="BI228">
            <v>1164.6241140639247</v>
          </cell>
          <cell r="BJ228">
            <v>1339.3177311735133</v>
          </cell>
          <cell r="BK228">
            <v>1540.2153908495402</v>
          </cell>
          <cell r="BL228">
            <v>1771.2476994769711</v>
          </cell>
          <cell r="BM228">
            <v>2036.9348543985166</v>
          </cell>
          <cell r="BN228">
            <v>2342.4750825582937</v>
          </cell>
          <cell r="BO228">
            <v>2693.8463449420374</v>
          </cell>
          <cell r="BP228">
            <v>3097.9232966833429</v>
          </cell>
          <cell r="BQ228">
            <v>3562.6117911858441</v>
          </cell>
          <cell r="BR228">
            <v>4097.0035598637205</v>
          </cell>
          <cell r="BS228">
            <v>4711.5540938432787</v>
          </cell>
          <cell r="BT228">
            <v>5418.2872079197705</v>
          </cell>
          <cell r="BU228">
            <v>6231.0302891077354</v>
          </cell>
          <cell r="BV228">
            <v>7165.6848324738949</v>
          </cell>
          <cell r="BW228">
            <v>8240.5375573449783</v>
          </cell>
          <cell r="BX228">
            <v>9476.618190946725</v>
          </cell>
          <cell r="BY228">
            <v>10898.110919588733</v>
          </cell>
          <cell r="BZ228">
            <v>12532.827557527042</v>
          </cell>
          <cell r="CA228">
            <v>14412.751691156096</v>
          </cell>
          <cell r="CB228">
            <v>16574.664444829508</v>
          </cell>
          <cell r="CC228">
            <v>19060.864111553932</v>
          </cell>
          <cell r="CD228">
            <v>21919.99372828702</v>
          </cell>
          <cell r="CE228">
            <v>25207.992787530071</v>
          </cell>
          <cell r="CF228">
            <v>28989.191705659578</v>
          </cell>
          <cell r="CG228">
            <v>33337.570461508512</v>
          </cell>
          <cell r="CH228">
            <v>38338.206030734786</v>
          </cell>
          <cell r="CI228">
            <v>44088.936935345002</v>
          </cell>
          <cell r="CJ228">
            <v>50702.277475646748</v>
          </cell>
          <cell r="CK228">
            <v>58307.619096993752</v>
          </cell>
          <cell r="CL228">
            <v>67053.761961542812</v>
          </cell>
          <cell r="CM228">
            <v>77111.826255774227</v>
          </cell>
          <cell r="CN228">
            <v>88678.600194140352</v>
          </cell>
          <cell r="CO228">
            <v>101980.39022326139</v>
          </cell>
          <cell r="CP228">
            <v>117277.44875675059</v>
          </cell>
          <cell r="CQ228">
            <v>134869.06607026316</v>
          </cell>
          <cell r="CR228">
            <v>155099.42598080263</v>
          </cell>
          <cell r="CS228">
            <v>178364.33987792302</v>
          </cell>
        </row>
        <row r="229">
          <cell r="B229">
            <v>0</v>
          </cell>
          <cell r="C229">
            <v>0</v>
          </cell>
          <cell r="D229">
            <v>0</v>
          </cell>
          <cell r="E229">
            <v>0</v>
          </cell>
          <cell r="F229">
            <v>0</v>
          </cell>
          <cell r="G229">
            <v>0</v>
          </cell>
          <cell r="H229">
            <v>0</v>
          </cell>
          <cell r="I229">
            <v>0</v>
          </cell>
          <cell r="J229">
            <v>0</v>
          </cell>
          <cell r="K229">
            <v>0</v>
          </cell>
          <cell r="L229">
            <v>0</v>
          </cell>
          <cell r="M229">
            <v>0</v>
          </cell>
          <cell r="N229">
            <v>0</v>
          </cell>
          <cell r="O229">
            <v>0</v>
          </cell>
          <cell r="P229">
            <v>0</v>
          </cell>
          <cell r="Q229">
            <v>0</v>
          </cell>
          <cell r="R229">
            <v>0</v>
          </cell>
          <cell r="S229">
            <v>0</v>
          </cell>
          <cell r="T229">
            <v>0</v>
          </cell>
          <cell r="U229">
            <v>0</v>
          </cell>
          <cell r="V229">
            <v>5</v>
          </cell>
          <cell r="W229">
            <v>5.75</v>
          </cell>
          <cell r="X229">
            <v>6.6124999999999998</v>
          </cell>
          <cell r="Y229">
            <v>7.6043749999999992</v>
          </cell>
          <cell r="Z229">
            <v>8.7450312499999985</v>
          </cell>
          <cell r="AA229">
            <v>10.056785937499997</v>
          </cell>
          <cell r="AB229">
            <v>11.565303828124996</v>
          </cell>
          <cell r="AC229">
            <v>13.300099402343745</v>
          </cell>
          <cell r="AD229">
            <v>15.295114312695306</v>
          </cell>
          <cell r="AE229">
            <v>17.589381459599601</v>
          </cell>
          <cell r="AF229">
            <v>20.22778867853954</v>
          </cell>
          <cell r="AG229">
            <v>23.26195698032047</v>
          </cell>
          <cell r="AH229">
            <v>26.751250527368537</v>
          </cell>
          <cell r="AI229">
            <v>30.763938106473816</v>
          </cell>
          <cell r="AJ229">
            <v>35.378528822444885</v>
          </cell>
          <cell r="AK229">
            <v>40.685308145811618</v>
          </cell>
          <cell r="AL229">
            <v>46.78810436768336</v>
          </cell>
          <cell r="AM229">
            <v>53.806320022835862</v>
          </cell>
          <cell r="AN229">
            <v>61.877268026261234</v>
          </cell>
          <cell r="AO229">
            <v>71.158858230200408</v>
          </cell>
          <cell r="AP229">
            <v>81.83268696473047</v>
          </cell>
          <cell r="AQ229">
            <v>94.107590009440031</v>
          </cell>
          <cell r="AR229">
            <v>108.22372851085603</v>
          </cell>
          <cell r="AS229">
            <v>124.45728778748443</v>
          </cell>
          <cell r="AT229">
            <v>143.12588095560707</v>
          </cell>
          <cell r="AU229">
            <v>164.59476309894814</v>
          </cell>
          <cell r="AV229">
            <v>189.28397756379033</v>
          </cell>
          <cell r="AW229">
            <v>217.67657419835885</v>
          </cell>
          <cell r="AX229">
            <v>250.32806032811266</v>
          </cell>
          <cell r="AY229">
            <v>287.87726937732953</v>
          </cell>
          <cell r="AZ229">
            <v>331.05885978392894</v>
          </cell>
          <cell r="BA229">
            <v>380.71768875151827</v>
          </cell>
          <cell r="BB229">
            <v>437.825342064246</v>
          </cell>
          <cell r="BC229">
            <v>503.49914337388287</v>
          </cell>
          <cell r="BD229">
            <v>579.02401487996531</v>
          </cell>
          <cell r="BE229">
            <v>665.87761711196003</v>
          </cell>
          <cell r="BF229">
            <v>765.75925967875401</v>
          </cell>
          <cell r="BG229">
            <v>880.62314863056702</v>
          </cell>
          <cell r="BH229">
            <v>1012.716620925152</v>
          </cell>
          <cell r="BI229">
            <v>1164.6241140639247</v>
          </cell>
          <cell r="BJ229">
            <v>1339.3177311735133</v>
          </cell>
          <cell r="BK229">
            <v>1540.2153908495402</v>
          </cell>
          <cell r="BL229">
            <v>1771.2476994769711</v>
          </cell>
          <cell r="BM229">
            <v>2036.9348543985166</v>
          </cell>
          <cell r="BN229">
            <v>2342.4750825582937</v>
          </cell>
          <cell r="BO229">
            <v>2693.8463449420374</v>
          </cell>
          <cell r="BP229">
            <v>3097.9232966833429</v>
          </cell>
          <cell r="BQ229">
            <v>3562.6117911858441</v>
          </cell>
          <cell r="BR229">
            <v>4097.0035598637205</v>
          </cell>
          <cell r="BS229">
            <v>4711.5540938432787</v>
          </cell>
          <cell r="BT229">
            <v>5418.2872079197705</v>
          </cell>
          <cell r="BU229">
            <v>6231.0302891077354</v>
          </cell>
          <cell r="BV229">
            <v>7165.6848324738949</v>
          </cell>
          <cell r="BW229">
            <v>8240.5375573449783</v>
          </cell>
          <cell r="BX229">
            <v>9476.618190946725</v>
          </cell>
          <cell r="BY229">
            <v>10898.110919588733</v>
          </cell>
          <cell r="BZ229">
            <v>12532.827557527042</v>
          </cell>
          <cell r="CA229">
            <v>14412.751691156096</v>
          </cell>
          <cell r="CB229">
            <v>16574.664444829508</v>
          </cell>
          <cell r="CC229">
            <v>19060.864111553932</v>
          </cell>
          <cell r="CD229">
            <v>21919.99372828702</v>
          </cell>
          <cell r="CE229">
            <v>25207.992787530071</v>
          </cell>
          <cell r="CF229">
            <v>28989.191705659578</v>
          </cell>
          <cell r="CG229">
            <v>33337.570461508512</v>
          </cell>
          <cell r="CH229">
            <v>38338.206030734786</v>
          </cell>
          <cell r="CI229">
            <v>44088.936935345002</v>
          </cell>
          <cell r="CJ229">
            <v>50702.277475646748</v>
          </cell>
          <cell r="CK229">
            <v>58307.619096993752</v>
          </cell>
          <cell r="CL229">
            <v>67053.761961542812</v>
          </cell>
          <cell r="CM229">
            <v>77111.826255774227</v>
          </cell>
          <cell r="CN229">
            <v>88678.600194140352</v>
          </cell>
          <cell r="CO229">
            <v>101980.39022326139</v>
          </cell>
          <cell r="CP229">
            <v>117277.44875675059</v>
          </cell>
          <cell r="CQ229">
            <v>134869.06607026316</v>
          </cell>
          <cell r="CR229">
            <v>155099.42598080263</v>
          </cell>
          <cell r="CS229">
            <v>178364.33987792302</v>
          </cell>
        </row>
        <row r="230">
          <cell r="B230">
            <v>0</v>
          </cell>
          <cell r="C230">
            <v>0</v>
          </cell>
          <cell r="D230">
            <v>0</v>
          </cell>
          <cell r="E230">
            <v>0</v>
          </cell>
          <cell r="F230">
            <v>0</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5</v>
          </cell>
          <cell r="W230">
            <v>5.75</v>
          </cell>
          <cell r="X230">
            <v>6.6124999999999998</v>
          </cell>
          <cell r="Y230">
            <v>7.6043749999999992</v>
          </cell>
          <cell r="Z230">
            <v>8.7450312499999985</v>
          </cell>
          <cell r="AA230">
            <v>10.056785937499997</v>
          </cell>
          <cell r="AB230">
            <v>11.565303828124996</v>
          </cell>
          <cell r="AC230">
            <v>13.300099402343745</v>
          </cell>
          <cell r="AD230">
            <v>15.295114312695306</v>
          </cell>
          <cell r="AE230">
            <v>17.589381459599601</v>
          </cell>
          <cell r="AF230">
            <v>20.22778867853954</v>
          </cell>
          <cell r="AG230">
            <v>23.26195698032047</v>
          </cell>
          <cell r="AH230">
            <v>26.751250527368537</v>
          </cell>
          <cell r="AI230">
            <v>30.763938106473816</v>
          </cell>
          <cell r="AJ230">
            <v>35.378528822444885</v>
          </cell>
          <cell r="AK230">
            <v>40.685308145811618</v>
          </cell>
          <cell r="AL230">
            <v>46.78810436768336</v>
          </cell>
          <cell r="AM230">
            <v>53.806320022835862</v>
          </cell>
          <cell r="AN230">
            <v>61.877268026261234</v>
          </cell>
          <cell r="AO230">
            <v>71.158858230200408</v>
          </cell>
          <cell r="AP230">
            <v>81.83268696473047</v>
          </cell>
          <cell r="AQ230">
            <v>94.107590009440031</v>
          </cell>
          <cell r="AR230">
            <v>108.22372851085603</v>
          </cell>
          <cell r="AS230">
            <v>124.45728778748443</v>
          </cell>
          <cell r="AT230">
            <v>143.12588095560707</v>
          </cell>
          <cell r="AU230">
            <v>164.59476309894814</v>
          </cell>
          <cell r="AV230">
            <v>189.28397756379033</v>
          </cell>
          <cell r="AW230">
            <v>217.67657419835885</v>
          </cell>
          <cell r="AX230">
            <v>250.32806032811266</v>
          </cell>
          <cell r="AY230">
            <v>287.87726937732953</v>
          </cell>
          <cell r="AZ230">
            <v>331.05885978392894</v>
          </cell>
          <cell r="BA230">
            <v>380.71768875151827</v>
          </cell>
          <cell r="BB230">
            <v>437.825342064246</v>
          </cell>
          <cell r="BC230">
            <v>503.49914337388287</v>
          </cell>
          <cell r="BD230">
            <v>579.02401487996531</v>
          </cell>
          <cell r="BE230">
            <v>665.87761711196003</v>
          </cell>
          <cell r="BF230">
            <v>765.75925967875401</v>
          </cell>
          <cell r="BG230">
            <v>880.62314863056702</v>
          </cell>
          <cell r="BH230">
            <v>1012.716620925152</v>
          </cell>
          <cell r="BI230">
            <v>1164.6241140639247</v>
          </cell>
          <cell r="BJ230">
            <v>1339.3177311735133</v>
          </cell>
          <cell r="BK230">
            <v>1540.2153908495402</v>
          </cell>
          <cell r="BL230">
            <v>1771.2476994769711</v>
          </cell>
          <cell r="BM230">
            <v>2036.9348543985166</v>
          </cell>
          <cell r="BN230">
            <v>2342.4750825582937</v>
          </cell>
          <cell r="BO230">
            <v>2693.8463449420374</v>
          </cell>
          <cell r="BP230">
            <v>3097.9232966833429</v>
          </cell>
          <cell r="BQ230">
            <v>3562.6117911858441</v>
          </cell>
          <cell r="BR230">
            <v>4097.0035598637205</v>
          </cell>
          <cell r="BS230">
            <v>4711.5540938432787</v>
          </cell>
          <cell r="BT230">
            <v>5418.2872079197705</v>
          </cell>
          <cell r="BU230">
            <v>6231.0302891077354</v>
          </cell>
          <cell r="BV230">
            <v>7165.6848324738949</v>
          </cell>
          <cell r="BW230">
            <v>8240.5375573449783</v>
          </cell>
          <cell r="BX230">
            <v>9476.618190946725</v>
          </cell>
          <cell r="BY230">
            <v>10898.110919588733</v>
          </cell>
          <cell r="BZ230">
            <v>12532.827557527042</v>
          </cell>
          <cell r="CA230">
            <v>14412.751691156096</v>
          </cell>
          <cell r="CB230">
            <v>16574.664444829508</v>
          </cell>
          <cell r="CC230">
            <v>19060.864111553932</v>
          </cell>
          <cell r="CD230">
            <v>21919.99372828702</v>
          </cell>
          <cell r="CE230">
            <v>25207.992787530071</v>
          </cell>
          <cell r="CF230">
            <v>28989.191705659578</v>
          </cell>
          <cell r="CG230">
            <v>33337.570461508512</v>
          </cell>
          <cell r="CH230">
            <v>38338.206030734786</v>
          </cell>
          <cell r="CI230">
            <v>44088.936935345002</v>
          </cell>
          <cell r="CJ230">
            <v>50702.277475646748</v>
          </cell>
          <cell r="CK230">
            <v>58307.619096993752</v>
          </cell>
          <cell r="CL230">
            <v>67053.761961542812</v>
          </cell>
          <cell r="CM230">
            <v>77111.826255774227</v>
          </cell>
          <cell r="CN230">
            <v>88678.600194140352</v>
          </cell>
          <cell r="CO230">
            <v>101980.39022326139</v>
          </cell>
          <cell r="CP230">
            <v>117277.44875675059</v>
          </cell>
          <cell r="CQ230">
            <v>134869.06607026316</v>
          </cell>
          <cell r="CR230">
            <v>155099.42598080263</v>
          </cell>
          <cell r="CS230">
            <v>178364.33987792302</v>
          </cell>
        </row>
        <row r="231">
          <cell r="B231">
            <v>0</v>
          </cell>
          <cell r="C231">
            <v>0</v>
          </cell>
          <cell r="D231">
            <v>0</v>
          </cell>
          <cell r="E231">
            <v>0</v>
          </cell>
          <cell r="F231">
            <v>0</v>
          </cell>
          <cell r="G231">
            <v>0</v>
          </cell>
          <cell r="H231">
            <v>0</v>
          </cell>
          <cell r="I231">
            <v>0</v>
          </cell>
          <cell r="J231">
            <v>0</v>
          </cell>
          <cell r="K231">
            <v>0</v>
          </cell>
          <cell r="L231">
            <v>0</v>
          </cell>
          <cell r="M231">
            <v>0</v>
          </cell>
          <cell r="N231">
            <v>0</v>
          </cell>
          <cell r="O231">
            <v>0</v>
          </cell>
          <cell r="P231">
            <v>0</v>
          </cell>
          <cell r="Q231">
            <v>0</v>
          </cell>
          <cell r="R231">
            <v>0</v>
          </cell>
          <cell r="S231">
            <v>0</v>
          </cell>
          <cell r="T231">
            <v>0</v>
          </cell>
          <cell r="U231">
            <v>0</v>
          </cell>
          <cell r="V231">
            <v>5</v>
          </cell>
          <cell r="W231">
            <v>5.75</v>
          </cell>
          <cell r="X231">
            <v>6.6124999999999998</v>
          </cell>
          <cell r="Y231">
            <v>7.6043749999999992</v>
          </cell>
          <cell r="Z231">
            <v>8.7450312499999985</v>
          </cell>
          <cell r="AA231">
            <v>10.056785937499997</v>
          </cell>
          <cell r="AB231">
            <v>11.565303828124996</v>
          </cell>
          <cell r="AC231">
            <v>13.300099402343745</v>
          </cell>
          <cell r="AD231">
            <v>15.295114312695306</v>
          </cell>
          <cell r="AE231">
            <v>17.589381459599601</v>
          </cell>
          <cell r="AF231">
            <v>20.22778867853954</v>
          </cell>
          <cell r="AG231">
            <v>23.26195698032047</v>
          </cell>
          <cell r="AH231">
            <v>26.751250527368537</v>
          </cell>
          <cell r="AI231">
            <v>30.763938106473816</v>
          </cell>
          <cell r="AJ231">
            <v>35.378528822444885</v>
          </cell>
          <cell r="AK231">
            <v>40.685308145811618</v>
          </cell>
          <cell r="AL231">
            <v>46.78810436768336</v>
          </cell>
          <cell r="AM231">
            <v>53.806320022835862</v>
          </cell>
          <cell r="AN231">
            <v>61.877268026261234</v>
          </cell>
          <cell r="AO231">
            <v>71.158858230200408</v>
          </cell>
          <cell r="AP231">
            <v>81.83268696473047</v>
          </cell>
          <cell r="AQ231">
            <v>94.107590009440031</v>
          </cell>
          <cell r="AR231">
            <v>108.22372851085603</v>
          </cell>
          <cell r="AS231">
            <v>124.45728778748443</v>
          </cell>
          <cell r="AT231">
            <v>143.12588095560707</v>
          </cell>
          <cell r="AU231">
            <v>164.59476309894814</v>
          </cell>
          <cell r="AV231">
            <v>189.28397756379033</v>
          </cell>
          <cell r="AW231">
            <v>217.67657419835885</v>
          </cell>
          <cell r="AX231">
            <v>250.32806032811266</v>
          </cell>
          <cell r="AY231">
            <v>287.87726937732953</v>
          </cell>
          <cell r="AZ231">
            <v>331.05885978392894</v>
          </cell>
          <cell r="BA231">
            <v>380.71768875151827</v>
          </cell>
          <cell r="BB231">
            <v>437.825342064246</v>
          </cell>
          <cell r="BC231">
            <v>503.49914337388287</v>
          </cell>
          <cell r="BD231">
            <v>579.02401487996531</v>
          </cell>
          <cell r="BE231">
            <v>665.87761711196003</v>
          </cell>
          <cell r="BF231">
            <v>765.75925967875401</v>
          </cell>
          <cell r="BG231">
            <v>880.62314863056702</v>
          </cell>
          <cell r="BH231">
            <v>1012.716620925152</v>
          </cell>
          <cell r="BI231">
            <v>1164.6241140639247</v>
          </cell>
          <cell r="BJ231">
            <v>1339.3177311735133</v>
          </cell>
          <cell r="BK231">
            <v>1540.2153908495402</v>
          </cell>
          <cell r="BL231">
            <v>1771.2476994769711</v>
          </cell>
          <cell r="BM231">
            <v>2036.9348543985166</v>
          </cell>
          <cell r="BN231">
            <v>2342.4750825582937</v>
          </cell>
          <cell r="BO231">
            <v>2693.8463449420374</v>
          </cell>
          <cell r="BP231">
            <v>3097.9232966833429</v>
          </cell>
          <cell r="BQ231">
            <v>3562.6117911858441</v>
          </cell>
          <cell r="BR231">
            <v>4097.0035598637205</v>
          </cell>
          <cell r="BS231">
            <v>4711.5540938432787</v>
          </cell>
          <cell r="BT231">
            <v>5418.2872079197705</v>
          </cell>
          <cell r="BU231">
            <v>6231.0302891077354</v>
          </cell>
          <cell r="BV231">
            <v>7165.6848324738949</v>
          </cell>
          <cell r="BW231">
            <v>8240.5375573449783</v>
          </cell>
          <cell r="BX231">
            <v>9476.618190946725</v>
          </cell>
          <cell r="BY231">
            <v>10898.110919588733</v>
          </cell>
          <cell r="BZ231">
            <v>12532.827557527042</v>
          </cell>
          <cell r="CA231">
            <v>14412.751691156096</v>
          </cell>
          <cell r="CB231">
            <v>16574.664444829508</v>
          </cell>
          <cell r="CC231">
            <v>19060.864111553932</v>
          </cell>
          <cell r="CD231">
            <v>21919.99372828702</v>
          </cell>
          <cell r="CE231">
            <v>25207.992787530071</v>
          </cell>
          <cell r="CF231">
            <v>28989.191705659578</v>
          </cell>
          <cell r="CG231">
            <v>33337.570461508512</v>
          </cell>
          <cell r="CH231">
            <v>38338.206030734786</v>
          </cell>
          <cell r="CI231">
            <v>44088.936935345002</v>
          </cell>
          <cell r="CJ231">
            <v>50702.277475646748</v>
          </cell>
          <cell r="CK231">
            <v>58307.619096993752</v>
          </cell>
          <cell r="CL231">
            <v>67053.761961542812</v>
          </cell>
          <cell r="CM231">
            <v>77111.826255774227</v>
          </cell>
          <cell r="CN231">
            <v>88678.600194140352</v>
          </cell>
          <cell r="CO231">
            <v>101980.39022326139</v>
          </cell>
          <cell r="CP231">
            <v>117277.44875675059</v>
          </cell>
          <cell r="CQ231">
            <v>134869.06607026316</v>
          </cell>
          <cell r="CR231">
            <v>155099.42598080263</v>
          </cell>
          <cell r="CS231">
            <v>178364.33987792302</v>
          </cell>
        </row>
        <row r="232">
          <cell r="B232">
            <v>0</v>
          </cell>
          <cell r="C232">
            <v>0</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0</v>
          </cell>
          <cell r="S232">
            <v>0</v>
          </cell>
          <cell r="T232">
            <v>0</v>
          </cell>
          <cell r="U232">
            <v>0</v>
          </cell>
          <cell r="V232">
            <v>5</v>
          </cell>
          <cell r="W232">
            <v>5.75</v>
          </cell>
          <cell r="X232">
            <v>6.6124999999999998</v>
          </cell>
          <cell r="Y232">
            <v>7.6043749999999992</v>
          </cell>
          <cell r="Z232">
            <v>8.7450312499999985</v>
          </cell>
          <cell r="AA232">
            <v>10.056785937499997</v>
          </cell>
          <cell r="AB232">
            <v>11.565303828124996</v>
          </cell>
          <cell r="AC232">
            <v>13.300099402343745</v>
          </cell>
          <cell r="AD232">
            <v>15.295114312695306</v>
          </cell>
          <cell r="AE232">
            <v>17.589381459599601</v>
          </cell>
          <cell r="AF232">
            <v>20.22778867853954</v>
          </cell>
          <cell r="AG232">
            <v>23.26195698032047</v>
          </cell>
          <cell r="AH232">
            <v>26.751250527368537</v>
          </cell>
          <cell r="AI232">
            <v>30.763938106473816</v>
          </cell>
          <cell r="AJ232">
            <v>35.378528822444885</v>
          </cell>
          <cell r="AK232">
            <v>40.685308145811618</v>
          </cell>
          <cell r="AL232">
            <v>46.78810436768336</v>
          </cell>
          <cell r="AM232">
            <v>53.806320022835862</v>
          </cell>
          <cell r="AN232">
            <v>61.877268026261234</v>
          </cell>
          <cell r="AO232">
            <v>71.158858230200408</v>
          </cell>
          <cell r="AP232">
            <v>81.83268696473047</v>
          </cell>
          <cell r="AQ232">
            <v>94.107590009440031</v>
          </cell>
          <cell r="AR232">
            <v>108.22372851085603</v>
          </cell>
          <cell r="AS232">
            <v>124.45728778748443</v>
          </cell>
          <cell r="AT232">
            <v>143.12588095560707</v>
          </cell>
          <cell r="AU232">
            <v>164.59476309894814</v>
          </cell>
          <cell r="AV232">
            <v>189.28397756379033</v>
          </cell>
          <cell r="AW232">
            <v>217.67657419835885</v>
          </cell>
          <cell r="AX232">
            <v>250.32806032811266</v>
          </cell>
          <cell r="AY232">
            <v>287.87726937732953</v>
          </cell>
          <cell r="AZ232">
            <v>331.05885978392894</v>
          </cell>
          <cell r="BA232">
            <v>380.71768875151827</v>
          </cell>
          <cell r="BB232">
            <v>437.825342064246</v>
          </cell>
          <cell r="BC232">
            <v>503.49914337388287</v>
          </cell>
          <cell r="BD232">
            <v>579.02401487996531</v>
          </cell>
          <cell r="BE232">
            <v>665.87761711196003</v>
          </cell>
          <cell r="BF232">
            <v>765.75925967875401</v>
          </cell>
          <cell r="BG232">
            <v>880.62314863056702</v>
          </cell>
          <cell r="BH232">
            <v>1012.716620925152</v>
          </cell>
          <cell r="BI232">
            <v>1164.6241140639247</v>
          </cell>
          <cell r="BJ232">
            <v>1339.3177311735133</v>
          </cell>
          <cell r="BK232">
            <v>1540.2153908495402</v>
          </cell>
          <cell r="BL232">
            <v>1771.2476994769711</v>
          </cell>
          <cell r="BM232">
            <v>2036.9348543985166</v>
          </cell>
          <cell r="BN232">
            <v>2342.4750825582937</v>
          </cell>
          <cell r="BO232">
            <v>2693.8463449420374</v>
          </cell>
          <cell r="BP232">
            <v>3097.9232966833429</v>
          </cell>
          <cell r="BQ232">
            <v>3562.6117911858441</v>
          </cell>
          <cell r="BR232">
            <v>4097.0035598637205</v>
          </cell>
          <cell r="BS232">
            <v>4711.5540938432787</v>
          </cell>
          <cell r="BT232">
            <v>5418.2872079197705</v>
          </cell>
          <cell r="BU232">
            <v>6231.0302891077354</v>
          </cell>
          <cell r="BV232">
            <v>7165.6848324738949</v>
          </cell>
          <cell r="BW232">
            <v>8240.5375573449783</v>
          </cell>
          <cell r="BX232">
            <v>9476.618190946725</v>
          </cell>
          <cell r="BY232">
            <v>10898.110919588733</v>
          </cell>
          <cell r="BZ232">
            <v>12532.827557527042</v>
          </cell>
          <cell r="CA232">
            <v>14412.751691156096</v>
          </cell>
          <cell r="CB232">
            <v>16574.664444829508</v>
          </cell>
          <cell r="CC232">
            <v>19060.864111553932</v>
          </cell>
          <cell r="CD232">
            <v>21919.99372828702</v>
          </cell>
          <cell r="CE232">
            <v>25207.992787530071</v>
          </cell>
          <cell r="CF232">
            <v>28989.191705659578</v>
          </cell>
          <cell r="CG232">
            <v>33337.570461508512</v>
          </cell>
          <cell r="CH232">
            <v>38338.206030734786</v>
          </cell>
          <cell r="CI232">
            <v>44088.936935345002</v>
          </cell>
          <cell r="CJ232">
            <v>50702.277475646748</v>
          </cell>
          <cell r="CK232">
            <v>58307.619096993752</v>
          </cell>
          <cell r="CL232">
            <v>67053.761961542812</v>
          </cell>
          <cell r="CM232">
            <v>77111.826255774227</v>
          </cell>
          <cell r="CN232">
            <v>88678.600194140352</v>
          </cell>
          <cell r="CO232">
            <v>101980.39022326139</v>
          </cell>
          <cell r="CP232">
            <v>117277.44875675059</v>
          </cell>
          <cell r="CQ232">
            <v>134869.06607026316</v>
          </cell>
          <cell r="CR232">
            <v>155099.42598080263</v>
          </cell>
          <cell r="CS232">
            <v>178364.33987792302</v>
          </cell>
        </row>
        <row r="233">
          <cell r="B233">
            <v>0</v>
          </cell>
          <cell r="C233">
            <v>0</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5</v>
          </cell>
          <cell r="W233">
            <v>5.75</v>
          </cell>
          <cell r="X233">
            <v>6.6124999999999998</v>
          </cell>
          <cell r="Y233">
            <v>7.6043749999999992</v>
          </cell>
          <cell r="Z233">
            <v>8.7450312499999985</v>
          </cell>
          <cell r="AA233">
            <v>10.056785937499997</v>
          </cell>
          <cell r="AB233">
            <v>11.565303828124996</v>
          </cell>
          <cell r="AC233">
            <v>13.300099402343745</v>
          </cell>
          <cell r="AD233">
            <v>15.295114312695306</v>
          </cell>
          <cell r="AE233">
            <v>17.589381459599601</v>
          </cell>
          <cell r="AF233">
            <v>20.22778867853954</v>
          </cell>
          <cell r="AG233">
            <v>23.26195698032047</v>
          </cell>
          <cell r="AH233">
            <v>26.751250527368537</v>
          </cell>
          <cell r="AI233">
            <v>30.763938106473816</v>
          </cell>
          <cell r="AJ233">
            <v>35.378528822444885</v>
          </cell>
          <cell r="AK233">
            <v>40.685308145811618</v>
          </cell>
          <cell r="AL233">
            <v>46.78810436768336</v>
          </cell>
          <cell r="AM233">
            <v>53.806320022835862</v>
          </cell>
          <cell r="AN233">
            <v>61.877268026261234</v>
          </cell>
          <cell r="AO233">
            <v>71.158858230200408</v>
          </cell>
          <cell r="AP233">
            <v>81.83268696473047</v>
          </cell>
          <cell r="AQ233">
            <v>94.107590009440031</v>
          </cell>
          <cell r="AR233">
            <v>108.22372851085603</v>
          </cell>
          <cell r="AS233">
            <v>124.45728778748443</v>
          </cell>
          <cell r="AT233">
            <v>143.12588095560707</v>
          </cell>
          <cell r="AU233">
            <v>164.59476309894814</v>
          </cell>
          <cell r="AV233">
            <v>189.28397756379033</v>
          </cell>
          <cell r="AW233">
            <v>217.67657419835885</v>
          </cell>
          <cell r="AX233">
            <v>250.32806032811266</v>
          </cell>
          <cell r="AY233">
            <v>287.87726937732953</v>
          </cell>
          <cell r="AZ233">
            <v>331.05885978392894</v>
          </cell>
          <cell r="BA233">
            <v>380.71768875151827</v>
          </cell>
          <cell r="BB233">
            <v>437.825342064246</v>
          </cell>
          <cell r="BC233">
            <v>503.49914337388287</v>
          </cell>
          <cell r="BD233">
            <v>579.02401487996531</v>
          </cell>
          <cell r="BE233">
            <v>665.87761711196003</v>
          </cell>
          <cell r="BF233">
            <v>765.75925967875401</v>
          </cell>
          <cell r="BG233">
            <v>880.62314863056702</v>
          </cell>
          <cell r="BH233">
            <v>1012.716620925152</v>
          </cell>
          <cell r="BI233">
            <v>1164.6241140639247</v>
          </cell>
          <cell r="BJ233">
            <v>1339.3177311735133</v>
          </cell>
          <cell r="BK233">
            <v>1540.2153908495402</v>
          </cell>
          <cell r="BL233">
            <v>1771.2476994769711</v>
          </cell>
          <cell r="BM233">
            <v>2036.9348543985166</v>
          </cell>
          <cell r="BN233">
            <v>2342.4750825582937</v>
          </cell>
          <cell r="BO233">
            <v>2693.8463449420374</v>
          </cell>
          <cell r="BP233">
            <v>3097.9232966833429</v>
          </cell>
          <cell r="BQ233">
            <v>3562.6117911858441</v>
          </cell>
          <cell r="BR233">
            <v>4097.0035598637205</v>
          </cell>
          <cell r="BS233">
            <v>4711.5540938432787</v>
          </cell>
          <cell r="BT233">
            <v>5418.2872079197705</v>
          </cell>
          <cell r="BU233">
            <v>6231.0302891077354</v>
          </cell>
          <cell r="BV233">
            <v>7165.6848324738949</v>
          </cell>
          <cell r="BW233">
            <v>8240.5375573449783</v>
          </cell>
          <cell r="BX233">
            <v>9476.618190946725</v>
          </cell>
          <cell r="BY233">
            <v>10898.110919588733</v>
          </cell>
          <cell r="BZ233">
            <v>12532.827557527042</v>
          </cell>
          <cell r="CA233">
            <v>14412.751691156096</v>
          </cell>
          <cell r="CB233">
            <v>16574.664444829508</v>
          </cell>
          <cell r="CC233">
            <v>19060.864111553932</v>
          </cell>
          <cell r="CD233">
            <v>21919.99372828702</v>
          </cell>
          <cell r="CE233">
            <v>25207.992787530071</v>
          </cell>
          <cell r="CF233">
            <v>28989.191705659578</v>
          </cell>
          <cell r="CG233">
            <v>33337.570461508512</v>
          </cell>
          <cell r="CH233">
            <v>38338.206030734786</v>
          </cell>
          <cell r="CI233">
            <v>44088.936935345002</v>
          </cell>
          <cell r="CJ233">
            <v>50702.277475646748</v>
          </cell>
          <cell r="CK233">
            <v>58307.619096993752</v>
          </cell>
          <cell r="CL233">
            <v>67053.761961542812</v>
          </cell>
          <cell r="CM233">
            <v>77111.826255774227</v>
          </cell>
          <cell r="CN233">
            <v>88678.600194140352</v>
          </cell>
          <cell r="CO233">
            <v>101980.39022326139</v>
          </cell>
          <cell r="CP233">
            <v>117277.44875675059</v>
          </cell>
          <cell r="CQ233">
            <v>134869.06607026316</v>
          </cell>
          <cell r="CR233">
            <v>155099.42598080263</v>
          </cell>
          <cell r="CS233">
            <v>178364.33987792302</v>
          </cell>
        </row>
        <row r="234">
          <cell r="B234">
            <v>0</v>
          </cell>
          <cell r="C234">
            <v>0</v>
          </cell>
          <cell r="D234">
            <v>0</v>
          </cell>
          <cell r="E234">
            <v>0</v>
          </cell>
          <cell r="F234">
            <v>0</v>
          </cell>
          <cell r="G234">
            <v>0</v>
          </cell>
          <cell r="H234">
            <v>0</v>
          </cell>
          <cell r="I234">
            <v>0</v>
          </cell>
          <cell r="J234">
            <v>0</v>
          </cell>
          <cell r="K234">
            <v>0</v>
          </cell>
          <cell r="L234">
            <v>0</v>
          </cell>
          <cell r="M234">
            <v>0</v>
          </cell>
          <cell r="N234">
            <v>0</v>
          </cell>
          <cell r="O234">
            <v>0</v>
          </cell>
          <cell r="P234">
            <v>0</v>
          </cell>
          <cell r="Q234">
            <v>0</v>
          </cell>
          <cell r="R234">
            <v>0</v>
          </cell>
          <cell r="S234">
            <v>0</v>
          </cell>
          <cell r="T234">
            <v>0</v>
          </cell>
          <cell r="U234">
            <v>0</v>
          </cell>
          <cell r="V234">
            <v>5</v>
          </cell>
          <cell r="W234">
            <v>5.75</v>
          </cell>
          <cell r="X234">
            <v>6.6124999999999998</v>
          </cell>
          <cell r="Y234">
            <v>7.6043749999999992</v>
          </cell>
          <cell r="Z234">
            <v>8.7450312499999985</v>
          </cell>
          <cell r="AA234">
            <v>10.056785937499997</v>
          </cell>
          <cell r="AB234">
            <v>11.565303828124996</v>
          </cell>
          <cell r="AC234">
            <v>13.300099402343745</v>
          </cell>
          <cell r="AD234">
            <v>15.295114312695306</v>
          </cell>
          <cell r="AE234">
            <v>17.589381459599601</v>
          </cell>
          <cell r="AF234">
            <v>20.22778867853954</v>
          </cell>
          <cell r="AG234">
            <v>23.26195698032047</v>
          </cell>
          <cell r="AH234">
            <v>26.751250527368537</v>
          </cell>
          <cell r="AI234">
            <v>30.763938106473816</v>
          </cell>
          <cell r="AJ234">
            <v>35.378528822444885</v>
          </cell>
          <cell r="AK234">
            <v>40.685308145811618</v>
          </cell>
          <cell r="AL234">
            <v>46.78810436768336</v>
          </cell>
          <cell r="AM234">
            <v>53.806320022835862</v>
          </cell>
          <cell r="AN234">
            <v>61.877268026261234</v>
          </cell>
          <cell r="AO234">
            <v>71.158858230200408</v>
          </cell>
          <cell r="AP234">
            <v>81.83268696473047</v>
          </cell>
          <cell r="AQ234">
            <v>94.107590009440031</v>
          </cell>
          <cell r="AR234">
            <v>108.22372851085603</v>
          </cell>
          <cell r="AS234">
            <v>124.45728778748443</v>
          </cell>
          <cell r="AT234">
            <v>143.12588095560707</v>
          </cell>
          <cell r="AU234">
            <v>164.59476309894814</v>
          </cell>
          <cell r="AV234">
            <v>189.28397756379033</v>
          </cell>
          <cell r="AW234">
            <v>217.67657419835885</v>
          </cell>
          <cell r="AX234">
            <v>250.32806032811266</v>
          </cell>
          <cell r="AY234">
            <v>287.87726937732953</v>
          </cell>
          <cell r="AZ234">
            <v>331.05885978392894</v>
          </cell>
          <cell r="BA234">
            <v>380.71768875151827</v>
          </cell>
          <cell r="BB234">
            <v>437.825342064246</v>
          </cell>
          <cell r="BC234">
            <v>503.49914337388287</v>
          </cell>
          <cell r="BD234">
            <v>579.02401487996531</v>
          </cell>
          <cell r="BE234">
            <v>665.87761711196003</v>
          </cell>
          <cell r="BF234">
            <v>765.75925967875401</v>
          </cell>
          <cell r="BG234">
            <v>880.62314863056702</v>
          </cell>
          <cell r="BH234">
            <v>1012.716620925152</v>
          </cell>
          <cell r="BI234">
            <v>1164.6241140639247</v>
          </cell>
          <cell r="BJ234">
            <v>1339.3177311735133</v>
          </cell>
          <cell r="BK234">
            <v>1540.2153908495402</v>
          </cell>
          <cell r="BL234">
            <v>1771.2476994769711</v>
          </cell>
          <cell r="BM234">
            <v>2036.9348543985166</v>
          </cell>
          <cell r="BN234">
            <v>2342.4750825582937</v>
          </cell>
          <cell r="BO234">
            <v>2693.8463449420374</v>
          </cell>
          <cell r="BP234">
            <v>3097.9232966833429</v>
          </cell>
          <cell r="BQ234">
            <v>3562.6117911858441</v>
          </cell>
          <cell r="BR234">
            <v>4097.0035598637205</v>
          </cell>
          <cell r="BS234">
            <v>4711.5540938432787</v>
          </cell>
          <cell r="BT234">
            <v>5418.2872079197705</v>
          </cell>
          <cell r="BU234">
            <v>6231.0302891077354</v>
          </cell>
          <cell r="BV234">
            <v>7165.6848324738949</v>
          </cell>
          <cell r="BW234">
            <v>8240.5375573449783</v>
          </cell>
          <cell r="BX234">
            <v>9476.618190946725</v>
          </cell>
          <cell r="BY234">
            <v>10898.110919588733</v>
          </cell>
          <cell r="BZ234">
            <v>12532.827557527042</v>
          </cell>
          <cell r="CA234">
            <v>14412.751691156096</v>
          </cell>
          <cell r="CB234">
            <v>16574.664444829508</v>
          </cell>
          <cell r="CC234">
            <v>19060.864111553932</v>
          </cell>
          <cell r="CD234">
            <v>21919.99372828702</v>
          </cell>
          <cell r="CE234">
            <v>25207.992787530071</v>
          </cell>
          <cell r="CF234">
            <v>28989.191705659578</v>
          </cell>
          <cell r="CG234">
            <v>33337.570461508512</v>
          </cell>
          <cell r="CH234">
            <v>38338.206030734786</v>
          </cell>
          <cell r="CI234">
            <v>44088.936935345002</v>
          </cell>
          <cell r="CJ234">
            <v>50702.277475646748</v>
          </cell>
          <cell r="CK234">
            <v>58307.619096993752</v>
          </cell>
          <cell r="CL234">
            <v>67053.761961542812</v>
          </cell>
          <cell r="CM234">
            <v>77111.826255774227</v>
          </cell>
          <cell r="CN234">
            <v>88678.600194140352</v>
          </cell>
          <cell r="CO234">
            <v>101980.39022326139</v>
          </cell>
          <cell r="CP234">
            <v>117277.44875675059</v>
          </cell>
          <cell r="CQ234">
            <v>134869.06607026316</v>
          </cell>
          <cell r="CR234">
            <v>155099.42598080263</v>
          </cell>
          <cell r="CS234">
            <v>178364.33987792302</v>
          </cell>
        </row>
        <row r="235">
          <cell r="B235">
            <v>0</v>
          </cell>
          <cell r="C235">
            <v>0</v>
          </cell>
          <cell r="D235">
            <v>0</v>
          </cell>
          <cell r="E235">
            <v>0</v>
          </cell>
          <cell r="F235">
            <v>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5</v>
          </cell>
          <cell r="W235">
            <v>5.75</v>
          </cell>
          <cell r="X235">
            <v>6.6124999999999998</v>
          </cell>
          <cell r="Y235">
            <v>7.6043749999999992</v>
          </cell>
          <cell r="Z235">
            <v>8.7450312499999985</v>
          </cell>
          <cell r="AA235">
            <v>10.056785937499997</v>
          </cell>
          <cell r="AB235">
            <v>11.565303828124996</v>
          </cell>
          <cell r="AC235">
            <v>13.300099402343745</v>
          </cell>
          <cell r="AD235">
            <v>15.295114312695306</v>
          </cell>
          <cell r="AE235">
            <v>17.589381459599601</v>
          </cell>
          <cell r="AF235">
            <v>20.22778867853954</v>
          </cell>
          <cell r="AG235">
            <v>23.26195698032047</v>
          </cell>
          <cell r="AH235">
            <v>26.751250527368537</v>
          </cell>
          <cell r="AI235">
            <v>30.763938106473816</v>
          </cell>
          <cell r="AJ235">
            <v>35.378528822444885</v>
          </cell>
          <cell r="AK235">
            <v>40.685308145811618</v>
          </cell>
          <cell r="AL235">
            <v>46.78810436768336</v>
          </cell>
          <cell r="AM235">
            <v>53.806320022835862</v>
          </cell>
          <cell r="AN235">
            <v>61.877268026261234</v>
          </cell>
          <cell r="AO235">
            <v>71.158858230200408</v>
          </cell>
          <cell r="AP235">
            <v>81.83268696473047</v>
          </cell>
          <cell r="AQ235">
            <v>94.107590009440031</v>
          </cell>
          <cell r="AR235">
            <v>108.22372851085603</v>
          </cell>
          <cell r="AS235">
            <v>124.45728778748443</v>
          </cell>
          <cell r="AT235">
            <v>143.12588095560707</v>
          </cell>
          <cell r="AU235">
            <v>164.59476309894814</v>
          </cell>
          <cell r="AV235">
            <v>189.28397756379033</v>
          </cell>
          <cell r="AW235">
            <v>217.67657419835885</v>
          </cell>
          <cell r="AX235">
            <v>250.32806032811266</v>
          </cell>
          <cell r="AY235">
            <v>287.87726937732953</v>
          </cell>
          <cell r="AZ235">
            <v>331.05885978392894</v>
          </cell>
          <cell r="BA235">
            <v>380.71768875151827</v>
          </cell>
          <cell r="BB235">
            <v>437.825342064246</v>
          </cell>
          <cell r="BC235">
            <v>503.49914337388287</v>
          </cell>
          <cell r="BD235">
            <v>579.02401487996531</v>
          </cell>
          <cell r="BE235">
            <v>665.87761711196003</v>
          </cell>
          <cell r="BF235">
            <v>765.75925967875401</v>
          </cell>
          <cell r="BG235">
            <v>880.62314863056702</v>
          </cell>
          <cell r="BH235">
            <v>1012.716620925152</v>
          </cell>
          <cell r="BI235">
            <v>1164.6241140639247</v>
          </cell>
          <cell r="BJ235">
            <v>1339.3177311735133</v>
          </cell>
          <cell r="BK235">
            <v>1540.2153908495402</v>
          </cell>
          <cell r="BL235">
            <v>1771.2476994769711</v>
          </cell>
          <cell r="BM235">
            <v>2036.9348543985166</v>
          </cell>
          <cell r="BN235">
            <v>2342.4750825582937</v>
          </cell>
          <cell r="BO235">
            <v>2693.8463449420374</v>
          </cell>
          <cell r="BP235">
            <v>3097.9232966833429</v>
          </cell>
          <cell r="BQ235">
            <v>3562.6117911858441</v>
          </cell>
          <cell r="BR235">
            <v>4097.0035598637205</v>
          </cell>
          <cell r="BS235">
            <v>4711.5540938432787</v>
          </cell>
          <cell r="BT235">
            <v>5418.2872079197705</v>
          </cell>
          <cell r="BU235">
            <v>6231.0302891077354</v>
          </cell>
          <cell r="BV235">
            <v>7165.6848324738949</v>
          </cell>
          <cell r="BW235">
            <v>8240.5375573449783</v>
          </cell>
          <cell r="BX235">
            <v>9476.618190946725</v>
          </cell>
          <cell r="BY235">
            <v>10898.110919588733</v>
          </cell>
          <cell r="BZ235">
            <v>12532.827557527042</v>
          </cell>
          <cell r="CA235">
            <v>14412.751691156096</v>
          </cell>
          <cell r="CB235">
            <v>16574.664444829508</v>
          </cell>
          <cell r="CC235">
            <v>19060.864111553932</v>
          </cell>
          <cell r="CD235">
            <v>21919.99372828702</v>
          </cell>
          <cell r="CE235">
            <v>25207.992787530071</v>
          </cell>
          <cell r="CF235">
            <v>28989.191705659578</v>
          </cell>
          <cell r="CG235">
            <v>33337.570461508512</v>
          </cell>
          <cell r="CH235">
            <v>38338.206030734786</v>
          </cell>
          <cell r="CI235">
            <v>44088.936935345002</v>
          </cell>
          <cell r="CJ235">
            <v>50702.277475646748</v>
          </cell>
          <cell r="CK235">
            <v>58307.619096993752</v>
          </cell>
          <cell r="CL235">
            <v>67053.761961542812</v>
          </cell>
          <cell r="CM235">
            <v>77111.826255774227</v>
          </cell>
          <cell r="CN235">
            <v>88678.600194140352</v>
          </cell>
          <cell r="CO235">
            <v>101980.39022326139</v>
          </cell>
          <cell r="CP235">
            <v>117277.44875675059</v>
          </cell>
          <cell r="CQ235">
            <v>134869.06607026316</v>
          </cell>
          <cell r="CR235">
            <v>155099.42598080263</v>
          </cell>
          <cell r="CS235">
            <v>178364.33987792302</v>
          </cell>
        </row>
        <row r="236">
          <cell r="B236">
            <v>0</v>
          </cell>
          <cell r="C236">
            <v>0</v>
          </cell>
          <cell r="D236">
            <v>0</v>
          </cell>
          <cell r="E236">
            <v>0</v>
          </cell>
          <cell r="F236">
            <v>0</v>
          </cell>
          <cell r="G236">
            <v>0</v>
          </cell>
          <cell r="H236">
            <v>0</v>
          </cell>
          <cell r="I236">
            <v>0</v>
          </cell>
          <cell r="J236">
            <v>0</v>
          </cell>
          <cell r="K236">
            <v>0</v>
          </cell>
          <cell r="L236">
            <v>0</v>
          </cell>
          <cell r="M236">
            <v>0</v>
          </cell>
          <cell r="N236">
            <v>0</v>
          </cell>
          <cell r="O236">
            <v>0</v>
          </cell>
          <cell r="P236">
            <v>0</v>
          </cell>
          <cell r="Q236">
            <v>0</v>
          </cell>
          <cell r="R236">
            <v>0</v>
          </cell>
          <cell r="S236">
            <v>0</v>
          </cell>
          <cell r="T236">
            <v>0</v>
          </cell>
          <cell r="U236">
            <v>0</v>
          </cell>
          <cell r="V236">
            <v>5</v>
          </cell>
          <cell r="W236">
            <v>5.75</v>
          </cell>
          <cell r="X236">
            <v>6.6124999999999998</v>
          </cell>
          <cell r="Y236">
            <v>7.6043749999999992</v>
          </cell>
          <cell r="Z236">
            <v>8.7450312499999985</v>
          </cell>
          <cell r="AA236">
            <v>10.056785937499997</v>
          </cell>
          <cell r="AB236">
            <v>11.565303828124996</v>
          </cell>
          <cell r="AC236">
            <v>13.300099402343745</v>
          </cell>
          <cell r="AD236">
            <v>15.295114312695306</v>
          </cell>
          <cell r="AE236">
            <v>17.589381459599601</v>
          </cell>
          <cell r="AF236">
            <v>20.22778867853954</v>
          </cell>
          <cell r="AG236">
            <v>23.26195698032047</v>
          </cell>
          <cell r="AH236">
            <v>26.751250527368537</v>
          </cell>
          <cell r="AI236">
            <v>30.763938106473816</v>
          </cell>
          <cell r="AJ236">
            <v>35.378528822444885</v>
          </cell>
          <cell r="AK236">
            <v>40.685308145811618</v>
          </cell>
          <cell r="AL236">
            <v>46.78810436768336</v>
          </cell>
          <cell r="AM236">
            <v>53.806320022835862</v>
          </cell>
          <cell r="AN236">
            <v>61.877268026261234</v>
          </cell>
          <cell r="AO236">
            <v>71.158858230200408</v>
          </cell>
          <cell r="AP236">
            <v>81.83268696473047</v>
          </cell>
          <cell r="AQ236">
            <v>94.107590009440031</v>
          </cell>
          <cell r="AR236">
            <v>108.22372851085603</v>
          </cell>
          <cell r="AS236">
            <v>124.45728778748443</v>
          </cell>
          <cell r="AT236">
            <v>143.12588095560707</v>
          </cell>
          <cell r="AU236">
            <v>164.59476309894814</v>
          </cell>
          <cell r="AV236">
            <v>189.28397756379033</v>
          </cell>
          <cell r="AW236">
            <v>217.67657419835885</v>
          </cell>
          <cell r="AX236">
            <v>250.32806032811266</v>
          </cell>
          <cell r="AY236">
            <v>287.87726937732953</v>
          </cell>
          <cell r="AZ236">
            <v>331.05885978392894</v>
          </cell>
          <cell r="BA236">
            <v>380.71768875151827</v>
          </cell>
          <cell r="BB236">
            <v>437.825342064246</v>
          </cell>
          <cell r="BC236">
            <v>503.49914337388287</v>
          </cell>
          <cell r="BD236">
            <v>579.02401487996531</v>
          </cell>
          <cell r="BE236">
            <v>665.87761711196003</v>
          </cell>
          <cell r="BF236">
            <v>765.75925967875401</v>
          </cell>
          <cell r="BG236">
            <v>880.62314863056702</v>
          </cell>
          <cell r="BH236">
            <v>1012.716620925152</v>
          </cell>
          <cell r="BI236">
            <v>1164.6241140639247</v>
          </cell>
          <cell r="BJ236">
            <v>1339.3177311735133</v>
          </cell>
          <cell r="BK236">
            <v>1540.2153908495402</v>
          </cell>
          <cell r="BL236">
            <v>1771.2476994769711</v>
          </cell>
          <cell r="BM236">
            <v>2036.9348543985166</v>
          </cell>
          <cell r="BN236">
            <v>2342.4750825582937</v>
          </cell>
          <cell r="BO236">
            <v>2693.8463449420374</v>
          </cell>
          <cell r="BP236">
            <v>3097.9232966833429</v>
          </cell>
          <cell r="BQ236">
            <v>3562.6117911858441</v>
          </cell>
          <cell r="BR236">
            <v>4097.0035598637205</v>
          </cell>
          <cell r="BS236">
            <v>4711.5540938432787</v>
          </cell>
          <cell r="BT236">
            <v>5418.2872079197705</v>
          </cell>
          <cell r="BU236">
            <v>6231.0302891077354</v>
          </cell>
          <cell r="BV236">
            <v>7165.6848324738949</v>
          </cell>
          <cell r="BW236">
            <v>8240.5375573449783</v>
          </cell>
          <cell r="BX236">
            <v>9476.618190946725</v>
          </cell>
          <cell r="BY236">
            <v>10898.110919588733</v>
          </cell>
          <cell r="BZ236">
            <v>12532.827557527042</v>
          </cell>
          <cell r="CA236">
            <v>14412.751691156096</v>
          </cell>
          <cell r="CB236">
            <v>16574.664444829508</v>
          </cell>
          <cell r="CC236">
            <v>19060.864111553932</v>
          </cell>
          <cell r="CD236">
            <v>21919.99372828702</v>
          </cell>
          <cell r="CE236">
            <v>25207.992787530071</v>
          </cell>
          <cell r="CF236">
            <v>28989.191705659578</v>
          </cell>
          <cell r="CG236">
            <v>33337.570461508512</v>
          </cell>
          <cell r="CH236">
            <v>38338.206030734786</v>
          </cell>
          <cell r="CI236">
            <v>44088.936935345002</v>
          </cell>
          <cell r="CJ236">
            <v>50702.277475646748</v>
          </cell>
          <cell r="CK236">
            <v>58307.619096993752</v>
          </cell>
          <cell r="CL236">
            <v>67053.761961542812</v>
          </cell>
          <cell r="CM236">
            <v>77111.826255774227</v>
          </cell>
          <cell r="CN236">
            <v>88678.600194140352</v>
          </cell>
          <cell r="CO236">
            <v>101980.39022326139</v>
          </cell>
          <cell r="CP236">
            <v>117277.44875675059</v>
          </cell>
          <cell r="CQ236">
            <v>134869.06607026316</v>
          </cell>
          <cell r="CR236">
            <v>155099.42598080263</v>
          </cell>
          <cell r="CS236">
            <v>178364.33987792302</v>
          </cell>
        </row>
        <row r="237">
          <cell r="B237">
            <v>0</v>
          </cell>
          <cell r="C237">
            <v>0</v>
          </cell>
          <cell r="D237">
            <v>0</v>
          </cell>
          <cell r="E237">
            <v>0</v>
          </cell>
          <cell r="F237">
            <v>0</v>
          </cell>
          <cell r="G237">
            <v>0</v>
          </cell>
          <cell r="H237">
            <v>0</v>
          </cell>
          <cell r="I237">
            <v>0</v>
          </cell>
          <cell r="J237">
            <v>0</v>
          </cell>
          <cell r="K237">
            <v>0</v>
          </cell>
          <cell r="L237">
            <v>0</v>
          </cell>
          <cell r="M237">
            <v>0</v>
          </cell>
          <cell r="N237">
            <v>0</v>
          </cell>
          <cell r="O237">
            <v>0</v>
          </cell>
          <cell r="P237">
            <v>0</v>
          </cell>
          <cell r="Q237">
            <v>0</v>
          </cell>
          <cell r="R237">
            <v>0</v>
          </cell>
          <cell r="S237">
            <v>0</v>
          </cell>
          <cell r="T237">
            <v>0</v>
          </cell>
          <cell r="U237">
            <v>0</v>
          </cell>
          <cell r="V237">
            <v>5</v>
          </cell>
          <cell r="W237">
            <v>5.75</v>
          </cell>
          <cell r="X237">
            <v>6.6124999999999998</v>
          </cell>
          <cell r="Y237">
            <v>7.6043749999999992</v>
          </cell>
          <cell r="Z237">
            <v>8.7450312499999985</v>
          </cell>
          <cell r="AA237">
            <v>10.056785937499997</v>
          </cell>
          <cell r="AB237">
            <v>11.565303828124996</v>
          </cell>
          <cell r="AC237">
            <v>13.300099402343745</v>
          </cell>
          <cell r="AD237">
            <v>15.295114312695306</v>
          </cell>
          <cell r="AE237">
            <v>17.589381459599601</v>
          </cell>
          <cell r="AF237">
            <v>20.22778867853954</v>
          </cell>
          <cell r="AG237">
            <v>23.26195698032047</v>
          </cell>
          <cell r="AH237">
            <v>26.751250527368537</v>
          </cell>
          <cell r="AI237">
            <v>30.763938106473816</v>
          </cell>
          <cell r="AJ237">
            <v>35.378528822444885</v>
          </cell>
          <cell r="AK237">
            <v>40.685308145811618</v>
          </cell>
          <cell r="AL237">
            <v>46.78810436768336</v>
          </cell>
          <cell r="AM237">
            <v>53.806320022835862</v>
          </cell>
          <cell r="AN237">
            <v>61.877268026261234</v>
          </cell>
          <cell r="AO237">
            <v>71.158858230200408</v>
          </cell>
          <cell r="AP237">
            <v>81.83268696473047</v>
          </cell>
          <cell r="AQ237">
            <v>94.107590009440031</v>
          </cell>
          <cell r="AR237">
            <v>108.22372851085603</v>
          </cell>
          <cell r="AS237">
            <v>124.45728778748443</v>
          </cell>
          <cell r="AT237">
            <v>143.12588095560707</v>
          </cell>
          <cell r="AU237">
            <v>164.59476309894814</v>
          </cell>
          <cell r="AV237">
            <v>189.28397756379033</v>
          </cell>
          <cell r="AW237">
            <v>217.67657419835885</v>
          </cell>
          <cell r="AX237">
            <v>250.32806032811266</v>
          </cell>
          <cell r="AY237">
            <v>287.87726937732953</v>
          </cell>
          <cell r="AZ237">
            <v>331.05885978392894</v>
          </cell>
          <cell r="BA237">
            <v>380.71768875151827</v>
          </cell>
          <cell r="BB237">
            <v>437.825342064246</v>
          </cell>
          <cell r="BC237">
            <v>503.49914337388287</v>
          </cell>
          <cell r="BD237">
            <v>579.02401487996531</v>
          </cell>
          <cell r="BE237">
            <v>665.87761711196003</v>
          </cell>
          <cell r="BF237">
            <v>765.75925967875401</v>
          </cell>
          <cell r="BG237">
            <v>880.62314863056702</v>
          </cell>
          <cell r="BH237">
            <v>1012.716620925152</v>
          </cell>
          <cell r="BI237">
            <v>1164.6241140639247</v>
          </cell>
          <cell r="BJ237">
            <v>1339.3177311735133</v>
          </cell>
          <cell r="BK237">
            <v>1540.2153908495402</v>
          </cell>
          <cell r="BL237">
            <v>1771.2476994769711</v>
          </cell>
          <cell r="BM237">
            <v>2036.9348543985166</v>
          </cell>
          <cell r="BN237">
            <v>2342.4750825582937</v>
          </cell>
          <cell r="BO237">
            <v>2693.8463449420374</v>
          </cell>
          <cell r="BP237">
            <v>3097.9232966833429</v>
          </cell>
          <cell r="BQ237">
            <v>3562.6117911858441</v>
          </cell>
          <cell r="BR237">
            <v>4097.0035598637205</v>
          </cell>
          <cell r="BS237">
            <v>4711.5540938432787</v>
          </cell>
          <cell r="BT237">
            <v>5418.2872079197705</v>
          </cell>
          <cell r="BU237">
            <v>6231.0302891077354</v>
          </cell>
          <cell r="BV237">
            <v>7165.6848324738949</v>
          </cell>
          <cell r="BW237">
            <v>8240.5375573449783</v>
          </cell>
          <cell r="BX237">
            <v>9476.618190946725</v>
          </cell>
          <cell r="BY237">
            <v>10898.110919588733</v>
          </cell>
          <cell r="BZ237">
            <v>12532.827557527042</v>
          </cell>
          <cell r="CA237">
            <v>14412.751691156096</v>
          </cell>
          <cell r="CB237">
            <v>16574.664444829508</v>
          </cell>
          <cell r="CC237">
            <v>19060.864111553932</v>
          </cell>
          <cell r="CD237">
            <v>21919.99372828702</v>
          </cell>
          <cell r="CE237">
            <v>25207.992787530071</v>
          </cell>
          <cell r="CF237">
            <v>28989.191705659578</v>
          </cell>
          <cell r="CG237">
            <v>33337.570461508512</v>
          </cell>
          <cell r="CH237">
            <v>38338.206030734786</v>
          </cell>
          <cell r="CI237">
            <v>44088.936935345002</v>
          </cell>
          <cell r="CJ237">
            <v>50702.277475646748</v>
          </cell>
          <cell r="CK237">
            <v>58307.619096993752</v>
          </cell>
          <cell r="CL237">
            <v>67053.761961542812</v>
          </cell>
          <cell r="CM237">
            <v>77111.826255774227</v>
          </cell>
          <cell r="CN237">
            <v>88678.600194140352</v>
          </cell>
          <cell r="CO237">
            <v>101980.39022326139</v>
          </cell>
          <cell r="CP237">
            <v>117277.44875675059</v>
          </cell>
          <cell r="CQ237">
            <v>134869.06607026316</v>
          </cell>
          <cell r="CR237">
            <v>155099.42598080263</v>
          </cell>
          <cell r="CS237">
            <v>178364.33987792302</v>
          </cell>
        </row>
        <row r="238">
          <cell r="B238">
            <v>0</v>
          </cell>
          <cell r="C238">
            <v>0</v>
          </cell>
          <cell r="D238">
            <v>0</v>
          </cell>
          <cell r="E238">
            <v>0</v>
          </cell>
          <cell r="F238">
            <v>0</v>
          </cell>
          <cell r="G238">
            <v>0</v>
          </cell>
          <cell r="H238">
            <v>0</v>
          </cell>
          <cell r="I238">
            <v>0</v>
          </cell>
          <cell r="J238">
            <v>0</v>
          </cell>
          <cell r="K238">
            <v>0</v>
          </cell>
          <cell r="L238">
            <v>0</v>
          </cell>
          <cell r="M238">
            <v>0</v>
          </cell>
          <cell r="N238">
            <v>0</v>
          </cell>
          <cell r="O238">
            <v>0</v>
          </cell>
          <cell r="P238">
            <v>0</v>
          </cell>
          <cell r="Q238">
            <v>0</v>
          </cell>
          <cell r="R238">
            <v>0</v>
          </cell>
          <cell r="S238">
            <v>0</v>
          </cell>
          <cell r="T238">
            <v>0</v>
          </cell>
          <cell r="U238">
            <v>0</v>
          </cell>
          <cell r="V238">
            <v>5</v>
          </cell>
          <cell r="W238">
            <v>5.75</v>
          </cell>
          <cell r="X238">
            <v>6.6124999999999998</v>
          </cell>
          <cell r="Y238">
            <v>7.6043749999999992</v>
          </cell>
          <cell r="Z238">
            <v>8.7450312499999985</v>
          </cell>
          <cell r="AA238">
            <v>10.056785937499997</v>
          </cell>
          <cell r="AB238">
            <v>11.565303828124996</v>
          </cell>
          <cell r="AC238">
            <v>13.300099402343745</v>
          </cell>
          <cell r="AD238">
            <v>15.295114312695306</v>
          </cell>
          <cell r="AE238">
            <v>17.589381459599601</v>
          </cell>
          <cell r="AF238">
            <v>20.22778867853954</v>
          </cell>
          <cell r="AG238">
            <v>23.26195698032047</v>
          </cell>
          <cell r="AH238">
            <v>26.751250527368537</v>
          </cell>
          <cell r="AI238">
            <v>30.763938106473816</v>
          </cell>
          <cell r="AJ238">
            <v>35.378528822444885</v>
          </cell>
          <cell r="AK238">
            <v>40.685308145811618</v>
          </cell>
          <cell r="AL238">
            <v>46.78810436768336</v>
          </cell>
          <cell r="AM238">
            <v>53.806320022835862</v>
          </cell>
          <cell r="AN238">
            <v>61.877268026261234</v>
          </cell>
          <cell r="AO238">
            <v>71.158858230200408</v>
          </cell>
          <cell r="AP238">
            <v>81.83268696473047</v>
          </cell>
          <cell r="AQ238">
            <v>94.107590009440031</v>
          </cell>
          <cell r="AR238">
            <v>108.22372851085603</v>
          </cell>
          <cell r="AS238">
            <v>124.45728778748443</v>
          </cell>
          <cell r="AT238">
            <v>143.12588095560707</v>
          </cell>
          <cell r="AU238">
            <v>164.59476309894814</v>
          </cell>
          <cell r="AV238">
            <v>189.28397756379033</v>
          </cell>
          <cell r="AW238">
            <v>217.67657419835885</v>
          </cell>
          <cell r="AX238">
            <v>250.32806032811266</v>
          </cell>
          <cell r="AY238">
            <v>287.87726937732953</v>
          </cell>
          <cell r="AZ238">
            <v>331.05885978392894</v>
          </cell>
          <cell r="BA238">
            <v>380.71768875151827</v>
          </cell>
          <cell r="BB238">
            <v>437.825342064246</v>
          </cell>
          <cell r="BC238">
            <v>503.49914337388287</v>
          </cell>
          <cell r="BD238">
            <v>579.02401487996531</v>
          </cell>
          <cell r="BE238">
            <v>665.87761711196003</v>
          </cell>
          <cell r="BF238">
            <v>765.75925967875401</v>
          </cell>
          <cell r="BG238">
            <v>880.62314863056702</v>
          </cell>
          <cell r="BH238">
            <v>1012.716620925152</v>
          </cell>
          <cell r="BI238">
            <v>1164.6241140639247</v>
          </cell>
          <cell r="BJ238">
            <v>1339.3177311735133</v>
          </cell>
          <cell r="BK238">
            <v>1540.2153908495402</v>
          </cell>
          <cell r="BL238">
            <v>1771.2476994769711</v>
          </cell>
          <cell r="BM238">
            <v>2036.9348543985166</v>
          </cell>
          <cell r="BN238">
            <v>2342.4750825582937</v>
          </cell>
          <cell r="BO238">
            <v>2693.8463449420374</v>
          </cell>
          <cell r="BP238">
            <v>3097.9232966833429</v>
          </cell>
          <cell r="BQ238">
            <v>3562.6117911858441</v>
          </cell>
          <cell r="BR238">
            <v>4097.0035598637205</v>
          </cell>
          <cell r="BS238">
            <v>4711.5540938432787</v>
          </cell>
          <cell r="BT238">
            <v>5418.2872079197705</v>
          </cell>
          <cell r="BU238">
            <v>6231.0302891077354</v>
          </cell>
          <cell r="BV238">
            <v>7165.6848324738949</v>
          </cell>
          <cell r="BW238">
            <v>8240.5375573449783</v>
          </cell>
          <cell r="BX238">
            <v>9476.618190946725</v>
          </cell>
          <cell r="BY238">
            <v>10898.110919588733</v>
          </cell>
          <cell r="BZ238">
            <v>12532.827557527042</v>
          </cell>
          <cell r="CA238">
            <v>14412.751691156096</v>
          </cell>
          <cell r="CB238">
            <v>16574.664444829508</v>
          </cell>
          <cell r="CC238">
            <v>19060.864111553932</v>
          </cell>
          <cell r="CD238">
            <v>21919.99372828702</v>
          </cell>
          <cell r="CE238">
            <v>25207.992787530071</v>
          </cell>
          <cell r="CF238">
            <v>28989.191705659578</v>
          </cell>
          <cell r="CG238">
            <v>33337.570461508512</v>
          </cell>
          <cell r="CH238">
            <v>38338.206030734786</v>
          </cell>
          <cell r="CI238">
            <v>44088.936935345002</v>
          </cell>
          <cell r="CJ238">
            <v>50702.277475646748</v>
          </cell>
          <cell r="CK238">
            <v>58307.619096993752</v>
          </cell>
          <cell r="CL238">
            <v>67053.761961542812</v>
          </cell>
          <cell r="CM238">
            <v>77111.826255774227</v>
          </cell>
          <cell r="CN238">
            <v>88678.600194140352</v>
          </cell>
          <cell r="CO238">
            <v>101980.39022326139</v>
          </cell>
          <cell r="CP238">
            <v>117277.44875675059</v>
          </cell>
          <cell r="CQ238">
            <v>134869.06607026316</v>
          </cell>
          <cell r="CR238">
            <v>155099.42598080263</v>
          </cell>
          <cell r="CS238">
            <v>178364.33987792302</v>
          </cell>
        </row>
        <row r="239">
          <cell r="B239">
            <v>0</v>
          </cell>
          <cell r="C239">
            <v>0</v>
          </cell>
          <cell r="D239">
            <v>0</v>
          </cell>
          <cell r="E239">
            <v>0</v>
          </cell>
          <cell r="F239">
            <v>0</v>
          </cell>
          <cell r="G239">
            <v>0</v>
          </cell>
          <cell r="H239">
            <v>0</v>
          </cell>
          <cell r="I239">
            <v>0</v>
          </cell>
          <cell r="J239">
            <v>0</v>
          </cell>
          <cell r="K239">
            <v>0</v>
          </cell>
          <cell r="L239">
            <v>0</v>
          </cell>
          <cell r="M239">
            <v>0</v>
          </cell>
          <cell r="N239">
            <v>0</v>
          </cell>
          <cell r="O239">
            <v>0</v>
          </cell>
          <cell r="P239">
            <v>0</v>
          </cell>
          <cell r="Q239">
            <v>0</v>
          </cell>
          <cell r="R239">
            <v>0</v>
          </cell>
          <cell r="S239">
            <v>0</v>
          </cell>
          <cell r="T239">
            <v>0</v>
          </cell>
          <cell r="U239">
            <v>0</v>
          </cell>
          <cell r="V239">
            <v>5</v>
          </cell>
          <cell r="W239">
            <v>5.75</v>
          </cell>
          <cell r="X239">
            <v>6.6124999999999998</v>
          </cell>
          <cell r="Y239">
            <v>7.6043749999999992</v>
          </cell>
          <cell r="Z239">
            <v>8.7450312499999985</v>
          </cell>
          <cell r="AA239">
            <v>10.056785937499997</v>
          </cell>
          <cell r="AB239">
            <v>11.565303828124996</v>
          </cell>
          <cell r="AC239">
            <v>13.300099402343745</v>
          </cell>
          <cell r="AD239">
            <v>15.295114312695306</v>
          </cell>
          <cell r="AE239">
            <v>17.589381459599601</v>
          </cell>
          <cell r="AF239">
            <v>20.22778867853954</v>
          </cell>
          <cell r="AG239">
            <v>23.26195698032047</v>
          </cell>
          <cell r="AH239">
            <v>26.751250527368537</v>
          </cell>
          <cell r="AI239">
            <v>30.763938106473816</v>
          </cell>
          <cell r="AJ239">
            <v>35.378528822444885</v>
          </cell>
          <cell r="AK239">
            <v>40.685308145811618</v>
          </cell>
          <cell r="AL239">
            <v>46.78810436768336</v>
          </cell>
          <cell r="AM239">
            <v>53.806320022835862</v>
          </cell>
          <cell r="AN239">
            <v>61.877268026261234</v>
          </cell>
          <cell r="AO239">
            <v>71.158858230200408</v>
          </cell>
          <cell r="AP239">
            <v>81.83268696473047</v>
          </cell>
          <cell r="AQ239">
            <v>94.107590009440031</v>
          </cell>
          <cell r="AR239">
            <v>108.22372851085603</v>
          </cell>
          <cell r="AS239">
            <v>124.45728778748443</v>
          </cell>
          <cell r="AT239">
            <v>143.12588095560707</v>
          </cell>
          <cell r="AU239">
            <v>164.59476309894814</v>
          </cell>
          <cell r="AV239">
            <v>189.28397756379033</v>
          </cell>
          <cell r="AW239">
            <v>217.67657419835885</v>
          </cell>
          <cell r="AX239">
            <v>250.32806032811266</v>
          </cell>
          <cell r="AY239">
            <v>287.87726937732953</v>
          </cell>
          <cell r="AZ239">
            <v>331.05885978392894</v>
          </cell>
          <cell r="BA239">
            <v>380.71768875151827</v>
          </cell>
          <cell r="BB239">
            <v>437.825342064246</v>
          </cell>
          <cell r="BC239">
            <v>503.49914337388287</v>
          </cell>
          <cell r="BD239">
            <v>579.02401487996531</v>
          </cell>
          <cell r="BE239">
            <v>665.87761711196003</v>
          </cell>
          <cell r="BF239">
            <v>765.75925967875401</v>
          </cell>
          <cell r="BG239">
            <v>880.62314863056702</v>
          </cell>
          <cell r="BH239">
            <v>1012.716620925152</v>
          </cell>
          <cell r="BI239">
            <v>1164.6241140639247</v>
          </cell>
          <cell r="BJ239">
            <v>1339.3177311735133</v>
          </cell>
          <cell r="BK239">
            <v>1540.2153908495402</v>
          </cell>
          <cell r="BL239">
            <v>1771.2476994769711</v>
          </cell>
          <cell r="BM239">
            <v>2036.9348543985166</v>
          </cell>
          <cell r="BN239">
            <v>2342.4750825582937</v>
          </cell>
          <cell r="BO239">
            <v>2693.8463449420374</v>
          </cell>
          <cell r="BP239">
            <v>3097.9232966833429</v>
          </cell>
          <cell r="BQ239">
            <v>3562.6117911858441</v>
          </cell>
          <cell r="BR239">
            <v>4097.0035598637205</v>
          </cell>
          <cell r="BS239">
            <v>4711.5540938432787</v>
          </cell>
          <cell r="BT239">
            <v>5418.2872079197705</v>
          </cell>
          <cell r="BU239">
            <v>6231.0302891077354</v>
          </cell>
          <cell r="BV239">
            <v>7165.6848324738949</v>
          </cell>
          <cell r="BW239">
            <v>8240.5375573449783</v>
          </cell>
          <cell r="BX239">
            <v>9476.618190946725</v>
          </cell>
          <cell r="BY239">
            <v>10898.110919588733</v>
          </cell>
          <cell r="BZ239">
            <v>12532.827557527042</v>
          </cell>
          <cell r="CA239">
            <v>14412.751691156096</v>
          </cell>
          <cell r="CB239">
            <v>16574.664444829508</v>
          </cell>
          <cell r="CC239">
            <v>19060.864111553932</v>
          </cell>
          <cell r="CD239">
            <v>21919.99372828702</v>
          </cell>
          <cell r="CE239">
            <v>25207.992787530071</v>
          </cell>
          <cell r="CF239">
            <v>28989.191705659578</v>
          </cell>
          <cell r="CG239">
            <v>33337.570461508512</v>
          </cell>
          <cell r="CH239">
            <v>38338.206030734786</v>
          </cell>
          <cell r="CI239">
            <v>44088.936935345002</v>
          </cell>
          <cell r="CJ239">
            <v>50702.277475646748</v>
          </cell>
          <cell r="CK239">
            <v>58307.619096993752</v>
          </cell>
          <cell r="CL239">
            <v>67053.761961542812</v>
          </cell>
          <cell r="CM239">
            <v>77111.826255774227</v>
          </cell>
          <cell r="CN239">
            <v>88678.600194140352</v>
          </cell>
          <cell r="CO239">
            <v>101980.39022326139</v>
          </cell>
          <cell r="CP239">
            <v>117277.44875675059</v>
          </cell>
          <cell r="CQ239">
            <v>134869.06607026316</v>
          </cell>
          <cell r="CR239">
            <v>155099.42598080263</v>
          </cell>
          <cell r="CS239">
            <v>178364.33987792302</v>
          </cell>
        </row>
        <row r="240">
          <cell r="B240">
            <v>0</v>
          </cell>
          <cell r="C240">
            <v>0</v>
          </cell>
          <cell r="D240">
            <v>0</v>
          </cell>
          <cell r="E240">
            <v>0</v>
          </cell>
          <cell r="F240">
            <v>0</v>
          </cell>
          <cell r="G240">
            <v>0</v>
          </cell>
          <cell r="H240">
            <v>0</v>
          </cell>
          <cell r="I240">
            <v>0</v>
          </cell>
          <cell r="J240">
            <v>0</v>
          </cell>
          <cell r="K240">
            <v>0</v>
          </cell>
          <cell r="L240">
            <v>0</v>
          </cell>
          <cell r="M240">
            <v>0</v>
          </cell>
          <cell r="N240">
            <v>0</v>
          </cell>
          <cell r="O240">
            <v>0</v>
          </cell>
          <cell r="P240">
            <v>0</v>
          </cell>
          <cell r="Q240">
            <v>0</v>
          </cell>
          <cell r="R240">
            <v>0</v>
          </cell>
          <cell r="S240">
            <v>0</v>
          </cell>
          <cell r="T240">
            <v>0</v>
          </cell>
          <cell r="U240">
            <v>0</v>
          </cell>
          <cell r="V240">
            <v>5</v>
          </cell>
          <cell r="W240">
            <v>5.75</v>
          </cell>
          <cell r="X240">
            <v>6.6124999999999998</v>
          </cell>
          <cell r="Y240">
            <v>7.6043749999999992</v>
          </cell>
          <cell r="Z240">
            <v>8.7450312499999985</v>
          </cell>
          <cell r="AA240">
            <v>10.056785937499997</v>
          </cell>
          <cell r="AB240">
            <v>11.565303828124996</v>
          </cell>
          <cell r="AC240">
            <v>13.300099402343745</v>
          </cell>
          <cell r="AD240">
            <v>15.295114312695306</v>
          </cell>
          <cell r="AE240">
            <v>17.589381459599601</v>
          </cell>
          <cell r="AF240">
            <v>20.22778867853954</v>
          </cell>
          <cell r="AG240">
            <v>23.26195698032047</v>
          </cell>
          <cell r="AH240">
            <v>26.751250527368537</v>
          </cell>
          <cell r="AI240">
            <v>30.763938106473816</v>
          </cell>
          <cell r="AJ240">
            <v>35.378528822444885</v>
          </cell>
          <cell r="AK240">
            <v>40.685308145811618</v>
          </cell>
          <cell r="AL240">
            <v>46.78810436768336</v>
          </cell>
          <cell r="AM240">
            <v>53.806320022835862</v>
          </cell>
          <cell r="AN240">
            <v>61.877268026261234</v>
          </cell>
          <cell r="AO240">
            <v>71.158858230200408</v>
          </cell>
          <cell r="AP240">
            <v>81.83268696473047</v>
          </cell>
          <cell r="AQ240">
            <v>94.107590009440031</v>
          </cell>
          <cell r="AR240">
            <v>108.22372851085603</v>
          </cell>
          <cell r="AS240">
            <v>124.45728778748443</v>
          </cell>
          <cell r="AT240">
            <v>143.12588095560707</v>
          </cell>
          <cell r="AU240">
            <v>164.59476309894814</v>
          </cell>
          <cell r="AV240">
            <v>189.28397756379033</v>
          </cell>
          <cell r="AW240">
            <v>217.67657419835885</v>
          </cell>
          <cell r="AX240">
            <v>250.32806032811266</v>
          </cell>
          <cell r="AY240">
            <v>287.87726937732953</v>
          </cell>
          <cell r="AZ240">
            <v>331.05885978392894</v>
          </cell>
          <cell r="BA240">
            <v>380.71768875151827</v>
          </cell>
          <cell r="BB240">
            <v>437.825342064246</v>
          </cell>
          <cell r="BC240">
            <v>503.49914337388287</v>
          </cell>
          <cell r="BD240">
            <v>579.02401487996531</v>
          </cell>
          <cell r="BE240">
            <v>665.87761711196003</v>
          </cell>
          <cell r="BF240">
            <v>765.75925967875401</v>
          </cell>
          <cell r="BG240">
            <v>880.62314863056702</v>
          </cell>
          <cell r="BH240">
            <v>1012.716620925152</v>
          </cell>
          <cell r="BI240">
            <v>1164.6241140639247</v>
          </cell>
          <cell r="BJ240">
            <v>1339.3177311735133</v>
          </cell>
          <cell r="BK240">
            <v>1540.2153908495402</v>
          </cell>
          <cell r="BL240">
            <v>1771.2476994769711</v>
          </cell>
          <cell r="BM240">
            <v>2036.9348543985166</v>
          </cell>
          <cell r="BN240">
            <v>2342.4750825582937</v>
          </cell>
          <cell r="BO240">
            <v>2693.8463449420374</v>
          </cell>
          <cell r="BP240">
            <v>3097.9232966833429</v>
          </cell>
          <cell r="BQ240">
            <v>3562.6117911858441</v>
          </cell>
          <cell r="BR240">
            <v>4097.0035598637205</v>
          </cell>
          <cell r="BS240">
            <v>4711.5540938432787</v>
          </cell>
          <cell r="BT240">
            <v>5418.2872079197705</v>
          </cell>
          <cell r="BU240">
            <v>6231.0302891077354</v>
          </cell>
          <cell r="BV240">
            <v>7165.6848324738949</v>
          </cell>
          <cell r="BW240">
            <v>8240.5375573449783</v>
          </cell>
          <cell r="BX240">
            <v>9476.618190946725</v>
          </cell>
          <cell r="BY240">
            <v>10898.110919588733</v>
          </cell>
          <cell r="BZ240">
            <v>12532.827557527042</v>
          </cell>
          <cell r="CA240">
            <v>14412.751691156096</v>
          </cell>
          <cell r="CB240">
            <v>16574.664444829508</v>
          </cell>
          <cell r="CC240">
            <v>19060.864111553932</v>
          </cell>
          <cell r="CD240">
            <v>21919.99372828702</v>
          </cell>
          <cell r="CE240">
            <v>25207.992787530071</v>
          </cell>
          <cell r="CF240">
            <v>28989.191705659578</v>
          </cell>
          <cell r="CG240">
            <v>33337.570461508512</v>
          </cell>
          <cell r="CH240">
            <v>38338.206030734786</v>
          </cell>
          <cell r="CI240">
            <v>44088.936935345002</v>
          </cell>
          <cell r="CJ240">
            <v>50702.277475646748</v>
          </cell>
          <cell r="CK240">
            <v>58307.619096993752</v>
          </cell>
          <cell r="CL240">
            <v>67053.761961542812</v>
          </cell>
          <cell r="CM240">
            <v>77111.826255774227</v>
          </cell>
          <cell r="CN240">
            <v>88678.600194140352</v>
          </cell>
          <cell r="CO240">
            <v>101980.39022326139</v>
          </cell>
          <cell r="CP240">
            <v>117277.44875675059</v>
          </cell>
          <cell r="CQ240">
            <v>134869.06607026316</v>
          </cell>
          <cell r="CR240">
            <v>155099.42598080263</v>
          </cell>
          <cell r="CS240">
            <v>178364.33987792302</v>
          </cell>
        </row>
        <row r="241">
          <cell r="B241">
            <v>0</v>
          </cell>
          <cell r="C241">
            <v>0</v>
          </cell>
          <cell r="D241">
            <v>0</v>
          </cell>
          <cell r="E241">
            <v>0</v>
          </cell>
          <cell r="F241">
            <v>0</v>
          </cell>
          <cell r="G241">
            <v>0</v>
          </cell>
          <cell r="H241">
            <v>0</v>
          </cell>
          <cell r="I241">
            <v>0</v>
          </cell>
          <cell r="J241">
            <v>0</v>
          </cell>
          <cell r="K241">
            <v>0</v>
          </cell>
          <cell r="L241">
            <v>0</v>
          </cell>
          <cell r="M241">
            <v>0</v>
          </cell>
          <cell r="N241">
            <v>0</v>
          </cell>
          <cell r="O241">
            <v>0</v>
          </cell>
          <cell r="P241">
            <v>0</v>
          </cell>
          <cell r="Q241">
            <v>0</v>
          </cell>
          <cell r="R241">
            <v>0</v>
          </cell>
          <cell r="S241">
            <v>0</v>
          </cell>
          <cell r="T241">
            <v>0</v>
          </cell>
          <cell r="U241">
            <v>0</v>
          </cell>
          <cell r="V241">
            <v>5</v>
          </cell>
          <cell r="W241">
            <v>5.75</v>
          </cell>
          <cell r="X241">
            <v>6.6124999999999998</v>
          </cell>
          <cell r="Y241">
            <v>7.6043749999999992</v>
          </cell>
          <cell r="Z241">
            <v>8.7450312499999985</v>
          </cell>
          <cell r="AA241">
            <v>10.056785937499997</v>
          </cell>
          <cell r="AB241">
            <v>11.565303828124996</v>
          </cell>
          <cell r="AC241">
            <v>13.300099402343745</v>
          </cell>
          <cell r="AD241">
            <v>15.295114312695306</v>
          </cell>
          <cell r="AE241">
            <v>17.589381459599601</v>
          </cell>
          <cell r="AF241">
            <v>20.22778867853954</v>
          </cell>
          <cell r="AG241">
            <v>23.26195698032047</v>
          </cell>
          <cell r="AH241">
            <v>26.751250527368537</v>
          </cell>
          <cell r="AI241">
            <v>30.763938106473816</v>
          </cell>
          <cell r="AJ241">
            <v>35.378528822444885</v>
          </cell>
          <cell r="AK241">
            <v>40.685308145811618</v>
          </cell>
          <cell r="AL241">
            <v>46.78810436768336</v>
          </cell>
          <cell r="AM241">
            <v>53.806320022835862</v>
          </cell>
          <cell r="AN241">
            <v>61.877268026261234</v>
          </cell>
          <cell r="AO241">
            <v>71.158858230200408</v>
          </cell>
          <cell r="AP241">
            <v>81.83268696473047</v>
          </cell>
          <cell r="AQ241">
            <v>94.107590009440031</v>
          </cell>
          <cell r="AR241">
            <v>108.22372851085603</v>
          </cell>
          <cell r="AS241">
            <v>124.45728778748443</v>
          </cell>
          <cell r="AT241">
            <v>143.12588095560707</v>
          </cell>
          <cell r="AU241">
            <v>164.59476309894814</v>
          </cell>
          <cell r="AV241">
            <v>189.28397756379033</v>
          </cell>
          <cell r="AW241">
            <v>217.67657419835885</v>
          </cell>
          <cell r="AX241">
            <v>250.32806032811266</v>
          </cell>
          <cell r="AY241">
            <v>287.87726937732953</v>
          </cell>
          <cell r="AZ241">
            <v>331.05885978392894</v>
          </cell>
          <cell r="BA241">
            <v>380.71768875151827</v>
          </cell>
          <cell r="BB241">
            <v>437.825342064246</v>
          </cell>
          <cell r="BC241">
            <v>503.49914337388287</v>
          </cell>
          <cell r="BD241">
            <v>579.02401487996531</v>
          </cell>
          <cell r="BE241">
            <v>665.87761711196003</v>
          </cell>
          <cell r="BF241">
            <v>765.75925967875401</v>
          </cell>
          <cell r="BG241">
            <v>880.62314863056702</v>
          </cell>
          <cell r="BH241">
            <v>1012.716620925152</v>
          </cell>
          <cell r="BI241">
            <v>1164.6241140639247</v>
          </cell>
          <cell r="BJ241">
            <v>1339.3177311735133</v>
          </cell>
          <cell r="BK241">
            <v>1540.2153908495402</v>
          </cell>
          <cell r="BL241">
            <v>1771.2476994769711</v>
          </cell>
          <cell r="BM241">
            <v>2036.9348543985166</v>
          </cell>
          <cell r="BN241">
            <v>2342.4750825582937</v>
          </cell>
          <cell r="BO241">
            <v>2693.8463449420374</v>
          </cell>
          <cell r="BP241">
            <v>3097.9232966833429</v>
          </cell>
          <cell r="BQ241">
            <v>3562.6117911858441</v>
          </cell>
          <cell r="BR241">
            <v>4097.0035598637205</v>
          </cell>
          <cell r="BS241">
            <v>4711.5540938432787</v>
          </cell>
          <cell r="BT241">
            <v>5418.2872079197705</v>
          </cell>
          <cell r="BU241">
            <v>6231.0302891077354</v>
          </cell>
          <cell r="BV241">
            <v>7165.6848324738949</v>
          </cell>
          <cell r="BW241">
            <v>8240.5375573449783</v>
          </cell>
          <cell r="BX241">
            <v>9476.618190946725</v>
          </cell>
          <cell r="BY241">
            <v>10898.110919588733</v>
          </cell>
          <cell r="BZ241">
            <v>12532.827557527042</v>
          </cell>
          <cell r="CA241">
            <v>14412.751691156096</v>
          </cell>
          <cell r="CB241">
            <v>16574.664444829508</v>
          </cell>
          <cell r="CC241">
            <v>19060.864111553932</v>
          </cell>
          <cell r="CD241">
            <v>21919.99372828702</v>
          </cell>
          <cell r="CE241">
            <v>25207.992787530071</v>
          </cell>
          <cell r="CF241">
            <v>28989.191705659578</v>
          </cell>
          <cell r="CG241">
            <v>33337.570461508512</v>
          </cell>
          <cell r="CH241">
            <v>38338.206030734786</v>
          </cell>
          <cell r="CI241">
            <v>44088.936935345002</v>
          </cell>
          <cell r="CJ241">
            <v>50702.277475646748</v>
          </cell>
          <cell r="CK241">
            <v>58307.619096993752</v>
          </cell>
          <cell r="CL241">
            <v>67053.761961542812</v>
          </cell>
          <cell r="CM241">
            <v>77111.826255774227</v>
          </cell>
          <cell r="CN241">
            <v>88678.600194140352</v>
          </cell>
          <cell r="CO241">
            <v>101980.39022326139</v>
          </cell>
          <cell r="CP241">
            <v>117277.44875675059</v>
          </cell>
          <cell r="CQ241">
            <v>134869.06607026316</v>
          </cell>
          <cell r="CR241">
            <v>155099.42598080263</v>
          </cell>
          <cell r="CS241">
            <v>178364.33987792302</v>
          </cell>
        </row>
        <row r="242">
          <cell r="B242">
            <v>0</v>
          </cell>
          <cell r="C242">
            <v>0</v>
          </cell>
          <cell r="D242">
            <v>0</v>
          </cell>
          <cell r="E242">
            <v>0</v>
          </cell>
          <cell r="F242">
            <v>0</v>
          </cell>
          <cell r="G242">
            <v>0</v>
          </cell>
          <cell r="H242">
            <v>0</v>
          </cell>
          <cell r="I242">
            <v>0</v>
          </cell>
          <cell r="J242">
            <v>0</v>
          </cell>
          <cell r="K242">
            <v>0</v>
          </cell>
          <cell r="L242">
            <v>0</v>
          </cell>
          <cell r="M242">
            <v>0</v>
          </cell>
          <cell r="N242">
            <v>0</v>
          </cell>
          <cell r="O242">
            <v>0</v>
          </cell>
          <cell r="P242">
            <v>0</v>
          </cell>
          <cell r="Q242">
            <v>0</v>
          </cell>
          <cell r="R242">
            <v>0</v>
          </cell>
          <cell r="S242">
            <v>0</v>
          </cell>
          <cell r="T242">
            <v>0</v>
          </cell>
          <cell r="U242">
            <v>0</v>
          </cell>
          <cell r="V242">
            <v>5</v>
          </cell>
          <cell r="W242">
            <v>5.75</v>
          </cell>
          <cell r="X242">
            <v>6.6124999999999998</v>
          </cell>
          <cell r="Y242">
            <v>7.6043749999999992</v>
          </cell>
          <cell r="Z242">
            <v>8.7450312499999985</v>
          </cell>
          <cell r="AA242">
            <v>10.056785937499997</v>
          </cell>
          <cell r="AB242">
            <v>11.565303828124996</v>
          </cell>
          <cell r="AC242">
            <v>13.300099402343745</v>
          </cell>
          <cell r="AD242">
            <v>15.295114312695306</v>
          </cell>
          <cell r="AE242">
            <v>17.589381459599601</v>
          </cell>
          <cell r="AF242">
            <v>20.22778867853954</v>
          </cell>
          <cell r="AG242">
            <v>23.26195698032047</v>
          </cell>
          <cell r="AH242">
            <v>26.751250527368537</v>
          </cell>
          <cell r="AI242">
            <v>30.763938106473816</v>
          </cell>
          <cell r="AJ242">
            <v>35.378528822444885</v>
          </cell>
          <cell r="AK242">
            <v>40.685308145811618</v>
          </cell>
          <cell r="AL242">
            <v>46.78810436768336</v>
          </cell>
          <cell r="AM242">
            <v>53.806320022835862</v>
          </cell>
          <cell r="AN242">
            <v>61.877268026261234</v>
          </cell>
          <cell r="AO242">
            <v>71.158858230200408</v>
          </cell>
          <cell r="AP242">
            <v>81.83268696473047</v>
          </cell>
          <cell r="AQ242">
            <v>94.107590009440031</v>
          </cell>
          <cell r="AR242">
            <v>108.22372851085603</v>
          </cell>
          <cell r="AS242">
            <v>124.45728778748443</v>
          </cell>
          <cell r="AT242">
            <v>143.12588095560707</v>
          </cell>
          <cell r="AU242">
            <v>164.59476309894814</v>
          </cell>
          <cell r="AV242">
            <v>189.28397756379033</v>
          </cell>
          <cell r="AW242">
            <v>217.67657419835885</v>
          </cell>
          <cell r="AX242">
            <v>250.32806032811266</v>
          </cell>
          <cell r="AY242">
            <v>287.87726937732953</v>
          </cell>
          <cell r="AZ242">
            <v>331.05885978392894</v>
          </cell>
          <cell r="BA242">
            <v>380.71768875151827</v>
          </cell>
          <cell r="BB242">
            <v>437.825342064246</v>
          </cell>
          <cell r="BC242">
            <v>503.49914337388287</v>
          </cell>
          <cell r="BD242">
            <v>579.02401487996531</v>
          </cell>
          <cell r="BE242">
            <v>665.87761711196003</v>
          </cell>
          <cell r="BF242">
            <v>765.75925967875401</v>
          </cell>
          <cell r="BG242">
            <v>880.62314863056702</v>
          </cell>
          <cell r="BH242">
            <v>1012.716620925152</v>
          </cell>
          <cell r="BI242">
            <v>1164.6241140639247</v>
          </cell>
          <cell r="BJ242">
            <v>1339.3177311735133</v>
          </cell>
          <cell r="BK242">
            <v>1540.2153908495402</v>
          </cell>
          <cell r="BL242">
            <v>1771.2476994769711</v>
          </cell>
          <cell r="BM242">
            <v>2036.9348543985166</v>
          </cell>
          <cell r="BN242">
            <v>2342.4750825582937</v>
          </cell>
          <cell r="BO242">
            <v>2693.8463449420374</v>
          </cell>
          <cell r="BP242">
            <v>3097.9232966833429</v>
          </cell>
          <cell r="BQ242">
            <v>3562.6117911858441</v>
          </cell>
          <cell r="BR242">
            <v>4097.0035598637205</v>
          </cell>
          <cell r="BS242">
            <v>4711.5540938432787</v>
          </cell>
          <cell r="BT242">
            <v>5418.2872079197705</v>
          </cell>
          <cell r="BU242">
            <v>6231.0302891077354</v>
          </cell>
          <cell r="BV242">
            <v>7165.6848324738949</v>
          </cell>
          <cell r="BW242">
            <v>8240.5375573449783</v>
          </cell>
          <cell r="BX242">
            <v>9476.618190946725</v>
          </cell>
          <cell r="BY242">
            <v>10898.110919588733</v>
          </cell>
          <cell r="BZ242">
            <v>12532.827557527042</v>
          </cell>
          <cell r="CA242">
            <v>14412.751691156096</v>
          </cell>
          <cell r="CB242">
            <v>16574.664444829508</v>
          </cell>
          <cell r="CC242">
            <v>19060.864111553932</v>
          </cell>
          <cell r="CD242">
            <v>21919.99372828702</v>
          </cell>
          <cell r="CE242">
            <v>25207.992787530071</v>
          </cell>
          <cell r="CF242">
            <v>28989.191705659578</v>
          </cell>
          <cell r="CG242">
            <v>33337.570461508512</v>
          </cell>
          <cell r="CH242">
            <v>38338.206030734786</v>
          </cell>
          <cell r="CI242">
            <v>44088.936935345002</v>
          </cell>
          <cell r="CJ242">
            <v>50702.277475646748</v>
          </cell>
          <cell r="CK242">
            <v>58307.619096993752</v>
          </cell>
          <cell r="CL242">
            <v>67053.761961542812</v>
          </cell>
          <cell r="CM242">
            <v>77111.826255774227</v>
          </cell>
          <cell r="CN242">
            <v>88678.600194140352</v>
          </cell>
          <cell r="CO242">
            <v>101980.39022326139</v>
          </cell>
          <cell r="CP242">
            <v>117277.44875675059</v>
          </cell>
          <cell r="CQ242">
            <v>134869.06607026316</v>
          </cell>
          <cell r="CR242">
            <v>155099.42598080263</v>
          </cell>
          <cell r="CS242">
            <v>178364.33987792302</v>
          </cell>
        </row>
        <row r="243">
          <cell r="B243">
            <v>0</v>
          </cell>
          <cell r="C243">
            <v>0</v>
          </cell>
          <cell r="D243">
            <v>0</v>
          </cell>
          <cell r="E243">
            <v>0</v>
          </cell>
          <cell r="F243">
            <v>0</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0</v>
          </cell>
          <cell r="V243">
            <v>5</v>
          </cell>
          <cell r="W243">
            <v>5.75</v>
          </cell>
          <cell r="X243">
            <v>6.6124999999999998</v>
          </cell>
          <cell r="Y243">
            <v>7.6043749999999992</v>
          </cell>
          <cell r="Z243">
            <v>8.7450312499999985</v>
          </cell>
          <cell r="AA243">
            <v>10.056785937499997</v>
          </cell>
          <cell r="AB243">
            <v>11.565303828124996</v>
          </cell>
          <cell r="AC243">
            <v>13.300099402343745</v>
          </cell>
          <cell r="AD243">
            <v>15.295114312695306</v>
          </cell>
          <cell r="AE243">
            <v>17.589381459599601</v>
          </cell>
          <cell r="AF243">
            <v>20.22778867853954</v>
          </cell>
          <cell r="AG243">
            <v>23.26195698032047</v>
          </cell>
          <cell r="AH243">
            <v>26.751250527368537</v>
          </cell>
          <cell r="AI243">
            <v>30.763938106473816</v>
          </cell>
          <cell r="AJ243">
            <v>35.378528822444885</v>
          </cell>
          <cell r="AK243">
            <v>40.685308145811618</v>
          </cell>
          <cell r="AL243">
            <v>46.78810436768336</v>
          </cell>
          <cell r="AM243">
            <v>53.806320022835862</v>
          </cell>
          <cell r="AN243">
            <v>61.877268026261234</v>
          </cell>
          <cell r="AO243">
            <v>71.158858230200408</v>
          </cell>
          <cell r="AP243">
            <v>81.83268696473047</v>
          </cell>
          <cell r="AQ243">
            <v>94.107590009440031</v>
          </cell>
          <cell r="AR243">
            <v>108.22372851085603</v>
          </cell>
          <cell r="AS243">
            <v>124.45728778748443</v>
          </cell>
          <cell r="AT243">
            <v>143.12588095560707</v>
          </cell>
          <cell r="AU243">
            <v>164.59476309894814</v>
          </cell>
          <cell r="AV243">
            <v>189.28397756379033</v>
          </cell>
          <cell r="AW243">
            <v>217.67657419835885</v>
          </cell>
          <cell r="AX243">
            <v>250.32806032811266</v>
          </cell>
          <cell r="AY243">
            <v>287.87726937732953</v>
          </cell>
          <cell r="AZ243">
            <v>331.05885978392894</v>
          </cell>
          <cell r="BA243">
            <v>380.71768875151827</v>
          </cell>
          <cell r="BB243">
            <v>437.825342064246</v>
          </cell>
          <cell r="BC243">
            <v>503.49914337388287</v>
          </cell>
          <cell r="BD243">
            <v>579.02401487996531</v>
          </cell>
          <cell r="BE243">
            <v>665.87761711196003</v>
          </cell>
          <cell r="BF243">
            <v>765.75925967875401</v>
          </cell>
          <cell r="BG243">
            <v>880.62314863056702</v>
          </cell>
          <cell r="BH243">
            <v>1012.716620925152</v>
          </cell>
          <cell r="BI243">
            <v>1164.6241140639247</v>
          </cell>
          <cell r="BJ243">
            <v>1339.3177311735133</v>
          </cell>
          <cell r="BK243">
            <v>1540.2153908495402</v>
          </cell>
          <cell r="BL243">
            <v>1771.2476994769711</v>
          </cell>
          <cell r="BM243">
            <v>2036.9348543985166</v>
          </cell>
          <cell r="BN243">
            <v>2342.4750825582937</v>
          </cell>
          <cell r="BO243">
            <v>2693.8463449420374</v>
          </cell>
          <cell r="BP243">
            <v>3097.9232966833429</v>
          </cell>
          <cell r="BQ243">
            <v>3562.6117911858441</v>
          </cell>
          <cell r="BR243">
            <v>4097.0035598637205</v>
          </cell>
          <cell r="BS243">
            <v>4711.5540938432787</v>
          </cell>
          <cell r="BT243">
            <v>5418.2872079197705</v>
          </cell>
          <cell r="BU243">
            <v>6231.0302891077354</v>
          </cell>
          <cell r="BV243">
            <v>7165.6848324738949</v>
          </cell>
          <cell r="BW243">
            <v>8240.5375573449783</v>
          </cell>
          <cell r="BX243">
            <v>9476.618190946725</v>
          </cell>
          <cell r="BY243">
            <v>10898.110919588733</v>
          </cell>
          <cell r="BZ243">
            <v>12532.827557527042</v>
          </cell>
          <cell r="CA243">
            <v>14412.751691156096</v>
          </cell>
          <cell r="CB243">
            <v>16574.664444829508</v>
          </cell>
          <cell r="CC243">
            <v>19060.864111553932</v>
          </cell>
          <cell r="CD243">
            <v>21919.99372828702</v>
          </cell>
          <cell r="CE243">
            <v>25207.992787530071</v>
          </cell>
          <cell r="CF243">
            <v>28989.191705659578</v>
          </cell>
          <cell r="CG243">
            <v>33337.570461508512</v>
          </cell>
          <cell r="CH243">
            <v>38338.206030734786</v>
          </cell>
          <cell r="CI243">
            <v>44088.936935345002</v>
          </cell>
          <cell r="CJ243">
            <v>50702.277475646748</v>
          </cell>
          <cell r="CK243">
            <v>58307.619096993752</v>
          </cell>
          <cell r="CL243">
            <v>67053.761961542812</v>
          </cell>
          <cell r="CM243">
            <v>77111.826255774227</v>
          </cell>
          <cell r="CN243">
            <v>88678.600194140352</v>
          </cell>
          <cell r="CO243">
            <v>101980.39022326139</v>
          </cell>
          <cell r="CP243">
            <v>117277.44875675059</v>
          </cell>
          <cell r="CQ243">
            <v>134869.06607026316</v>
          </cell>
          <cell r="CR243">
            <v>155099.42598080263</v>
          </cell>
          <cell r="CS243">
            <v>178364.33987792302</v>
          </cell>
        </row>
        <row r="244">
          <cell r="B244">
            <v>0</v>
          </cell>
          <cell r="C244">
            <v>0</v>
          </cell>
          <cell r="D244">
            <v>0</v>
          </cell>
          <cell r="E244">
            <v>0</v>
          </cell>
          <cell r="F244">
            <v>0</v>
          </cell>
          <cell r="G244">
            <v>0</v>
          </cell>
          <cell r="H244">
            <v>0</v>
          </cell>
          <cell r="I244">
            <v>0</v>
          </cell>
          <cell r="J244">
            <v>0</v>
          </cell>
          <cell r="K244">
            <v>0</v>
          </cell>
          <cell r="L244">
            <v>0</v>
          </cell>
          <cell r="M244">
            <v>0</v>
          </cell>
          <cell r="N244">
            <v>0</v>
          </cell>
          <cell r="O244">
            <v>0</v>
          </cell>
          <cell r="P244">
            <v>0</v>
          </cell>
          <cell r="Q244">
            <v>0</v>
          </cell>
          <cell r="R244">
            <v>0</v>
          </cell>
          <cell r="S244">
            <v>0</v>
          </cell>
          <cell r="T244">
            <v>0</v>
          </cell>
          <cell r="U244">
            <v>0</v>
          </cell>
          <cell r="V244">
            <v>5</v>
          </cell>
          <cell r="W244">
            <v>5.75</v>
          </cell>
          <cell r="X244">
            <v>6.6124999999999998</v>
          </cell>
          <cell r="Y244">
            <v>7.6043749999999992</v>
          </cell>
          <cell r="Z244">
            <v>8.7450312499999985</v>
          </cell>
          <cell r="AA244">
            <v>10.056785937499997</v>
          </cell>
          <cell r="AB244">
            <v>11.565303828124996</v>
          </cell>
          <cell r="AC244">
            <v>13.300099402343745</v>
          </cell>
          <cell r="AD244">
            <v>15.295114312695306</v>
          </cell>
          <cell r="AE244">
            <v>17.589381459599601</v>
          </cell>
          <cell r="AF244">
            <v>20.22778867853954</v>
          </cell>
          <cell r="AG244">
            <v>23.26195698032047</v>
          </cell>
          <cell r="AH244">
            <v>26.751250527368537</v>
          </cell>
          <cell r="AI244">
            <v>30.763938106473816</v>
          </cell>
          <cell r="AJ244">
            <v>35.378528822444885</v>
          </cell>
          <cell r="AK244">
            <v>40.685308145811618</v>
          </cell>
          <cell r="AL244">
            <v>46.78810436768336</v>
          </cell>
          <cell r="AM244">
            <v>53.806320022835862</v>
          </cell>
          <cell r="AN244">
            <v>61.877268026261234</v>
          </cell>
          <cell r="AO244">
            <v>71.158858230200408</v>
          </cell>
          <cell r="AP244">
            <v>81.83268696473047</v>
          </cell>
          <cell r="AQ244">
            <v>94.107590009440031</v>
          </cell>
          <cell r="AR244">
            <v>108.22372851085603</v>
          </cell>
          <cell r="AS244">
            <v>124.45728778748443</v>
          </cell>
          <cell r="AT244">
            <v>143.12588095560707</v>
          </cell>
          <cell r="AU244">
            <v>164.59476309894814</v>
          </cell>
          <cell r="AV244">
            <v>189.28397756379033</v>
          </cell>
          <cell r="AW244">
            <v>217.67657419835885</v>
          </cell>
          <cell r="AX244">
            <v>250.32806032811266</v>
          </cell>
          <cell r="AY244">
            <v>287.87726937732953</v>
          </cell>
          <cell r="AZ244">
            <v>331.05885978392894</v>
          </cell>
          <cell r="BA244">
            <v>380.71768875151827</v>
          </cell>
          <cell r="BB244">
            <v>437.825342064246</v>
          </cell>
          <cell r="BC244">
            <v>503.49914337388287</v>
          </cell>
          <cell r="BD244">
            <v>579.02401487996531</v>
          </cell>
          <cell r="BE244">
            <v>665.87761711196003</v>
          </cell>
          <cell r="BF244">
            <v>765.75925967875401</v>
          </cell>
          <cell r="BG244">
            <v>880.62314863056702</v>
          </cell>
          <cell r="BH244">
            <v>1012.716620925152</v>
          </cell>
          <cell r="BI244">
            <v>1164.6241140639247</v>
          </cell>
          <cell r="BJ244">
            <v>1339.3177311735133</v>
          </cell>
          <cell r="BK244">
            <v>1540.2153908495402</v>
          </cell>
          <cell r="BL244">
            <v>1771.2476994769711</v>
          </cell>
          <cell r="BM244">
            <v>2036.9348543985166</v>
          </cell>
          <cell r="BN244">
            <v>2342.4750825582937</v>
          </cell>
          <cell r="BO244">
            <v>2693.8463449420374</v>
          </cell>
          <cell r="BP244">
            <v>3097.9232966833429</v>
          </cell>
          <cell r="BQ244">
            <v>3562.6117911858441</v>
          </cell>
          <cell r="BR244">
            <v>4097.0035598637205</v>
          </cell>
          <cell r="BS244">
            <v>4711.5540938432787</v>
          </cell>
          <cell r="BT244">
            <v>5418.2872079197705</v>
          </cell>
          <cell r="BU244">
            <v>6231.0302891077354</v>
          </cell>
          <cell r="BV244">
            <v>7165.6848324738949</v>
          </cell>
          <cell r="BW244">
            <v>8240.5375573449783</v>
          </cell>
          <cell r="BX244">
            <v>9476.618190946725</v>
          </cell>
          <cell r="BY244">
            <v>10898.110919588733</v>
          </cell>
          <cell r="BZ244">
            <v>12532.827557527042</v>
          </cell>
          <cell r="CA244">
            <v>14412.751691156096</v>
          </cell>
          <cell r="CB244">
            <v>16574.664444829508</v>
          </cell>
          <cell r="CC244">
            <v>19060.864111553932</v>
          </cell>
          <cell r="CD244">
            <v>21919.99372828702</v>
          </cell>
          <cell r="CE244">
            <v>25207.992787530071</v>
          </cell>
          <cell r="CF244">
            <v>28989.191705659578</v>
          </cell>
          <cell r="CG244">
            <v>33337.570461508512</v>
          </cell>
          <cell r="CH244">
            <v>38338.206030734786</v>
          </cell>
          <cell r="CI244">
            <v>44088.936935345002</v>
          </cell>
          <cell r="CJ244">
            <v>50702.277475646748</v>
          </cell>
          <cell r="CK244">
            <v>58307.619096993752</v>
          </cell>
          <cell r="CL244">
            <v>67053.761961542812</v>
          </cell>
          <cell r="CM244">
            <v>77111.826255774227</v>
          </cell>
          <cell r="CN244">
            <v>88678.600194140352</v>
          </cell>
          <cell r="CO244">
            <v>101980.39022326139</v>
          </cell>
          <cell r="CP244">
            <v>117277.44875675059</v>
          </cell>
          <cell r="CQ244">
            <v>134869.06607026316</v>
          </cell>
          <cell r="CR244">
            <v>155099.42598080263</v>
          </cell>
          <cell r="CS244">
            <v>178364.33987792302</v>
          </cell>
        </row>
        <row r="245">
          <cell r="B245">
            <v>0</v>
          </cell>
          <cell r="C245">
            <v>0</v>
          </cell>
          <cell r="D245">
            <v>0</v>
          </cell>
          <cell r="E245">
            <v>0</v>
          </cell>
          <cell r="F245">
            <v>0</v>
          </cell>
          <cell r="G245">
            <v>0</v>
          </cell>
          <cell r="H245">
            <v>0</v>
          </cell>
          <cell r="I245">
            <v>0</v>
          </cell>
          <cell r="J245">
            <v>0</v>
          </cell>
          <cell r="K245">
            <v>0</v>
          </cell>
          <cell r="L245">
            <v>0</v>
          </cell>
          <cell r="M245">
            <v>0</v>
          </cell>
          <cell r="N245">
            <v>0</v>
          </cell>
          <cell r="O245">
            <v>0</v>
          </cell>
          <cell r="P245">
            <v>0</v>
          </cell>
          <cell r="Q245">
            <v>0</v>
          </cell>
          <cell r="R245">
            <v>0</v>
          </cell>
          <cell r="S245">
            <v>0</v>
          </cell>
          <cell r="T245">
            <v>0</v>
          </cell>
          <cell r="U245">
            <v>0</v>
          </cell>
          <cell r="V245">
            <v>5</v>
          </cell>
          <cell r="W245">
            <v>5.75</v>
          </cell>
          <cell r="X245">
            <v>6.6124999999999998</v>
          </cell>
          <cell r="Y245">
            <v>7.6043749999999992</v>
          </cell>
          <cell r="Z245">
            <v>8.7450312499999985</v>
          </cell>
          <cell r="AA245">
            <v>10.056785937499997</v>
          </cell>
          <cell r="AB245">
            <v>11.565303828124996</v>
          </cell>
          <cell r="AC245">
            <v>13.300099402343745</v>
          </cell>
          <cell r="AD245">
            <v>15.295114312695306</v>
          </cell>
          <cell r="AE245">
            <v>17.589381459599601</v>
          </cell>
          <cell r="AF245">
            <v>20.22778867853954</v>
          </cell>
          <cell r="AG245">
            <v>23.26195698032047</v>
          </cell>
          <cell r="AH245">
            <v>26.751250527368537</v>
          </cell>
          <cell r="AI245">
            <v>30.763938106473816</v>
          </cell>
          <cell r="AJ245">
            <v>35.378528822444885</v>
          </cell>
          <cell r="AK245">
            <v>40.685308145811618</v>
          </cell>
          <cell r="AL245">
            <v>46.78810436768336</v>
          </cell>
          <cell r="AM245">
            <v>53.806320022835862</v>
          </cell>
          <cell r="AN245">
            <v>61.877268026261234</v>
          </cell>
          <cell r="AO245">
            <v>71.158858230200408</v>
          </cell>
          <cell r="AP245">
            <v>81.83268696473047</v>
          </cell>
          <cell r="AQ245">
            <v>94.107590009440031</v>
          </cell>
          <cell r="AR245">
            <v>108.22372851085603</v>
          </cell>
          <cell r="AS245">
            <v>124.45728778748443</v>
          </cell>
          <cell r="AT245">
            <v>143.12588095560707</v>
          </cell>
          <cell r="AU245">
            <v>164.59476309894814</v>
          </cell>
          <cell r="AV245">
            <v>189.28397756379033</v>
          </cell>
          <cell r="AW245">
            <v>217.67657419835885</v>
          </cell>
          <cell r="AX245">
            <v>250.32806032811266</v>
          </cell>
          <cell r="AY245">
            <v>287.87726937732953</v>
          </cell>
          <cell r="AZ245">
            <v>331.05885978392894</v>
          </cell>
          <cell r="BA245">
            <v>380.71768875151827</v>
          </cell>
          <cell r="BB245">
            <v>437.825342064246</v>
          </cell>
          <cell r="BC245">
            <v>503.49914337388287</v>
          </cell>
          <cell r="BD245">
            <v>579.02401487996531</v>
          </cell>
          <cell r="BE245">
            <v>665.87761711196003</v>
          </cell>
          <cell r="BF245">
            <v>765.75925967875401</v>
          </cell>
          <cell r="BG245">
            <v>880.62314863056702</v>
          </cell>
          <cell r="BH245">
            <v>1012.716620925152</v>
          </cell>
          <cell r="BI245">
            <v>1164.6241140639247</v>
          </cell>
          <cell r="BJ245">
            <v>1339.3177311735133</v>
          </cell>
          <cell r="BK245">
            <v>1540.2153908495402</v>
          </cell>
          <cell r="BL245">
            <v>1771.2476994769711</v>
          </cell>
          <cell r="BM245">
            <v>2036.9348543985166</v>
          </cell>
          <cell r="BN245">
            <v>2342.4750825582937</v>
          </cell>
          <cell r="BO245">
            <v>2693.8463449420374</v>
          </cell>
          <cell r="BP245">
            <v>3097.9232966833429</v>
          </cell>
          <cell r="BQ245">
            <v>3562.6117911858441</v>
          </cell>
          <cell r="BR245">
            <v>4097.0035598637205</v>
          </cell>
          <cell r="BS245">
            <v>4711.5540938432787</v>
          </cell>
          <cell r="BT245">
            <v>5418.2872079197705</v>
          </cell>
          <cell r="BU245">
            <v>6231.0302891077354</v>
          </cell>
          <cell r="BV245">
            <v>7165.6848324738949</v>
          </cell>
          <cell r="BW245">
            <v>8240.5375573449783</v>
          </cell>
          <cell r="BX245">
            <v>9476.618190946725</v>
          </cell>
          <cell r="BY245">
            <v>10898.110919588733</v>
          </cell>
          <cell r="BZ245">
            <v>12532.827557527042</v>
          </cell>
          <cell r="CA245">
            <v>14412.751691156096</v>
          </cell>
          <cell r="CB245">
            <v>16574.664444829508</v>
          </cell>
          <cell r="CC245">
            <v>19060.864111553932</v>
          </cell>
          <cell r="CD245">
            <v>21919.99372828702</v>
          </cell>
          <cell r="CE245">
            <v>25207.992787530071</v>
          </cell>
          <cell r="CF245">
            <v>28989.191705659578</v>
          </cell>
          <cell r="CG245">
            <v>33337.570461508512</v>
          </cell>
          <cell r="CH245">
            <v>38338.206030734786</v>
          </cell>
          <cell r="CI245">
            <v>44088.936935345002</v>
          </cell>
          <cell r="CJ245">
            <v>50702.277475646748</v>
          </cell>
          <cell r="CK245">
            <v>58307.619096993752</v>
          </cell>
          <cell r="CL245">
            <v>67053.761961542812</v>
          </cell>
          <cell r="CM245">
            <v>77111.826255774227</v>
          </cell>
          <cell r="CN245">
            <v>88678.600194140352</v>
          </cell>
          <cell r="CO245">
            <v>101980.39022326139</v>
          </cell>
          <cell r="CP245">
            <v>117277.44875675059</v>
          </cell>
          <cell r="CQ245">
            <v>134869.06607026316</v>
          </cell>
          <cell r="CR245">
            <v>155099.42598080263</v>
          </cell>
          <cell r="CS245">
            <v>178364.33987792302</v>
          </cell>
        </row>
        <row r="246">
          <cell r="B246">
            <v>0</v>
          </cell>
          <cell r="C246">
            <v>0</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5</v>
          </cell>
          <cell r="W246">
            <v>5.75</v>
          </cell>
          <cell r="X246">
            <v>6.6124999999999998</v>
          </cell>
          <cell r="Y246">
            <v>7.6043749999999992</v>
          </cell>
          <cell r="Z246">
            <v>8.7450312499999985</v>
          </cell>
          <cell r="AA246">
            <v>10.056785937499997</v>
          </cell>
          <cell r="AB246">
            <v>11.565303828124996</v>
          </cell>
          <cell r="AC246">
            <v>13.300099402343745</v>
          </cell>
          <cell r="AD246">
            <v>15.295114312695306</v>
          </cell>
          <cell r="AE246">
            <v>17.589381459599601</v>
          </cell>
          <cell r="AF246">
            <v>20.22778867853954</v>
          </cell>
          <cell r="AG246">
            <v>23.26195698032047</v>
          </cell>
          <cell r="AH246">
            <v>26.751250527368537</v>
          </cell>
          <cell r="AI246">
            <v>30.763938106473816</v>
          </cell>
          <cell r="AJ246">
            <v>35.378528822444885</v>
          </cell>
          <cell r="AK246">
            <v>40.685308145811618</v>
          </cell>
          <cell r="AL246">
            <v>46.78810436768336</v>
          </cell>
          <cell r="AM246">
            <v>53.806320022835862</v>
          </cell>
          <cell r="AN246">
            <v>61.877268026261234</v>
          </cell>
          <cell r="AO246">
            <v>71.158858230200408</v>
          </cell>
          <cell r="AP246">
            <v>81.83268696473047</v>
          </cell>
          <cell r="AQ246">
            <v>94.107590009440031</v>
          </cell>
          <cell r="AR246">
            <v>108.22372851085603</v>
          </cell>
          <cell r="AS246">
            <v>124.45728778748443</v>
          </cell>
          <cell r="AT246">
            <v>143.12588095560707</v>
          </cell>
          <cell r="AU246">
            <v>164.59476309894814</v>
          </cell>
          <cell r="AV246">
            <v>189.28397756379033</v>
          </cell>
          <cell r="AW246">
            <v>217.67657419835885</v>
          </cell>
          <cell r="AX246">
            <v>250.32806032811266</v>
          </cell>
          <cell r="AY246">
            <v>287.87726937732953</v>
          </cell>
          <cell r="AZ246">
            <v>331.05885978392894</v>
          </cell>
          <cell r="BA246">
            <v>380.71768875151827</v>
          </cell>
          <cell r="BB246">
            <v>437.825342064246</v>
          </cell>
          <cell r="BC246">
            <v>503.49914337388287</v>
          </cell>
          <cell r="BD246">
            <v>579.02401487996531</v>
          </cell>
          <cell r="BE246">
            <v>665.87761711196003</v>
          </cell>
          <cell r="BF246">
            <v>765.75925967875401</v>
          </cell>
          <cell r="BG246">
            <v>880.62314863056702</v>
          </cell>
          <cell r="BH246">
            <v>1012.716620925152</v>
          </cell>
          <cell r="BI246">
            <v>1164.6241140639247</v>
          </cell>
          <cell r="BJ246">
            <v>1339.3177311735133</v>
          </cell>
          <cell r="BK246">
            <v>1540.2153908495402</v>
          </cell>
          <cell r="BL246">
            <v>1771.2476994769711</v>
          </cell>
          <cell r="BM246">
            <v>2036.9348543985166</v>
          </cell>
          <cell r="BN246">
            <v>2342.4750825582937</v>
          </cell>
          <cell r="BO246">
            <v>2693.8463449420374</v>
          </cell>
          <cell r="BP246">
            <v>3097.9232966833429</v>
          </cell>
          <cell r="BQ246">
            <v>3562.6117911858441</v>
          </cell>
          <cell r="BR246">
            <v>4097.0035598637205</v>
          </cell>
          <cell r="BS246">
            <v>4711.5540938432787</v>
          </cell>
          <cell r="BT246">
            <v>5418.2872079197705</v>
          </cell>
          <cell r="BU246">
            <v>6231.0302891077354</v>
          </cell>
          <cell r="BV246">
            <v>7165.6848324738949</v>
          </cell>
          <cell r="BW246">
            <v>8240.5375573449783</v>
          </cell>
          <cell r="BX246">
            <v>9476.618190946725</v>
          </cell>
          <cell r="BY246">
            <v>10898.110919588733</v>
          </cell>
          <cell r="BZ246">
            <v>12532.827557527042</v>
          </cell>
          <cell r="CA246">
            <v>14412.751691156096</v>
          </cell>
          <cell r="CB246">
            <v>16574.664444829508</v>
          </cell>
          <cell r="CC246">
            <v>19060.864111553932</v>
          </cell>
          <cell r="CD246">
            <v>21919.99372828702</v>
          </cell>
          <cell r="CE246">
            <v>25207.992787530071</v>
          </cell>
          <cell r="CF246">
            <v>28989.191705659578</v>
          </cell>
          <cell r="CG246">
            <v>33337.570461508512</v>
          </cell>
          <cell r="CH246">
            <v>38338.206030734786</v>
          </cell>
          <cell r="CI246">
            <v>44088.936935345002</v>
          </cell>
          <cell r="CJ246">
            <v>50702.277475646748</v>
          </cell>
          <cell r="CK246">
            <v>58307.619096993752</v>
          </cell>
          <cell r="CL246">
            <v>67053.761961542812</v>
          </cell>
          <cell r="CM246">
            <v>77111.826255774227</v>
          </cell>
          <cell r="CN246">
            <v>88678.600194140352</v>
          </cell>
          <cell r="CO246">
            <v>101980.39022326139</v>
          </cell>
          <cell r="CP246">
            <v>117277.44875675059</v>
          </cell>
          <cell r="CQ246">
            <v>134869.06607026316</v>
          </cell>
          <cell r="CR246">
            <v>155099.42598080263</v>
          </cell>
          <cell r="CS246">
            <v>178364.33987792302</v>
          </cell>
        </row>
        <row r="247">
          <cell r="B247">
            <v>0</v>
          </cell>
          <cell r="C247">
            <v>0</v>
          </cell>
          <cell r="D247">
            <v>0</v>
          </cell>
          <cell r="E247">
            <v>0</v>
          </cell>
          <cell r="F247">
            <v>0</v>
          </cell>
          <cell r="G247">
            <v>0</v>
          </cell>
          <cell r="H247">
            <v>0</v>
          </cell>
          <cell r="I247">
            <v>0</v>
          </cell>
          <cell r="J247">
            <v>0</v>
          </cell>
          <cell r="K247">
            <v>0</v>
          </cell>
          <cell r="L247">
            <v>0</v>
          </cell>
          <cell r="M247">
            <v>0</v>
          </cell>
          <cell r="N247">
            <v>0</v>
          </cell>
          <cell r="O247">
            <v>0</v>
          </cell>
          <cell r="P247">
            <v>0</v>
          </cell>
          <cell r="Q247">
            <v>0</v>
          </cell>
          <cell r="R247">
            <v>0</v>
          </cell>
          <cell r="S247">
            <v>0</v>
          </cell>
          <cell r="T247">
            <v>0</v>
          </cell>
          <cell r="U247">
            <v>0</v>
          </cell>
          <cell r="V247">
            <v>5</v>
          </cell>
          <cell r="W247">
            <v>5.75</v>
          </cell>
          <cell r="X247">
            <v>6.6124999999999998</v>
          </cell>
          <cell r="Y247">
            <v>7.6043749999999992</v>
          </cell>
          <cell r="Z247">
            <v>8.7450312499999985</v>
          </cell>
          <cell r="AA247">
            <v>10.056785937499997</v>
          </cell>
          <cell r="AB247">
            <v>11.565303828124996</v>
          </cell>
          <cell r="AC247">
            <v>13.300099402343745</v>
          </cell>
          <cell r="AD247">
            <v>15.295114312695306</v>
          </cell>
          <cell r="AE247">
            <v>17.589381459599601</v>
          </cell>
          <cell r="AF247">
            <v>20.22778867853954</v>
          </cell>
          <cell r="AG247">
            <v>23.26195698032047</v>
          </cell>
          <cell r="AH247">
            <v>26.751250527368537</v>
          </cell>
          <cell r="AI247">
            <v>30.763938106473816</v>
          </cell>
          <cell r="AJ247">
            <v>35.378528822444885</v>
          </cell>
          <cell r="AK247">
            <v>40.685308145811618</v>
          </cell>
          <cell r="AL247">
            <v>46.78810436768336</v>
          </cell>
          <cell r="AM247">
            <v>53.806320022835862</v>
          </cell>
          <cell r="AN247">
            <v>61.877268026261234</v>
          </cell>
          <cell r="AO247">
            <v>71.158858230200408</v>
          </cell>
          <cell r="AP247">
            <v>81.83268696473047</v>
          </cell>
          <cell r="AQ247">
            <v>94.107590009440031</v>
          </cell>
          <cell r="AR247">
            <v>108.22372851085603</v>
          </cell>
          <cell r="AS247">
            <v>124.45728778748443</v>
          </cell>
          <cell r="AT247">
            <v>143.12588095560707</v>
          </cell>
          <cell r="AU247">
            <v>164.59476309894814</v>
          </cell>
          <cell r="AV247">
            <v>189.28397756379033</v>
          </cell>
          <cell r="AW247">
            <v>217.67657419835885</v>
          </cell>
          <cell r="AX247">
            <v>250.32806032811266</v>
          </cell>
          <cell r="AY247">
            <v>287.87726937732953</v>
          </cell>
          <cell r="AZ247">
            <v>331.05885978392894</v>
          </cell>
          <cell r="BA247">
            <v>380.71768875151827</v>
          </cell>
          <cell r="BB247">
            <v>437.825342064246</v>
          </cell>
          <cell r="BC247">
            <v>503.49914337388287</v>
          </cell>
          <cell r="BD247">
            <v>579.02401487996531</v>
          </cell>
          <cell r="BE247">
            <v>665.87761711196003</v>
          </cell>
          <cell r="BF247">
            <v>765.75925967875401</v>
          </cell>
          <cell r="BG247">
            <v>880.62314863056702</v>
          </cell>
          <cell r="BH247">
            <v>1012.716620925152</v>
          </cell>
          <cell r="BI247">
            <v>1164.6241140639247</v>
          </cell>
          <cell r="BJ247">
            <v>1339.3177311735133</v>
          </cell>
          <cell r="BK247">
            <v>1540.2153908495402</v>
          </cell>
          <cell r="BL247">
            <v>1771.2476994769711</v>
          </cell>
          <cell r="BM247">
            <v>2036.9348543985166</v>
          </cell>
          <cell r="BN247">
            <v>2342.4750825582937</v>
          </cell>
          <cell r="BO247">
            <v>2693.8463449420374</v>
          </cell>
          <cell r="BP247">
            <v>3097.9232966833429</v>
          </cell>
          <cell r="BQ247">
            <v>3562.6117911858441</v>
          </cell>
          <cell r="BR247">
            <v>4097.0035598637205</v>
          </cell>
          <cell r="BS247">
            <v>4711.5540938432787</v>
          </cell>
          <cell r="BT247">
            <v>5418.2872079197705</v>
          </cell>
          <cell r="BU247">
            <v>6231.0302891077354</v>
          </cell>
          <cell r="BV247">
            <v>7165.6848324738949</v>
          </cell>
          <cell r="BW247">
            <v>8240.5375573449783</v>
          </cell>
          <cell r="BX247">
            <v>9476.618190946725</v>
          </cell>
          <cell r="BY247">
            <v>10898.110919588733</v>
          </cell>
          <cell r="BZ247">
            <v>12532.827557527042</v>
          </cell>
          <cell r="CA247">
            <v>14412.751691156096</v>
          </cell>
          <cell r="CB247">
            <v>16574.664444829508</v>
          </cell>
          <cell r="CC247">
            <v>19060.864111553932</v>
          </cell>
          <cell r="CD247">
            <v>21919.99372828702</v>
          </cell>
          <cell r="CE247">
            <v>25207.992787530071</v>
          </cell>
          <cell r="CF247">
            <v>28989.191705659578</v>
          </cell>
          <cell r="CG247">
            <v>33337.570461508512</v>
          </cell>
          <cell r="CH247">
            <v>38338.206030734786</v>
          </cell>
          <cell r="CI247">
            <v>44088.936935345002</v>
          </cell>
          <cell r="CJ247">
            <v>50702.277475646748</v>
          </cell>
          <cell r="CK247">
            <v>58307.619096993752</v>
          </cell>
          <cell r="CL247">
            <v>67053.761961542812</v>
          </cell>
          <cell r="CM247">
            <v>77111.826255774227</v>
          </cell>
          <cell r="CN247">
            <v>88678.600194140352</v>
          </cell>
          <cell r="CO247">
            <v>101980.39022326139</v>
          </cell>
          <cell r="CP247">
            <v>117277.44875675059</v>
          </cell>
          <cell r="CQ247">
            <v>134869.06607026316</v>
          </cell>
          <cell r="CR247">
            <v>155099.42598080263</v>
          </cell>
          <cell r="CS247">
            <v>178364.33987792302</v>
          </cell>
        </row>
        <row r="248">
          <cell r="B248">
            <v>0</v>
          </cell>
          <cell r="C248">
            <v>0</v>
          </cell>
          <cell r="D248">
            <v>0</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5</v>
          </cell>
          <cell r="W248">
            <v>5.75</v>
          </cell>
          <cell r="X248">
            <v>6.6124999999999998</v>
          </cell>
          <cell r="Y248">
            <v>7.6043749999999992</v>
          </cell>
          <cell r="Z248">
            <v>8.7450312499999985</v>
          </cell>
          <cell r="AA248">
            <v>10.056785937499997</v>
          </cell>
          <cell r="AB248">
            <v>11.565303828124996</v>
          </cell>
          <cell r="AC248">
            <v>13.300099402343745</v>
          </cell>
          <cell r="AD248">
            <v>15.295114312695306</v>
          </cell>
          <cell r="AE248">
            <v>17.589381459599601</v>
          </cell>
          <cell r="AF248">
            <v>20.22778867853954</v>
          </cell>
          <cell r="AG248">
            <v>23.26195698032047</v>
          </cell>
          <cell r="AH248">
            <v>26.751250527368537</v>
          </cell>
          <cell r="AI248">
            <v>30.763938106473816</v>
          </cell>
          <cell r="AJ248">
            <v>35.378528822444885</v>
          </cell>
          <cell r="AK248">
            <v>40.685308145811618</v>
          </cell>
          <cell r="AL248">
            <v>46.78810436768336</v>
          </cell>
          <cell r="AM248">
            <v>53.806320022835862</v>
          </cell>
          <cell r="AN248">
            <v>61.877268026261234</v>
          </cell>
          <cell r="AO248">
            <v>71.158858230200408</v>
          </cell>
          <cell r="AP248">
            <v>81.83268696473047</v>
          </cell>
          <cell r="AQ248">
            <v>94.107590009440031</v>
          </cell>
          <cell r="AR248">
            <v>108.22372851085603</v>
          </cell>
          <cell r="AS248">
            <v>124.45728778748443</v>
          </cell>
          <cell r="AT248">
            <v>143.12588095560707</v>
          </cell>
          <cell r="AU248">
            <v>164.59476309894814</v>
          </cell>
          <cell r="AV248">
            <v>189.28397756379033</v>
          </cell>
          <cell r="AW248">
            <v>217.67657419835885</v>
          </cell>
          <cell r="AX248">
            <v>250.32806032811266</v>
          </cell>
          <cell r="AY248">
            <v>287.87726937732953</v>
          </cell>
          <cell r="AZ248">
            <v>331.05885978392894</v>
          </cell>
          <cell r="BA248">
            <v>380.71768875151827</v>
          </cell>
          <cell r="BB248">
            <v>437.825342064246</v>
          </cell>
          <cell r="BC248">
            <v>503.49914337388287</v>
          </cell>
          <cell r="BD248">
            <v>579.02401487996531</v>
          </cell>
          <cell r="BE248">
            <v>665.87761711196003</v>
          </cell>
          <cell r="BF248">
            <v>765.75925967875401</v>
          </cell>
          <cell r="BG248">
            <v>880.62314863056702</v>
          </cell>
          <cell r="BH248">
            <v>1012.716620925152</v>
          </cell>
          <cell r="BI248">
            <v>1164.6241140639247</v>
          </cell>
          <cell r="BJ248">
            <v>1339.3177311735133</v>
          </cell>
          <cell r="BK248">
            <v>1540.2153908495402</v>
          </cell>
          <cell r="BL248">
            <v>1771.2476994769711</v>
          </cell>
          <cell r="BM248">
            <v>2036.9348543985166</v>
          </cell>
          <cell r="BN248">
            <v>2342.4750825582937</v>
          </cell>
          <cell r="BO248">
            <v>2693.8463449420374</v>
          </cell>
          <cell r="BP248">
            <v>3097.9232966833429</v>
          </cell>
          <cell r="BQ248">
            <v>3562.6117911858441</v>
          </cell>
          <cell r="BR248">
            <v>4097.0035598637205</v>
          </cell>
          <cell r="BS248">
            <v>4711.5540938432787</v>
          </cell>
          <cell r="BT248">
            <v>5418.2872079197705</v>
          </cell>
          <cell r="BU248">
            <v>6231.0302891077354</v>
          </cell>
          <cell r="BV248">
            <v>7165.6848324738949</v>
          </cell>
          <cell r="BW248">
            <v>8240.5375573449783</v>
          </cell>
          <cell r="BX248">
            <v>9476.618190946725</v>
          </cell>
          <cell r="BY248">
            <v>10898.110919588733</v>
          </cell>
          <cell r="BZ248">
            <v>12532.827557527042</v>
          </cell>
          <cell r="CA248">
            <v>14412.751691156096</v>
          </cell>
          <cell r="CB248">
            <v>16574.664444829508</v>
          </cell>
          <cell r="CC248">
            <v>19060.864111553932</v>
          </cell>
          <cell r="CD248">
            <v>21919.99372828702</v>
          </cell>
          <cell r="CE248">
            <v>25207.992787530071</v>
          </cell>
          <cell r="CF248">
            <v>28989.191705659578</v>
          </cell>
          <cell r="CG248">
            <v>33337.570461508512</v>
          </cell>
          <cell r="CH248">
            <v>38338.206030734786</v>
          </cell>
          <cell r="CI248">
            <v>44088.936935345002</v>
          </cell>
          <cell r="CJ248">
            <v>50702.277475646748</v>
          </cell>
          <cell r="CK248">
            <v>58307.619096993752</v>
          </cell>
          <cell r="CL248">
            <v>67053.761961542812</v>
          </cell>
          <cell r="CM248">
            <v>77111.826255774227</v>
          </cell>
          <cell r="CN248">
            <v>88678.600194140352</v>
          </cell>
          <cell r="CO248">
            <v>101980.39022326139</v>
          </cell>
          <cell r="CP248">
            <v>117277.44875675059</v>
          </cell>
          <cell r="CQ248">
            <v>134869.06607026316</v>
          </cell>
          <cell r="CR248">
            <v>155099.42598080263</v>
          </cell>
          <cell r="CS248">
            <v>178364.33987792302</v>
          </cell>
        </row>
        <row r="249">
          <cell r="B249">
            <v>0</v>
          </cell>
          <cell r="C249">
            <v>0</v>
          </cell>
          <cell r="D249">
            <v>0</v>
          </cell>
          <cell r="E249">
            <v>0</v>
          </cell>
          <cell r="F249">
            <v>0</v>
          </cell>
          <cell r="G249">
            <v>0</v>
          </cell>
          <cell r="H249">
            <v>0</v>
          </cell>
          <cell r="I249">
            <v>0</v>
          </cell>
          <cell r="J249">
            <v>0</v>
          </cell>
          <cell r="K249">
            <v>0</v>
          </cell>
          <cell r="L249">
            <v>0</v>
          </cell>
          <cell r="M249">
            <v>0</v>
          </cell>
          <cell r="N249">
            <v>0</v>
          </cell>
          <cell r="O249">
            <v>0</v>
          </cell>
          <cell r="P249">
            <v>0</v>
          </cell>
          <cell r="Q249">
            <v>0</v>
          </cell>
          <cell r="R249">
            <v>0</v>
          </cell>
          <cell r="S249">
            <v>0</v>
          </cell>
          <cell r="T249">
            <v>0</v>
          </cell>
          <cell r="U249">
            <v>0</v>
          </cell>
          <cell r="V249">
            <v>5</v>
          </cell>
          <cell r="W249">
            <v>5.75</v>
          </cell>
          <cell r="X249">
            <v>6.6124999999999998</v>
          </cell>
          <cell r="Y249">
            <v>7.6043749999999992</v>
          </cell>
          <cell r="Z249">
            <v>8.7450312499999985</v>
          </cell>
          <cell r="AA249">
            <v>10.056785937499997</v>
          </cell>
          <cell r="AB249">
            <v>11.565303828124996</v>
          </cell>
          <cell r="AC249">
            <v>13.300099402343745</v>
          </cell>
          <cell r="AD249">
            <v>15.295114312695306</v>
          </cell>
          <cell r="AE249">
            <v>17.589381459599601</v>
          </cell>
          <cell r="AF249">
            <v>20.22778867853954</v>
          </cell>
          <cell r="AG249">
            <v>23.26195698032047</v>
          </cell>
          <cell r="AH249">
            <v>26.751250527368537</v>
          </cell>
          <cell r="AI249">
            <v>30.763938106473816</v>
          </cell>
          <cell r="AJ249">
            <v>35.378528822444885</v>
          </cell>
          <cell r="AK249">
            <v>40.685308145811618</v>
          </cell>
          <cell r="AL249">
            <v>46.78810436768336</v>
          </cell>
          <cell r="AM249">
            <v>53.806320022835862</v>
          </cell>
          <cell r="AN249">
            <v>61.877268026261234</v>
          </cell>
          <cell r="AO249">
            <v>71.158858230200408</v>
          </cell>
          <cell r="AP249">
            <v>81.83268696473047</v>
          </cell>
          <cell r="AQ249">
            <v>94.107590009440031</v>
          </cell>
          <cell r="AR249">
            <v>108.22372851085603</v>
          </cell>
          <cell r="AS249">
            <v>124.45728778748443</v>
          </cell>
          <cell r="AT249">
            <v>143.12588095560707</v>
          </cell>
          <cell r="AU249">
            <v>164.59476309894814</v>
          </cell>
          <cell r="AV249">
            <v>189.28397756379033</v>
          </cell>
          <cell r="AW249">
            <v>217.67657419835885</v>
          </cell>
          <cell r="AX249">
            <v>250.32806032811266</v>
          </cell>
          <cell r="AY249">
            <v>287.87726937732953</v>
          </cell>
          <cell r="AZ249">
            <v>331.05885978392894</v>
          </cell>
          <cell r="BA249">
            <v>380.71768875151827</v>
          </cell>
          <cell r="BB249">
            <v>437.825342064246</v>
          </cell>
          <cell r="BC249">
            <v>503.49914337388287</v>
          </cell>
          <cell r="BD249">
            <v>579.02401487996531</v>
          </cell>
          <cell r="BE249">
            <v>665.87761711196003</v>
          </cell>
          <cell r="BF249">
            <v>765.75925967875401</v>
          </cell>
          <cell r="BG249">
            <v>880.62314863056702</v>
          </cell>
          <cell r="BH249">
            <v>1012.716620925152</v>
          </cell>
          <cell r="BI249">
            <v>1164.6241140639247</v>
          </cell>
          <cell r="BJ249">
            <v>1339.3177311735133</v>
          </cell>
          <cell r="BK249">
            <v>1540.2153908495402</v>
          </cell>
          <cell r="BL249">
            <v>1771.2476994769711</v>
          </cell>
          <cell r="BM249">
            <v>2036.9348543985166</v>
          </cell>
          <cell r="BN249">
            <v>2342.4750825582937</v>
          </cell>
          <cell r="BO249">
            <v>2693.8463449420374</v>
          </cell>
          <cell r="BP249">
            <v>3097.9232966833429</v>
          </cell>
          <cell r="BQ249">
            <v>3562.6117911858441</v>
          </cell>
          <cell r="BR249">
            <v>4097.0035598637205</v>
          </cell>
          <cell r="BS249">
            <v>4711.5540938432787</v>
          </cell>
          <cell r="BT249">
            <v>5418.2872079197705</v>
          </cell>
          <cell r="BU249">
            <v>6231.0302891077354</v>
          </cell>
          <cell r="BV249">
            <v>7165.6848324738949</v>
          </cell>
          <cell r="BW249">
            <v>8240.5375573449783</v>
          </cell>
          <cell r="BX249">
            <v>9476.618190946725</v>
          </cell>
          <cell r="BY249">
            <v>10898.110919588733</v>
          </cell>
          <cell r="BZ249">
            <v>12532.827557527042</v>
          </cell>
          <cell r="CA249">
            <v>14412.751691156096</v>
          </cell>
          <cell r="CB249">
            <v>16574.664444829508</v>
          </cell>
          <cell r="CC249">
            <v>19060.864111553932</v>
          </cell>
          <cell r="CD249">
            <v>21919.99372828702</v>
          </cell>
          <cell r="CE249">
            <v>25207.992787530071</v>
          </cell>
          <cell r="CF249">
            <v>28989.191705659578</v>
          </cell>
          <cell r="CG249">
            <v>33337.570461508512</v>
          </cell>
          <cell r="CH249">
            <v>38338.206030734786</v>
          </cell>
          <cell r="CI249">
            <v>44088.936935345002</v>
          </cell>
          <cell r="CJ249">
            <v>50702.277475646748</v>
          </cell>
          <cell r="CK249">
            <v>58307.619096993752</v>
          </cell>
          <cell r="CL249">
            <v>67053.761961542812</v>
          </cell>
          <cell r="CM249">
            <v>77111.826255774227</v>
          </cell>
          <cell r="CN249">
            <v>88678.600194140352</v>
          </cell>
          <cell r="CO249">
            <v>101980.39022326139</v>
          </cell>
          <cell r="CP249">
            <v>117277.44875675059</v>
          </cell>
          <cell r="CQ249">
            <v>134869.06607026316</v>
          </cell>
          <cell r="CR249">
            <v>155099.42598080263</v>
          </cell>
          <cell r="CS249">
            <v>178364.33987792302</v>
          </cell>
        </row>
        <row r="250">
          <cell r="B250">
            <v>0</v>
          </cell>
          <cell r="C250">
            <v>0</v>
          </cell>
          <cell r="D250">
            <v>0</v>
          </cell>
          <cell r="E250">
            <v>0</v>
          </cell>
          <cell r="F250">
            <v>0</v>
          </cell>
          <cell r="G250">
            <v>0</v>
          </cell>
          <cell r="H250">
            <v>0</v>
          </cell>
          <cell r="I250">
            <v>0</v>
          </cell>
          <cell r="J250">
            <v>0</v>
          </cell>
          <cell r="K250">
            <v>0</v>
          </cell>
          <cell r="L250">
            <v>0</v>
          </cell>
          <cell r="M250">
            <v>0</v>
          </cell>
          <cell r="N250">
            <v>0</v>
          </cell>
          <cell r="O250">
            <v>0</v>
          </cell>
          <cell r="P250">
            <v>0</v>
          </cell>
          <cell r="Q250">
            <v>0</v>
          </cell>
          <cell r="R250">
            <v>0</v>
          </cell>
          <cell r="S250">
            <v>0</v>
          </cell>
          <cell r="T250">
            <v>0</v>
          </cell>
          <cell r="U250">
            <v>0</v>
          </cell>
          <cell r="V250">
            <v>5</v>
          </cell>
          <cell r="W250">
            <v>5.75</v>
          </cell>
          <cell r="X250">
            <v>6.6124999999999998</v>
          </cell>
          <cell r="Y250">
            <v>7.6043749999999992</v>
          </cell>
          <cell r="Z250">
            <v>8.7450312499999985</v>
          </cell>
          <cell r="AA250">
            <v>10.056785937499997</v>
          </cell>
          <cell r="AB250">
            <v>11.565303828124996</v>
          </cell>
          <cell r="AC250">
            <v>13.300099402343745</v>
          </cell>
          <cell r="AD250">
            <v>15.295114312695306</v>
          </cell>
          <cell r="AE250">
            <v>17.589381459599601</v>
          </cell>
          <cell r="AF250">
            <v>20.22778867853954</v>
          </cell>
          <cell r="AG250">
            <v>23.26195698032047</v>
          </cell>
          <cell r="AH250">
            <v>26.751250527368537</v>
          </cell>
          <cell r="AI250">
            <v>30.763938106473816</v>
          </cell>
          <cell r="AJ250">
            <v>35.378528822444885</v>
          </cell>
          <cell r="AK250">
            <v>40.685308145811618</v>
          </cell>
          <cell r="AL250">
            <v>46.78810436768336</v>
          </cell>
          <cell r="AM250">
            <v>53.806320022835862</v>
          </cell>
          <cell r="AN250">
            <v>61.877268026261234</v>
          </cell>
          <cell r="AO250">
            <v>71.158858230200408</v>
          </cell>
          <cell r="AP250">
            <v>81.83268696473047</v>
          </cell>
          <cell r="AQ250">
            <v>94.107590009440031</v>
          </cell>
          <cell r="AR250">
            <v>108.22372851085603</v>
          </cell>
          <cell r="AS250">
            <v>124.45728778748443</v>
          </cell>
          <cell r="AT250">
            <v>143.12588095560707</v>
          </cell>
          <cell r="AU250">
            <v>164.59476309894814</v>
          </cell>
          <cell r="AV250">
            <v>189.28397756379033</v>
          </cell>
          <cell r="AW250">
            <v>217.67657419835885</v>
          </cell>
          <cell r="AX250">
            <v>250.32806032811266</v>
          </cell>
          <cell r="AY250">
            <v>287.87726937732953</v>
          </cell>
          <cell r="AZ250">
            <v>331.05885978392894</v>
          </cell>
          <cell r="BA250">
            <v>380.71768875151827</v>
          </cell>
          <cell r="BB250">
            <v>437.825342064246</v>
          </cell>
          <cell r="BC250">
            <v>503.49914337388287</v>
          </cell>
          <cell r="BD250">
            <v>579.02401487996531</v>
          </cell>
          <cell r="BE250">
            <v>665.87761711196003</v>
          </cell>
          <cell r="BF250">
            <v>765.75925967875401</v>
          </cell>
          <cell r="BG250">
            <v>880.62314863056702</v>
          </cell>
          <cell r="BH250">
            <v>1012.716620925152</v>
          </cell>
          <cell r="BI250">
            <v>1164.6241140639247</v>
          </cell>
          <cell r="BJ250">
            <v>1339.3177311735133</v>
          </cell>
          <cell r="BK250">
            <v>1540.2153908495402</v>
          </cell>
          <cell r="BL250">
            <v>1771.2476994769711</v>
          </cell>
          <cell r="BM250">
            <v>2036.9348543985166</v>
          </cell>
          <cell r="BN250">
            <v>2342.4750825582937</v>
          </cell>
          <cell r="BO250">
            <v>2693.8463449420374</v>
          </cell>
          <cell r="BP250">
            <v>3097.9232966833429</v>
          </cell>
          <cell r="BQ250">
            <v>3562.6117911858441</v>
          </cell>
          <cell r="BR250">
            <v>4097.0035598637205</v>
          </cell>
          <cell r="BS250">
            <v>4711.5540938432787</v>
          </cell>
          <cell r="BT250">
            <v>5418.2872079197705</v>
          </cell>
          <cell r="BU250">
            <v>6231.0302891077354</v>
          </cell>
          <cell r="BV250">
            <v>7165.6848324738949</v>
          </cell>
          <cell r="BW250">
            <v>8240.5375573449783</v>
          </cell>
          <cell r="BX250">
            <v>9476.618190946725</v>
          </cell>
          <cell r="BY250">
            <v>10898.110919588733</v>
          </cell>
          <cell r="BZ250">
            <v>12532.827557527042</v>
          </cell>
          <cell r="CA250">
            <v>14412.751691156096</v>
          </cell>
          <cell r="CB250">
            <v>16574.664444829508</v>
          </cell>
          <cell r="CC250">
            <v>19060.864111553932</v>
          </cell>
          <cell r="CD250">
            <v>21919.99372828702</v>
          </cell>
          <cell r="CE250">
            <v>25207.992787530071</v>
          </cell>
          <cell r="CF250">
            <v>28989.191705659578</v>
          </cell>
          <cell r="CG250">
            <v>33337.570461508512</v>
          </cell>
          <cell r="CH250">
            <v>38338.206030734786</v>
          </cell>
          <cell r="CI250">
            <v>44088.936935345002</v>
          </cell>
          <cell r="CJ250">
            <v>50702.277475646748</v>
          </cell>
          <cell r="CK250">
            <v>58307.619096993752</v>
          </cell>
          <cell r="CL250">
            <v>67053.761961542812</v>
          </cell>
          <cell r="CM250">
            <v>77111.826255774227</v>
          </cell>
          <cell r="CN250">
            <v>88678.600194140352</v>
          </cell>
          <cell r="CO250">
            <v>101980.39022326139</v>
          </cell>
          <cell r="CP250">
            <v>117277.44875675059</v>
          </cell>
          <cell r="CQ250">
            <v>134869.06607026316</v>
          </cell>
          <cell r="CR250">
            <v>155099.42598080263</v>
          </cell>
          <cell r="CS250">
            <v>178364.33987792302</v>
          </cell>
        </row>
        <row r="251">
          <cell r="B251">
            <v>0</v>
          </cell>
          <cell r="C251">
            <v>0</v>
          </cell>
          <cell r="D251">
            <v>0</v>
          </cell>
          <cell r="E251">
            <v>0</v>
          </cell>
          <cell r="F251">
            <v>0</v>
          </cell>
          <cell r="G251">
            <v>0</v>
          </cell>
          <cell r="H251">
            <v>0</v>
          </cell>
          <cell r="I251">
            <v>0</v>
          </cell>
          <cell r="J251">
            <v>0</v>
          </cell>
          <cell r="K251">
            <v>0</v>
          </cell>
          <cell r="L251">
            <v>0</v>
          </cell>
          <cell r="M251">
            <v>0</v>
          </cell>
          <cell r="N251">
            <v>0</v>
          </cell>
          <cell r="O251">
            <v>0</v>
          </cell>
          <cell r="P251">
            <v>0</v>
          </cell>
          <cell r="Q251">
            <v>0</v>
          </cell>
          <cell r="R251">
            <v>0</v>
          </cell>
          <cell r="S251">
            <v>0</v>
          </cell>
          <cell r="T251">
            <v>0</v>
          </cell>
          <cell r="U251">
            <v>0</v>
          </cell>
          <cell r="V251">
            <v>5</v>
          </cell>
          <cell r="W251">
            <v>5.75</v>
          </cell>
          <cell r="X251">
            <v>6.6124999999999998</v>
          </cell>
          <cell r="Y251">
            <v>7.6043749999999992</v>
          </cell>
          <cell r="Z251">
            <v>8.7450312499999985</v>
          </cell>
          <cell r="AA251">
            <v>10.056785937499997</v>
          </cell>
          <cell r="AB251">
            <v>11.565303828124996</v>
          </cell>
          <cell r="AC251">
            <v>13.300099402343745</v>
          </cell>
          <cell r="AD251">
            <v>15.295114312695306</v>
          </cell>
          <cell r="AE251">
            <v>17.589381459599601</v>
          </cell>
          <cell r="AF251">
            <v>20.22778867853954</v>
          </cell>
          <cell r="AG251">
            <v>23.26195698032047</v>
          </cell>
          <cell r="AH251">
            <v>26.751250527368537</v>
          </cell>
          <cell r="AI251">
            <v>30.763938106473816</v>
          </cell>
          <cell r="AJ251">
            <v>35.378528822444885</v>
          </cell>
          <cell r="AK251">
            <v>40.685308145811618</v>
          </cell>
          <cell r="AL251">
            <v>46.78810436768336</v>
          </cell>
          <cell r="AM251">
            <v>53.806320022835862</v>
          </cell>
          <cell r="AN251">
            <v>61.877268026261234</v>
          </cell>
          <cell r="AO251">
            <v>71.158858230200408</v>
          </cell>
          <cell r="AP251">
            <v>81.83268696473047</v>
          </cell>
          <cell r="AQ251">
            <v>94.107590009440031</v>
          </cell>
          <cell r="AR251">
            <v>108.22372851085603</v>
          </cell>
          <cell r="AS251">
            <v>124.45728778748443</v>
          </cell>
          <cell r="AT251">
            <v>143.12588095560707</v>
          </cell>
          <cell r="AU251">
            <v>164.59476309894814</v>
          </cell>
          <cell r="AV251">
            <v>189.28397756379033</v>
          </cell>
          <cell r="AW251">
            <v>217.67657419835885</v>
          </cell>
          <cell r="AX251">
            <v>250.32806032811266</v>
          </cell>
          <cell r="AY251">
            <v>287.87726937732953</v>
          </cell>
          <cell r="AZ251">
            <v>331.05885978392894</v>
          </cell>
          <cell r="BA251">
            <v>380.71768875151827</v>
          </cell>
          <cell r="BB251">
            <v>437.825342064246</v>
          </cell>
          <cell r="BC251">
            <v>503.49914337388287</v>
          </cell>
          <cell r="BD251">
            <v>579.02401487996531</v>
          </cell>
          <cell r="BE251">
            <v>665.87761711196003</v>
          </cell>
          <cell r="BF251">
            <v>765.75925967875401</v>
          </cell>
          <cell r="BG251">
            <v>880.62314863056702</v>
          </cell>
          <cell r="BH251">
            <v>1012.716620925152</v>
          </cell>
          <cell r="BI251">
            <v>1164.6241140639247</v>
          </cell>
          <cell r="BJ251">
            <v>1339.3177311735133</v>
          </cell>
          <cell r="BK251">
            <v>1540.2153908495402</v>
          </cell>
          <cell r="BL251">
            <v>1771.2476994769711</v>
          </cell>
          <cell r="BM251">
            <v>2036.9348543985166</v>
          </cell>
          <cell r="BN251">
            <v>2342.4750825582937</v>
          </cell>
          <cell r="BO251">
            <v>2693.8463449420374</v>
          </cell>
          <cell r="BP251">
            <v>3097.9232966833429</v>
          </cell>
          <cell r="BQ251">
            <v>3562.6117911858441</v>
          </cell>
          <cell r="BR251">
            <v>4097.0035598637205</v>
          </cell>
          <cell r="BS251">
            <v>4711.5540938432787</v>
          </cell>
          <cell r="BT251">
            <v>5418.2872079197705</v>
          </cell>
          <cell r="BU251">
            <v>6231.0302891077354</v>
          </cell>
          <cell r="BV251">
            <v>7165.6848324738949</v>
          </cell>
          <cell r="BW251">
            <v>8240.5375573449783</v>
          </cell>
          <cell r="BX251">
            <v>9476.618190946725</v>
          </cell>
          <cell r="BY251">
            <v>10898.110919588733</v>
          </cell>
          <cell r="BZ251">
            <v>12532.827557527042</v>
          </cell>
          <cell r="CA251">
            <v>14412.751691156096</v>
          </cell>
          <cell r="CB251">
            <v>16574.664444829508</v>
          </cell>
          <cell r="CC251">
            <v>19060.864111553932</v>
          </cell>
          <cell r="CD251">
            <v>21919.99372828702</v>
          </cell>
          <cell r="CE251">
            <v>25207.992787530071</v>
          </cell>
          <cell r="CF251">
            <v>28989.191705659578</v>
          </cell>
          <cell r="CG251">
            <v>33337.570461508512</v>
          </cell>
          <cell r="CH251">
            <v>38338.206030734786</v>
          </cell>
          <cell r="CI251">
            <v>44088.936935345002</v>
          </cell>
          <cell r="CJ251">
            <v>50702.277475646748</v>
          </cell>
          <cell r="CK251">
            <v>58307.619096993752</v>
          </cell>
          <cell r="CL251">
            <v>67053.761961542812</v>
          </cell>
          <cell r="CM251">
            <v>77111.826255774227</v>
          </cell>
          <cell r="CN251">
            <v>88678.600194140352</v>
          </cell>
          <cell r="CO251">
            <v>101980.39022326139</v>
          </cell>
          <cell r="CP251">
            <v>117277.44875675059</v>
          </cell>
          <cell r="CQ251">
            <v>134869.06607026316</v>
          </cell>
          <cell r="CR251">
            <v>155099.42598080263</v>
          </cell>
          <cell r="CS251">
            <v>178364.33987792302</v>
          </cell>
        </row>
        <row r="252">
          <cell r="B252">
            <v>0</v>
          </cell>
          <cell r="C252">
            <v>0</v>
          </cell>
          <cell r="D252">
            <v>0</v>
          </cell>
          <cell r="E252">
            <v>0</v>
          </cell>
          <cell r="F252">
            <v>0</v>
          </cell>
          <cell r="G252">
            <v>0</v>
          </cell>
          <cell r="H252">
            <v>0</v>
          </cell>
          <cell r="I252">
            <v>0</v>
          </cell>
          <cell r="J252">
            <v>0</v>
          </cell>
          <cell r="K252">
            <v>0</v>
          </cell>
          <cell r="L252">
            <v>0</v>
          </cell>
          <cell r="M252">
            <v>0</v>
          </cell>
          <cell r="N252">
            <v>0</v>
          </cell>
          <cell r="O252">
            <v>0</v>
          </cell>
          <cell r="P252">
            <v>0</v>
          </cell>
          <cell r="Q252">
            <v>0</v>
          </cell>
          <cell r="R252">
            <v>0</v>
          </cell>
          <cell r="S252">
            <v>0</v>
          </cell>
          <cell r="T252">
            <v>0</v>
          </cell>
          <cell r="U252">
            <v>0</v>
          </cell>
          <cell r="V252">
            <v>5</v>
          </cell>
          <cell r="W252">
            <v>5.75</v>
          </cell>
          <cell r="X252">
            <v>6.6124999999999998</v>
          </cell>
          <cell r="Y252">
            <v>7.6043749999999992</v>
          </cell>
          <cell r="Z252">
            <v>8.7450312499999985</v>
          </cell>
          <cell r="AA252">
            <v>10.056785937499997</v>
          </cell>
          <cell r="AB252">
            <v>11.565303828124996</v>
          </cell>
          <cell r="AC252">
            <v>13.300099402343745</v>
          </cell>
          <cell r="AD252">
            <v>15.295114312695306</v>
          </cell>
          <cell r="AE252">
            <v>17.589381459599601</v>
          </cell>
          <cell r="AF252">
            <v>20.22778867853954</v>
          </cell>
          <cell r="AG252">
            <v>23.26195698032047</v>
          </cell>
          <cell r="AH252">
            <v>26.751250527368537</v>
          </cell>
          <cell r="AI252">
            <v>30.763938106473816</v>
          </cell>
          <cell r="AJ252">
            <v>35.378528822444885</v>
          </cell>
          <cell r="AK252">
            <v>40.685308145811618</v>
          </cell>
          <cell r="AL252">
            <v>46.78810436768336</v>
          </cell>
          <cell r="AM252">
            <v>53.806320022835862</v>
          </cell>
          <cell r="AN252">
            <v>61.877268026261234</v>
          </cell>
          <cell r="AO252">
            <v>71.158858230200408</v>
          </cell>
          <cell r="AP252">
            <v>81.83268696473047</v>
          </cell>
          <cell r="AQ252">
            <v>94.107590009440031</v>
          </cell>
          <cell r="AR252">
            <v>108.22372851085603</v>
          </cell>
          <cell r="AS252">
            <v>124.45728778748443</v>
          </cell>
          <cell r="AT252">
            <v>143.12588095560707</v>
          </cell>
          <cell r="AU252">
            <v>164.59476309894814</v>
          </cell>
          <cell r="AV252">
            <v>189.28397756379033</v>
          </cell>
          <cell r="AW252">
            <v>217.67657419835885</v>
          </cell>
          <cell r="AX252">
            <v>250.32806032811266</v>
          </cell>
          <cell r="AY252">
            <v>287.87726937732953</v>
          </cell>
          <cell r="AZ252">
            <v>331.05885978392894</v>
          </cell>
          <cell r="BA252">
            <v>380.71768875151827</v>
          </cell>
          <cell r="BB252">
            <v>437.825342064246</v>
          </cell>
          <cell r="BC252">
            <v>503.49914337388287</v>
          </cell>
          <cell r="BD252">
            <v>579.02401487996531</v>
          </cell>
          <cell r="BE252">
            <v>665.87761711196003</v>
          </cell>
          <cell r="BF252">
            <v>765.75925967875401</v>
          </cell>
          <cell r="BG252">
            <v>880.62314863056702</v>
          </cell>
          <cell r="BH252">
            <v>1012.716620925152</v>
          </cell>
          <cell r="BI252">
            <v>1164.6241140639247</v>
          </cell>
          <cell r="BJ252">
            <v>1339.3177311735133</v>
          </cell>
          <cell r="BK252">
            <v>1540.2153908495402</v>
          </cell>
          <cell r="BL252">
            <v>1771.2476994769711</v>
          </cell>
          <cell r="BM252">
            <v>2036.9348543985166</v>
          </cell>
          <cell r="BN252">
            <v>2342.4750825582937</v>
          </cell>
          <cell r="BO252">
            <v>2693.8463449420374</v>
          </cell>
          <cell r="BP252">
            <v>3097.9232966833429</v>
          </cell>
          <cell r="BQ252">
            <v>3562.6117911858441</v>
          </cell>
          <cell r="BR252">
            <v>4097.0035598637205</v>
          </cell>
          <cell r="BS252">
            <v>4711.5540938432787</v>
          </cell>
          <cell r="BT252">
            <v>5418.2872079197705</v>
          </cell>
          <cell r="BU252">
            <v>6231.0302891077354</v>
          </cell>
          <cell r="BV252">
            <v>7165.6848324738949</v>
          </cell>
          <cell r="BW252">
            <v>8240.5375573449783</v>
          </cell>
          <cell r="BX252">
            <v>9476.618190946725</v>
          </cell>
          <cell r="BY252">
            <v>10898.110919588733</v>
          </cell>
          <cell r="BZ252">
            <v>12532.827557527042</v>
          </cell>
          <cell r="CA252">
            <v>14412.751691156096</v>
          </cell>
          <cell r="CB252">
            <v>16574.664444829508</v>
          </cell>
          <cell r="CC252">
            <v>19060.864111553932</v>
          </cell>
          <cell r="CD252">
            <v>21919.99372828702</v>
          </cell>
          <cell r="CE252">
            <v>25207.992787530071</v>
          </cell>
          <cell r="CF252">
            <v>28989.191705659578</v>
          </cell>
          <cell r="CG252">
            <v>33337.570461508512</v>
          </cell>
          <cell r="CH252">
            <v>38338.206030734786</v>
          </cell>
          <cell r="CI252">
            <v>44088.936935345002</v>
          </cell>
          <cell r="CJ252">
            <v>50702.277475646748</v>
          </cell>
          <cell r="CK252">
            <v>58307.619096993752</v>
          </cell>
          <cell r="CL252">
            <v>67053.761961542812</v>
          </cell>
          <cell r="CM252">
            <v>77111.826255774227</v>
          </cell>
          <cell r="CN252">
            <v>88678.600194140352</v>
          </cell>
          <cell r="CO252">
            <v>101980.39022326139</v>
          </cell>
          <cell r="CP252">
            <v>117277.44875675059</v>
          </cell>
          <cell r="CQ252">
            <v>134869.06607026316</v>
          </cell>
          <cell r="CR252">
            <v>155099.42598080263</v>
          </cell>
          <cell r="CS252">
            <v>178364.33987792302</v>
          </cell>
        </row>
        <row r="253">
          <cell r="B253">
            <v>0</v>
          </cell>
          <cell r="C253">
            <v>0</v>
          </cell>
          <cell r="D253">
            <v>0</v>
          </cell>
          <cell r="E253">
            <v>0</v>
          </cell>
          <cell r="F253">
            <v>0</v>
          </cell>
          <cell r="G253">
            <v>0</v>
          </cell>
          <cell r="H253">
            <v>0</v>
          </cell>
          <cell r="I253">
            <v>0</v>
          </cell>
          <cell r="J253">
            <v>0</v>
          </cell>
          <cell r="K253">
            <v>0</v>
          </cell>
          <cell r="L253">
            <v>0</v>
          </cell>
          <cell r="M253">
            <v>0</v>
          </cell>
          <cell r="N253">
            <v>0</v>
          </cell>
          <cell r="O253">
            <v>0</v>
          </cell>
          <cell r="P253">
            <v>0</v>
          </cell>
          <cell r="Q253">
            <v>0</v>
          </cell>
          <cell r="R253">
            <v>0</v>
          </cell>
          <cell r="S253">
            <v>0</v>
          </cell>
          <cell r="T253">
            <v>0</v>
          </cell>
          <cell r="U253">
            <v>0</v>
          </cell>
          <cell r="V253">
            <v>5</v>
          </cell>
          <cell r="W253">
            <v>5.75</v>
          </cell>
          <cell r="X253">
            <v>6.6124999999999998</v>
          </cell>
          <cell r="Y253">
            <v>7.6043749999999992</v>
          </cell>
          <cell r="Z253">
            <v>8.7450312499999985</v>
          </cell>
          <cell r="AA253">
            <v>10.056785937499997</v>
          </cell>
          <cell r="AB253">
            <v>11.565303828124996</v>
          </cell>
          <cell r="AC253">
            <v>13.300099402343745</v>
          </cell>
          <cell r="AD253">
            <v>15.295114312695306</v>
          </cell>
          <cell r="AE253">
            <v>17.589381459599601</v>
          </cell>
          <cell r="AF253">
            <v>20.22778867853954</v>
          </cell>
          <cell r="AG253">
            <v>23.26195698032047</v>
          </cell>
          <cell r="AH253">
            <v>26.751250527368537</v>
          </cell>
          <cell r="AI253">
            <v>30.763938106473816</v>
          </cell>
          <cell r="AJ253">
            <v>35.378528822444885</v>
          </cell>
          <cell r="AK253">
            <v>40.685308145811618</v>
          </cell>
          <cell r="AL253">
            <v>46.78810436768336</v>
          </cell>
          <cell r="AM253">
            <v>53.806320022835862</v>
          </cell>
          <cell r="AN253">
            <v>61.877268026261234</v>
          </cell>
          <cell r="AO253">
            <v>71.158858230200408</v>
          </cell>
          <cell r="AP253">
            <v>81.83268696473047</v>
          </cell>
          <cell r="AQ253">
            <v>94.107590009440031</v>
          </cell>
          <cell r="AR253">
            <v>108.22372851085603</v>
          </cell>
          <cell r="AS253">
            <v>124.45728778748443</v>
          </cell>
          <cell r="AT253">
            <v>143.12588095560707</v>
          </cell>
          <cell r="AU253">
            <v>164.59476309894814</v>
          </cell>
          <cell r="AV253">
            <v>189.28397756379033</v>
          </cell>
          <cell r="AW253">
            <v>217.67657419835885</v>
          </cell>
          <cell r="AX253">
            <v>250.32806032811266</v>
          </cell>
          <cell r="AY253">
            <v>287.87726937732953</v>
          </cell>
          <cell r="AZ253">
            <v>331.05885978392894</v>
          </cell>
          <cell r="BA253">
            <v>380.71768875151827</v>
          </cell>
          <cell r="BB253">
            <v>437.825342064246</v>
          </cell>
          <cell r="BC253">
            <v>503.49914337388287</v>
          </cell>
          <cell r="BD253">
            <v>579.02401487996531</v>
          </cell>
          <cell r="BE253">
            <v>665.87761711196003</v>
          </cell>
          <cell r="BF253">
            <v>765.75925967875401</v>
          </cell>
          <cell r="BG253">
            <v>880.62314863056702</v>
          </cell>
          <cell r="BH253">
            <v>1012.716620925152</v>
          </cell>
          <cell r="BI253">
            <v>1164.6241140639247</v>
          </cell>
          <cell r="BJ253">
            <v>1339.3177311735133</v>
          </cell>
          <cell r="BK253">
            <v>1540.2153908495402</v>
          </cell>
          <cell r="BL253">
            <v>1771.2476994769711</v>
          </cell>
          <cell r="BM253">
            <v>2036.9348543985166</v>
          </cell>
          <cell r="BN253">
            <v>2342.4750825582937</v>
          </cell>
          <cell r="BO253">
            <v>2693.8463449420374</v>
          </cell>
          <cell r="BP253">
            <v>3097.9232966833429</v>
          </cell>
          <cell r="BQ253">
            <v>3562.6117911858441</v>
          </cell>
          <cell r="BR253">
            <v>4097.0035598637205</v>
          </cell>
          <cell r="BS253">
            <v>4711.5540938432787</v>
          </cell>
          <cell r="BT253">
            <v>5418.2872079197705</v>
          </cell>
          <cell r="BU253">
            <v>6231.0302891077354</v>
          </cell>
          <cell r="BV253">
            <v>7165.6848324738949</v>
          </cell>
          <cell r="BW253">
            <v>8240.5375573449783</v>
          </cell>
          <cell r="BX253">
            <v>9476.618190946725</v>
          </cell>
          <cell r="BY253">
            <v>10898.110919588733</v>
          </cell>
          <cell r="BZ253">
            <v>12532.827557527042</v>
          </cell>
          <cell r="CA253">
            <v>14412.751691156096</v>
          </cell>
          <cell r="CB253">
            <v>16574.664444829508</v>
          </cell>
          <cell r="CC253">
            <v>19060.864111553932</v>
          </cell>
          <cell r="CD253">
            <v>21919.99372828702</v>
          </cell>
          <cell r="CE253">
            <v>25207.992787530071</v>
          </cell>
          <cell r="CF253">
            <v>28989.191705659578</v>
          </cell>
          <cell r="CG253">
            <v>33337.570461508512</v>
          </cell>
          <cell r="CH253">
            <v>38338.206030734786</v>
          </cell>
          <cell r="CI253">
            <v>44088.936935345002</v>
          </cell>
          <cell r="CJ253">
            <v>50702.277475646748</v>
          </cell>
          <cell r="CK253">
            <v>58307.619096993752</v>
          </cell>
          <cell r="CL253">
            <v>67053.761961542812</v>
          </cell>
          <cell r="CM253">
            <v>77111.826255774227</v>
          </cell>
          <cell r="CN253">
            <v>88678.600194140352</v>
          </cell>
          <cell r="CO253">
            <v>101980.39022326139</v>
          </cell>
          <cell r="CP253">
            <v>117277.44875675059</v>
          </cell>
          <cell r="CQ253">
            <v>134869.06607026316</v>
          </cell>
          <cell r="CR253">
            <v>155099.42598080263</v>
          </cell>
          <cell r="CS253">
            <v>178364.33987792302</v>
          </cell>
        </row>
        <row r="254">
          <cell r="B254">
            <v>0</v>
          </cell>
          <cell r="C254">
            <v>0</v>
          </cell>
          <cell r="D254">
            <v>0</v>
          </cell>
          <cell r="E254">
            <v>0</v>
          </cell>
          <cell r="F254">
            <v>0</v>
          </cell>
          <cell r="G254">
            <v>0</v>
          </cell>
          <cell r="H254">
            <v>0</v>
          </cell>
          <cell r="I254">
            <v>0</v>
          </cell>
          <cell r="J254">
            <v>0</v>
          </cell>
          <cell r="K254">
            <v>0</v>
          </cell>
          <cell r="L254">
            <v>0</v>
          </cell>
          <cell r="M254">
            <v>0</v>
          </cell>
          <cell r="N254">
            <v>0</v>
          </cell>
          <cell r="O254">
            <v>0</v>
          </cell>
          <cell r="P254">
            <v>0</v>
          </cell>
          <cell r="Q254">
            <v>0</v>
          </cell>
          <cell r="R254">
            <v>0</v>
          </cell>
          <cell r="S254">
            <v>0</v>
          </cell>
          <cell r="T254">
            <v>0</v>
          </cell>
          <cell r="U254">
            <v>0</v>
          </cell>
          <cell r="V254">
            <v>5</v>
          </cell>
          <cell r="W254">
            <v>5.75</v>
          </cell>
          <cell r="X254">
            <v>6.6124999999999998</v>
          </cell>
          <cell r="Y254">
            <v>7.6043749999999992</v>
          </cell>
          <cell r="Z254">
            <v>8.7450312499999985</v>
          </cell>
          <cell r="AA254">
            <v>10.056785937499997</v>
          </cell>
          <cell r="AB254">
            <v>11.565303828124996</v>
          </cell>
          <cell r="AC254">
            <v>13.300099402343745</v>
          </cell>
          <cell r="AD254">
            <v>15.295114312695306</v>
          </cell>
          <cell r="AE254">
            <v>17.589381459599601</v>
          </cell>
          <cell r="AF254">
            <v>20.22778867853954</v>
          </cell>
          <cell r="AG254">
            <v>23.26195698032047</v>
          </cell>
          <cell r="AH254">
            <v>26.751250527368537</v>
          </cell>
          <cell r="AI254">
            <v>30.763938106473816</v>
          </cell>
          <cell r="AJ254">
            <v>35.378528822444885</v>
          </cell>
          <cell r="AK254">
            <v>40.685308145811618</v>
          </cell>
          <cell r="AL254">
            <v>46.78810436768336</v>
          </cell>
          <cell r="AM254">
            <v>53.806320022835862</v>
          </cell>
          <cell r="AN254">
            <v>61.877268026261234</v>
          </cell>
          <cell r="AO254">
            <v>71.158858230200408</v>
          </cell>
          <cell r="AP254">
            <v>81.83268696473047</v>
          </cell>
          <cell r="AQ254">
            <v>94.107590009440031</v>
          </cell>
          <cell r="AR254">
            <v>108.22372851085603</v>
          </cell>
          <cell r="AS254">
            <v>124.45728778748443</v>
          </cell>
          <cell r="AT254">
            <v>143.12588095560707</v>
          </cell>
          <cell r="AU254">
            <v>164.59476309894814</v>
          </cell>
          <cell r="AV254">
            <v>189.28397756379033</v>
          </cell>
          <cell r="AW254">
            <v>217.67657419835885</v>
          </cell>
          <cell r="AX254">
            <v>250.32806032811266</v>
          </cell>
          <cell r="AY254">
            <v>287.87726937732953</v>
          </cell>
          <cell r="AZ254">
            <v>331.05885978392894</v>
          </cell>
          <cell r="BA254">
            <v>380.71768875151827</v>
          </cell>
          <cell r="BB254">
            <v>437.825342064246</v>
          </cell>
          <cell r="BC254">
            <v>503.49914337388287</v>
          </cell>
          <cell r="BD254">
            <v>579.02401487996531</v>
          </cell>
          <cell r="BE254">
            <v>665.87761711196003</v>
          </cell>
          <cell r="BF254">
            <v>765.75925967875401</v>
          </cell>
          <cell r="BG254">
            <v>880.62314863056702</v>
          </cell>
          <cell r="BH254">
            <v>1012.716620925152</v>
          </cell>
          <cell r="BI254">
            <v>1164.6241140639247</v>
          </cell>
          <cell r="BJ254">
            <v>1339.3177311735133</v>
          </cell>
          <cell r="BK254">
            <v>1540.2153908495402</v>
          </cell>
          <cell r="BL254">
            <v>1771.2476994769711</v>
          </cell>
          <cell r="BM254">
            <v>2036.9348543985166</v>
          </cell>
          <cell r="BN254">
            <v>2342.4750825582937</v>
          </cell>
          <cell r="BO254">
            <v>2693.8463449420374</v>
          </cell>
          <cell r="BP254">
            <v>3097.9232966833429</v>
          </cell>
          <cell r="BQ254">
            <v>3562.6117911858441</v>
          </cell>
          <cell r="BR254">
            <v>4097.0035598637205</v>
          </cell>
          <cell r="BS254">
            <v>4711.5540938432787</v>
          </cell>
          <cell r="BT254">
            <v>5418.2872079197705</v>
          </cell>
          <cell r="BU254">
            <v>6231.0302891077354</v>
          </cell>
          <cell r="BV254">
            <v>7165.6848324738949</v>
          </cell>
          <cell r="BW254">
            <v>8240.5375573449783</v>
          </cell>
          <cell r="BX254">
            <v>9476.618190946725</v>
          </cell>
          <cell r="BY254">
            <v>10898.110919588733</v>
          </cell>
          <cell r="BZ254">
            <v>12532.827557527042</v>
          </cell>
          <cell r="CA254">
            <v>14412.751691156096</v>
          </cell>
          <cell r="CB254">
            <v>16574.664444829508</v>
          </cell>
          <cell r="CC254">
            <v>19060.864111553932</v>
          </cell>
          <cell r="CD254">
            <v>21919.99372828702</v>
          </cell>
          <cell r="CE254">
            <v>25207.992787530071</v>
          </cell>
          <cell r="CF254">
            <v>28989.191705659578</v>
          </cell>
          <cell r="CG254">
            <v>33337.570461508512</v>
          </cell>
          <cell r="CH254">
            <v>38338.206030734786</v>
          </cell>
          <cell r="CI254">
            <v>44088.936935345002</v>
          </cell>
          <cell r="CJ254">
            <v>50702.277475646748</v>
          </cell>
          <cell r="CK254">
            <v>58307.619096993752</v>
          </cell>
          <cell r="CL254">
            <v>67053.761961542812</v>
          </cell>
          <cell r="CM254">
            <v>77111.826255774227</v>
          </cell>
          <cell r="CN254">
            <v>88678.600194140352</v>
          </cell>
          <cell r="CO254">
            <v>101980.39022326139</v>
          </cell>
          <cell r="CP254">
            <v>117277.44875675059</v>
          </cell>
          <cell r="CQ254">
            <v>134869.06607026316</v>
          </cell>
          <cell r="CR254">
            <v>155099.42598080263</v>
          </cell>
          <cell r="CS254">
            <v>178364.33987792302</v>
          </cell>
        </row>
        <row r="255">
          <cell r="B255">
            <v>0</v>
          </cell>
          <cell r="C255">
            <v>0</v>
          </cell>
          <cell r="D255">
            <v>0</v>
          </cell>
          <cell r="E255">
            <v>0</v>
          </cell>
          <cell r="F255">
            <v>0</v>
          </cell>
          <cell r="G255">
            <v>0</v>
          </cell>
          <cell r="H255">
            <v>0</v>
          </cell>
          <cell r="I255">
            <v>0</v>
          </cell>
          <cell r="J255">
            <v>0</v>
          </cell>
          <cell r="K255">
            <v>0</v>
          </cell>
          <cell r="L255">
            <v>0</v>
          </cell>
          <cell r="M255">
            <v>0</v>
          </cell>
          <cell r="N255">
            <v>0</v>
          </cell>
          <cell r="O255">
            <v>0</v>
          </cell>
          <cell r="P255">
            <v>0</v>
          </cell>
          <cell r="Q255">
            <v>0</v>
          </cell>
          <cell r="R255">
            <v>0</v>
          </cell>
          <cell r="S255">
            <v>0</v>
          </cell>
          <cell r="T255">
            <v>0</v>
          </cell>
          <cell r="U255">
            <v>0</v>
          </cell>
          <cell r="V255">
            <v>5</v>
          </cell>
          <cell r="W255">
            <v>5.75</v>
          </cell>
          <cell r="X255">
            <v>6.6124999999999998</v>
          </cell>
          <cell r="Y255">
            <v>7.6043749999999992</v>
          </cell>
          <cell r="Z255">
            <v>8.7450312499999985</v>
          </cell>
          <cell r="AA255">
            <v>10.056785937499997</v>
          </cell>
          <cell r="AB255">
            <v>11.565303828124996</v>
          </cell>
          <cell r="AC255">
            <v>13.300099402343745</v>
          </cell>
          <cell r="AD255">
            <v>15.295114312695306</v>
          </cell>
          <cell r="AE255">
            <v>17.589381459599601</v>
          </cell>
          <cell r="AF255">
            <v>20.22778867853954</v>
          </cell>
          <cell r="AG255">
            <v>23.26195698032047</v>
          </cell>
          <cell r="AH255">
            <v>26.751250527368537</v>
          </cell>
          <cell r="AI255">
            <v>30.763938106473816</v>
          </cell>
          <cell r="AJ255">
            <v>35.378528822444885</v>
          </cell>
          <cell r="AK255">
            <v>40.685308145811618</v>
          </cell>
          <cell r="AL255">
            <v>46.78810436768336</v>
          </cell>
          <cell r="AM255">
            <v>53.806320022835862</v>
          </cell>
          <cell r="AN255">
            <v>61.877268026261234</v>
          </cell>
          <cell r="AO255">
            <v>71.158858230200408</v>
          </cell>
          <cell r="AP255">
            <v>81.83268696473047</v>
          </cell>
          <cell r="AQ255">
            <v>94.107590009440031</v>
          </cell>
          <cell r="AR255">
            <v>108.22372851085603</v>
          </cell>
          <cell r="AS255">
            <v>124.45728778748443</v>
          </cell>
          <cell r="AT255">
            <v>143.12588095560707</v>
          </cell>
          <cell r="AU255">
            <v>164.59476309894814</v>
          </cell>
          <cell r="AV255">
            <v>189.28397756379033</v>
          </cell>
          <cell r="AW255">
            <v>217.67657419835885</v>
          </cell>
          <cell r="AX255">
            <v>250.32806032811266</v>
          </cell>
          <cell r="AY255">
            <v>287.87726937732953</v>
          </cell>
          <cell r="AZ255">
            <v>331.05885978392894</v>
          </cell>
          <cell r="BA255">
            <v>380.71768875151827</v>
          </cell>
          <cell r="BB255">
            <v>437.825342064246</v>
          </cell>
          <cell r="BC255">
            <v>503.49914337388287</v>
          </cell>
          <cell r="BD255">
            <v>579.02401487996531</v>
          </cell>
          <cell r="BE255">
            <v>665.87761711196003</v>
          </cell>
          <cell r="BF255">
            <v>765.75925967875401</v>
          </cell>
          <cell r="BG255">
            <v>880.62314863056702</v>
          </cell>
          <cell r="BH255">
            <v>1012.716620925152</v>
          </cell>
          <cell r="BI255">
            <v>1164.6241140639247</v>
          </cell>
          <cell r="BJ255">
            <v>1339.3177311735133</v>
          </cell>
          <cell r="BK255">
            <v>1540.2153908495402</v>
          </cell>
          <cell r="BL255">
            <v>1771.2476994769711</v>
          </cell>
          <cell r="BM255">
            <v>2036.9348543985166</v>
          </cell>
          <cell r="BN255">
            <v>2342.4750825582937</v>
          </cell>
          <cell r="BO255">
            <v>2693.8463449420374</v>
          </cell>
          <cell r="BP255">
            <v>3097.9232966833429</v>
          </cell>
          <cell r="BQ255">
            <v>3562.6117911858441</v>
          </cell>
          <cell r="BR255">
            <v>4097.0035598637205</v>
          </cell>
          <cell r="BS255">
            <v>4711.5540938432787</v>
          </cell>
          <cell r="BT255">
            <v>5418.2872079197705</v>
          </cell>
          <cell r="BU255">
            <v>6231.0302891077354</v>
          </cell>
          <cell r="BV255">
            <v>7165.6848324738949</v>
          </cell>
          <cell r="BW255">
            <v>8240.5375573449783</v>
          </cell>
          <cell r="BX255">
            <v>9476.618190946725</v>
          </cell>
          <cell r="BY255">
            <v>10898.110919588733</v>
          </cell>
          <cell r="BZ255">
            <v>12532.827557527042</v>
          </cell>
          <cell r="CA255">
            <v>14412.751691156096</v>
          </cell>
          <cell r="CB255">
            <v>16574.664444829508</v>
          </cell>
          <cell r="CC255">
            <v>19060.864111553932</v>
          </cell>
          <cell r="CD255">
            <v>21919.99372828702</v>
          </cell>
          <cell r="CE255">
            <v>25207.992787530071</v>
          </cell>
          <cell r="CF255">
            <v>28989.191705659578</v>
          </cell>
          <cell r="CG255">
            <v>33337.570461508512</v>
          </cell>
          <cell r="CH255">
            <v>38338.206030734786</v>
          </cell>
          <cell r="CI255">
            <v>44088.936935345002</v>
          </cell>
          <cell r="CJ255">
            <v>50702.277475646748</v>
          </cell>
          <cell r="CK255">
            <v>58307.619096993752</v>
          </cell>
          <cell r="CL255">
            <v>67053.761961542812</v>
          </cell>
          <cell r="CM255">
            <v>77111.826255774227</v>
          </cell>
          <cell r="CN255">
            <v>88678.600194140352</v>
          </cell>
          <cell r="CO255">
            <v>101980.39022326139</v>
          </cell>
          <cell r="CP255">
            <v>117277.44875675059</v>
          </cell>
          <cell r="CQ255">
            <v>134869.06607026316</v>
          </cell>
          <cell r="CR255">
            <v>155099.42598080263</v>
          </cell>
          <cell r="CS255">
            <v>178364.33987792302</v>
          </cell>
        </row>
        <row r="256">
          <cell r="B256">
            <v>0</v>
          </cell>
          <cell r="C256">
            <v>0</v>
          </cell>
          <cell r="D256">
            <v>0</v>
          </cell>
          <cell r="E256">
            <v>0</v>
          </cell>
          <cell r="F256">
            <v>0</v>
          </cell>
          <cell r="G256">
            <v>0</v>
          </cell>
          <cell r="H256">
            <v>0</v>
          </cell>
          <cell r="I256">
            <v>0</v>
          </cell>
          <cell r="J256">
            <v>0</v>
          </cell>
          <cell r="K256">
            <v>0</v>
          </cell>
          <cell r="L256">
            <v>0</v>
          </cell>
          <cell r="M256">
            <v>0</v>
          </cell>
          <cell r="N256">
            <v>0</v>
          </cell>
          <cell r="O256">
            <v>0</v>
          </cell>
          <cell r="P256">
            <v>0</v>
          </cell>
          <cell r="Q256">
            <v>0</v>
          </cell>
          <cell r="R256">
            <v>0</v>
          </cell>
          <cell r="S256">
            <v>0</v>
          </cell>
          <cell r="T256">
            <v>0</v>
          </cell>
          <cell r="U256">
            <v>0</v>
          </cell>
          <cell r="V256">
            <v>5</v>
          </cell>
          <cell r="W256">
            <v>5.75</v>
          </cell>
          <cell r="X256">
            <v>6.6124999999999998</v>
          </cell>
          <cell r="Y256">
            <v>7.6043749999999992</v>
          </cell>
          <cell r="Z256">
            <v>8.7450312499999985</v>
          </cell>
          <cell r="AA256">
            <v>10.056785937499997</v>
          </cell>
          <cell r="AB256">
            <v>11.565303828124996</v>
          </cell>
          <cell r="AC256">
            <v>13.300099402343745</v>
          </cell>
          <cell r="AD256">
            <v>15.295114312695306</v>
          </cell>
          <cell r="AE256">
            <v>17.589381459599601</v>
          </cell>
          <cell r="AF256">
            <v>20.22778867853954</v>
          </cell>
          <cell r="AG256">
            <v>23.26195698032047</v>
          </cell>
          <cell r="AH256">
            <v>26.751250527368537</v>
          </cell>
          <cell r="AI256">
            <v>30.763938106473816</v>
          </cell>
          <cell r="AJ256">
            <v>35.378528822444885</v>
          </cell>
          <cell r="AK256">
            <v>40.685308145811618</v>
          </cell>
          <cell r="AL256">
            <v>46.78810436768336</v>
          </cell>
          <cell r="AM256">
            <v>53.806320022835862</v>
          </cell>
          <cell r="AN256">
            <v>61.877268026261234</v>
          </cell>
          <cell r="AO256">
            <v>71.158858230200408</v>
          </cell>
          <cell r="AP256">
            <v>81.83268696473047</v>
          </cell>
          <cell r="AQ256">
            <v>94.107590009440031</v>
          </cell>
          <cell r="AR256">
            <v>108.22372851085603</v>
          </cell>
          <cell r="AS256">
            <v>124.45728778748443</v>
          </cell>
          <cell r="AT256">
            <v>143.12588095560707</v>
          </cell>
          <cell r="AU256">
            <v>164.59476309894814</v>
          </cell>
          <cell r="AV256">
            <v>189.28397756379033</v>
          </cell>
          <cell r="AW256">
            <v>217.67657419835885</v>
          </cell>
          <cell r="AX256">
            <v>250.32806032811266</v>
          </cell>
          <cell r="AY256">
            <v>287.87726937732953</v>
          </cell>
          <cell r="AZ256">
            <v>331.05885978392894</v>
          </cell>
          <cell r="BA256">
            <v>380.71768875151827</v>
          </cell>
          <cell r="BB256">
            <v>437.825342064246</v>
          </cell>
          <cell r="BC256">
            <v>503.49914337388287</v>
          </cell>
          <cell r="BD256">
            <v>579.02401487996531</v>
          </cell>
          <cell r="BE256">
            <v>665.87761711196003</v>
          </cell>
          <cell r="BF256">
            <v>765.75925967875401</v>
          </cell>
          <cell r="BG256">
            <v>880.62314863056702</v>
          </cell>
          <cell r="BH256">
            <v>1012.716620925152</v>
          </cell>
          <cell r="BI256">
            <v>1164.6241140639247</v>
          </cell>
          <cell r="BJ256">
            <v>1339.3177311735133</v>
          </cell>
          <cell r="BK256">
            <v>1540.2153908495402</v>
          </cell>
          <cell r="BL256">
            <v>1771.2476994769711</v>
          </cell>
          <cell r="BM256">
            <v>2036.9348543985166</v>
          </cell>
          <cell r="BN256">
            <v>2342.4750825582937</v>
          </cell>
          <cell r="BO256">
            <v>2693.8463449420374</v>
          </cell>
          <cell r="BP256">
            <v>3097.9232966833429</v>
          </cell>
          <cell r="BQ256">
            <v>3562.6117911858441</v>
          </cell>
          <cell r="BR256">
            <v>4097.0035598637205</v>
          </cell>
          <cell r="BS256">
            <v>4711.5540938432787</v>
          </cell>
          <cell r="BT256">
            <v>5418.2872079197705</v>
          </cell>
          <cell r="BU256">
            <v>6231.0302891077354</v>
          </cell>
          <cell r="BV256">
            <v>7165.6848324738949</v>
          </cell>
          <cell r="BW256">
            <v>8240.5375573449783</v>
          </cell>
          <cell r="BX256">
            <v>9476.618190946725</v>
          </cell>
          <cell r="BY256">
            <v>10898.110919588733</v>
          </cell>
          <cell r="BZ256">
            <v>12532.827557527042</v>
          </cell>
          <cell r="CA256">
            <v>14412.751691156096</v>
          </cell>
          <cell r="CB256">
            <v>16574.664444829508</v>
          </cell>
          <cell r="CC256">
            <v>19060.864111553932</v>
          </cell>
          <cell r="CD256">
            <v>21919.99372828702</v>
          </cell>
          <cell r="CE256">
            <v>25207.992787530071</v>
          </cell>
          <cell r="CF256">
            <v>28989.191705659578</v>
          </cell>
          <cell r="CG256">
            <v>33337.570461508512</v>
          </cell>
          <cell r="CH256">
            <v>38338.206030734786</v>
          </cell>
          <cell r="CI256">
            <v>44088.936935345002</v>
          </cell>
          <cell r="CJ256">
            <v>50702.277475646748</v>
          </cell>
          <cell r="CK256">
            <v>58307.619096993752</v>
          </cell>
          <cell r="CL256">
            <v>67053.761961542812</v>
          </cell>
          <cell r="CM256">
            <v>77111.826255774227</v>
          </cell>
          <cell r="CN256">
            <v>88678.600194140352</v>
          </cell>
          <cell r="CO256">
            <v>101980.39022326139</v>
          </cell>
          <cell r="CP256">
            <v>117277.44875675059</v>
          </cell>
          <cell r="CQ256">
            <v>134869.06607026316</v>
          </cell>
          <cell r="CR256">
            <v>155099.42598080263</v>
          </cell>
          <cell r="CS256">
            <v>178364.33987792302</v>
          </cell>
        </row>
        <row r="257">
          <cell r="B257">
            <v>0</v>
          </cell>
          <cell r="C257">
            <v>0</v>
          </cell>
          <cell r="D257">
            <v>0</v>
          </cell>
          <cell r="E257">
            <v>0</v>
          </cell>
          <cell r="F257">
            <v>0</v>
          </cell>
          <cell r="G257">
            <v>0</v>
          </cell>
          <cell r="H257">
            <v>0</v>
          </cell>
          <cell r="I257">
            <v>0</v>
          </cell>
          <cell r="J257">
            <v>0</v>
          </cell>
          <cell r="K257">
            <v>0</v>
          </cell>
          <cell r="L257">
            <v>0</v>
          </cell>
          <cell r="M257">
            <v>0</v>
          </cell>
          <cell r="N257">
            <v>0</v>
          </cell>
          <cell r="O257">
            <v>0</v>
          </cell>
          <cell r="P257">
            <v>0</v>
          </cell>
          <cell r="Q257">
            <v>0</v>
          </cell>
          <cell r="R257">
            <v>0</v>
          </cell>
          <cell r="S257">
            <v>0</v>
          </cell>
          <cell r="T257">
            <v>0</v>
          </cell>
          <cell r="U257">
            <v>0</v>
          </cell>
          <cell r="V257">
            <v>5</v>
          </cell>
          <cell r="W257">
            <v>5.75</v>
          </cell>
          <cell r="X257">
            <v>6.6124999999999998</v>
          </cell>
          <cell r="Y257">
            <v>7.6043749999999992</v>
          </cell>
          <cell r="Z257">
            <v>8.7450312499999985</v>
          </cell>
          <cell r="AA257">
            <v>10.056785937499997</v>
          </cell>
          <cell r="AB257">
            <v>11.565303828124996</v>
          </cell>
          <cell r="AC257">
            <v>13.300099402343745</v>
          </cell>
          <cell r="AD257">
            <v>15.295114312695306</v>
          </cell>
          <cell r="AE257">
            <v>17.589381459599601</v>
          </cell>
          <cell r="AF257">
            <v>20.22778867853954</v>
          </cell>
          <cell r="AG257">
            <v>23.26195698032047</v>
          </cell>
          <cell r="AH257">
            <v>26.751250527368537</v>
          </cell>
          <cell r="AI257">
            <v>30.763938106473816</v>
          </cell>
          <cell r="AJ257">
            <v>35.378528822444885</v>
          </cell>
          <cell r="AK257">
            <v>40.685308145811618</v>
          </cell>
          <cell r="AL257">
            <v>46.78810436768336</v>
          </cell>
          <cell r="AM257">
            <v>53.806320022835862</v>
          </cell>
          <cell r="AN257">
            <v>61.877268026261234</v>
          </cell>
          <cell r="AO257">
            <v>71.158858230200408</v>
          </cell>
          <cell r="AP257">
            <v>81.83268696473047</v>
          </cell>
          <cell r="AQ257">
            <v>94.107590009440031</v>
          </cell>
          <cell r="AR257">
            <v>108.22372851085603</v>
          </cell>
          <cell r="AS257">
            <v>124.45728778748443</v>
          </cell>
          <cell r="AT257">
            <v>143.12588095560707</v>
          </cell>
          <cell r="AU257">
            <v>164.59476309894814</v>
          </cell>
          <cell r="AV257">
            <v>189.28397756379033</v>
          </cell>
          <cell r="AW257">
            <v>217.67657419835885</v>
          </cell>
          <cell r="AX257">
            <v>250.32806032811266</v>
          </cell>
          <cell r="AY257">
            <v>287.87726937732953</v>
          </cell>
          <cell r="AZ257">
            <v>331.05885978392894</v>
          </cell>
          <cell r="BA257">
            <v>380.71768875151827</v>
          </cell>
          <cell r="BB257">
            <v>437.825342064246</v>
          </cell>
          <cell r="BC257">
            <v>503.49914337388287</v>
          </cell>
          <cell r="BD257">
            <v>579.02401487996531</v>
          </cell>
          <cell r="BE257">
            <v>665.87761711196003</v>
          </cell>
          <cell r="BF257">
            <v>765.75925967875401</v>
          </cell>
          <cell r="BG257">
            <v>880.62314863056702</v>
          </cell>
          <cell r="BH257">
            <v>1012.716620925152</v>
          </cell>
          <cell r="BI257">
            <v>1164.6241140639247</v>
          </cell>
          <cell r="BJ257">
            <v>1339.3177311735133</v>
          </cell>
          <cell r="BK257">
            <v>1540.2153908495402</v>
          </cell>
          <cell r="BL257">
            <v>1771.2476994769711</v>
          </cell>
          <cell r="BM257">
            <v>2036.9348543985166</v>
          </cell>
          <cell r="BN257">
            <v>2342.4750825582937</v>
          </cell>
          <cell r="BO257">
            <v>2693.8463449420374</v>
          </cell>
          <cell r="BP257">
            <v>3097.9232966833429</v>
          </cell>
          <cell r="BQ257">
            <v>3562.6117911858441</v>
          </cell>
          <cell r="BR257">
            <v>4097.0035598637205</v>
          </cell>
          <cell r="BS257">
            <v>4711.5540938432787</v>
          </cell>
          <cell r="BT257">
            <v>5418.2872079197705</v>
          </cell>
          <cell r="BU257">
            <v>6231.0302891077354</v>
          </cell>
          <cell r="BV257">
            <v>7165.6848324738949</v>
          </cell>
          <cell r="BW257">
            <v>8240.5375573449783</v>
          </cell>
          <cell r="BX257">
            <v>9476.618190946725</v>
          </cell>
          <cell r="BY257">
            <v>10898.110919588733</v>
          </cell>
          <cell r="BZ257">
            <v>12532.827557527042</v>
          </cell>
          <cell r="CA257">
            <v>14412.751691156096</v>
          </cell>
          <cell r="CB257">
            <v>16574.664444829508</v>
          </cell>
          <cell r="CC257">
            <v>19060.864111553932</v>
          </cell>
          <cell r="CD257">
            <v>21919.99372828702</v>
          </cell>
          <cell r="CE257">
            <v>25207.992787530071</v>
          </cell>
          <cell r="CF257">
            <v>28989.191705659578</v>
          </cell>
          <cell r="CG257">
            <v>33337.570461508512</v>
          </cell>
          <cell r="CH257">
            <v>38338.206030734786</v>
          </cell>
          <cell r="CI257">
            <v>44088.936935345002</v>
          </cell>
          <cell r="CJ257">
            <v>50702.277475646748</v>
          </cell>
          <cell r="CK257">
            <v>58307.619096993752</v>
          </cell>
          <cell r="CL257">
            <v>67053.761961542812</v>
          </cell>
          <cell r="CM257">
            <v>77111.826255774227</v>
          </cell>
          <cell r="CN257">
            <v>88678.600194140352</v>
          </cell>
          <cell r="CO257">
            <v>101980.39022326139</v>
          </cell>
          <cell r="CP257">
            <v>117277.44875675059</v>
          </cell>
          <cell r="CQ257">
            <v>134869.06607026316</v>
          </cell>
          <cell r="CR257">
            <v>155099.42598080263</v>
          </cell>
          <cell r="CS257">
            <v>178364.33987792302</v>
          </cell>
        </row>
        <row r="267">
          <cell r="B267">
            <v>0</v>
          </cell>
        </row>
        <row r="269">
          <cell r="A269" t="str">
            <v>SELECT_CLIMATE_CHANGE_IMPACT_UNCERTAINTY_SCENARIO_SP</v>
          </cell>
        </row>
        <row r="275">
          <cell r="B275">
            <v>0</v>
          </cell>
        </row>
        <row r="281">
          <cell r="B281">
            <v>2030</v>
          </cell>
          <cell r="C281">
            <v>0.1</v>
          </cell>
        </row>
        <row r="282">
          <cell r="B282">
            <v>2030</v>
          </cell>
          <cell r="C282">
            <v>0.1</v>
          </cell>
        </row>
        <row r="283">
          <cell r="B283">
            <v>2030</v>
          </cell>
          <cell r="C283">
            <v>0.1</v>
          </cell>
        </row>
        <row r="284">
          <cell r="B284">
            <v>2030</v>
          </cell>
          <cell r="C284">
            <v>0.1</v>
          </cell>
        </row>
        <row r="285">
          <cell r="B285">
            <v>2030</v>
          </cell>
          <cell r="C285">
            <v>0.1</v>
          </cell>
        </row>
        <row r="286">
          <cell r="B286">
            <v>2030</v>
          </cell>
          <cell r="C286">
            <v>0.1</v>
          </cell>
        </row>
        <row r="287">
          <cell r="B287">
            <v>2030</v>
          </cell>
          <cell r="C287">
            <v>0.1</v>
          </cell>
        </row>
        <row r="288">
          <cell r="B288">
            <v>2030</v>
          </cell>
          <cell r="C288">
            <v>0.1</v>
          </cell>
        </row>
        <row r="289">
          <cell r="B289">
            <v>2030</v>
          </cell>
          <cell r="C289">
            <v>0.1</v>
          </cell>
        </row>
        <row r="290">
          <cell r="B290">
            <v>2030</v>
          </cell>
          <cell r="C290">
            <v>0.1</v>
          </cell>
        </row>
        <row r="291">
          <cell r="B291">
            <v>2030</v>
          </cell>
          <cell r="C291">
            <v>0.1</v>
          </cell>
        </row>
        <row r="292">
          <cell r="B292">
            <v>2030</v>
          </cell>
          <cell r="C292">
            <v>0.1</v>
          </cell>
        </row>
        <row r="293">
          <cell r="B293">
            <v>2030</v>
          </cell>
          <cell r="C293">
            <v>0.1</v>
          </cell>
        </row>
        <row r="294">
          <cell r="B294">
            <v>2030</v>
          </cell>
          <cell r="C294">
            <v>0.1</v>
          </cell>
        </row>
        <row r="295">
          <cell r="B295">
            <v>2030</v>
          </cell>
          <cell r="C295">
            <v>0.1</v>
          </cell>
        </row>
        <row r="296">
          <cell r="B296">
            <v>2030</v>
          </cell>
          <cell r="C296">
            <v>0.1</v>
          </cell>
        </row>
        <row r="297">
          <cell r="B297">
            <v>2030</v>
          </cell>
          <cell r="C297">
            <v>0.1</v>
          </cell>
        </row>
        <row r="298">
          <cell r="B298">
            <v>2030</v>
          </cell>
          <cell r="C298">
            <v>0.1</v>
          </cell>
        </row>
        <row r="299">
          <cell r="B299">
            <v>2030</v>
          </cell>
          <cell r="C299">
            <v>0.1</v>
          </cell>
        </row>
        <row r="300">
          <cell r="B300">
            <v>2030</v>
          </cell>
          <cell r="C300">
            <v>0.1</v>
          </cell>
        </row>
        <row r="301">
          <cell r="B301">
            <v>2030</v>
          </cell>
          <cell r="C301">
            <v>0.1</v>
          </cell>
        </row>
        <row r="302">
          <cell r="B302">
            <v>2030</v>
          </cell>
          <cell r="C302">
            <v>0.1</v>
          </cell>
        </row>
        <row r="303">
          <cell r="B303">
            <v>2030</v>
          </cell>
          <cell r="C303">
            <v>0.1</v>
          </cell>
        </row>
        <row r="304">
          <cell r="B304">
            <v>2030</v>
          </cell>
          <cell r="C304">
            <v>0.1</v>
          </cell>
        </row>
        <row r="305">
          <cell r="B305">
            <v>2030</v>
          </cell>
          <cell r="C305">
            <v>0.1</v>
          </cell>
        </row>
        <row r="306">
          <cell r="B306">
            <v>2030</v>
          </cell>
          <cell r="C306">
            <v>0.1</v>
          </cell>
        </row>
        <row r="307">
          <cell r="B307">
            <v>2030</v>
          </cell>
          <cell r="C307">
            <v>0.1</v>
          </cell>
        </row>
        <row r="308">
          <cell r="B308">
            <v>2030</v>
          </cell>
          <cell r="C308">
            <v>0.1</v>
          </cell>
        </row>
        <row r="309">
          <cell r="B309">
            <v>2030</v>
          </cell>
          <cell r="C309">
            <v>0.1</v>
          </cell>
        </row>
        <row r="310">
          <cell r="B310">
            <v>2030</v>
          </cell>
          <cell r="C310">
            <v>0.1</v>
          </cell>
        </row>
        <row r="311">
          <cell r="B311">
            <v>2030</v>
          </cell>
          <cell r="C311">
            <v>0.1</v>
          </cell>
        </row>
        <row r="312">
          <cell r="B312">
            <v>2030</v>
          </cell>
          <cell r="C312">
            <v>0.1</v>
          </cell>
        </row>
        <row r="313">
          <cell r="B313">
            <v>2030</v>
          </cell>
          <cell r="C313">
            <v>0.1</v>
          </cell>
        </row>
        <row r="314">
          <cell r="B314">
            <v>2030</v>
          </cell>
          <cell r="C314">
            <v>0.1</v>
          </cell>
        </row>
        <row r="315">
          <cell r="B315">
            <v>2030</v>
          </cell>
          <cell r="C315">
            <v>0.1</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adMe"/>
      <sheetName val="glossary_and_narratives"/>
      <sheetName val="list_policies_hypotheses"/>
      <sheetName val="policies_x_scenarios"/>
      <sheetName val="demography"/>
      <sheetName val="society"/>
      <sheetName val="economy"/>
      <sheetName val="finance"/>
      <sheetName val="energy"/>
      <sheetName val="energy-transport"/>
      <sheetName val="materials"/>
      <sheetName val="land_and_water"/>
      <sheetName val="climate"/>
      <sheetName val="intermodule_consistency"/>
      <sheetName val="demography_data"/>
      <sheetName val="energy-data"/>
      <sheetName val="inputs_model_explorer"/>
      <sheetName val="data_model_explorer"/>
      <sheetName val="data_simplified_mode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s://tntcat.iiasa.ac.at/SspDb/dsd?Action=htmlpage&amp;page=citation" TargetMode="External"/></Relationships>
</file>

<file path=xl/worksheets/_rels/sheet1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www.locomotion-h2020.eu/resources/main-project-reports/"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9.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B1:D43"/>
  <sheetViews>
    <sheetView tabSelected="1" topLeftCell="A25" zoomScale="115" zoomScaleNormal="115" workbookViewId="0">
      <selection activeCell="B43" sqref="B43"/>
    </sheetView>
  </sheetViews>
  <sheetFormatPr baseColWidth="10" defaultColWidth="10.90625" defaultRowHeight="14.5" x14ac:dyDescent="0.35"/>
  <cols>
    <col min="1" max="1" width="4.453125" customWidth="1"/>
    <col min="2" max="2" width="40.54296875" customWidth="1"/>
    <col min="3" max="3" width="101.54296875" customWidth="1"/>
    <col min="4" max="4" width="24.453125" style="31" customWidth="1"/>
    <col min="5" max="5" width="59.453125" customWidth="1"/>
  </cols>
  <sheetData>
    <row r="1" spans="2:4" ht="18.5" x14ac:dyDescent="0.45">
      <c r="B1" s="428" t="s">
        <v>797</v>
      </c>
    </row>
    <row r="2" spans="2:4" x14ac:dyDescent="0.35">
      <c r="B2" t="s">
        <v>791</v>
      </c>
    </row>
    <row r="3" spans="2:4" ht="30" customHeight="1" x14ac:dyDescent="0.35">
      <c r="B3" s="522" t="s">
        <v>1371</v>
      </c>
      <c r="C3" s="522"/>
    </row>
    <row r="4" spans="2:4" x14ac:dyDescent="0.35">
      <c r="D4" s="430"/>
    </row>
    <row r="5" spans="2:4" x14ac:dyDescent="0.35">
      <c r="B5" s="247" t="s">
        <v>794</v>
      </c>
      <c r="C5" s="247" t="s">
        <v>792</v>
      </c>
      <c r="D5" s="31" t="s">
        <v>1369</v>
      </c>
    </row>
    <row r="6" spans="2:4" ht="15.5" x14ac:dyDescent="0.35">
      <c r="B6" s="521" t="s">
        <v>1368</v>
      </c>
      <c r="C6" s="521"/>
    </row>
    <row r="7" spans="2:4" ht="59.4" customHeight="1" x14ac:dyDescent="0.35">
      <c r="B7" s="420" t="s">
        <v>793</v>
      </c>
      <c r="C7" s="432" t="s">
        <v>795</v>
      </c>
    </row>
    <row r="8" spans="2:4" ht="59.4" customHeight="1" x14ac:dyDescent="0.35">
      <c r="B8" s="420" t="s">
        <v>796</v>
      </c>
      <c r="C8" s="432" t="s">
        <v>1362</v>
      </c>
    </row>
    <row r="9" spans="2:4" ht="59.4" customHeight="1" x14ac:dyDescent="0.35">
      <c r="B9" s="441" t="s">
        <v>819</v>
      </c>
      <c r="C9" s="432" t="s">
        <v>948</v>
      </c>
      <c r="D9" s="31" t="s">
        <v>832</v>
      </c>
    </row>
    <row r="10" spans="2:4" ht="15.5" x14ac:dyDescent="0.35">
      <c r="B10" s="521" t="s">
        <v>1367</v>
      </c>
      <c r="C10" s="521"/>
    </row>
    <row r="11" spans="2:4" x14ac:dyDescent="0.35">
      <c r="B11" s="421" t="s">
        <v>782</v>
      </c>
      <c r="C11" s="433" t="s">
        <v>802</v>
      </c>
    </row>
    <row r="12" spans="2:4" x14ac:dyDescent="0.35">
      <c r="B12" s="422" t="s">
        <v>783</v>
      </c>
      <c r="C12" s="434" t="s">
        <v>803</v>
      </c>
    </row>
    <row r="13" spans="2:4" x14ac:dyDescent="0.35">
      <c r="B13" s="423" t="s">
        <v>784</v>
      </c>
      <c r="C13" s="435" t="s">
        <v>804</v>
      </c>
    </row>
    <row r="14" spans="2:4" x14ac:dyDescent="0.35">
      <c r="B14" s="423" t="s">
        <v>785</v>
      </c>
      <c r="C14" s="435" t="s">
        <v>805</v>
      </c>
    </row>
    <row r="15" spans="2:4" x14ac:dyDescent="0.35">
      <c r="B15" s="424" t="s">
        <v>786</v>
      </c>
      <c r="C15" s="436" t="s">
        <v>810</v>
      </c>
    </row>
    <row r="16" spans="2:4" x14ac:dyDescent="0.35">
      <c r="B16" s="424" t="s">
        <v>787</v>
      </c>
      <c r="C16" s="436" t="s">
        <v>809</v>
      </c>
    </row>
    <row r="17" spans="2:4" x14ac:dyDescent="0.35">
      <c r="B17" s="425" t="s">
        <v>790</v>
      </c>
      <c r="C17" s="437" t="s">
        <v>807</v>
      </c>
    </row>
    <row r="18" spans="2:4" x14ac:dyDescent="0.35">
      <c r="B18" s="426" t="s">
        <v>788</v>
      </c>
      <c r="C18" s="438" t="s">
        <v>806</v>
      </c>
    </row>
    <row r="19" spans="2:4" x14ac:dyDescent="0.35">
      <c r="B19" s="427" t="s">
        <v>789</v>
      </c>
      <c r="C19" s="439" t="s">
        <v>808</v>
      </c>
    </row>
    <row r="20" spans="2:4" ht="29.15" customHeight="1" x14ac:dyDescent="0.35">
      <c r="B20" s="530" t="s">
        <v>1365</v>
      </c>
      <c r="C20" s="531"/>
    </row>
    <row r="21" spans="2:4" x14ac:dyDescent="0.35">
      <c r="B21" s="248" t="s">
        <v>798</v>
      </c>
      <c r="C21" s="440" t="s">
        <v>799</v>
      </c>
    </row>
    <row r="22" spans="2:4" x14ac:dyDescent="0.35">
      <c r="B22" s="248" t="s">
        <v>1311</v>
      </c>
      <c r="C22" s="440" t="s">
        <v>1312</v>
      </c>
    </row>
    <row r="23" spans="2:4" ht="29.15" customHeight="1" x14ac:dyDescent="0.35">
      <c r="B23" s="530" t="s">
        <v>1366</v>
      </c>
      <c r="C23" s="531"/>
    </row>
    <row r="24" spans="2:4" x14ac:dyDescent="0.35">
      <c r="B24" s="248" t="s">
        <v>1336</v>
      </c>
      <c r="C24" s="440" t="s">
        <v>1364</v>
      </c>
      <c r="D24" s="31" t="s">
        <v>832</v>
      </c>
    </row>
    <row r="25" spans="2:4" x14ac:dyDescent="0.35">
      <c r="B25" s="248" t="s">
        <v>1337</v>
      </c>
      <c r="C25" s="440" t="s">
        <v>1372</v>
      </c>
      <c r="D25" s="31" t="s">
        <v>832</v>
      </c>
    </row>
    <row r="26" spans="2:4" x14ac:dyDescent="0.35">
      <c r="B26" s="248" t="s">
        <v>1363</v>
      </c>
      <c r="C26" s="242" t="s">
        <v>1373</v>
      </c>
      <c r="D26" s="31" t="s">
        <v>832</v>
      </c>
    </row>
    <row r="27" spans="2:4" ht="18" customHeight="1" x14ac:dyDescent="0.35"/>
    <row r="28" spans="2:4" x14ac:dyDescent="0.35">
      <c r="B28" s="525" t="s">
        <v>801</v>
      </c>
      <c r="C28" s="526"/>
    </row>
    <row r="29" spans="2:4" ht="28.4" customHeight="1" x14ac:dyDescent="0.35">
      <c r="B29" s="527" t="s">
        <v>800</v>
      </c>
      <c r="C29" s="527"/>
      <c r="D29" s="431"/>
    </row>
    <row r="30" spans="2:4" x14ac:dyDescent="0.35">
      <c r="B30" s="527" t="s">
        <v>514</v>
      </c>
      <c r="C30" s="527"/>
      <c r="D30" s="431"/>
    </row>
    <row r="32" spans="2:4" x14ac:dyDescent="0.35">
      <c r="B32" s="528" t="s">
        <v>811</v>
      </c>
      <c r="C32" s="529"/>
    </row>
    <row r="33" spans="2:3" x14ac:dyDescent="0.35">
      <c r="B33" s="523" t="s">
        <v>400</v>
      </c>
      <c r="C33" s="524"/>
    </row>
    <row r="34" spans="2:3" x14ac:dyDescent="0.35">
      <c r="B34" s="523" t="s">
        <v>401</v>
      </c>
      <c r="C34" s="524"/>
    </row>
    <row r="35" spans="2:3" x14ac:dyDescent="0.35">
      <c r="B35" s="523" t="s">
        <v>402</v>
      </c>
      <c r="C35" s="524"/>
    </row>
    <row r="36" spans="2:3" x14ac:dyDescent="0.35">
      <c r="B36" s="523" t="s">
        <v>403</v>
      </c>
      <c r="C36" s="524"/>
    </row>
    <row r="37" spans="2:3" x14ac:dyDescent="0.35">
      <c r="B37" s="523" t="s">
        <v>404</v>
      </c>
      <c r="C37" s="524"/>
    </row>
    <row r="39" spans="2:3" x14ac:dyDescent="0.35">
      <c r="B39" s="46" t="s">
        <v>1338</v>
      </c>
    </row>
    <row r="40" spans="2:3" x14ac:dyDescent="0.35">
      <c r="B40" s="314" t="s">
        <v>1339</v>
      </c>
      <c r="C40" s="4"/>
    </row>
    <row r="41" spans="2:3" ht="29" x14ac:dyDescent="0.35">
      <c r="B41" s="318" t="s">
        <v>1340</v>
      </c>
      <c r="C41" s="4"/>
    </row>
    <row r="42" spans="2:3" x14ac:dyDescent="0.35">
      <c r="B42" s="320" t="s">
        <v>1341</v>
      </c>
    </row>
    <row r="43" spans="2:3" x14ac:dyDescent="0.35">
      <c r="B43" s="416">
        <v>0</v>
      </c>
      <c r="C43" s="45" t="s">
        <v>1342</v>
      </c>
    </row>
  </sheetData>
  <mergeCells count="14">
    <mergeCell ref="B6:C6"/>
    <mergeCell ref="B3:C3"/>
    <mergeCell ref="B36:C36"/>
    <mergeCell ref="B37:C37"/>
    <mergeCell ref="B10:C10"/>
    <mergeCell ref="B28:C28"/>
    <mergeCell ref="B29:C29"/>
    <mergeCell ref="B30:C30"/>
    <mergeCell ref="B32:C32"/>
    <mergeCell ref="B33:C33"/>
    <mergeCell ref="B34:C34"/>
    <mergeCell ref="B35:C35"/>
    <mergeCell ref="B20:C20"/>
    <mergeCell ref="B23:C23"/>
  </mergeCells>
  <hyperlinks>
    <hyperlink ref="B7" location="glossary_and_narratives!A1" display="glossary_and_narratives" xr:uid="{00000000-0004-0000-0000-000000000000}"/>
    <hyperlink ref="B8" location="list_policies_hypotheses!A1" display="list_policies_hypotheses" xr:uid="{00000000-0004-0000-0000-000001000000}"/>
    <hyperlink ref="B11" location="demography!A1" display="demography" xr:uid="{00000000-0004-0000-0000-000002000000}"/>
    <hyperlink ref="B12" location="society!A1" display="society" xr:uid="{00000000-0004-0000-0000-000003000000}"/>
    <hyperlink ref="B13" location="economy!A1" display="economy" xr:uid="{00000000-0004-0000-0000-000004000000}"/>
    <hyperlink ref="B14" location="finance!A1" display="finance" xr:uid="{00000000-0004-0000-0000-000005000000}"/>
    <hyperlink ref="B15" location="energy!A1" display="energy" xr:uid="{00000000-0004-0000-0000-000006000000}"/>
    <hyperlink ref="B16" location="'energy-transport'!A1" display="energy-transport" xr:uid="{00000000-0004-0000-0000-000007000000}"/>
    <hyperlink ref="B18" location="land_and_water!A1" display="land_and_water" xr:uid="{00000000-0004-0000-0000-000008000000}"/>
    <hyperlink ref="B19" location="climate!A1" display="climate" xr:uid="{00000000-0004-0000-0000-000009000000}"/>
    <hyperlink ref="B17" location="materials!A1" display="materials" xr:uid="{00000000-0004-0000-0000-00000A000000}"/>
    <hyperlink ref="B21" location="demography_data!A1" display="demography-data" xr:uid="{00000000-0004-0000-0000-00000B000000}"/>
    <hyperlink ref="B9" location="policies_x_scenarios!A1" display="policies x scenarios" xr:uid="{00000000-0004-0000-0000-00000C000000}"/>
    <hyperlink ref="B22" location="'energy-data'!A1" display="energy-data" xr:uid="{00000000-0004-0000-0000-00000D000000}"/>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C000"/>
  </sheetPr>
  <dimension ref="A1:L435"/>
  <sheetViews>
    <sheetView zoomScale="90" zoomScaleNormal="90" workbookViewId="0">
      <selection activeCell="A4" sqref="A4:XFD15"/>
    </sheetView>
  </sheetViews>
  <sheetFormatPr baseColWidth="10" defaultColWidth="11.54296875" defaultRowHeight="14.5" x14ac:dyDescent="0.35"/>
  <cols>
    <col min="1" max="1" width="119.453125" customWidth="1"/>
    <col min="2" max="2" width="57.453125" customWidth="1"/>
    <col min="3" max="3" width="62.54296875" customWidth="1"/>
    <col min="4" max="4" width="65" customWidth="1"/>
    <col min="5" max="5" width="36.54296875" customWidth="1"/>
    <col min="6" max="6" width="27.453125" customWidth="1"/>
    <col min="7" max="7" width="24.90625" customWidth="1"/>
    <col min="8" max="9" width="29.453125" customWidth="1"/>
    <col min="10" max="10" width="22.453125" customWidth="1"/>
    <col min="11" max="11" width="22.90625" customWidth="1"/>
  </cols>
  <sheetData>
    <row r="1" spans="1:10" ht="26" x14ac:dyDescent="0.6">
      <c r="C1" s="100" t="s">
        <v>510</v>
      </c>
    </row>
    <row r="2" spans="1:10" ht="17.399999999999999" customHeight="1" x14ac:dyDescent="0.35">
      <c r="A2" s="103" t="s">
        <v>509</v>
      </c>
    </row>
    <row r="4" spans="1:10" x14ac:dyDescent="0.35">
      <c r="A4" s="103" t="s">
        <v>1191</v>
      </c>
      <c r="B4" s="4"/>
    </row>
    <row r="5" spans="1:10" x14ac:dyDescent="0.35">
      <c r="B5" s="125"/>
      <c r="C5" s="135"/>
    </row>
    <row r="6" spans="1:10" x14ac:dyDescent="0.35">
      <c r="A6" s="32" t="s">
        <v>184</v>
      </c>
      <c r="B6" s="41" t="s">
        <v>1186</v>
      </c>
      <c r="C6" s="41" t="s">
        <v>1187</v>
      </c>
      <c r="D6" s="41" t="s">
        <v>1188</v>
      </c>
    </row>
    <row r="7" spans="1:10" x14ac:dyDescent="0.35">
      <c r="A7" s="127" t="s">
        <v>506</v>
      </c>
      <c r="B7" s="101" t="s">
        <v>187</v>
      </c>
      <c r="C7" s="101" t="s">
        <v>405</v>
      </c>
      <c r="D7" s="101" t="s">
        <v>405</v>
      </c>
    </row>
    <row r="8" spans="1:10" x14ac:dyDescent="0.35">
      <c r="A8" s="127" t="s">
        <v>186</v>
      </c>
      <c r="B8" s="58">
        <v>0</v>
      </c>
      <c r="C8" s="58">
        <v>2030</v>
      </c>
      <c r="D8" s="58">
        <v>2035</v>
      </c>
    </row>
    <row r="10" spans="1:10" x14ac:dyDescent="0.35">
      <c r="A10" s="156" t="s">
        <v>1515</v>
      </c>
    </row>
    <row r="11" spans="1:10" x14ac:dyDescent="0.35">
      <c r="A11" s="137" t="s">
        <v>507</v>
      </c>
      <c r="B11" s="56" t="s">
        <v>207</v>
      </c>
      <c r="C11" s="56" t="s">
        <v>220</v>
      </c>
      <c r="D11" s="56" t="s">
        <v>221</v>
      </c>
      <c r="E11" s="56" t="s">
        <v>222</v>
      </c>
      <c r="F11" s="56" t="s">
        <v>378</v>
      </c>
      <c r="G11" s="56" t="s">
        <v>379</v>
      </c>
      <c r="H11" s="56" t="s">
        <v>380</v>
      </c>
      <c r="I11" s="56" t="s">
        <v>223</v>
      </c>
      <c r="J11" s="56" t="s">
        <v>209</v>
      </c>
    </row>
    <row r="12" spans="1:10" x14ac:dyDescent="0.35">
      <c r="A12" s="32" t="s">
        <v>210</v>
      </c>
      <c r="B12" s="58">
        <v>1</v>
      </c>
      <c r="C12" s="58">
        <v>1</v>
      </c>
      <c r="D12" s="58">
        <v>1</v>
      </c>
      <c r="E12" s="58">
        <v>1</v>
      </c>
      <c r="F12" s="58">
        <v>1</v>
      </c>
      <c r="G12" s="58">
        <v>1</v>
      </c>
      <c r="H12" s="58">
        <v>1</v>
      </c>
      <c r="I12" s="58">
        <v>1</v>
      </c>
      <c r="J12" s="58">
        <v>1</v>
      </c>
    </row>
    <row r="13" spans="1:10" x14ac:dyDescent="0.35">
      <c r="A13" s="32" t="s">
        <v>211</v>
      </c>
      <c r="B13" s="58">
        <v>1</v>
      </c>
      <c r="C13" s="58">
        <v>1</v>
      </c>
      <c r="D13" s="58">
        <v>1</v>
      </c>
      <c r="E13" s="58">
        <v>1</v>
      </c>
      <c r="F13" s="58">
        <v>1</v>
      </c>
      <c r="G13" s="58">
        <v>1</v>
      </c>
      <c r="H13" s="58">
        <v>1</v>
      </c>
      <c r="I13" s="58">
        <v>1</v>
      </c>
      <c r="J13" s="58">
        <v>1</v>
      </c>
    </row>
    <row r="14" spans="1:10" x14ac:dyDescent="0.35">
      <c r="A14" s="32" t="s">
        <v>212</v>
      </c>
      <c r="B14" s="58">
        <v>1</v>
      </c>
      <c r="C14" s="58">
        <v>1</v>
      </c>
      <c r="D14" s="58">
        <v>1</v>
      </c>
      <c r="E14" s="58">
        <v>1</v>
      </c>
      <c r="F14" s="58">
        <v>1</v>
      </c>
      <c r="G14" s="58">
        <v>1</v>
      </c>
      <c r="H14" s="58">
        <v>1</v>
      </c>
      <c r="I14" s="58">
        <v>1</v>
      </c>
      <c r="J14" s="58">
        <v>1</v>
      </c>
    </row>
    <row r="15" spans="1:10" x14ac:dyDescent="0.35">
      <c r="A15" s="32" t="s">
        <v>213</v>
      </c>
      <c r="B15" s="58">
        <v>1</v>
      </c>
      <c r="C15" s="58">
        <v>1</v>
      </c>
      <c r="D15" s="58">
        <v>1</v>
      </c>
      <c r="E15" s="58">
        <v>1</v>
      </c>
      <c r="F15" s="58">
        <v>1</v>
      </c>
      <c r="G15" s="58">
        <v>1</v>
      </c>
      <c r="H15" s="58">
        <v>1</v>
      </c>
      <c r="I15" s="58">
        <v>1</v>
      </c>
      <c r="J15" s="58">
        <v>1</v>
      </c>
    </row>
    <row r="16" spans="1:10" x14ac:dyDescent="0.35">
      <c r="A16" s="32" t="s">
        <v>214</v>
      </c>
      <c r="B16" s="58">
        <v>1</v>
      </c>
      <c r="C16" s="58">
        <v>1</v>
      </c>
      <c r="D16" s="58">
        <v>1</v>
      </c>
      <c r="E16" s="58">
        <v>1</v>
      </c>
      <c r="F16" s="58">
        <v>1</v>
      </c>
      <c r="G16" s="58">
        <v>1</v>
      </c>
      <c r="H16" s="58">
        <v>1</v>
      </c>
      <c r="I16" s="58">
        <v>1</v>
      </c>
      <c r="J16" s="58">
        <v>1</v>
      </c>
    </row>
    <row r="17" spans="1:10" x14ac:dyDescent="0.35">
      <c r="A17" s="32" t="s">
        <v>215</v>
      </c>
      <c r="B17" s="58">
        <v>1</v>
      </c>
      <c r="C17" s="58">
        <v>1</v>
      </c>
      <c r="D17" s="58">
        <v>1</v>
      </c>
      <c r="E17" s="58">
        <v>1</v>
      </c>
      <c r="F17" s="58">
        <v>1</v>
      </c>
      <c r="G17" s="58">
        <v>1</v>
      </c>
      <c r="H17" s="58">
        <v>1</v>
      </c>
      <c r="I17" s="58">
        <v>1</v>
      </c>
      <c r="J17" s="58">
        <v>1</v>
      </c>
    </row>
    <row r="18" spans="1:10" x14ac:dyDescent="0.35">
      <c r="A18" s="32" t="s">
        <v>216</v>
      </c>
      <c r="B18" s="58">
        <v>1</v>
      </c>
      <c r="C18" s="58">
        <v>1</v>
      </c>
      <c r="D18" s="58">
        <v>1</v>
      </c>
      <c r="E18" s="58">
        <v>1</v>
      </c>
      <c r="F18" s="58">
        <v>1</v>
      </c>
      <c r="G18" s="58">
        <v>1</v>
      </c>
      <c r="H18" s="58">
        <v>1</v>
      </c>
      <c r="I18" s="58">
        <v>1</v>
      </c>
      <c r="J18" s="58">
        <v>1</v>
      </c>
    </row>
    <row r="19" spans="1:10" x14ac:dyDescent="0.35">
      <c r="A19" s="32" t="s">
        <v>217</v>
      </c>
      <c r="B19" s="58">
        <v>1</v>
      </c>
      <c r="C19" s="58">
        <v>1</v>
      </c>
      <c r="D19" s="58">
        <v>1</v>
      </c>
      <c r="E19" s="58">
        <v>1</v>
      </c>
      <c r="F19" s="58">
        <v>1</v>
      </c>
      <c r="G19" s="58">
        <v>1</v>
      </c>
      <c r="H19" s="58">
        <v>1</v>
      </c>
      <c r="I19" s="58">
        <v>1</v>
      </c>
      <c r="J19" s="58">
        <v>1</v>
      </c>
    </row>
    <row r="20" spans="1:10" x14ac:dyDescent="0.35">
      <c r="A20" s="32" t="s">
        <v>218</v>
      </c>
      <c r="B20" s="58">
        <v>1</v>
      </c>
      <c r="C20" s="58">
        <v>1</v>
      </c>
      <c r="D20" s="58">
        <v>1</v>
      </c>
      <c r="E20" s="58">
        <v>1</v>
      </c>
      <c r="F20" s="58">
        <v>1</v>
      </c>
      <c r="G20" s="58">
        <v>1</v>
      </c>
      <c r="H20" s="58">
        <v>1</v>
      </c>
      <c r="I20" s="58">
        <v>1</v>
      </c>
      <c r="J20" s="58">
        <v>1</v>
      </c>
    </row>
    <row r="21" spans="1:10" x14ac:dyDescent="0.35">
      <c r="A21" s="32" t="s">
        <v>219</v>
      </c>
      <c r="B21" s="58">
        <v>1</v>
      </c>
      <c r="C21" s="58">
        <v>1</v>
      </c>
      <c r="D21" s="58">
        <v>1</v>
      </c>
      <c r="E21" s="58">
        <v>1</v>
      </c>
      <c r="F21" s="58">
        <v>1</v>
      </c>
      <c r="G21" s="58">
        <v>1</v>
      </c>
      <c r="H21" s="58">
        <v>1</v>
      </c>
      <c r="I21" s="58">
        <v>1</v>
      </c>
      <c r="J21" s="58">
        <v>1</v>
      </c>
    </row>
    <row r="22" spans="1:10" x14ac:dyDescent="0.35">
      <c r="A22" s="138"/>
    </row>
    <row r="23" spans="1:10" x14ac:dyDescent="0.35">
      <c r="A23" s="96" t="s">
        <v>475</v>
      </c>
      <c r="B23" s="4"/>
    </row>
    <row r="24" spans="1:10" ht="14.4" customHeight="1" x14ac:dyDescent="0.35">
      <c r="E24" s="98"/>
    </row>
    <row r="25" spans="1:10" ht="14.4" customHeight="1" x14ac:dyDescent="0.35">
      <c r="A25" s="32" t="s">
        <v>184</v>
      </c>
      <c r="B25" s="41" t="s">
        <v>479</v>
      </c>
      <c r="C25" s="41" t="s">
        <v>476</v>
      </c>
      <c r="D25" s="41" t="s">
        <v>477</v>
      </c>
      <c r="E25" s="99"/>
    </row>
    <row r="26" spans="1:10" x14ac:dyDescent="0.35">
      <c r="A26" s="127" t="s">
        <v>506</v>
      </c>
      <c r="B26" s="101" t="s">
        <v>187</v>
      </c>
      <c r="C26" s="101" t="s">
        <v>405</v>
      </c>
      <c r="D26" s="101" t="s">
        <v>405</v>
      </c>
    </row>
    <row r="27" spans="1:10" x14ac:dyDescent="0.35">
      <c r="A27" s="127" t="s">
        <v>186</v>
      </c>
      <c r="B27" s="58">
        <v>0</v>
      </c>
      <c r="C27" s="58">
        <v>2025</v>
      </c>
      <c r="D27" s="58">
        <v>2030</v>
      </c>
    </row>
    <row r="28" spans="1:10" x14ac:dyDescent="0.35">
      <c r="B28" s="84"/>
      <c r="C28" s="84"/>
      <c r="D28" s="84"/>
    </row>
    <row r="29" spans="1:10" x14ac:dyDescent="0.35">
      <c r="A29" s="56" t="s">
        <v>478</v>
      </c>
      <c r="C29" s="84"/>
      <c r="D29" s="84"/>
      <c r="E29" s="84"/>
    </row>
    <row r="30" spans="1:10" x14ac:dyDescent="0.35">
      <c r="A30" s="136" t="s">
        <v>508</v>
      </c>
      <c r="B30" s="57" t="s">
        <v>186</v>
      </c>
      <c r="C30" s="84"/>
      <c r="D30" s="84"/>
      <c r="E30" s="84"/>
    </row>
    <row r="31" spans="1:10" x14ac:dyDescent="0.35">
      <c r="A31" s="60" t="s">
        <v>207</v>
      </c>
      <c r="B31" s="58">
        <v>1</v>
      </c>
      <c r="C31" s="84"/>
      <c r="D31" s="84"/>
      <c r="E31" s="84"/>
    </row>
    <row r="32" spans="1:10" x14ac:dyDescent="0.35">
      <c r="A32" s="335" t="s">
        <v>208</v>
      </c>
      <c r="B32" s="334">
        <v>1</v>
      </c>
      <c r="C32" s="84"/>
      <c r="D32" s="84"/>
      <c r="E32" s="84"/>
    </row>
    <row r="33" spans="1:10" x14ac:dyDescent="0.35">
      <c r="A33" s="335" t="s">
        <v>209</v>
      </c>
      <c r="B33" s="334">
        <v>1</v>
      </c>
      <c r="C33" s="84"/>
      <c r="D33" s="84"/>
      <c r="E33" s="84"/>
    </row>
    <row r="34" spans="1:10" x14ac:dyDescent="0.35">
      <c r="A34" s="84"/>
      <c r="B34" s="84"/>
      <c r="C34" s="84"/>
      <c r="D34" s="84"/>
      <c r="E34" s="84"/>
    </row>
    <row r="35" spans="1:10" x14ac:dyDescent="0.35">
      <c r="A35" s="103" t="s">
        <v>485</v>
      </c>
      <c r="B35" s="4"/>
      <c r="C35" s="135"/>
    </row>
    <row r="36" spans="1:10" x14ac:dyDescent="0.35">
      <c r="A36" s="336"/>
      <c r="B36" s="125"/>
      <c r="C36" s="135"/>
    </row>
    <row r="37" spans="1:10" x14ac:dyDescent="0.35">
      <c r="A37" s="156" t="s">
        <v>406</v>
      </c>
      <c r="B37" s="41" t="s">
        <v>482</v>
      </c>
      <c r="C37" s="41" t="s">
        <v>483</v>
      </c>
      <c r="D37" s="41" t="s">
        <v>484</v>
      </c>
    </row>
    <row r="38" spans="1:10" x14ac:dyDescent="0.35">
      <c r="A38" s="127" t="s">
        <v>506</v>
      </c>
      <c r="B38" s="101" t="s">
        <v>187</v>
      </c>
      <c r="C38" s="101" t="s">
        <v>405</v>
      </c>
      <c r="D38" s="101" t="s">
        <v>405</v>
      </c>
    </row>
    <row r="39" spans="1:10" x14ac:dyDescent="0.35">
      <c r="A39" s="127" t="s">
        <v>186</v>
      </c>
      <c r="B39" s="58">
        <v>0</v>
      </c>
      <c r="C39" s="58">
        <v>2025</v>
      </c>
      <c r="D39" s="58">
        <v>2030</v>
      </c>
    </row>
    <row r="40" spans="1:10" x14ac:dyDescent="0.35">
      <c r="A40" s="337"/>
      <c r="B40" s="84"/>
      <c r="C40" s="84"/>
      <c r="D40" s="84"/>
    </row>
    <row r="41" spans="1:10" x14ac:dyDescent="0.35">
      <c r="A41" s="156" t="s">
        <v>1516</v>
      </c>
    </row>
    <row r="42" spans="1:10" x14ac:dyDescent="0.35">
      <c r="A42" s="137" t="s">
        <v>507</v>
      </c>
      <c r="B42" s="56" t="s">
        <v>207</v>
      </c>
      <c r="C42" s="56" t="s">
        <v>220</v>
      </c>
      <c r="D42" s="56" t="s">
        <v>221</v>
      </c>
      <c r="E42" s="56" t="s">
        <v>222</v>
      </c>
      <c r="F42" s="56" t="s">
        <v>378</v>
      </c>
      <c r="G42" s="56" t="s">
        <v>379</v>
      </c>
      <c r="H42" s="56" t="s">
        <v>380</v>
      </c>
      <c r="I42" s="56" t="s">
        <v>223</v>
      </c>
      <c r="J42" s="56" t="s">
        <v>209</v>
      </c>
    </row>
    <row r="43" spans="1:10" x14ac:dyDescent="0.35">
      <c r="A43" s="32" t="s">
        <v>210</v>
      </c>
      <c r="B43" s="58">
        <v>1</v>
      </c>
      <c r="C43" s="58">
        <v>1</v>
      </c>
      <c r="D43" s="58">
        <v>1</v>
      </c>
      <c r="E43" s="58">
        <v>1</v>
      </c>
      <c r="F43" s="58">
        <v>1</v>
      </c>
      <c r="G43" s="58">
        <v>1</v>
      </c>
      <c r="H43" s="58">
        <v>1</v>
      </c>
      <c r="I43" s="58">
        <v>1</v>
      </c>
      <c r="J43" s="58">
        <v>1</v>
      </c>
    </row>
    <row r="44" spans="1:10" x14ac:dyDescent="0.35">
      <c r="A44" s="32" t="s">
        <v>211</v>
      </c>
      <c r="B44" s="58">
        <v>1</v>
      </c>
      <c r="C44" s="58">
        <v>1</v>
      </c>
      <c r="D44" s="58">
        <v>1</v>
      </c>
      <c r="E44" s="58">
        <v>1</v>
      </c>
      <c r="F44" s="58">
        <v>1</v>
      </c>
      <c r="G44" s="58">
        <v>1</v>
      </c>
      <c r="H44" s="58">
        <v>1</v>
      </c>
      <c r="I44" s="58">
        <v>1</v>
      </c>
      <c r="J44" s="58">
        <v>1</v>
      </c>
    </row>
    <row r="45" spans="1:10" x14ac:dyDescent="0.35">
      <c r="A45" s="32" t="s">
        <v>212</v>
      </c>
      <c r="B45" s="58">
        <v>1</v>
      </c>
      <c r="C45" s="58">
        <v>1</v>
      </c>
      <c r="D45" s="58">
        <v>1</v>
      </c>
      <c r="E45" s="58">
        <v>1</v>
      </c>
      <c r="F45" s="58">
        <v>1</v>
      </c>
      <c r="G45" s="58">
        <v>1</v>
      </c>
      <c r="H45" s="58">
        <v>1</v>
      </c>
      <c r="I45" s="58">
        <v>1</v>
      </c>
      <c r="J45" s="58">
        <v>1</v>
      </c>
    </row>
    <row r="46" spans="1:10" x14ac:dyDescent="0.35">
      <c r="A46" s="32" t="s">
        <v>213</v>
      </c>
      <c r="B46" s="58">
        <v>1</v>
      </c>
      <c r="C46" s="58">
        <v>1</v>
      </c>
      <c r="D46" s="58">
        <v>1</v>
      </c>
      <c r="E46" s="58">
        <v>1</v>
      </c>
      <c r="F46" s="58">
        <v>1</v>
      </c>
      <c r="G46" s="58">
        <v>1</v>
      </c>
      <c r="H46" s="58">
        <v>1</v>
      </c>
      <c r="I46" s="58">
        <v>1</v>
      </c>
      <c r="J46" s="58">
        <v>1</v>
      </c>
    </row>
    <row r="47" spans="1:10" x14ac:dyDescent="0.35">
      <c r="A47" s="32" t="s">
        <v>214</v>
      </c>
      <c r="B47" s="58">
        <v>1</v>
      </c>
      <c r="C47" s="58">
        <v>1</v>
      </c>
      <c r="D47" s="58">
        <v>1</v>
      </c>
      <c r="E47" s="58">
        <v>1</v>
      </c>
      <c r="F47" s="58">
        <v>1</v>
      </c>
      <c r="G47" s="58">
        <v>1</v>
      </c>
      <c r="H47" s="58">
        <v>1</v>
      </c>
      <c r="I47" s="58">
        <v>1</v>
      </c>
      <c r="J47" s="58">
        <v>1</v>
      </c>
    </row>
    <row r="48" spans="1:10" x14ac:dyDescent="0.35">
      <c r="A48" s="32" t="s">
        <v>215</v>
      </c>
      <c r="B48" s="58">
        <v>1</v>
      </c>
      <c r="C48" s="58">
        <v>1</v>
      </c>
      <c r="D48" s="58">
        <v>1</v>
      </c>
      <c r="E48" s="58">
        <v>1</v>
      </c>
      <c r="F48" s="58">
        <v>1</v>
      </c>
      <c r="G48" s="58">
        <v>1</v>
      </c>
      <c r="H48" s="58">
        <v>1</v>
      </c>
      <c r="I48" s="58">
        <v>1</v>
      </c>
      <c r="J48" s="58">
        <v>1</v>
      </c>
    </row>
    <row r="49" spans="1:11" x14ac:dyDescent="0.35">
      <c r="A49" s="32" t="s">
        <v>216</v>
      </c>
      <c r="B49" s="58">
        <v>1</v>
      </c>
      <c r="C49" s="58">
        <v>1</v>
      </c>
      <c r="D49" s="58">
        <v>1</v>
      </c>
      <c r="E49" s="58">
        <v>1</v>
      </c>
      <c r="F49" s="58">
        <v>1</v>
      </c>
      <c r="G49" s="58">
        <v>1</v>
      </c>
      <c r="H49" s="58">
        <v>1</v>
      </c>
      <c r="I49" s="58">
        <v>1</v>
      </c>
      <c r="J49" s="58">
        <v>1</v>
      </c>
    </row>
    <row r="50" spans="1:11" x14ac:dyDescent="0.35">
      <c r="A50" s="32" t="s">
        <v>217</v>
      </c>
      <c r="B50" s="58">
        <v>1</v>
      </c>
      <c r="C50" s="58">
        <v>1</v>
      </c>
      <c r="D50" s="58">
        <v>1</v>
      </c>
      <c r="E50" s="58">
        <v>1</v>
      </c>
      <c r="F50" s="58">
        <v>1</v>
      </c>
      <c r="G50" s="58">
        <v>1</v>
      </c>
      <c r="H50" s="58">
        <v>1</v>
      </c>
      <c r="I50" s="58">
        <v>1</v>
      </c>
      <c r="J50" s="58">
        <v>1</v>
      </c>
    </row>
    <row r="51" spans="1:11" x14ac:dyDescent="0.35">
      <c r="A51" s="32" t="s">
        <v>218</v>
      </c>
      <c r="B51" s="58">
        <v>1</v>
      </c>
      <c r="C51" s="58">
        <v>1</v>
      </c>
      <c r="D51" s="58">
        <v>1</v>
      </c>
      <c r="E51" s="58">
        <v>1</v>
      </c>
      <c r="F51" s="58">
        <v>1</v>
      </c>
      <c r="G51" s="58">
        <v>1</v>
      </c>
      <c r="H51" s="58">
        <v>1</v>
      </c>
      <c r="I51" s="58">
        <v>1</v>
      </c>
      <c r="J51" s="58">
        <v>1</v>
      </c>
    </row>
    <row r="52" spans="1:11" x14ac:dyDescent="0.35">
      <c r="A52" s="32" t="s">
        <v>219</v>
      </c>
      <c r="B52" s="58">
        <v>1</v>
      </c>
      <c r="C52" s="58">
        <v>1</v>
      </c>
      <c r="D52" s="58">
        <v>1</v>
      </c>
      <c r="E52" s="58">
        <v>1</v>
      </c>
      <c r="F52" s="58">
        <v>1</v>
      </c>
      <c r="G52" s="58">
        <v>1</v>
      </c>
      <c r="H52" s="58">
        <v>1</v>
      </c>
      <c r="I52" s="58">
        <v>1</v>
      </c>
      <c r="J52" s="58">
        <v>1</v>
      </c>
    </row>
    <row r="53" spans="1:11" x14ac:dyDescent="0.35">
      <c r="A53" s="125"/>
      <c r="B53" s="99"/>
      <c r="C53" s="84"/>
      <c r="D53" s="84"/>
      <c r="E53" s="84"/>
    </row>
    <row r="54" spans="1:11" x14ac:dyDescent="0.35">
      <c r="A54" s="103" t="s">
        <v>487</v>
      </c>
      <c r="B54" s="125"/>
      <c r="C54" s="135"/>
      <c r="E54" s="84"/>
    </row>
    <row r="55" spans="1:11" x14ac:dyDescent="0.35">
      <c r="A55" s="140" t="s">
        <v>406</v>
      </c>
      <c r="B55" s="90" t="s">
        <v>1183</v>
      </c>
      <c r="C55" s="56" t="s">
        <v>1184</v>
      </c>
      <c r="D55" s="56" t="s">
        <v>1185</v>
      </c>
      <c r="E55" s="84"/>
    </row>
    <row r="56" spans="1:11" x14ac:dyDescent="0.35">
      <c r="A56" s="127" t="s">
        <v>506</v>
      </c>
      <c r="B56" s="101" t="s">
        <v>187</v>
      </c>
      <c r="C56" s="101" t="s">
        <v>405</v>
      </c>
      <c r="D56" s="101" t="s">
        <v>405</v>
      </c>
      <c r="E56" s="84"/>
    </row>
    <row r="57" spans="1:11" ht="15" thickBot="1" x14ac:dyDescent="0.4">
      <c r="A57" s="127" t="s">
        <v>186</v>
      </c>
      <c r="B57" s="58">
        <v>0</v>
      </c>
      <c r="C57" s="58">
        <v>2025</v>
      </c>
      <c r="D57" s="58">
        <v>2030</v>
      </c>
      <c r="E57" s="84"/>
    </row>
    <row r="58" spans="1:11" x14ac:dyDescent="0.35">
      <c r="A58" s="471" t="s">
        <v>1517</v>
      </c>
    </row>
    <row r="59" spans="1:11" x14ac:dyDescent="0.35">
      <c r="A59" s="141" t="s">
        <v>187</v>
      </c>
    </row>
    <row r="60" spans="1:11" ht="15" thickBot="1" x14ac:dyDescent="0.4">
      <c r="A60" s="32" t="s">
        <v>481</v>
      </c>
      <c r="B60" s="32" t="s">
        <v>480</v>
      </c>
      <c r="C60" s="144" t="s">
        <v>207</v>
      </c>
      <c r="D60" s="144" t="s">
        <v>220</v>
      </c>
      <c r="E60" s="144" t="s">
        <v>221</v>
      </c>
      <c r="F60" s="144" t="s">
        <v>222</v>
      </c>
      <c r="G60" s="144" t="s">
        <v>378</v>
      </c>
      <c r="H60" s="144" t="s">
        <v>379</v>
      </c>
      <c r="I60" s="144" t="s">
        <v>380</v>
      </c>
      <c r="J60" s="144" t="s">
        <v>223</v>
      </c>
      <c r="K60" s="144" t="s">
        <v>209</v>
      </c>
    </row>
    <row r="61" spans="1:11" x14ac:dyDescent="0.35">
      <c r="A61" s="565" t="s">
        <v>153</v>
      </c>
      <c r="B61" s="142" t="s">
        <v>210</v>
      </c>
      <c r="C61" s="145">
        <v>0.19424096172911057</v>
      </c>
      <c r="D61" s="145">
        <v>6.4590143253902659E-6</v>
      </c>
      <c r="E61" s="145">
        <v>1.2706280195525582E-2</v>
      </c>
      <c r="F61" s="145">
        <v>0</v>
      </c>
      <c r="G61" s="145">
        <v>1.1772790730864885E-3</v>
      </c>
      <c r="H61" s="145">
        <v>5.8289309887852074E-2</v>
      </c>
      <c r="I61" s="145">
        <v>0.12595835131058775</v>
      </c>
      <c r="J61" s="145">
        <v>0</v>
      </c>
      <c r="K61" s="146">
        <v>0</v>
      </c>
    </row>
    <row r="62" spans="1:11" x14ac:dyDescent="0.35">
      <c r="A62" s="566"/>
      <c r="B62" s="32" t="s">
        <v>211</v>
      </c>
      <c r="C62" s="147">
        <v>0.37361920850232405</v>
      </c>
      <c r="D62" s="147">
        <v>6.8936034011708155E-2</v>
      </c>
      <c r="E62" s="147">
        <v>0</v>
      </c>
      <c r="F62" s="147">
        <v>1.1710986094547834E-2</v>
      </c>
      <c r="G62" s="147">
        <v>0</v>
      </c>
      <c r="H62" s="147">
        <v>0</v>
      </c>
      <c r="I62" s="147">
        <v>0</v>
      </c>
      <c r="J62" s="147">
        <v>0</v>
      </c>
      <c r="K62" s="148">
        <v>0</v>
      </c>
    </row>
    <row r="63" spans="1:11" x14ac:dyDescent="0.35">
      <c r="A63" s="566"/>
      <c r="B63" s="32" t="s">
        <v>212</v>
      </c>
      <c r="C63" s="147">
        <v>1.1987374716107228E-3</v>
      </c>
      <c r="D63" s="147">
        <v>1.1295557374303147E-3</v>
      </c>
      <c r="E63" s="147">
        <v>0</v>
      </c>
      <c r="F63" s="147">
        <v>0</v>
      </c>
      <c r="G63" s="147">
        <v>0</v>
      </c>
      <c r="H63" s="147">
        <v>0</v>
      </c>
      <c r="I63" s="147">
        <v>0</v>
      </c>
      <c r="J63" s="147">
        <v>0</v>
      </c>
      <c r="K63" s="148">
        <v>0</v>
      </c>
    </row>
    <row r="64" spans="1:11" x14ac:dyDescent="0.35">
      <c r="A64" s="566"/>
      <c r="B64" s="32" t="s">
        <v>213</v>
      </c>
      <c r="C64" s="147">
        <v>5.1418605609185753E-4</v>
      </c>
      <c r="D64" s="147">
        <v>4.0671401468740671E-3</v>
      </c>
      <c r="E64" s="147">
        <v>0</v>
      </c>
      <c r="F64" s="147">
        <v>0</v>
      </c>
      <c r="G64" s="147">
        <v>0</v>
      </c>
      <c r="H64" s="147">
        <v>0</v>
      </c>
      <c r="I64" s="147">
        <v>0</v>
      </c>
      <c r="J64" s="147">
        <v>0</v>
      </c>
      <c r="K64" s="148">
        <v>0</v>
      </c>
    </row>
    <row r="65" spans="1:12" x14ac:dyDescent="0.35">
      <c r="A65" s="566"/>
      <c r="B65" s="32" t="s">
        <v>214</v>
      </c>
      <c r="C65" s="147">
        <v>5.7213218248533754E-4</v>
      </c>
      <c r="D65" s="147">
        <v>8.0350884939271998E-4</v>
      </c>
      <c r="E65" s="147">
        <v>0</v>
      </c>
      <c r="F65" s="147">
        <v>0</v>
      </c>
      <c r="G65" s="147">
        <v>0</v>
      </c>
      <c r="H65" s="147">
        <v>0</v>
      </c>
      <c r="I65" s="147">
        <v>0</v>
      </c>
      <c r="J65" s="147">
        <v>0</v>
      </c>
      <c r="K65" s="148">
        <v>0</v>
      </c>
      <c r="L65" s="84"/>
    </row>
    <row r="66" spans="1:12" x14ac:dyDescent="0.35">
      <c r="A66" s="566"/>
      <c r="B66" s="32" t="s">
        <v>215</v>
      </c>
      <c r="C66" s="147">
        <v>1.6064527733315021E-4</v>
      </c>
      <c r="D66" s="147">
        <v>0</v>
      </c>
      <c r="E66" s="147">
        <v>0</v>
      </c>
      <c r="F66" s="147">
        <v>0</v>
      </c>
      <c r="G66" s="147">
        <v>0</v>
      </c>
      <c r="H66" s="147">
        <v>0</v>
      </c>
      <c r="I66" s="147">
        <v>0</v>
      </c>
      <c r="J66" s="147">
        <v>0</v>
      </c>
      <c r="K66" s="148">
        <v>0</v>
      </c>
      <c r="L66" s="84"/>
    </row>
    <row r="67" spans="1:12" x14ac:dyDescent="0.35">
      <c r="A67" s="566"/>
      <c r="B67" s="32" t="s">
        <v>216</v>
      </c>
      <c r="C67" s="147">
        <v>0</v>
      </c>
      <c r="D67" s="147">
        <v>0</v>
      </c>
      <c r="E67" s="147">
        <v>0</v>
      </c>
      <c r="F67" s="147">
        <v>0</v>
      </c>
      <c r="G67" s="147">
        <v>0</v>
      </c>
      <c r="H67" s="147">
        <v>0</v>
      </c>
      <c r="I67" s="147">
        <v>0</v>
      </c>
      <c r="J67" s="147">
        <v>0</v>
      </c>
      <c r="K67" s="148">
        <v>0</v>
      </c>
    </row>
    <row r="68" spans="1:12" x14ac:dyDescent="0.35">
      <c r="A68" s="566"/>
      <c r="B68" s="32" t="s">
        <v>217</v>
      </c>
      <c r="C68" s="147">
        <v>0</v>
      </c>
      <c r="D68" s="147">
        <v>0</v>
      </c>
      <c r="E68" s="147">
        <v>0</v>
      </c>
      <c r="F68" s="147">
        <v>0</v>
      </c>
      <c r="G68" s="147">
        <v>0</v>
      </c>
      <c r="H68" s="147">
        <v>0</v>
      </c>
      <c r="I68" s="147">
        <v>0</v>
      </c>
      <c r="J68" s="147">
        <v>0</v>
      </c>
      <c r="K68" s="148">
        <v>0</v>
      </c>
    </row>
    <row r="69" spans="1:12" x14ac:dyDescent="0.35">
      <c r="A69" s="566"/>
      <c r="B69" s="32" t="s">
        <v>218</v>
      </c>
      <c r="C69" s="147">
        <v>0</v>
      </c>
      <c r="D69" s="147">
        <v>0</v>
      </c>
      <c r="E69" s="147">
        <v>0</v>
      </c>
      <c r="F69" s="147">
        <v>0.12867656606215566</v>
      </c>
      <c r="G69" s="147">
        <v>0</v>
      </c>
      <c r="H69" s="147">
        <v>0</v>
      </c>
      <c r="I69" s="147">
        <v>0</v>
      </c>
      <c r="J69" s="147">
        <v>0</v>
      </c>
      <c r="K69" s="148">
        <v>0</v>
      </c>
    </row>
    <row r="70" spans="1:12" ht="15" thickBot="1" x14ac:dyDescent="0.4">
      <c r="A70" s="567"/>
      <c r="B70" s="143" t="s">
        <v>219</v>
      </c>
      <c r="C70" s="149">
        <v>0</v>
      </c>
      <c r="D70" s="149">
        <v>0</v>
      </c>
      <c r="E70" s="149">
        <v>1.6232658397558077E-2</v>
      </c>
      <c r="F70" s="149">
        <v>0</v>
      </c>
      <c r="G70" s="149">
        <v>0</v>
      </c>
      <c r="H70" s="149">
        <v>0</v>
      </c>
      <c r="I70" s="149">
        <v>0</v>
      </c>
      <c r="J70" s="149">
        <v>0</v>
      </c>
      <c r="K70" s="150">
        <v>0</v>
      </c>
    </row>
    <row r="71" spans="1:12" x14ac:dyDescent="0.35">
      <c r="A71" s="565" t="s">
        <v>154</v>
      </c>
      <c r="B71" s="142" t="s">
        <v>210</v>
      </c>
      <c r="C71" s="145">
        <v>0.13669582133335315</v>
      </c>
      <c r="D71" s="145">
        <v>2.1761107534050981E-4</v>
      </c>
      <c r="E71" s="145">
        <v>1.0086467206135652E-2</v>
      </c>
      <c r="F71" s="145">
        <v>0</v>
      </c>
      <c r="G71" s="145">
        <v>0</v>
      </c>
      <c r="H71" s="145">
        <v>7.2326145611790266E-2</v>
      </c>
      <c r="I71" s="145">
        <v>9.5047907235569121E-2</v>
      </c>
      <c r="J71" s="145">
        <v>0</v>
      </c>
      <c r="K71" s="146">
        <v>0</v>
      </c>
    </row>
    <row r="72" spans="1:12" x14ac:dyDescent="0.35">
      <c r="A72" s="566"/>
      <c r="B72" s="32" t="s">
        <v>211</v>
      </c>
      <c r="C72" s="147">
        <v>0.47116775893187313</v>
      </c>
      <c r="D72" s="147">
        <v>8.659686316800759E-2</v>
      </c>
      <c r="E72" s="147">
        <v>0</v>
      </c>
      <c r="F72" s="147">
        <v>6.8041994395156742E-3</v>
      </c>
      <c r="G72" s="147">
        <v>0</v>
      </c>
      <c r="H72" s="147">
        <v>0</v>
      </c>
      <c r="I72" s="147">
        <v>0</v>
      </c>
      <c r="J72" s="147">
        <v>6.1358631022372578E-3</v>
      </c>
      <c r="K72" s="148">
        <v>0</v>
      </c>
    </row>
    <row r="73" spans="1:12" x14ac:dyDescent="0.35">
      <c r="A73" s="566"/>
      <c r="B73" s="32" t="s">
        <v>212</v>
      </c>
      <c r="C73" s="147">
        <v>4.7986777581659045E-3</v>
      </c>
      <c r="D73" s="147">
        <v>0</v>
      </c>
      <c r="E73" s="147">
        <v>0</v>
      </c>
      <c r="F73" s="147">
        <v>0</v>
      </c>
      <c r="G73" s="147">
        <v>0</v>
      </c>
      <c r="H73" s="147">
        <v>0</v>
      </c>
      <c r="I73" s="147">
        <v>0</v>
      </c>
      <c r="J73" s="147">
        <v>0</v>
      </c>
      <c r="K73" s="148">
        <v>0</v>
      </c>
    </row>
    <row r="74" spans="1:12" x14ac:dyDescent="0.35">
      <c r="A74" s="566"/>
      <c r="B74" s="32" t="s">
        <v>213</v>
      </c>
      <c r="C74" s="147">
        <v>2.7460985160218443E-4</v>
      </c>
      <c r="D74" s="147">
        <v>0</v>
      </c>
      <c r="E74" s="147">
        <v>0</v>
      </c>
      <c r="F74" s="147">
        <v>0</v>
      </c>
      <c r="G74" s="147">
        <v>0</v>
      </c>
      <c r="H74" s="147">
        <v>0</v>
      </c>
      <c r="I74" s="147">
        <v>0</v>
      </c>
      <c r="J74" s="147">
        <v>0</v>
      </c>
      <c r="K74" s="148">
        <v>0</v>
      </c>
    </row>
    <row r="75" spans="1:12" x14ac:dyDescent="0.35">
      <c r="A75" s="566"/>
      <c r="B75" s="32" t="s">
        <v>214</v>
      </c>
      <c r="C75" s="147">
        <v>3.459183917398733E-4</v>
      </c>
      <c r="D75" s="147">
        <v>8.7060617333665669E-5</v>
      </c>
      <c r="E75" s="147">
        <v>0</v>
      </c>
      <c r="F75" s="147">
        <v>0</v>
      </c>
      <c r="G75" s="147">
        <v>0</v>
      </c>
      <c r="H75" s="147">
        <v>0</v>
      </c>
      <c r="I75" s="147">
        <v>0</v>
      </c>
      <c r="J75" s="147">
        <v>0</v>
      </c>
      <c r="K75" s="148">
        <v>0</v>
      </c>
    </row>
    <row r="76" spans="1:12" x14ac:dyDescent="0.35">
      <c r="A76" s="566"/>
      <c r="B76" s="32" t="s">
        <v>215</v>
      </c>
      <c r="C76" s="147">
        <v>2.3187340107979425E-4</v>
      </c>
      <c r="D76" s="147">
        <v>0</v>
      </c>
      <c r="E76" s="147">
        <v>0</v>
      </c>
      <c r="F76" s="147">
        <v>0</v>
      </c>
      <c r="G76" s="147">
        <v>0</v>
      </c>
      <c r="H76" s="147">
        <v>0</v>
      </c>
      <c r="I76" s="147">
        <v>0</v>
      </c>
      <c r="J76" s="147">
        <v>0</v>
      </c>
      <c r="K76" s="148">
        <v>0</v>
      </c>
    </row>
    <row r="77" spans="1:12" x14ac:dyDescent="0.35">
      <c r="A77" s="566"/>
      <c r="B77" s="32" t="s">
        <v>216</v>
      </c>
      <c r="C77" s="147">
        <v>0</v>
      </c>
      <c r="D77" s="147">
        <v>0</v>
      </c>
      <c r="E77" s="147">
        <v>0</v>
      </c>
      <c r="F77" s="147">
        <v>0</v>
      </c>
      <c r="G77" s="147">
        <v>0</v>
      </c>
      <c r="H77" s="147">
        <v>0</v>
      </c>
      <c r="I77" s="147">
        <v>0</v>
      </c>
      <c r="J77" s="147">
        <v>0</v>
      </c>
      <c r="K77" s="148">
        <v>0</v>
      </c>
    </row>
    <row r="78" spans="1:12" x14ac:dyDescent="0.35">
      <c r="A78" s="566"/>
      <c r="B78" s="32" t="s">
        <v>217</v>
      </c>
      <c r="C78" s="147">
        <v>0</v>
      </c>
      <c r="D78" s="147">
        <v>0</v>
      </c>
      <c r="E78" s="147">
        <v>0</v>
      </c>
      <c r="F78" s="147">
        <v>0</v>
      </c>
      <c r="G78" s="147">
        <v>0</v>
      </c>
      <c r="H78" s="147">
        <v>0</v>
      </c>
      <c r="I78" s="147">
        <v>0</v>
      </c>
      <c r="J78" s="147">
        <v>0</v>
      </c>
      <c r="K78" s="148">
        <v>0</v>
      </c>
    </row>
    <row r="79" spans="1:12" x14ac:dyDescent="0.35">
      <c r="A79" s="566"/>
      <c r="B79" s="32" t="s">
        <v>218</v>
      </c>
      <c r="C79" s="147">
        <v>0</v>
      </c>
      <c r="D79" s="147">
        <v>0</v>
      </c>
      <c r="E79" s="147">
        <v>0</v>
      </c>
      <c r="F79" s="147">
        <v>5.9522295888482207E-2</v>
      </c>
      <c r="G79" s="147">
        <v>0</v>
      </c>
      <c r="H79" s="147">
        <v>0</v>
      </c>
      <c r="I79" s="147">
        <v>0</v>
      </c>
      <c r="J79" s="147">
        <v>0</v>
      </c>
      <c r="K79" s="148">
        <v>0</v>
      </c>
    </row>
    <row r="80" spans="1:12" ht="15" thickBot="1" x14ac:dyDescent="0.4">
      <c r="A80" s="567"/>
      <c r="B80" s="143" t="s">
        <v>219</v>
      </c>
      <c r="C80" s="149">
        <v>0</v>
      </c>
      <c r="D80" s="149">
        <v>0</v>
      </c>
      <c r="E80" s="149">
        <v>4.9660926987773739E-2</v>
      </c>
      <c r="F80" s="149">
        <v>0</v>
      </c>
      <c r="G80" s="149">
        <v>0</v>
      </c>
      <c r="H80" s="149">
        <v>0</v>
      </c>
      <c r="I80" s="149">
        <v>0</v>
      </c>
      <c r="J80" s="149">
        <v>0</v>
      </c>
      <c r="K80" s="150">
        <v>0</v>
      </c>
    </row>
    <row r="81" spans="1:11" x14ac:dyDescent="0.35">
      <c r="A81" s="565" t="s">
        <v>155</v>
      </c>
      <c r="B81" s="142" t="s">
        <v>210</v>
      </c>
      <c r="C81" s="145">
        <v>0.14807900347526137</v>
      </c>
      <c r="D81" s="145">
        <v>0</v>
      </c>
      <c r="E81" s="145">
        <v>1.0097811134155397E-2</v>
      </c>
      <c r="F81" s="145">
        <v>0</v>
      </c>
      <c r="G81" s="145">
        <v>6.8610951770054494E-4</v>
      </c>
      <c r="H81" s="145">
        <v>5.7270562805149375E-2</v>
      </c>
      <c r="I81" s="145">
        <v>2.7426763353627898E-2</v>
      </c>
      <c r="J81" s="145">
        <v>0</v>
      </c>
      <c r="K81" s="146">
        <v>0</v>
      </c>
    </row>
    <row r="82" spans="1:11" x14ac:dyDescent="0.35">
      <c r="A82" s="566"/>
      <c r="B82" s="32" t="s">
        <v>211</v>
      </c>
      <c r="C82" s="147">
        <v>0.39699258547182587</v>
      </c>
      <c r="D82" s="147">
        <v>0.12950670457920541</v>
      </c>
      <c r="E82" s="147">
        <v>0</v>
      </c>
      <c r="F82" s="147">
        <v>3.8944689394572103E-3</v>
      </c>
      <c r="G82" s="147">
        <v>0</v>
      </c>
      <c r="H82" s="147">
        <v>0</v>
      </c>
      <c r="I82" s="147">
        <v>0</v>
      </c>
      <c r="J82" s="147">
        <v>3.4069215218377547E-3</v>
      </c>
      <c r="K82" s="148">
        <v>0</v>
      </c>
    </row>
    <row r="83" spans="1:11" x14ac:dyDescent="0.35">
      <c r="A83" s="566"/>
      <c r="B83" s="32" t="s">
        <v>212</v>
      </c>
      <c r="C83" s="147">
        <v>0.15161803601212887</v>
      </c>
      <c r="D83" s="147">
        <v>0</v>
      </c>
      <c r="E83" s="147">
        <v>0</v>
      </c>
      <c r="F83" s="147">
        <v>0</v>
      </c>
      <c r="G83" s="147">
        <v>0</v>
      </c>
      <c r="H83" s="147">
        <v>0</v>
      </c>
      <c r="I83" s="147">
        <v>0</v>
      </c>
      <c r="J83" s="147">
        <v>0</v>
      </c>
      <c r="K83" s="148">
        <v>0</v>
      </c>
    </row>
    <row r="84" spans="1:11" x14ac:dyDescent="0.35">
      <c r="A84" s="566"/>
      <c r="B84" s="32" t="s">
        <v>213</v>
      </c>
      <c r="C84" s="147">
        <v>1.7765125007933886E-2</v>
      </c>
      <c r="D84" s="147">
        <v>2.0867525417261151E-2</v>
      </c>
      <c r="E84" s="147">
        <v>0</v>
      </c>
      <c r="F84" s="147">
        <v>0</v>
      </c>
      <c r="G84" s="147">
        <v>0</v>
      </c>
      <c r="H84" s="147">
        <v>0</v>
      </c>
      <c r="I84" s="147">
        <v>0</v>
      </c>
      <c r="J84" s="147">
        <v>0</v>
      </c>
      <c r="K84" s="148">
        <v>0</v>
      </c>
    </row>
    <row r="85" spans="1:11" x14ac:dyDescent="0.35">
      <c r="A85" s="566"/>
      <c r="B85" s="32" t="s">
        <v>214</v>
      </c>
      <c r="C85" s="147">
        <v>0</v>
      </c>
      <c r="D85" s="147">
        <v>6.8291962488914153E-3</v>
      </c>
      <c r="E85" s="147">
        <v>0</v>
      </c>
      <c r="F85" s="147">
        <v>0</v>
      </c>
      <c r="G85" s="147">
        <v>0</v>
      </c>
      <c r="H85" s="147">
        <v>0</v>
      </c>
      <c r="I85" s="147">
        <v>0</v>
      </c>
      <c r="J85" s="147">
        <v>0</v>
      </c>
      <c r="K85" s="148">
        <v>0</v>
      </c>
    </row>
    <row r="86" spans="1:11" x14ac:dyDescent="0.35">
      <c r="A86" s="566"/>
      <c r="B86" s="32" t="s">
        <v>215</v>
      </c>
      <c r="C86" s="147">
        <v>0</v>
      </c>
      <c r="D86" s="147">
        <v>0</v>
      </c>
      <c r="E86" s="147">
        <v>0</v>
      </c>
      <c r="F86" s="147">
        <v>0</v>
      </c>
      <c r="G86" s="147">
        <v>0</v>
      </c>
      <c r="H86" s="147">
        <v>0</v>
      </c>
      <c r="I86" s="147">
        <v>0</v>
      </c>
      <c r="J86" s="147">
        <v>0</v>
      </c>
      <c r="K86" s="148">
        <v>0</v>
      </c>
    </row>
    <row r="87" spans="1:11" x14ac:dyDescent="0.35">
      <c r="A87" s="566"/>
      <c r="B87" s="32" t="s">
        <v>216</v>
      </c>
      <c r="C87" s="147">
        <v>0</v>
      </c>
      <c r="D87" s="147">
        <v>0</v>
      </c>
      <c r="E87" s="147">
        <v>0</v>
      </c>
      <c r="F87" s="147">
        <v>0</v>
      </c>
      <c r="G87" s="147">
        <v>0</v>
      </c>
      <c r="H87" s="147">
        <v>0</v>
      </c>
      <c r="I87" s="147">
        <v>0</v>
      </c>
      <c r="J87" s="147">
        <v>0</v>
      </c>
      <c r="K87" s="148">
        <v>0</v>
      </c>
    </row>
    <row r="88" spans="1:11" x14ac:dyDescent="0.35">
      <c r="A88" s="566"/>
      <c r="B88" s="32" t="s">
        <v>217</v>
      </c>
      <c r="C88" s="147">
        <v>0</v>
      </c>
      <c r="D88" s="147">
        <v>0</v>
      </c>
      <c r="E88" s="147">
        <v>0</v>
      </c>
      <c r="F88" s="147">
        <v>0</v>
      </c>
      <c r="G88" s="147">
        <v>0</v>
      </c>
      <c r="H88" s="147">
        <v>0</v>
      </c>
      <c r="I88" s="147">
        <v>0</v>
      </c>
      <c r="J88" s="147">
        <v>0</v>
      </c>
      <c r="K88" s="148">
        <v>0</v>
      </c>
    </row>
    <row r="89" spans="1:11" x14ac:dyDescent="0.35">
      <c r="A89" s="566"/>
      <c r="B89" s="32" t="s">
        <v>218</v>
      </c>
      <c r="C89" s="147">
        <v>0</v>
      </c>
      <c r="D89" s="147">
        <v>0</v>
      </c>
      <c r="E89" s="147">
        <v>0</v>
      </c>
      <c r="F89" s="147">
        <v>2.4880218133885371E-2</v>
      </c>
      <c r="G89" s="147">
        <v>0</v>
      </c>
      <c r="H89" s="147">
        <v>0</v>
      </c>
      <c r="I89" s="147">
        <v>0</v>
      </c>
      <c r="J89" s="147">
        <v>0</v>
      </c>
      <c r="K89" s="148">
        <v>0</v>
      </c>
    </row>
    <row r="90" spans="1:11" ht="15" thickBot="1" x14ac:dyDescent="0.4">
      <c r="A90" s="567"/>
      <c r="B90" s="143" t="s">
        <v>219</v>
      </c>
      <c r="C90" s="149">
        <v>0</v>
      </c>
      <c r="D90" s="149">
        <v>0</v>
      </c>
      <c r="E90" s="149">
        <v>6.7896838167859201E-4</v>
      </c>
      <c r="F90" s="149">
        <v>0</v>
      </c>
      <c r="G90" s="149">
        <v>0</v>
      </c>
      <c r="H90" s="149">
        <v>0</v>
      </c>
      <c r="I90" s="149">
        <v>0</v>
      </c>
      <c r="J90" s="149">
        <v>0</v>
      </c>
      <c r="K90" s="150">
        <v>0</v>
      </c>
    </row>
    <row r="91" spans="1:11" x14ac:dyDescent="0.35">
      <c r="A91" s="565" t="s">
        <v>156</v>
      </c>
      <c r="B91" s="142" t="s">
        <v>210</v>
      </c>
      <c r="C91" s="145">
        <v>0.31083262792106131</v>
      </c>
      <c r="D91" s="145">
        <v>1.3562118016019725E-4</v>
      </c>
      <c r="E91" s="145">
        <v>7.6884142006058663E-3</v>
      </c>
      <c r="F91" s="145">
        <v>0</v>
      </c>
      <c r="G91" s="145">
        <v>2.5462336488036837E-3</v>
      </c>
      <c r="H91" s="145">
        <v>1.1133447250724028E-2</v>
      </c>
      <c r="I91" s="145">
        <v>6.9642882338928291E-2</v>
      </c>
      <c r="J91" s="145">
        <v>0</v>
      </c>
      <c r="K91" s="146">
        <v>0</v>
      </c>
    </row>
    <row r="92" spans="1:11" x14ac:dyDescent="0.35">
      <c r="A92" s="566"/>
      <c r="B92" s="32" t="s">
        <v>211</v>
      </c>
      <c r="C92" s="147">
        <v>0.39297488917642903</v>
      </c>
      <c r="D92" s="147">
        <v>9.3706724748393116E-2</v>
      </c>
      <c r="E92" s="147">
        <v>0</v>
      </c>
      <c r="F92" s="147">
        <v>1.2006230627934485E-2</v>
      </c>
      <c r="G92" s="147">
        <v>0</v>
      </c>
      <c r="H92" s="147">
        <v>0</v>
      </c>
      <c r="I92" s="147">
        <v>0</v>
      </c>
      <c r="J92" s="147">
        <v>4.1535423776641713E-3</v>
      </c>
      <c r="K92" s="148">
        <v>0</v>
      </c>
    </row>
    <row r="93" spans="1:11" x14ac:dyDescent="0.35">
      <c r="A93" s="566"/>
      <c r="B93" s="32" t="s">
        <v>212</v>
      </c>
      <c r="C93" s="147">
        <v>4.9554001269014748E-2</v>
      </c>
      <c r="D93" s="147">
        <v>1.1557316714645796E-4</v>
      </c>
      <c r="E93" s="147">
        <v>0</v>
      </c>
      <c r="F93" s="147">
        <v>0</v>
      </c>
      <c r="G93" s="147">
        <v>0</v>
      </c>
      <c r="H93" s="147">
        <v>0</v>
      </c>
      <c r="I93" s="147">
        <v>0</v>
      </c>
      <c r="J93" s="147">
        <v>0</v>
      </c>
      <c r="K93" s="148">
        <v>0</v>
      </c>
    </row>
    <row r="94" spans="1:11" x14ac:dyDescent="0.35">
      <c r="A94" s="566"/>
      <c r="B94" s="32" t="s">
        <v>213</v>
      </c>
      <c r="C94" s="147">
        <v>3.1921887675121716E-5</v>
      </c>
      <c r="D94" s="147">
        <v>2.4221538315247742E-3</v>
      </c>
      <c r="E94" s="147">
        <v>0</v>
      </c>
      <c r="F94" s="147">
        <v>0</v>
      </c>
      <c r="G94" s="147">
        <v>0</v>
      </c>
      <c r="H94" s="147">
        <v>0</v>
      </c>
      <c r="I94" s="147">
        <v>0</v>
      </c>
      <c r="J94" s="147">
        <v>0</v>
      </c>
      <c r="K94" s="148">
        <v>0</v>
      </c>
    </row>
    <row r="95" spans="1:11" x14ac:dyDescent="0.35">
      <c r="A95" s="566"/>
      <c r="B95" s="32" t="s">
        <v>214</v>
      </c>
      <c r="C95" s="147">
        <v>1.9489765512876673E-5</v>
      </c>
      <c r="D95" s="147">
        <v>2.8089354370758352E-5</v>
      </c>
      <c r="E95" s="147">
        <v>0</v>
      </c>
      <c r="F95" s="147">
        <v>0</v>
      </c>
      <c r="G95" s="147">
        <v>0</v>
      </c>
      <c r="H95" s="147">
        <v>0</v>
      </c>
      <c r="I95" s="147">
        <v>0</v>
      </c>
      <c r="J95" s="147">
        <v>0</v>
      </c>
      <c r="K95" s="148">
        <v>0</v>
      </c>
    </row>
    <row r="96" spans="1:11" x14ac:dyDescent="0.35">
      <c r="A96" s="566"/>
      <c r="B96" s="32" t="s">
        <v>215</v>
      </c>
      <c r="C96" s="147">
        <v>6.6675280321911687E-5</v>
      </c>
      <c r="D96" s="147">
        <v>0</v>
      </c>
      <c r="E96" s="147">
        <v>0</v>
      </c>
      <c r="F96" s="147">
        <v>0</v>
      </c>
      <c r="G96" s="147">
        <v>0</v>
      </c>
      <c r="H96" s="147">
        <v>0</v>
      </c>
      <c r="I96" s="147">
        <v>0</v>
      </c>
      <c r="J96" s="147">
        <v>0</v>
      </c>
      <c r="K96" s="148">
        <v>0</v>
      </c>
    </row>
    <row r="97" spans="1:11" x14ac:dyDescent="0.35">
      <c r="A97" s="566"/>
      <c r="B97" s="32" t="s">
        <v>216</v>
      </c>
      <c r="C97" s="147">
        <v>0</v>
      </c>
      <c r="D97" s="147">
        <v>0</v>
      </c>
      <c r="E97" s="147">
        <v>0</v>
      </c>
      <c r="F97" s="147">
        <v>0</v>
      </c>
      <c r="G97" s="147">
        <v>0</v>
      </c>
      <c r="H97" s="147">
        <v>0</v>
      </c>
      <c r="I97" s="147">
        <v>0</v>
      </c>
      <c r="J97" s="147">
        <v>0</v>
      </c>
      <c r="K97" s="148">
        <v>0</v>
      </c>
    </row>
    <row r="98" spans="1:11" x14ac:dyDescent="0.35">
      <c r="A98" s="566"/>
      <c r="B98" s="32" t="s">
        <v>217</v>
      </c>
      <c r="C98" s="147">
        <v>0</v>
      </c>
      <c r="D98" s="147">
        <v>0</v>
      </c>
      <c r="E98" s="147">
        <v>0</v>
      </c>
      <c r="F98" s="147">
        <v>0</v>
      </c>
      <c r="G98" s="147">
        <v>0</v>
      </c>
      <c r="H98" s="147">
        <v>0</v>
      </c>
      <c r="I98" s="147">
        <v>0</v>
      </c>
      <c r="J98" s="147">
        <v>0</v>
      </c>
      <c r="K98" s="148">
        <v>0</v>
      </c>
    </row>
    <row r="99" spans="1:11" x14ac:dyDescent="0.35">
      <c r="A99" s="566"/>
      <c r="B99" s="32" t="s">
        <v>218</v>
      </c>
      <c r="C99" s="147">
        <v>0</v>
      </c>
      <c r="D99" s="147">
        <v>0</v>
      </c>
      <c r="E99" s="147">
        <v>0</v>
      </c>
      <c r="F99" s="147">
        <v>3.1928884525710036E-2</v>
      </c>
      <c r="G99" s="147">
        <v>0</v>
      </c>
      <c r="H99" s="147">
        <v>0</v>
      </c>
      <c r="I99" s="147">
        <v>0</v>
      </c>
      <c r="J99" s="147">
        <v>0</v>
      </c>
      <c r="K99" s="148">
        <v>0</v>
      </c>
    </row>
    <row r="100" spans="1:11" ht="15" thickBot="1" x14ac:dyDescent="0.4">
      <c r="A100" s="567"/>
      <c r="B100" s="143" t="s">
        <v>219</v>
      </c>
      <c r="C100" s="149">
        <v>0</v>
      </c>
      <c r="D100" s="149">
        <v>0</v>
      </c>
      <c r="E100" s="149">
        <v>1.1012597448018874E-2</v>
      </c>
      <c r="F100" s="149">
        <v>0</v>
      </c>
      <c r="G100" s="149">
        <v>0</v>
      </c>
      <c r="H100" s="149">
        <v>0</v>
      </c>
      <c r="I100" s="149">
        <v>0</v>
      </c>
      <c r="J100" s="149">
        <v>0</v>
      </c>
      <c r="K100" s="150">
        <v>0</v>
      </c>
    </row>
    <row r="101" spans="1:11" x14ac:dyDescent="0.35">
      <c r="A101" s="565" t="s">
        <v>157</v>
      </c>
      <c r="B101" s="142" t="s">
        <v>210</v>
      </c>
      <c r="C101" s="145">
        <v>0.29875317707638271</v>
      </c>
      <c r="D101" s="145">
        <v>4.8215741807666886E-4</v>
      </c>
      <c r="E101" s="145">
        <v>7.9040851648273739E-3</v>
      </c>
      <c r="F101" s="145">
        <v>0</v>
      </c>
      <c r="G101" s="145">
        <v>0</v>
      </c>
      <c r="H101" s="145">
        <v>0.39992998316630829</v>
      </c>
      <c r="I101" s="145">
        <v>0.15450730883055816</v>
      </c>
      <c r="J101" s="145">
        <v>0</v>
      </c>
      <c r="K101" s="146">
        <v>0</v>
      </c>
    </row>
    <row r="102" spans="1:11" x14ac:dyDescent="0.35">
      <c r="A102" s="566"/>
      <c r="B102" s="32" t="s">
        <v>211</v>
      </c>
      <c r="C102" s="147">
        <v>5.2885165481026376E-2</v>
      </c>
      <c r="D102" s="147">
        <v>8.0424012129263506E-2</v>
      </c>
      <c r="E102" s="147">
        <v>0</v>
      </c>
      <c r="F102" s="147">
        <v>0</v>
      </c>
      <c r="G102" s="147">
        <v>0</v>
      </c>
      <c r="H102" s="147">
        <v>0</v>
      </c>
      <c r="I102" s="147">
        <v>0</v>
      </c>
      <c r="J102" s="147">
        <v>4.7326692431428315E-3</v>
      </c>
      <c r="K102" s="148">
        <v>0</v>
      </c>
    </row>
    <row r="103" spans="1:11" x14ac:dyDescent="0.35">
      <c r="A103" s="566"/>
      <c r="B103" s="32" t="s">
        <v>212</v>
      </c>
      <c r="C103" s="147">
        <v>0</v>
      </c>
      <c r="D103" s="147">
        <v>0</v>
      </c>
      <c r="E103" s="147">
        <v>0</v>
      </c>
      <c r="F103" s="147">
        <v>0</v>
      </c>
      <c r="G103" s="147">
        <v>0</v>
      </c>
      <c r="H103" s="147">
        <v>0</v>
      </c>
      <c r="I103" s="147">
        <v>0</v>
      </c>
      <c r="J103" s="147">
        <v>0</v>
      </c>
      <c r="K103" s="148">
        <v>0</v>
      </c>
    </row>
    <row r="104" spans="1:11" x14ac:dyDescent="0.35">
      <c r="A104" s="566"/>
      <c r="B104" s="32" t="s">
        <v>213</v>
      </c>
      <c r="C104" s="147">
        <v>0</v>
      </c>
      <c r="D104" s="147">
        <v>0</v>
      </c>
      <c r="E104" s="147">
        <v>0</v>
      </c>
      <c r="F104" s="147">
        <v>0</v>
      </c>
      <c r="G104" s="147">
        <v>0</v>
      </c>
      <c r="H104" s="147">
        <v>0</v>
      </c>
      <c r="I104" s="147">
        <v>0</v>
      </c>
      <c r="J104" s="147">
        <v>0</v>
      </c>
      <c r="K104" s="148">
        <v>0</v>
      </c>
    </row>
    <row r="105" spans="1:11" x14ac:dyDescent="0.35">
      <c r="A105" s="566"/>
      <c r="B105" s="32" t="s">
        <v>214</v>
      </c>
      <c r="C105" s="147">
        <v>6.4232399642268192E-7</v>
      </c>
      <c r="D105" s="147">
        <v>3.8973424099294814E-5</v>
      </c>
      <c r="E105" s="147">
        <v>0</v>
      </c>
      <c r="F105" s="147">
        <v>0</v>
      </c>
      <c r="G105" s="147">
        <v>0</v>
      </c>
      <c r="H105" s="147">
        <v>0</v>
      </c>
      <c r="I105" s="147">
        <v>0</v>
      </c>
      <c r="J105" s="147">
        <v>0</v>
      </c>
      <c r="K105" s="148">
        <v>0</v>
      </c>
    </row>
    <row r="106" spans="1:11" x14ac:dyDescent="0.35">
      <c r="A106" s="566"/>
      <c r="B106" s="32" t="s">
        <v>215</v>
      </c>
      <c r="C106" s="147">
        <v>1.359780919036676E-5</v>
      </c>
      <c r="D106" s="147">
        <v>0</v>
      </c>
      <c r="E106" s="147">
        <v>0</v>
      </c>
      <c r="F106" s="147">
        <v>0</v>
      </c>
      <c r="G106" s="147">
        <v>0</v>
      </c>
      <c r="H106" s="147">
        <v>0</v>
      </c>
      <c r="I106" s="147">
        <v>0</v>
      </c>
      <c r="J106" s="147">
        <v>0</v>
      </c>
      <c r="K106" s="148">
        <v>0</v>
      </c>
    </row>
    <row r="107" spans="1:11" x14ac:dyDescent="0.35">
      <c r="A107" s="566"/>
      <c r="B107" s="32" t="s">
        <v>216</v>
      </c>
      <c r="C107" s="147">
        <v>0</v>
      </c>
      <c r="D107" s="147">
        <v>0</v>
      </c>
      <c r="E107" s="147">
        <v>0</v>
      </c>
      <c r="F107" s="147">
        <v>0</v>
      </c>
      <c r="G107" s="147">
        <v>0</v>
      </c>
      <c r="H107" s="147">
        <v>0</v>
      </c>
      <c r="I107" s="147">
        <v>0</v>
      </c>
      <c r="J107" s="147">
        <v>0</v>
      </c>
      <c r="K107" s="148">
        <v>0</v>
      </c>
    </row>
    <row r="108" spans="1:11" x14ac:dyDescent="0.35">
      <c r="A108" s="566"/>
      <c r="B108" s="32" t="s">
        <v>217</v>
      </c>
      <c r="C108" s="147">
        <v>0</v>
      </c>
      <c r="D108" s="147">
        <v>0</v>
      </c>
      <c r="E108" s="147">
        <v>0</v>
      </c>
      <c r="F108" s="147">
        <v>0</v>
      </c>
      <c r="G108" s="147">
        <v>0</v>
      </c>
      <c r="H108" s="147">
        <v>0</v>
      </c>
      <c r="I108" s="147">
        <v>0</v>
      </c>
      <c r="J108" s="147">
        <v>0</v>
      </c>
      <c r="K108" s="148">
        <v>0</v>
      </c>
    </row>
    <row r="109" spans="1:11" x14ac:dyDescent="0.35">
      <c r="A109" s="566"/>
      <c r="B109" s="32" t="s">
        <v>218</v>
      </c>
      <c r="C109" s="147">
        <v>0</v>
      </c>
      <c r="D109" s="147">
        <v>0</v>
      </c>
      <c r="E109" s="147">
        <v>0</v>
      </c>
      <c r="F109" s="147">
        <v>0</v>
      </c>
      <c r="G109" s="147">
        <v>0</v>
      </c>
      <c r="H109" s="147">
        <v>0</v>
      </c>
      <c r="I109" s="147">
        <v>0</v>
      </c>
      <c r="J109" s="147">
        <v>0</v>
      </c>
      <c r="K109" s="148">
        <v>0</v>
      </c>
    </row>
    <row r="110" spans="1:11" ht="15" thickBot="1" x14ac:dyDescent="0.4">
      <c r="A110" s="567"/>
      <c r="B110" s="143" t="s">
        <v>219</v>
      </c>
      <c r="C110" s="149">
        <v>0</v>
      </c>
      <c r="D110" s="149">
        <v>0</v>
      </c>
      <c r="E110" s="149">
        <v>3.2822793312820567E-4</v>
      </c>
      <c r="F110" s="149">
        <v>0</v>
      </c>
      <c r="G110" s="149">
        <v>0</v>
      </c>
      <c r="H110" s="149">
        <v>0</v>
      </c>
      <c r="I110" s="149">
        <v>0</v>
      </c>
      <c r="J110" s="149">
        <v>0</v>
      </c>
      <c r="K110" s="150">
        <v>0</v>
      </c>
    </row>
    <row r="111" spans="1:11" x14ac:dyDescent="0.35">
      <c r="A111" s="565" t="s">
        <v>224</v>
      </c>
      <c r="B111" s="142" t="s">
        <v>210</v>
      </c>
      <c r="C111" s="145">
        <v>0.29145299707255856</v>
      </c>
      <c r="D111" s="145">
        <v>1.7551367623720433E-3</v>
      </c>
      <c r="E111" s="145">
        <v>1.490515937331441E-2</v>
      </c>
      <c r="F111" s="145">
        <v>0</v>
      </c>
      <c r="G111" s="145">
        <v>3.3410035414588974E-4</v>
      </c>
      <c r="H111" s="145">
        <v>7.445988537184034E-2</v>
      </c>
      <c r="I111" s="145">
        <v>5.3299123358958284E-2</v>
      </c>
      <c r="J111" s="145">
        <v>0</v>
      </c>
      <c r="K111" s="146">
        <v>0</v>
      </c>
    </row>
    <row r="112" spans="1:11" x14ac:dyDescent="0.35">
      <c r="A112" s="566"/>
      <c r="B112" s="32" t="s">
        <v>211</v>
      </c>
      <c r="C112" s="147">
        <v>0.26854552847763208</v>
      </c>
      <c r="D112" s="147">
        <v>0.11970931976002043</v>
      </c>
      <c r="E112" s="147">
        <v>0</v>
      </c>
      <c r="F112" s="147">
        <v>2.9424726550323538E-2</v>
      </c>
      <c r="G112" s="147">
        <v>0</v>
      </c>
      <c r="H112" s="147">
        <v>0</v>
      </c>
      <c r="I112" s="147">
        <v>0</v>
      </c>
      <c r="J112" s="147">
        <v>0</v>
      </c>
      <c r="K112" s="148">
        <v>0</v>
      </c>
    </row>
    <row r="113" spans="1:11" x14ac:dyDescent="0.35">
      <c r="A113" s="566"/>
      <c r="B113" s="32" t="s">
        <v>212</v>
      </c>
      <c r="C113" s="147">
        <v>1.4204029869251251E-2</v>
      </c>
      <c r="D113" s="147">
        <v>0</v>
      </c>
      <c r="E113" s="147">
        <v>0</v>
      </c>
      <c r="F113" s="147">
        <v>0</v>
      </c>
      <c r="G113" s="147">
        <v>0</v>
      </c>
      <c r="H113" s="147">
        <v>0</v>
      </c>
      <c r="I113" s="147">
        <v>0</v>
      </c>
      <c r="J113" s="147">
        <v>0</v>
      </c>
      <c r="K113" s="148">
        <v>0</v>
      </c>
    </row>
    <row r="114" spans="1:11" x14ac:dyDescent="0.35">
      <c r="A114" s="566"/>
      <c r="B114" s="32" t="s">
        <v>213</v>
      </c>
      <c r="C114" s="147">
        <v>1.4271602994360407E-3</v>
      </c>
      <c r="D114" s="147">
        <v>1.1866522668567E-2</v>
      </c>
      <c r="E114" s="147">
        <v>0</v>
      </c>
      <c r="F114" s="147">
        <v>0</v>
      </c>
      <c r="G114" s="147">
        <v>0</v>
      </c>
      <c r="H114" s="147">
        <v>0</v>
      </c>
      <c r="I114" s="147">
        <v>0</v>
      </c>
      <c r="J114" s="147">
        <v>0</v>
      </c>
      <c r="K114" s="148">
        <v>0</v>
      </c>
    </row>
    <row r="115" spans="1:11" x14ac:dyDescent="0.35">
      <c r="A115" s="566"/>
      <c r="B115" s="32" t="s">
        <v>214</v>
      </c>
      <c r="C115" s="147">
        <v>8.3458900894839793E-5</v>
      </c>
      <c r="D115" s="147">
        <v>9.9372249124605322E-4</v>
      </c>
      <c r="E115" s="147">
        <v>0</v>
      </c>
      <c r="F115" s="147">
        <v>0</v>
      </c>
      <c r="G115" s="147">
        <v>0</v>
      </c>
      <c r="H115" s="147">
        <v>0</v>
      </c>
      <c r="I115" s="147">
        <v>0</v>
      </c>
      <c r="J115" s="147">
        <v>0</v>
      </c>
      <c r="K115" s="148">
        <v>0</v>
      </c>
    </row>
    <row r="116" spans="1:11" x14ac:dyDescent="0.35">
      <c r="A116" s="566"/>
      <c r="B116" s="32" t="s">
        <v>215</v>
      </c>
      <c r="C116" s="147">
        <v>2.0755414732526876E-5</v>
      </c>
      <c r="D116" s="147">
        <v>0</v>
      </c>
      <c r="E116" s="147">
        <v>0</v>
      </c>
      <c r="F116" s="147">
        <v>0</v>
      </c>
      <c r="G116" s="147">
        <v>0</v>
      </c>
      <c r="H116" s="147">
        <v>0</v>
      </c>
      <c r="I116" s="147">
        <v>0</v>
      </c>
      <c r="J116" s="147">
        <v>0</v>
      </c>
      <c r="K116" s="148">
        <v>0</v>
      </c>
    </row>
    <row r="117" spans="1:11" x14ac:dyDescent="0.35">
      <c r="A117" s="566"/>
      <c r="B117" s="32" t="s">
        <v>216</v>
      </c>
      <c r="C117" s="147">
        <v>0</v>
      </c>
      <c r="D117" s="147">
        <v>0</v>
      </c>
      <c r="E117" s="147">
        <v>0</v>
      </c>
      <c r="F117" s="147">
        <v>0</v>
      </c>
      <c r="G117" s="147">
        <v>0</v>
      </c>
      <c r="H117" s="147">
        <v>0</v>
      </c>
      <c r="I117" s="147">
        <v>0</v>
      </c>
      <c r="J117" s="147">
        <v>0</v>
      </c>
      <c r="K117" s="148">
        <v>0</v>
      </c>
    </row>
    <row r="118" spans="1:11" x14ac:dyDescent="0.35">
      <c r="A118" s="566"/>
      <c r="B118" s="32" t="s">
        <v>217</v>
      </c>
      <c r="C118" s="147">
        <v>0</v>
      </c>
      <c r="D118" s="147">
        <v>0</v>
      </c>
      <c r="E118" s="147">
        <v>0</v>
      </c>
      <c r="F118" s="147">
        <v>0</v>
      </c>
      <c r="G118" s="147">
        <v>0</v>
      </c>
      <c r="H118" s="147">
        <v>0</v>
      </c>
      <c r="I118" s="147">
        <v>0</v>
      </c>
      <c r="J118" s="147">
        <v>0</v>
      </c>
      <c r="K118" s="148">
        <v>0</v>
      </c>
    </row>
    <row r="119" spans="1:11" x14ac:dyDescent="0.35">
      <c r="A119" s="566"/>
      <c r="B119" s="32" t="s">
        <v>218</v>
      </c>
      <c r="C119" s="147">
        <v>0</v>
      </c>
      <c r="D119" s="147">
        <v>0</v>
      </c>
      <c r="E119" s="147">
        <v>0</v>
      </c>
      <c r="F119" s="147">
        <v>0.11686893055850862</v>
      </c>
      <c r="G119" s="147">
        <v>0</v>
      </c>
      <c r="H119" s="147">
        <v>0</v>
      </c>
      <c r="I119" s="147">
        <v>0</v>
      </c>
      <c r="J119" s="147">
        <v>0</v>
      </c>
      <c r="K119" s="148">
        <v>0</v>
      </c>
    </row>
    <row r="120" spans="1:11" ht="15" thickBot="1" x14ac:dyDescent="0.4">
      <c r="A120" s="567"/>
      <c r="B120" s="143" t="s">
        <v>219</v>
      </c>
      <c r="C120" s="149">
        <v>0</v>
      </c>
      <c r="D120" s="149">
        <v>0</v>
      </c>
      <c r="E120" s="149">
        <v>6.4944271619806621E-4</v>
      </c>
      <c r="F120" s="149">
        <v>0</v>
      </c>
      <c r="G120" s="149">
        <v>0</v>
      </c>
      <c r="H120" s="149">
        <v>0</v>
      </c>
      <c r="I120" s="149">
        <v>0</v>
      </c>
      <c r="J120" s="149">
        <v>0</v>
      </c>
      <c r="K120" s="150">
        <v>0</v>
      </c>
    </row>
    <row r="121" spans="1:11" x14ac:dyDescent="0.35">
      <c r="A121" s="565" t="s">
        <v>159</v>
      </c>
      <c r="B121" s="142" t="s">
        <v>210</v>
      </c>
      <c r="C121" s="145">
        <v>0.29447043529366451</v>
      </c>
      <c r="D121" s="145">
        <v>3.4806322830206319E-5</v>
      </c>
      <c r="E121" s="145">
        <v>6.9819838299702191E-3</v>
      </c>
      <c r="F121" s="145">
        <v>0</v>
      </c>
      <c r="G121" s="145">
        <v>3.8362087015002722E-3</v>
      </c>
      <c r="H121" s="145">
        <v>0.12163168649770729</v>
      </c>
      <c r="I121" s="145">
        <v>0.14055384691293349</v>
      </c>
      <c r="J121" s="145">
        <v>0</v>
      </c>
      <c r="K121" s="146">
        <v>0</v>
      </c>
    </row>
    <row r="122" spans="1:11" x14ac:dyDescent="0.35">
      <c r="A122" s="566"/>
      <c r="B122" s="32" t="s">
        <v>211</v>
      </c>
      <c r="C122" s="147">
        <v>0.25568789430122685</v>
      </c>
      <c r="D122" s="147">
        <v>6.7162937222386684E-2</v>
      </c>
      <c r="E122" s="147">
        <v>0</v>
      </c>
      <c r="F122" s="147">
        <v>2.9854146581324511E-2</v>
      </c>
      <c r="G122" s="147">
        <v>0</v>
      </c>
      <c r="H122" s="147">
        <v>0</v>
      </c>
      <c r="I122" s="147">
        <v>0</v>
      </c>
      <c r="J122" s="147">
        <v>5.5061480961359401E-3</v>
      </c>
      <c r="K122" s="148">
        <v>0</v>
      </c>
    </row>
    <row r="123" spans="1:11" x14ac:dyDescent="0.35">
      <c r="A123" s="566"/>
      <c r="B123" s="32" t="s">
        <v>212</v>
      </c>
      <c r="C123" s="147">
        <v>0</v>
      </c>
      <c r="D123" s="147">
        <v>0</v>
      </c>
      <c r="E123" s="147">
        <v>0</v>
      </c>
      <c r="F123" s="147">
        <v>0</v>
      </c>
      <c r="G123" s="147">
        <v>0</v>
      </c>
      <c r="H123" s="147">
        <v>0</v>
      </c>
      <c r="I123" s="147">
        <v>0</v>
      </c>
      <c r="J123" s="147">
        <v>0</v>
      </c>
      <c r="K123" s="148">
        <v>0</v>
      </c>
    </row>
    <row r="124" spans="1:11" x14ac:dyDescent="0.35">
      <c r="A124" s="566"/>
      <c r="B124" s="32" t="s">
        <v>213</v>
      </c>
      <c r="C124" s="147">
        <v>6.3718975290841764E-7</v>
      </c>
      <c r="D124" s="147">
        <v>3.7232583112181044E-4</v>
      </c>
      <c r="E124" s="147">
        <v>0</v>
      </c>
      <c r="F124" s="147">
        <v>0</v>
      </c>
      <c r="G124" s="147">
        <v>0</v>
      </c>
      <c r="H124" s="147">
        <v>0</v>
      </c>
      <c r="I124" s="147">
        <v>0</v>
      </c>
      <c r="J124" s="147">
        <v>0</v>
      </c>
      <c r="K124" s="148">
        <v>0</v>
      </c>
    </row>
    <row r="125" spans="1:11" x14ac:dyDescent="0.35">
      <c r="A125" s="566"/>
      <c r="B125" s="32" t="s">
        <v>214</v>
      </c>
      <c r="C125" s="147">
        <v>7.5583195204861702E-4</v>
      </c>
      <c r="D125" s="147">
        <v>0</v>
      </c>
      <c r="E125" s="147">
        <v>0</v>
      </c>
      <c r="F125" s="147">
        <v>0</v>
      </c>
      <c r="G125" s="147">
        <v>0</v>
      </c>
      <c r="H125" s="147">
        <v>0</v>
      </c>
      <c r="I125" s="147">
        <v>0</v>
      </c>
      <c r="J125" s="147">
        <v>0</v>
      </c>
      <c r="K125" s="148">
        <v>0</v>
      </c>
    </row>
    <row r="126" spans="1:11" x14ac:dyDescent="0.35">
      <c r="A126" s="566"/>
      <c r="B126" s="32" t="s">
        <v>215</v>
      </c>
      <c r="C126" s="147">
        <v>1.4807799961379339E-3</v>
      </c>
      <c r="D126" s="147">
        <v>0</v>
      </c>
      <c r="E126" s="147">
        <v>0</v>
      </c>
      <c r="F126" s="147">
        <v>0</v>
      </c>
      <c r="G126" s="147">
        <v>0</v>
      </c>
      <c r="H126" s="147">
        <v>0</v>
      </c>
      <c r="I126" s="147">
        <v>0</v>
      </c>
      <c r="J126" s="147">
        <v>0</v>
      </c>
      <c r="K126" s="148">
        <v>0</v>
      </c>
    </row>
    <row r="127" spans="1:11" x14ac:dyDescent="0.35">
      <c r="A127" s="566"/>
      <c r="B127" s="32" t="s">
        <v>216</v>
      </c>
      <c r="C127" s="147">
        <v>0</v>
      </c>
      <c r="D127" s="147">
        <v>0</v>
      </c>
      <c r="E127" s="147">
        <v>0</v>
      </c>
      <c r="F127" s="147">
        <v>0</v>
      </c>
      <c r="G127" s="147">
        <v>0</v>
      </c>
      <c r="H127" s="147">
        <v>0</v>
      </c>
      <c r="I127" s="147">
        <v>0</v>
      </c>
      <c r="J127" s="147">
        <v>0</v>
      </c>
      <c r="K127" s="148">
        <v>0</v>
      </c>
    </row>
    <row r="128" spans="1:11" x14ac:dyDescent="0.35">
      <c r="A128" s="566"/>
      <c r="B128" s="32" t="s">
        <v>217</v>
      </c>
      <c r="C128" s="147">
        <v>0</v>
      </c>
      <c r="D128" s="147">
        <v>0</v>
      </c>
      <c r="E128" s="147">
        <v>0</v>
      </c>
      <c r="F128" s="147">
        <v>0</v>
      </c>
      <c r="G128" s="147">
        <v>0</v>
      </c>
      <c r="H128" s="147">
        <v>0</v>
      </c>
      <c r="I128" s="147">
        <v>0</v>
      </c>
      <c r="J128" s="147">
        <v>0</v>
      </c>
      <c r="K128" s="148">
        <v>0</v>
      </c>
    </row>
    <row r="129" spans="1:11" x14ac:dyDescent="0.35">
      <c r="A129" s="566"/>
      <c r="B129" s="32" t="s">
        <v>218</v>
      </c>
      <c r="C129" s="147">
        <v>0</v>
      </c>
      <c r="D129" s="147">
        <v>0</v>
      </c>
      <c r="E129" s="147">
        <v>0</v>
      </c>
      <c r="F129" s="147">
        <v>3.6670218799748321E-2</v>
      </c>
      <c r="G129" s="147">
        <v>0</v>
      </c>
      <c r="H129" s="147">
        <v>0</v>
      </c>
      <c r="I129" s="147">
        <v>0</v>
      </c>
      <c r="J129" s="147">
        <v>0</v>
      </c>
      <c r="K129" s="148">
        <v>0</v>
      </c>
    </row>
    <row r="130" spans="1:11" ht="15" thickBot="1" x14ac:dyDescent="0.4">
      <c r="A130" s="567"/>
      <c r="B130" s="143" t="s">
        <v>219</v>
      </c>
      <c r="C130" s="149">
        <v>0</v>
      </c>
      <c r="D130" s="149">
        <v>0</v>
      </c>
      <c r="E130" s="149">
        <v>3.500011247151031E-2</v>
      </c>
      <c r="F130" s="149">
        <v>0</v>
      </c>
      <c r="G130" s="149">
        <v>0</v>
      </c>
      <c r="H130" s="149">
        <v>0</v>
      </c>
      <c r="I130" s="149">
        <v>0</v>
      </c>
      <c r="J130" s="149">
        <v>0</v>
      </c>
      <c r="K130" s="150">
        <v>0</v>
      </c>
    </row>
    <row r="131" spans="1:11" x14ac:dyDescent="0.35">
      <c r="A131" s="565" t="s">
        <v>160</v>
      </c>
      <c r="B131" s="142" t="s">
        <v>210</v>
      </c>
      <c r="C131" s="145">
        <v>0.31630402520379447</v>
      </c>
      <c r="D131" s="145">
        <v>1.6406460621576043E-3</v>
      </c>
      <c r="E131" s="145">
        <v>3.5330863890475957E-3</v>
      </c>
      <c r="F131" s="145">
        <v>0</v>
      </c>
      <c r="G131" s="145">
        <v>0</v>
      </c>
      <c r="H131" s="145">
        <v>4.9527130586213608E-2</v>
      </c>
      <c r="I131" s="145">
        <v>1.6530512348045052E-2</v>
      </c>
      <c r="J131" s="145">
        <v>0</v>
      </c>
      <c r="K131" s="146">
        <v>0</v>
      </c>
    </row>
    <row r="132" spans="1:11" x14ac:dyDescent="0.35">
      <c r="A132" s="566"/>
      <c r="B132" s="32" t="s">
        <v>211</v>
      </c>
      <c r="C132" s="147">
        <v>0.3974666955294085</v>
      </c>
      <c r="D132" s="147">
        <v>0.17071230026906201</v>
      </c>
      <c r="E132" s="147">
        <v>0</v>
      </c>
      <c r="F132" s="147">
        <v>1.2494322455523676E-2</v>
      </c>
      <c r="G132" s="147">
        <v>0</v>
      </c>
      <c r="H132" s="147">
        <v>0</v>
      </c>
      <c r="I132" s="147">
        <v>0</v>
      </c>
      <c r="J132" s="147">
        <v>4.5452131993554065E-3</v>
      </c>
      <c r="K132" s="148">
        <v>0</v>
      </c>
    </row>
    <row r="133" spans="1:11" x14ac:dyDescent="0.35">
      <c r="A133" s="566"/>
      <c r="B133" s="32" t="s">
        <v>212</v>
      </c>
      <c r="C133" s="147">
        <v>0</v>
      </c>
      <c r="D133" s="147">
        <v>0</v>
      </c>
      <c r="E133" s="147">
        <v>0</v>
      </c>
      <c r="F133" s="147">
        <v>0</v>
      </c>
      <c r="G133" s="147">
        <v>0</v>
      </c>
      <c r="H133" s="147">
        <v>0</v>
      </c>
      <c r="I133" s="147">
        <v>0</v>
      </c>
      <c r="J133" s="147">
        <v>0</v>
      </c>
      <c r="K133" s="148">
        <v>0</v>
      </c>
    </row>
    <row r="134" spans="1:11" x14ac:dyDescent="0.35">
      <c r="A134" s="566"/>
      <c r="B134" s="32" t="s">
        <v>213</v>
      </c>
      <c r="C134" s="147">
        <v>6.750262681163862E-4</v>
      </c>
      <c r="D134" s="147">
        <v>5.2597602105189777E-3</v>
      </c>
      <c r="E134" s="147">
        <v>0</v>
      </c>
      <c r="F134" s="147">
        <v>0</v>
      </c>
      <c r="G134" s="147">
        <v>0</v>
      </c>
      <c r="H134" s="147">
        <v>0</v>
      </c>
      <c r="I134" s="147">
        <v>0</v>
      </c>
      <c r="J134" s="147">
        <v>0</v>
      </c>
      <c r="K134" s="148">
        <v>0</v>
      </c>
    </row>
    <row r="135" spans="1:11" x14ac:dyDescent="0.35">
      <c r="A135" s="566"/>
      <c r="B135" s="32" t="s">
        <v>214</v>
      </c>
      <c r="C135" s="147">
        <v>1.5745178904016538E-3</v>
      </c>
      <c r="D135" s="147">
        <v>5.0849064591646396E-3</v>
      </c>
      <c r="E135" s="147">
        <v>0</v>
      </c>
      <c r="F135" s="147">
        <v>0</v>
      </c>
      <c r="G135" s="147">
        <v>0</v>
      </c>
      <c r="H135" s="147">
        <v>0</v>
      </c>
      <c r="I135" s="147">
        <v>0</v>
      </c>
      <c r="J135" s="147">
        <v>0</v>
      </c>
      <c r="K135" s="148">
        <v>0</v>
      </c>
    </row>
    <row r="136" spans="1:11" x14ac:dyDescent="0.35">
      <c r="A136" s="566"/>
      <c r="B136" s="32" t="s">
        <v>215</v>
      </c>
      <c r="C136" s="147">
        <v>3.8459164366832366E-5</v>
      </c>
      <c r="D136" s="147">
        <v>0</v>
      </c>
      <c r="E136" s="147">
        <v>0</v>
      </c>
      <c r="F136" s="147">
        <v>0</v>
      </c>
      <c r="G136" s="147">
        <v>0</v>
      </c>
      <c r="H136" s="147">
        <v>0</v>
      </c>
      <c r="I136" s="147">
        <v>0</v>
      </c>
      <c r="J136" s="147">
        <v>0</v>
      </c>
      <c r="K136" s="148">
        <v>0</v>
      </c>
    </row>
    <row r="137" spans="1:11" x14ac:dyDescent="0.35">
      <c r="A137" s="566"/>
      <c r="B137" s="32" t="s">
        <v>216</v>
      </c>
      <c r="C137" s="147">
        <v>0</v>
      </c>
      <c r="D137" s="147">
        <v>0</v>
      </c>
      <c r="E137" s="147">
        <v>0</v>
      </c>
      <c r="F137" s="147">
        <v>0</v>
      </c>
      <c r="G137" s="147">
        <v>0</v>
      </c>
      <c r="H137" s="147">
        <v>0</v>
      </c>
      <c r="I137" s="147">
        <v>0</v>
      </c>
      <c r="J137" s="147">
        <v>0</v>
      </c>
      <c r="K137" s="148">
        <v>0</v>
      </c>
    </row>
    <row r="138" spans="1:11" x14ac:dyDescent="0.35">
      <c r="A138" s="566"/>
      <c r="B138" s="32" t="s">
        <v>217</v>
      </c>
      <c r="C138" s="147">
        <v>0</v>
      </c>
      <c r="D138" s="147">
        <v>0</v>
      </c>
      <c r="E138" s="147">
        <v>0</v>
      </c>
      <c r="F138" s="147">
        <v>0</v>
      </c>
      <c r="G138" s="147">
        <v>0</v>
      </c>
      <c r="H138" s="147">
        <v>0</v>
      </c>
      <c r="I138" s="147">
        <v>0</v>
      </c>
      <c r="J138" s="147">
        <v>0</v>
      </c>
      <c r="K138" s="148">
        <v>0</v>
      </c>
    </row>
    <row r="139" spans="1:11" x14ac:dyDescent="0.35">
      <c r="A139" s="566"/>
      <c r="B139" s="32" t="s">
        <v>218</v>
      </c>
      <c r="C139" s="147">
        <v>0</v>
      </c>
      <c r="D139" s="147">
        <v>0</v>
      </c>
      <c r="E139" s="147">
        <v>0</v>
      </c>
      <c r="F139" s="147">
        <v>1.3921398607328639E-2</v>
      </c>
      <c r="G139" s="147">
        <v>0</v>
      </c>
      <c r="H139" s="147">
        <v>0</v>
      </c>
      <c r="I139" s="147">
        <v>0</v>
      </c>
      <c r="J139" s="147">
        <v>0</v>
      </c>
      <c r="K139" s="148">
        <v>0</v>
      </c>
    </row>
    <row r="140" spans="1:11" ht="15" thickBot="1" x14ac:dyDescent="0.4">
      <c r="A140" s="567"/>
      <c r="B140" s="143" t="s">
        <v>219</v>
      </c>
      <c r="C140" s="149">
        <v>0</v>
      </c>
      <c r="D140" s="149">
        <v>0</v>
      </c>
      <c r="E140" s="149">
        <v>6.9199935749525389E-4</v>
      </c>
      <c r="F140" s="149">
        <v>0</v>
      </c>
      <c r="G140" s="149">
        <v>0</v>
      </c>
      <c r="H140" s="149">
        <v>0</v>
      </c>
      <c r="I140" s="149">
        <v>0</v>
      </c>
      <c r="J140" s="149">
        <v>0</v>
      </c>
      <c r="K140" s="150">
        <v>0</v>
      </c>
    </row>
    <row r="141" spans="1:11" x14ac:dyDescent="0.35">
      <c r="A141" s="565" t="s">
        <v>161</v>
      </c>
      <c r="B141" s="142" t="s">
        <v>210</v>
      </c>
      <c r="C141" s="145">
        <v>0.36392975100699421</v>
      </c>
      <c r="D141" s="145">
        <v>3.3373144075122967E-5</v>
      </c>
      <c r="E141" s="145">
        <v>1.1444744413571174E-2</v>
      </c>
      <c r="F141" s="145">
        <v>0</v>
      </c>
      <c r="G141" s="145">
        <v>1.5842687986865334E-2</v>
      </c>
      <c r="H141" s="145">
        <v>8.2736404388612711E-2</v>
      </c>
      <c r="I141" s="145">
        <v>0.119259535839768</v>
      </c>
      <c r="J141" s="145">
        <v>0</v>
      </c>
      <c r="K141" s="146">
        <v>0</v>
      </c>
    </row>
    <row r="142" spans="1:11" x14ac:dyDescent="0.35">
      <c r="A142" s="566"/>
      <c r="B142" s="32" t="s">
        <v>211</v>
      </c>
      <c r="C142" s="147">
        <v>0.26650459448965202</v>
      </c>
      <c r="D142" s="147">
        <v>7.0969515563412952E-2</v>
      </c>
      <c r="E142" s="147">
        <v>0</v>
      </c>
      <c r="F142" s="147">
        <v>2.1998246361771123E-3</v>
      </c>
      <c r="G142" s="147">
        <v>0</v>
      </c>
      <c r="H142" s="147">
        <v>0</v>
      </c>
      <c r="I142" s="147">
        <v>0</v>
      </c>
      <c r="J142" s="147">
        <v>4.7959654298393743E-3</v>
      </c>
      <c r="K142" s="148">
        <v>0</v>
      </c>
    </row>
    <row r="143" spans="1:11" x14ac:dyDescent="0.35">
      <c r="A143" s="566"/>
      <c r="B143" s="32" t="s">
        <v>212</v>
      </c>
      <c r="C143" s="147">
        <v>0</v>
      </c>
      <c r="D143" s="147">
        <v>0</v>
      </c>
      <c r="E143" s="147">
        <v>0</v>
      </c>
      <c r="F143" s="147">
        <v>0</v>
      </c>
      <c r="G143" s="147">
        <v>0</v>
      </c>
      <c r="H143" s="147">
        <v>0</v>
      </c>
      <c r="I143" s="147">
        <v>0</v>
      </c>
      <c r="J143" s="147">
        <v>0</v>
      </c>
      <c r="K143" s="148">
        <v>0</v>
      </c>
    </row>
    <row r="144" spans="1:11" x14ac:dyDescent="0.35">
      <c r="A144" s="566"/>
      <c r="B144" s="32" t="s">
        <v>213</v>
      </c>
      <c r="C144" s="147">
        <v>2.700162468241703E-4</v>
      </c>
      <c r="D144" s="147">
        <v>7.2764791035465819E-4</v>
      </c>
      <c r="E144" s="147">
        <v>0</v>
      </c>
      <c r="F144" s="147">
        <v>0</v>
      </c>
      <c r="G144" s="147">
        <v>0</v>
      </c>
      <c r="H144" s="147">
        <v>0</v>
      </c>
      <c r="I144" s="147">
        <v>0</v>
      </c>
      <c r="J144" s="147">
        <v>0</v>
      </c>
      <c r="K144" s="148">
        <v>0</v>
      </c>
    </row>
    <row r="145" spans="1:11" x14ac:dyDescent="0.35">
      <c r="A145" s="566"/>
      <c r="B145" s="32" t="s">
        <v>214</v>
      </c>
      <c r="C145" s="147">
        <v>1.2101832269977651E-4</v>
      </c>
      <c r="D145" s="147">
        <v>3.0820413401481883E-5</v>
      </c>
      <c r="E145" s="147">
        <v>0</v>
      </c>
      <c r="F145" s="147">
        <v>0</v>
      </c>
      <c r="G145" s="147">
        <v>0</v>
      </c>
      <c r="H145" s="147">
        <v>0</v>
      </c>
      <c r="I145" s="147">
        <v>0</v>
      </c>
      <c r="J145" s="147">
        <v>0</v>
      </c>
      <c r="K145" s="148">
        <v>0</v>
      </c>
    </row>
    <row r="146" spans="1:11" x14ac:dyDescent="0.35">
      <c r="A146" s="566"/>
      <c r="B146" s="32" t="s">
        <v>215</v>
      </c>
      <c r="C146" s="147">
        <v>1.3206879143421303E-4</v>
      </c>
      <c r="D146" s="147">
        <v>0</v>
      </c>
      <c r="E146" s="147">
        <v>0</v>
      </c>
      <c r="F146" s="147">
        <v>0</v>
      </c>
      <c r="G146" s="147">
        <v>0</v>
      </c>
      <c r="H146" s="147">
        <v>0</v>
      </c>
      <c r="I146" s="147">
        <v>0</v>
      </c>
      <c r="J146" s="147">
        <v>0</v>
      </c>
      <c r="K146" s="148">
        <v>0</v>
      </c>
    </row>
    <row r="147" spans="1:11" x14ac:dyDescent="0.35">
      <c r="A147" s="566"/>
      <c r="B147" s="32" t="s">
        <v>216</v>
      </c>
      <c r="C147" s="147">
        <v>0</v>
      </c>
      <c r="D147" s="147">
        <v>0</v>
      </c>
      <c r="E147" s="147">
        <v>0</v>
      </c>
      <c r="F147" s="147">
        <v>0</v>
      </c>
      <c r="G147" s="147">
        <v>0</v>
      </c>
      <c r="H147" s="147">
        <v>0</v>
      </c>
      <c r="I147" s="147">
        <v>0</v>
      </c>
      <c r="J147" s="147">
        <v>0</v>
      </c>
      <c r="K147" s="148">
        <v>0</v>
      </c>
    </row>
    <row r="148" spans="1:11" x14ac:dyDescent="0.35">
      <c r="A148" s="566"/>
      <c r="B148" s="32" t="s">
        <v>217</v>
      </c>
      <c r="C148" s="147">
        <v>0</v>
      </c>
      <c r="D148" s="147">
        <v>0</v>
      </c>
      <c r="E148" s="147">
        <v>0</v>
      </c>
      <c r="F148" s="147">
        <v>0</v>
      </c>
      <c r="G148" s="147">
        <v>0</v>
      </c>
      <c r="H148" s="147">
        <v>0</v>
      </c>
      <c r="I148" s="147">
        <v>0</v>
      </c>
      <c r="J148" s="147">
        <v>0</v>
      </c>
      <c r="K148" s="148">
        <v>0</v>
      </c>
    </row>
    <row r="149" spans="1:11" x14ac:dyDescent="0.35">
      <c r="A149" s="566"/>
      <c r="B149" s="32" t="s">
        <v>218</v>
      </c>
      <c r="C149" s="147">
        <v>0</v>
      </c>
      <c r="D149" s="147">
        <v>0</v>
      </c>
      <c r="E149" s="147">
        <v>0</v>
      </c>
      <c r="F149" s="147">
        <v>3.6429749628119165E-2</v>
      </c>
      <c r="G149" s="147">
        <v>0</v>
      </c>
      <c r="H149" s="147">
        <v>0</v>
      </c>
      <c r="I149" s="147">
        <v>0</v>
      </c>
      <c r="J149" s="147">
        <v>0</v>
      </c>
      <c r="K149" s="148">
        <v>0</v>
      </c>
    </row>
    <row r="150" spans="1:11" ht="15" thickBot="1" x14ac:dyDescent="0.4">
      <c r="A150" s="567"/>
      <c r="B150" s="143" t="s">
        <v>219</v>
      </c>
      <c r="C150" s="149">
        <v>0</v>
      </c>
      <c r="D150" s="149">
        <v>0</v>
      </c>
      <c r="E150" s="149">
        <v>2.4572281788198508E-2</v>
      </c>
      <c r="F150" s="149">
        <v>0</v>
      </c>
      <c r="G150" s="149">
        <v>0</v>
      </c>
      <c r="H150" s="149">
        <v>0</v>
      </c>
      <c r="I150" s="149">
        <v>0</v>
      </c>
      <c r="J150" s="149">
        <v>0</v>
      </c>
      <c r="K150" s="150">
        <v>0</v>
      </c>
    </row>
    <row r="151" spans="1:11" x14ac:dyDescent="0.35">
      <c r="A151" s="565" t="s">
        <v>162</v>
      </c>
      <c r="B151" s="142" t="s">
        <v>210</v>
      </c>
      <c r="C151" s="145">
        <v>0.14534048046901923</v>
      </c>
      <c r="D151" s="145">
        <v>2.810368298120647E-5</v>
      </c>
      <c r="E151" s="145">
        <v>1.584743060523543E-2</v>
      </c>
      <c r="F151" s="145">
        <v>0</v>
      </c>
      <c r="G151" s="145">
        <v>1.8304727137990012E-2</v>
      </c>
      <c r="H151" s="145">
        <v>5.0702994164093233E-2</v>
      </c>
      <c r="I151" s="145">
        <v>0.17869221249284864</v>
      </c>
      <c r="J151" s="145">
        <v>0</v>
      </c>
      <c r="K151" s="146">
        <v>0</v>
      </c>
    </row>
    <row r="152" spans="1:11" x14ac:dyDescent="0.35">
      <c r="A152" s="566"/>
      <c r="B152" s="32" t="s">
        <v>211</v>
      </c>
      <c r="C152" s="147">
        <v>0.46824621535730832</v>
      </c>
      <c r="D152" s="147">
        <v>5.4916114775777673E-2</v>
      </c>
      <c r="E152" s="147">
        <v>0</v>
      </c>
      <c r="F152" s="147">
        <v>7.687096197325125E-3</v>
      </c>
      <c r="G152" s="147">
        <v>0</v>
      </c>
      <c r="H152" s="147">
        <v>0</v>
      </c>
      <c r="I152" s="147">
        <v>0</v>
      </c>
      <c r="J152" s="147">
        <v>5.2962607461912222E-3</v>
      </c>
      <c r="K152" s="148">
        <v>0</v>
      </c>
    </row>
    <row r="153" spans="1:11" x14ac:dyDescent="0.35">
      <c r="A153" s="566"/>
      <c r="B153" s="32" t="s">
        <v>212</v>
      </c>
      <c r="C153" s="147">
        <v>1.6028179345920917E-3</v>
      </c>
      <c r="D153" s="147">
        <v>5.4439043780257514E-5</v>
      </c>
      <c r="E153" s="147">
        <v>0</v>
      </c>
      <c r="F153" s="147">
        <v>0</v>
      </c>
      <c r="G153" s="147">
        <v>0</v>
      </c>
      <c r="H153" s="147">
        <v>0</v>
      </c>
      <c r="I153" s="147">
        <v>0</v>
      </c>
      <c r="J153" s="147">
        <v>0</v>
      </c>
      <c r="K153" s="148">
        <v>0</v>
      </c>
    </row>
    <row r="154" spans="1:11" x14ac:dyDescent="0.35">
      <c r="A154" s="566"/>
      <c r="B154" s="32" t="s">
        <v>213</v>
      </c>
      <c r="C154" s="147">
        <v>5.1631886984956045E-5</v>
      </c>
      <c r="D154" s="147">
        <v>4.5826973978932237E-3</v>
      </c>
      <c r="E154" s="147">
        <v>0</v>
      </c>
      <c r="F154" s="147">
        <v>0</v>
      </c>
      <c r="G154" s="147">
        <v>0</v>
      </c>
      <c r="H154" s="147">
        <v>0</v>
      </c>
      <c r="I154" s="147">
        <v>0</v>
      </c>
      <c r="J154" s="147">
        <v>0</v>
      </c>
      <c r="K154" s="148">
        <v>0</v>
      </c>
    </row>
    <row r="155" spans="1:11" x14ac:dyDescent="0.35">
      <c r="A155" s="566"/>
      <c r="B155" s="32" t="s">
        <v>214</v>
      </c>
      <c r="C155" s="147">
        <v>7.8157992910940261E-4</v>
      </c>
      <c r="D155" s="147">
        <v>2.620913323756719E-4</v>
      </c>
      <c r="E155" s="147">
        <v>0</v>
      </c>
      <c r="F155" s="147">
        <v>0</v>
      </c>
      <c r="G155" s="147">
        <v>0</v>
      </c>
      <c r="H155" s="147">
        <v>0</v>
      </c>
      <c r="I155" s="147">
        <v>0</v>
      </c>
      <c r="J155" s="147">
        <v>0</v>
      </c>
      <c r="K155" s="148">
        <v>0</v>
      </c>
    </row>
    <row r="156" spans="1:11" x14ac:dyDescent="0.35">
      <c r="A156" s="566"/>
      <c r="B156" s="32" t="s">
        <v>215</v>
      </c>
      <c r="C156" s="147">
        <v>1.2424854615448617E-4</v>
      </c>
      <c r="D156" s="147">
        <v>0</v>
      </c>
      <c r="E156" s="147">
        <v>0</v>
      </c>
      <c r="F156" s="147">
        <v>0</v>
      </c>
      <c r="G156" s="147">
        <v>0</v>
      </c>
      <c r="H156" s="147">
        <v>0</v>
      </c>
      <c r="I156" s="147">
        <v>0</v>
      </c>
      <c r="J156" s="147">
        <v>0</v>
      </c>
      <c r="K156" s="148">
        <v>0</v>
      </c>
    </row>
    <row r="157" spans="1:11" x14ac:dyDescent="0.35">
      <c r="A157" s="566"/>
      <c r="B157" s="32" t="s">
        <v>216</v>
      </c>
      <c r="C157" s="147">
        <v>0</v>
      </c>
      <c r="D157" s="147">
        <v>0</v>
      </c>
      <c r="E157" s="147">
        <v>0</v>
      </c>
      <c r="F157" s="147">
        <v>0</v>
      </c>
      <c r="G157" s="147">
        <v>0</v>
      </c>
      <c r="H157" s="147">
        <v>0</v>
      </c>
      <c r="I157" s="147">
        <v>0</v>
      </c>
      <c r="J157" s="147">
        <v>0</v>
      </c>
      <c r="K157" s="148">
        <v>0</v>
      </c>
    </row>
    <row r="158" spans="1:11" x14ac:dyDescent="0.35">
      <c r="A158" s="566"/>
      <c r="B158" s="32" t="s">
        <v>217</v>
      </c>
      <c r="C158" s="147">
        <v>0</v>
      </c>
      <c r="D158" s="147">
        <v>0</v>
      </c>
      <c r="E158" s="147">
        <v>0</v>
      </c>
      <c r="F158" s="147">
        <v>0</v>
      </c>
      <c r="G158" s="147">
        <v>0</v>
      </c>
      <c r="H158" s="147">
        <v>0</v>
      </c>
      <c r="I158" s="147">
        <v>0</v>
      </c>
      <c r="J158" s="147">
        <v>0</v>
      </c>
      <c r="K158" s="148">
        <v>0</v>
      </c>
    </row>
    <row r="159" spans="1:11" x14ac:dyDescent="0.35">
      <c r="A159" s="566"/>
      <c r="B159" s="32" t="s">
        <v>218</v>
      </c>
      <c r="C159" s="147">
        <v>0</v>
      </c>
      <c r="D159" s="147">
        <v>0</v>
      </c>
      <c r="E159" s="147">
        <v>0</v>
      </c>
      <c r="F159" s="147">
        <v>3.9409542459080932E-2</v>
      </c>
      <c r="G159" s="147">
        <v>0</v>
      </c>
      <c r="H159" s="147">
        <v>0</v>
      </c>
      <c r="I159" s="147">
        <v>0</v>
      </c>
      <c r="J159" s="147">
        <v>0</v>
      </c>
      <c r="K159" s="148">
        <v>0</v>
      </c>
    </row>
    <row r="160" spans="1:11" ht="15" thickBot="1" x14ac:dyDescent="0.4">
      <c r="A160" s="567"/>
      <c r="B160" s="143" t="s">
        <v>219</v>
      </c>
      <c r="C160" s="149">
        <v>0</v>
      </c>
      <c r="D160" s="149">
        <v>0</v>
      </c>
      <c r="E160" s="149">
        <v>8.0693158412593179E-3</v>
      </c>
      <c r="F160" s="149">
        <v>0</v>
      </c>
      <c r="G160" s="149">
        <v>0</v>
      </c>
      <c r="H160" s="149">
        <v>0</v>
      </c>
      <c r="I160" s="149">
        <v>0</v>
      </c>
      <c r="J160" s="149">
        <v>0</v>
      </c>
      <c r="K160" s="150">
        <v>0</v>
      </c>
    </row>
    <row r="161" spans="1:11" x14ac:dyDescent="0.35">
      <c r="A161" s="565" t="s">
        <v>163</v>
      </c>
      <c r="B161" s="142" t="s">
        <v>210</v>
      </c>
      <c r="C161" s="145">
        <v>0.30591951062121858</v>
      </c>
      <c r="D161" s="145">
        <v>0</v>
      </c>
      <c r="E161" s="145">
        <v>9.6891936569331334E-3</v>
      </c>
      <c r="F161" s="145">
        <v>0</v>
      </c>
      <c r="G161" s="145">
        <v>7.1673613229947921E-3</v>
      </c>
      <c r="H161" s="145">
        <v>4.2064982010394068E-2</v>
      </c>
      <c r="I161" s="145">
        <v>0.1313507675160597</v>
      </c>
      <c r="J161" s="145">
        <v>0</v>
      </c>
      <c r="K161" s="146">
        <v>0</v>
      </c>
    </row>
    <row r="162" spans="1:11" x14ac:dyDescent="0.35">
      <c r="A162" s="566"/>
      <c r="B162" s="32" t="s">
        <v>211</v>
      </c>
      <c r="C162" s="147">
        <v>0.34180270471612828</v>
      </c>
      <c r="D162" s="147">
        <v>4.5332994594736477E-2</v>
      </c>
      <c r="E162" s="147">
        <v>0</v>
      </c>
      <c r="F162" s="147">
        <v>1.5334443270264132E-2</v>
      </c>
      <c r="G162" s="147">
        <v>0</v>
      </c>
      <c r="H162" s="147">
        <v>0</v>
      </c>
      <c r="I162" s="147">
        <v>0</v>
      </c>
      <c r="J162" s="147">
        <v>6.5422476865108865E-3</v>
      </c>
      <c r="K162" s="148">
        <v>0</v>
      </c>
    </row>
    <row r="163" spans="1:11" x14ac:dyDescent="0.35">
      <c r="A163" s="566"/>
      <c r="B163" s="32" t="s">
        <v>212</v>
      </c>
      <c r="C163" s="147">
        <v>8.6503526775435578E-3</v>
      </c>
      <c r="D163" s="147">
        <v>7.3074682321026653E-6</v>
      </c>
      <c r="E163" s="147">
        <v>0</v>
      </c>
      <c r="F163" s="147">
        <v>0</v>
      </c>
      <c r="G163" s="147">
        <v>0</v>
      </c>
      <c r="H163" s="147">
        <v>0</v>
      </c>
      <c r="I163" s="147">
        <v>0</v>
      </c>
      <c r="J163" s="147">
        <v>0</v>
      </c>
      <c r="K163" s="148">
        <v>0</v>
      </c>
    </row>
    <row r="164" spans="1:11" x14ac:dyDescent="0.35">
      <c r="A164" s="566"/>
      <c r="B164" s="32" t="s">
        <v>213</v>
      </c>
      <c r="C164" s="147">
        <v>2.3263576511874571E-3</v>
      </c>
      <c r="D164" s="147">
        <v>8.3543475845142452E-4</v>
      </c>
      <c r="E164" s="147">
        <v>0</v>
      </c>
      <c r="F164" s="147">
        <v>0</v>
      </c>
      <c r="G164" s="147">
        <v>0</v>
      </c>
      <c r="H164" s="147">
        <v>0</v>
      </c>
      <c r="I164" s="147">
        <v>0</v>
      </c>
      <c r="J164" s="147">
        <v>0</v>
      </c>
      <c r="K164" s="148">
        <v>0</v>
      </c>
    </row>
    <row r="165" spans="1:11" x14ac:dyDescent="0.35">
      <c r="A165" s="566"/>
      <c r="B165" s="32" t="s">
        <v>214</v>
      </c>
      <c r="C165" s="147">
        <v>6.2281938126021311E-4</v>
      </c>
      <c r="D165" s="147">
        <v>7.3491811838808003E-5</v>
      </c>
      <c r="E165" s="147">
        <v>0</v>
      </c>
      <c r="F165" s="147">
        <v>0</v>
      </c>
      <c r="G165" s="147">
        <v>0</v>
      </c>
      <c r="H165" s="147">
        <v>0</v>
      </c>
      <c r="I165" s="147">
        <v>0</v>
      </c>
      <c r="J165" s="147">
        <v>0</v>
      </c>
      <c r="K165" s="148">
        <v>0</v>
      </c>
    </row>
    <row r="166" spans="1:11" x14ac:dyDescent="0.35">
      <c r="A166" s="566"/>
      <c r="B166" s="32" t="s">
        <v>215</v>
      </c>
      <c r="C166" s="147">
        <v>1.737839888244825E-4</v>
      </c>
      <c r="D166" s="147">
        <v>0</v>
      </c>
      <c r="E166" s="147">
        <v>0</v>
      </c>
      <c r="F166" s="147">
        <v>0</v>
      </c>
      <c r="G166" s="147">
        <v>0</v>
      </c>
      <c r="H166" s="147">
        <v>0</v>
      </c>
      <c r="I166" s="147">
        <v>0</v>
      </c>
      <c r="J166" s="147">
        <v>0</v>
      </c>
      <c r="K166" s="148">
        <v>0</v>
      </c>
    </row>
    <row r="167" spans="1:11" x14ac:dyDescent="0.35">
      <c r="A167" s="566"/>
      <c r="B167" s="32" t="s">
        <v>216</v>
      </c>
      <c r="C167" s="147">
        <v>0</v>
      </c>
      <c r="D167" s="147">
        <v>0</v>
      </c>
      <c r="E167" s="147">
        <v>0</v>
      </c>
      <c r="F167" s="147">
        <v>0</v>
      </c>
      <c r="G167" s="147">
        <v>0</v>
      </c>
      <c r="H167" s="147">
        <v>0</v>
      </c>
      <c r="I167" s="147">
        <v>0</v>
      </c>
      <c r="J167" s="147">
        <v>0</v>
      </c>
      <c r="K167" s="148">
        <v>0</v>
      </c>
    </row>
    <row r="168" spans="1:11" x14ac:dyDescent="0.35">
      <c r="A168" s="566"/>
      <c r="B168" s="32" t="s">
        <v>217</v>
      </c>
      <c r="C168" s="147">
        <v>0</v>
      </c>
      <c r="D168" s="147">
        <v>0</v>
      </c>
      <c r="E168" s="147">
        <v>0</v>
      </c>
      <c r="F168" s="147">
        <v>0</v>
      </c>
      <c r="G168" s="147">
        <v>0</v>
      </c>
      <c r="H168" s="147">
        <v>0</v>
      </c>
      <c r="I168" s="147">
        <v>0</v>
      </c>
      <c r="J168" s="147">
        <v>0</v>
      </c>
      <c r="K168" s="148">
        <v>0</v>
      </c>
    </row>
    <row r="169" spans="1:11" x14ac:dyDescent="0.35">
      <c r="A169" s="566"/>
      <c r="B169" s="32" t="s">
        <v>218</v>
      </c>
      <c r="C169" s="147">
        <v>0</v>
      </c>
      <c r="D169" s="147">
        <v>0</v>
      </c>
      <c r="E169" s="147">
        <v>0</v>
      </c>
      <c r="F169" s="147">
        <v>4.3544755158003837E-2</v>
      </c>
      <c r="G169" s="147">
        <v>0</v>
      </c>
      <c r="H169" s="147">
        <v>0</v>
      </c>
      <c r="I169" s="147">
        <v>0</v>
      </c>
      <c r="J169" s="147">
        <v>0</v>
      </c>
      <c r="K169" s="148">
        <v>0</v>
      </c>
    </row>
    <row r="170" spans="1:11" ht="15" thickBot="1" x14ac:dyDescent="0.4">
      <c r="A170" s="567"/>
      <c r="B170" s="143" t="s">
        <v>219</v>
      </c>
      <c r="C170" s="149">
        <v>0</v>
      </c>
      <c r="D170" s="149">
        <v>0</v>
      </c>
      <c r="E170" s="149">
        <v>3.8561491709418215E-2</v>
      </c>
      <c r="F170" s="149">
        <v>0</v>
      </c>
      <c r="G170" s="149">
        <v>0</v>
      </c>
      <c r="H170" s="149">
        <v>0</v>
      </c>
      <c r="I170" s="149">
        <v>0</v>
      </c>
      <c r="J170" s="149">
        <v>0</v>
      </c>
      <c r="K170" s="150">
        <v>0</v>
      </c>
    </row>
    <row r="171" spans="1:11" x14ac:dyDescent="0.35">
      <c r="A171" s="565" t="s">
        <v>164</v>
      </c>
      <c r="B171" s="142" t="s">
        <v>210</v>
      </c>
      <c r="C171" s="145">
        <v>0.48483917472120031</v>
      </c>
      <c r="D171" s="145">
        <v>0</v>
      </c>
      <c r="E171" s="145">
        <v>4.9185539159793748E-2</v>
      </c>
      <c r="F171" s="145">
        <v>0</v>
      </c>
      <c r="G171" s="145">
        <v>1.2683896282373543E-2</v>
      </c>
      <c r="H171" s="145">
        <v>0.16565055360038156</v>
      </c>
      <c r="I171" s="145">
        <v>5.9980047199427178E-2</v>
      </c>
      <c r="J171" s="145">
        <v>0</v>
      </c>
      <c r="K171" s="146">
        <v>0</v>
      </c>
    </row>
    <row r="172" spans="1:11" x14ac:dyDescent="0.35">
      <c r="A172" s="566"/>
      <c r="B172" s="32" t="s">
        <v>211</v>
      </c>
      <c r="C172" s="147">
        <v>3.8583101773177267E-2</v>
      </c>
      <c r="D172" s="147">
        <v>0.11828947582047117</v>
      </c>
      <c r="E172" s="147">
        <v>0</v>
      </c>
      <c r="F172" s="147">
        <v>3.3521123436562501E-3</v>
      </c>
      <c r="G172" s="147">
        <v>0</v>
      </c>
      <c r="H172" s="147">
        <v>0</v>
      </c>
      <c r="I172" s="147">
        <v>0</v>
      </c>
      <c r="J172" s="147">
        <v>3.674952465215606E-3</v>
      </c>
      <c r="K172" s="148">
        <v>0</v>
      </c>
    </row>
    <row r="173" spans="1:11" x14ac:dyDescent="0.35">
      <c r="A173" s="566"/>
      <c r="B173" s="32" t="s">
        <v>212</v>
      </c>
      <c r="C173" s="147">
        <v>4.3234681272446084E-2</v>
      </c>
      <c r="D173" s="147">
        <v>0</v>
      </c>
      <c r="E173" s="147">
        <v>0</v>
      </c>
      <c r="F173" s="147">
        <v>0</v>
      </c>
      <c r="G173" s="147">
        <v>0</v>
      </c>
      <c r="H173" s="147">
        <v>0</v>
      </c>
      <c r="I173" s="147">
        <v>0</v>
      </c>
      <c r="J173" s="147">
        <v>0</v>
      </c>
      <c r="K173" s="148">
        <v>0</v>
      </c>
    </row>
    <row r="174" spans="1:11" x14ac:dyDescent="0.35">
      <c r="A174" s="566"/>
      <c r="B174" s="32" t="s">
        <v>213</v>
      </c>
      <c r="C174" s="147">
        <v>5.595056910305742E-4</v>
      </c>
      <c r="D174" s="147">
        <v>3.7754441013188259E-3</v>
      </c>
      <c r="E174" s="147">
        <v>0</v>
      </c>
      <c r="F174" s="147">
        <v>0</v>
      </c>
      <c r="G174" s="147">
        <v>0</v>
      </c>
      <c r="H174" s="147">
        <v>0</v>
      </c>
      <c r="I174" s="147">
        <v>0</v>
      </c>
      <c r="J174" s="147">
        <v>0</v>
      </c>
      <c r="K174" s="148">
        <v>0</v>
      </c>
    </row>
    <row r="175" spans="1:11" x14ac:dyDescent="0.35">
      <c r="A175" s="566"/>
      <c r="B175" s="32" t="s">
        <v>214</v>
      </c>
      <c r="C175" s="147">
        <v>1.036349279477541E-5</v>
      </c>
      <c r="D175" s="147">
        <v>0</v>
      </c>
      <c r="E175" s="147">
        <v>0</v>
      </c>
      <c r="F175" s="147">
        <v>0</v>
      </c>
      <c r="G175" s="147">
        <v>0</v>
      </c>
      <c r="H175" s="147">
        <v>0</v>
      </c>
      <c r="I175" s="147">
        <v>0</v>
      </c>
      <c r="J175" s="147">
        <v>0</v>
      </c>
      <c r="K175" s="148">
        <v>0</v>
      </c>
    </row>
    <row r="176" spans="1:11" x14ac:dyDescent="0.35">
      <c r="A176" s="566"/>
      <c r="B176" s="32" t="s">
        <v>215</v>
      </c>
      <c r="C176" s="147">
        <v>7.4976666963708807E-6</v>
      </c>
      <c r="D176" s="147">
        <v>0</v>
      </c>
      <c r="E176" s="147">
        <v>0</v>
      </c>
      <c r="F176" s="147">
        <v>0</v>
      </c>
      <c r="G176" s="147">
        <v>0</v>
      </c>
      <c r="H176" s="147">
        <v>0</v>
      </c>
      <c r="I176" s="147">
        <v>0</v>
      </c>
      <c r="J176" s="147">
        <v>0</v>
      </c>
      <c r="K176" s="148">
        <v>0</v>
      </c>
    </row>
    <row r="177" spans="1:11" x14ac:dyDescent="0.35">
      <c r="A177" s="566"/>
      <c r="B177" s="32" t="s">
        <v>216</v>
      </c>
      <c r="C177" s="147">
        <v>0</v>
      </c>
      <c r="D177" s="147">
        <v>0</v>
      </c>
      <c r="E177" s="147">
        <v>0</v>
      </c>
      <c r="F177" s="147">
        <v>0</v>
      </c>
      <c r="G177" s="147">
        <v>0</v>
      </c>
      <c r="H177" s="147">
        <v>0</v>
      </c>
      <c r="I177" s="147">
        <v>0</v>
      </c>
      <c r="J177" s="147">
        <v>0</v>
      </c>
      <c r="K177" s="148">
        <v>0</v>
      </c>
    </row>
    <row r="178" spans="1:11" x14ac:dyDescent="0.35">
      <c r="A178" s="566"/>
      <c r="B178" s="32" t="s">
        <v>217</v>
      </c>
      <c r="C178" s="147">
        <v>0</v>
      </c>
      <c r="D178" s="147">
        <v>0</v>
      </c>
      <c r="E178" s="147">
        <v>0</v>
      </c>
      <c r="F178" s="147">
        <v>0</v>
      </c>
      <c r="G178" s="147">
        <v>0</v>
      </c>
      <c r="H178" s="147">
        <v>0</v>
      </c>
      <c r="I178" s="147">
        <v>0</v>
      </c>
      <c r="J178" s="147">
        <v>0</v>
      </c>
      <c r="K178" s="148">
        <v>0</v>
      </c>
    </row>
    <row r="179" spans="1:11" x14ac:dyDescent="0.35">
      <c r="A179" s="566"/>
      <c r="B179" s="32" t="s">
        <v>218</v>
      </c>
      <c r="C179" s="147">
        <v>0</v>
      </c>
      <c r="D179" s="147">
        <v>0</v>
      </c>
      <c r="E179" s="147">
        <v>0</v>
      </c>
      <c r="F179" s="147">
        <v>1.3599298966842916E-2</v>
      </c>
      <c r="G179" s="147">
        <v>0</v>
      </c>
      <c r="H179" s="147">
        <v>0</v>
      </c>
      <c r="I179" s="147">
        <v>0</v>
      </c>
      <c r="J179" s="147">
        <v>0</v>
      </c>
      <c r="K179" s="148">
        <v>0</v>
      </c>
    </row>
    <row r="180" spans="1:11" ht="15" thickBot="1" x14ac:dyDescent="0.4">
      <c r="A180" s="567"/>
      <c r="B180" s="143" t="s">
        <v>219</v>
      </c>
      <c r="C180" s="149">
        <v>0</v>
      </c>
      <c r="D180" s="149">
        <v>0</v>
      </c>
      <c r="E180" s="149">
        <v>2.5743554431738739E-3</v>
      </c>
      <c r="F180" s="149">
        <v>0</v>
      </c>
      <c r="G180" s="149">
        <v>0</v>
      </c>
      <c r="H180" s="149">
        <v>0</v>
      </c>
      <c r="I180" s="149">
        <v>0</v>
      </c>
      <c r="J180" s="149">
        <v>0</v>
      </c>
      <c r="K180" s="150">
        <v>0</v>
      </c>
    </row>
    <row r="181" spans="1:11" x14ac:dyDescent="0.35">
      <c r="A181" s="565" t="s">
        <v>165</v>
      </c>
      <c r="B181" s="142" t="s">
        <v>210</v>
      </c>
      <c r="C181" s="145">
        <v>0.36731578634877415</v>
      </c>
      <c r="D181" s="145">
        <v>3.88155795232671E-4</v>
      </c>
      <c r="E181" s="145">
        <v>5.5363922410632998E-3</v>
      </c>
      <c r="F181" s="145">
        <v>0</v>
      </c>
      <c r="G181" s="145">
        <v>0</v>
      </c>
      <c r="H181" s="145">
        <v>5.2421799997555883E-2</v>
      </c>
      <c r="I181" s="145">
        <v>2.0740343631762321E-2</v>
      </c>
      <c r="J181" s="145">
        <v>0</v>
      </c>
      <c r="K181" s="146">
        <v>0</v>
      </c>
    </row>
    <row r="182" spans="1:11" x14ac:dyDescent="0.35">
      <c r="A182" s="566"/>
      <c r="B182" s="32" t="s">
        <v>211</v>
      </c>
      <c r="C182" s="147">
        <v>0.23057030591260683</v>
      </c>
      <c r="D182" s="147">
        <v>0.19522999596767157</v>
      </c>
      <c r="E182" s="147">
        <v>0</v>
      </c>
      <c r="F182" s="147">
        <v>2.2703589753713678E-2</v>
      </c>
      <c r="G182" s="147">
        <v>0</v>
      </c>
      <c r="H182" s="147">
        <v>0</v>
      </c>
      <c r="I182" s="147">
        <v>0</v>
      </c>
      <c r="J182" s="147">
        <v>0</v>
      </c>
      <c r="K182" s="148">
        <v>0</v>
      </c>
    </row>
    <row r="183" spans="1:11" x14ac:dyDescent="0.35">
      <c r="A183" s="566"/>
      <c r="B183" s="32" t="s">
        <v>212</v>
      </c>
      <c r="C183" s="147">
        <v>7.7306015031137366E-3</v>
      </c>
      <c r="D183" s="147">
        <v>1.3410196392020634E-5</v>
      </c>
      <c r="E183" s="147">
        <v>0</v>
      </c>
      <c r="F183" s="147">
        <v>0</v>
      </c>
      <c r="G183" s="147">
        <v>0</v>
      </c>
      <c r="H183" s="147">
        <v>0</v>
      </c>
      <c r="I183" s="147">
        <v>0</v>
      </c>
      <c r="J183" s="147">
        <v>0</v>
      </c>
      <c r="K183" s="148">
        <v>0</v>
      </c>
    </row>
    <row r="184" spans="1:11" x14ac:dyDescent="0.35">
      <c r="A184" s="566"/>
      <c r="B184" s="32" t="s">
        <v>213</v>
      </c>
      <c r="C184" s="147">
        <v>1.337174807310869E-4</v>
      </c>
      <c r="D184" s="147">
        <v>1.5983144457299857E-3</v>
      </c>
      <c r="E184" s="147">
        <v>0</v>
      </c>
      <c r="F184" s="147">
        <v>0</v>
      </c>
      <c r="G184" s="147">
        <v>0</v>
      </c>
      <c r="H184" s="147">
        <v>0</v>
      </c>
      <c r="I184" s="147">
        <v>0</v>
      </c>
      <c r="J184" s="147">
        <v>0</v>
      </c>
      <c r="K184" s="148">
        <v>0</v>
      </c>
    </row>
    <row r="185" spans="1:11" x14ac:dyDescent="0.35">
      <c r="A185" s="566"/>
      <c r="B185" s="32" t="s">
        <v>214</v>
      </c>
      <c r="C185" s="147">
        <v>8.1254548499343091E-5</v>
      </c>
      <c r="D185" s="147">
        <v>4.1562816661487161E-4</v>
      </c>
      <c r="E185" s="147">
        <v>0</v>
      </c>
      <c r="F185" s="147">
        <v>0</v>
      </c>
      <c r="G185" s="147">
        <v>0</v>
      </c>
      <c r="H185" s="147">
        <v>0</v>
      </c>
      <c r="I185" s="147">
        <v>0</v>
      </c>
      <c r="J185" s="147">
        <v>0</v>
      </c>
      <c r="K185" s="148">
        <v>0</v>
      </c>
    </row>
    <row r="186" spans="1:11" x14ac:dyDescent="0.35">
      <c r="A186" s="566"/>
      <c r="B186" s="32" t="s">
        <v>215</v>
      </c>
      <c r="C186" s="147">
        <v>1.4123181751937367E-5</v>
      </c>
      <c r="D186" s="147">
        <v>0</v>
      </c>
      <c r="E186" s="147">
        <v>0</v>
      </c>
      <c r="F186" s="147">
        <v>0</v>
      </c>
      <c r="G186" s="147">
        <v>0</v>
      </c>
      <c r="H186" s="147">
        <v>0</v>
      </c>
      <c r="I186" s="147">
        <v>0</v>
      </c>
      <c r="J186" s="147">
        <v>0</v>
      </c>
      <c r="K186" s="148">
        <v>0</v>
      </c>
    </row>
    <row r="187" spans="1:11" x14ac:dyDescent="0.35">
      <c r="A187" s="566"/>
      <c r="B187" s="32" t="s">
        <v>216</v>
      </c>
      <c r="C187" s="147">
        <v>0</v>
      </c>
      <c r="D187" s="147">
        <v>0</v>
      </c>
      <c r="E187" s="147">
        <v>0</v>
      </c>
      <c r="F187" s="147">
        <v>0</v>
      </c>
      <c r="G187" s="147">
        <v>0</v>
      </c>
      <c r="H187" s="147">
        <v>0</v>
      </c>
      <c r="I187" s="147">
        <v>0</v>
      </c>
      <c r="J187" s="147">
        <v>0</v>
      </c>
      <c r="K187" s="148">
        <v>0</v>
      </c>
    </row>
    <row r="188" spans="1:11" x14ac:dyDescent="0.35">
      <c r="A188" s="566"/>
      <c r="B188" s="32" t="s">
        <v>217</v>
      </c>
      <c r="C188" s="147">
        <v>0</v>
      </c>
      <c r="D188" s="147">
        <v>0</v>
      </c>
      <c r="E188" s="147">
        <v>0</v>
      </c>
      <c r="F188" s="147">
        <v>0</v>
      </c>
      <c r="G188" s="147">
        <v>0</v>
      </c>
      <c r="H188" s="147">
        <v>0</v>
      </c>
      <c r="I188" s="147">
        <v>0</v>
      </c>
      <c r="J188" s="147">
        <v>0</v>
      </c>
      <c r="K188" s="148">
        <v>0</v>
      </c>
    </row>
    <row r="189" spans="1:11" x14ac:dyDescent="0.35">
      <c r="A189" s="566"/>
      <c r="B189" s="32" t="s">
        <v>218</v>
      </c>
      <c r="C189" s="147">
        <v>0</v>
      </c>
      <c r="D189" s="147">
        <v>0</v>
      </c>
      <c r="E189" s="147">
        <v>0</v>
      </c>
      <c r="F189" s="147">
        <v>9.4416487034821861E-2</v>
      </c>
      <c r="G189" s="147">
        <v>0</v>
      </c>
      <c r="H189" s="147">
        <v>0</v>
      </c>
      <c r="I189" s="147">
        <v>0</v>
      </c>
      <c r="J189" s="147">
        <v>0</v>
      </c>
      <c r="K189" s="148">
        <v>0</v>
      </c>
    </row>
    <row r="190" spans="1:11" ht="15" thickBot="1" x14ac:dyDescent="0.4">
      <c r="A190" s="567"/>
      <c r="B190" s="143" t="s">
        <v>219</v>
      </c>
      <c r="C190" s="149">
        <v>0</v>
      </c>
      <c r="D190" s="149">
        <v>0</v>
      </c>
      <c r="E190" s="149">
        <v>6.9009379396478587E-4</v>
      </c>
      <c r="F190" s="149">
        <v>0</v>
      </c>
      <c r="G190" s="149">
        <v>0</v>
      </c>
      <c r="H190" s="149">
        <v>0</v>
      </c>
      <c r="I190" s="149">
        <v>0</v>
      </c>
      <c r="J190" s="149">
        <v>0</v>
      </c>
      <c r="K190" s="150">
        <v>0</v>
      </c>
    </row>
    <row r="191" spans="1:11" x14ac:dyDescent="0.35">
      <c r="A191" s="565" t="s">
        <v>166</v>
      </c>
      <c r="B191" s="142" t="s">
        <v>210</v>
      </c>
      <c r="C191" s="145">
        <v>0.26973474503535533</v>
      </c>
      <c r="D191" s="145">
        <v>6.8388946733669497E-5</v>
      </c>
      <c r="E191" s="145">
        <v>1.4551584493564505E-3</v>
      </c>
      <c r="F191" s="145">
        <v>0</v>
      </c>
      <c r="G191" s="145">
        <v>2.4560873925096028E-4</v>
      </c>
      <c r="H191" s="145">
        <v>0.14789062682761495</v>
      </c>
      <c r="I191" s="145">
        <v>0.10117749620771789</v>
      </c>
      <c r="J191" s="145">
        <v>0</v>
      </c>
      <c r="K191" s="146">
        <v>0</v>
      </c>
    </row>
    <row r="192" spans="1:11" x14ac:dyDescent="0.35">
      <c r="A192" s="566"/>
      <c r="B192" s="32" t="s">
        <v>211</v>
      </c>
      <c r="C192" s="147">
        <v>0.32055944063513342</v>
      </c>
      <c r="D192" s="147">
        <v>0.12262422906024616</v>
      </c>
      <c r="E192" s="147">
        <v>0</v>
      </c>
      <c r="F192" s="147">
        <v>1.9488922801357059E-2</v>
      </c>
      <c r="G192" s="147">
        <v>0</v>
      </c>
      <c r="H192" s="147">
        <v>0</v>
      </c>
      <c r="I192" s="147">
        <v>0</v>
      </c>
      <c r="J192" s="147">
        <v>5.9341296653249017E-3</v>
      </c>
      <c r="K192" s="148">
        <v>0</v>
      </c>
    </row>
    <row r="193" spans="1:11" x14ac:dyDescent="0.35">
      <c r="A193" s="566"/>
      <c r="B193" s="32" t="s">
        <v>212</v>
      </c>
      <c r="C193" s="147">
        <v>6.1456261621292317E-4</v>
      </c>
      <c r="D193" s="147">
        <v>6.9233009467030137E-6</v>
      </c>
      <c r="E193" s="147">
        <v>0</v>
      </c>
      <c r="F193" s="147">
        <v>0</v>
      </c>
      <c r="G193" s="147">
        <v>0</v>
      </c>
      <c r="H193" s="147">
        <v>0</v>
      </c>
      <c r="I193" s="147">
        <v>0</v>
      </c>
      <c r="J193" s="147">
        <v>0</v>
      </c>
      <c r="K193" s="148">
        <v>0</v>
      </c>
    </row>
    <row r="194" spans="1:11" x14ac:dyDescent="0.35">
      <c r="A194" s="566"/>
      <c r="B194" s="32" t="s">
        <v>213</v>
      </c>
      <c r="C194" s="147">
        <v>7.3409301331644458E-6</v>
      </c>
      <c r="D194" s="147">
        <v>0</v>
      </c>
      <c r="E194" s="147">
        <v>0</v>
      </c>
      <c r="F194" s="147">
        <v>0</v>
      </c>
      <c r="G194" s="147">
        <v>0</v>
      </c>
      <c r="H194" s="147">
        <v>0</v>
      </c>
      <c r="I194" s="147">
        <v>0</v>
      </c>
      <c r="J194" s="147">
        <v>0</v>
      </c>
      <c r="K194" s="148">
        <v>0</v>
      </c>
    </row>
    <row r="195" spans="1:11" x14ac:dyDescent="0.35">
      <c r="A195" s="566"/>
      <c r="B195" s="32" t="s">
        <v>214</v>
      </c>
      <c r="C195" s="147">
        <v>4.8469542208205214E-4</v>
      </c>
      <c r="D195" s="147">
        <v>1.2786545484500276E-5</v>
      </c>
      <c r="E195" s="147">
        <v>0</v>
      </c>
      <c r="F195" s="147">
        <v>0</v>
      </c>
      <c r="G195" s="147">
        <v>0</v>
      </c>
      <c r="H195" s="147">
        <v>0</v>
      </c>
      <c r="I195" s="147">
        <v>0</v>
      </c>
      <c r="J195" s="147">
        <v>0</v>
      </c>
      <c r="K195" s="148">
        <v>0</v>
      </c>
    </row>
    <row r="196" spans="1:11" x14ac:dyDescent="0.35">
      <c r="A196" s="566"/>
      <c r="B196" s="32" t="s">
        <v>215</v>
      </c>
      <c r="C196" s="147">
        <v>3.0665154798749562E-5</v>
      </c>
      <c r="D196" s="147">
        <v>0</v>
      </c>
      <c r="E196" s="147">
        <v>0</v>
      </c>
      <c r="F196" s="147">
        <v>0</v>
      </c>
      <c r="G196" s="147">
        <v>0</v>
      </c>
      <c r="H196" s="147">
        <v>0</v>
      </c>
      <c r="I196" s="147">
        <v>0</v>
      </c>
      <c r="J196" s="147">
        <v>0</v>
      </c>
      <c r="K196" s="148">
        <v>0</v>
      </c>
    </row>
    <row r="197" spans="1:11" x14ac:dyDescent="0.35">
      <c r="A197" s="566"/>
      <c r="B197" s="32" t="s">
        <v>216</v>
      </c>
      <c r="C197" s="147">
        <v>0</v>
      </c>
      <c r="D197" s="147">
        <v>0</v>
      </c>
      <c r="E197" s="147">
        <v>0</v>
      </c>
      <c r="F197" s="147">
        <v>0</v>
      </c>
      <c r="G197" s="147">
        <v>0</v>
      </c>
      <c r="H197" s="147">
        <v>0</v>
      </c>
      <c r="I197" s="147">
        <v>0</v>
      </c>
      <c r="J197" s="147">
        <v>0</v>
      </c>
      <c r="K197" s="148">
        <v>0</v>
      </c>
    </row>
    <row r="198" spans="1:11" x14ac:dyDescent="0.35">
      <c r="A198" s="566"/>
      <c r="B198" s="32" t="s">
        <v>217</v>
      </c>
      <c r="C198" s="147">
        <v>0</v>
      </c>
      <c r="D198" s="147">
        <v>0</v>
      </c>
      <c r="E198" s="147">
        <v>0</v>
      </c>
      <c r="F198" s="147">
        <v>0</v>
      </c>
      <c r="G198" s="147">
        <v>0</v>
      </c>
      <c r="H198" s="147">
        <v>0</v>
      </c>
      <c r="I198" s="147">
        <v>0</v>
      </c>
      <c r="J198" s="147">
        <v>0</v>
      </c>
      <c r="K198" s="148">
        <v>0</v>
      </c>
    </row>
    <row r="199" spans="1:11" x14ac:dyDescent="0.35">
      <c r="A199" s="566"/>
      <c r="B199" s="32" t="s">
        <v>218</v>
      </c>
      <c r="C199" s="147">
        <v>0</v>
      </c>
      <c r="D199" s="147">
        <v>0</v>
      </c>
      <c r="E199" s="147">
        <v>0</v>
      </c>
      <c r="F199" s="147">
        <v>4.4090351161535013E-3</v>
      </c>
      <c r="G199" s="147">
        <v>0</v>
      </c>
      <c r="H199" s="147">
        <v>0</v>
      </c>
      <c r="I199" s="147">
        <v>0</v>
      </c>
      <c r="J199" s="147">
        <v>0</v>
      </c>
      <c r="K199" s="148">
        <v>0</v>
      </c>
    </row>
    <row r="200" spans="1:11" ht="15" thickBot="1" x14ac:dyDescent="0.4">
      <c r="A200" s="567"/>
      <c r="B200" s="143" t="s">
        <v>219</v>
      </c>
      <c r="C200" s="149">
        <v>0</v>
      </c>
      <c r="D200" s="149">
        <v>0</v>
      </c>
      <c r="E200" s="149">
        <v>5.2552445460979343E-3</v>
      </c>
      <c r="F200" s="149">
        <v>0</v>
      </c>
      <c r="G200" s="149">
        <v>0</v>
      </c>
      <c r="H200" s="149">
        <v>0</v>
      </c>
      <c r="I200" s="149">
        <v>0</v>
      </c>
      <c r="J200" s="149">
        <v>0</v>
      </c>
      <c r="K200" s="150">
        <v>0</v>
      </c>
    </row>
    <row r="201" spans="1:11" x14ac:dyDescent="0.35">
      <c r="A201" s="565" t="s">
        <v>167</v>
      </c>
      <c r="B201" s="142" t="s">
        <v>210</v>
      </c>
      <c r="C201" s="145">
        <v>0.21000687253917344</v>
      </c>
      <c r="D201" s="145">
        <v>5.9560132106187981E-5</v>
      </c>
      <c r="E201" s="145">
        <v>3.8727457502410176E-2</v>
      </c>
      <c r="F201" s="145">
        <v>0</v>
      </c>
      <c r="G201" s="145">
        <v>1.3710652307583459E-2</v>
      </c>
      <c r="H201" s="145">
        <v>4.3566702518177063E-2</v>
      </c>
      <c r="I201" s="145">
        <v>8.3834971762873231E-2</v>
      </c>
      <c r="J201" s="145">
        <v>0</v>
      </c>
      <c r="K201" s="146">
        <v>0</v>
      </c>
    </row>
    <row r="202" spans="1:11" x14ac:dyDescent="0.35">
      <c r="A202" s="566"/>
      <c r="B202" s="32" t="s">
        <v>211</v>
      </c>
      <c r="C202" s="147">
        <v>0.38248768936091482</v>
      </c>
      <c r="D202" s="147">
        <v>9.1841933648307367E-2</v>
      </c>
      <c r="E202" s="147">
        <v>0</v>
      </c>
      <c r="F202" s="147">
        <v>8.9701133917729017E-4</v>
      </c>
      <c r="G202" s="147">
        <v>0</v>
      </c>
      <c r="H202" s="147">
        <v>0</v>
      </c>
      <c r="I202" s="147">
        <v>0</v>
      </c>
      <c r="J202" s="147">
        <v>4.1503636629976956E-3</v>
      </c>
      <c r="K202" s="148">
        <v>0</v>
      </c>
    </row>
    <row r="203" spans="1:11" x14ac:dyDescent="0.35">
      <c r="A203" s="566"/>
      <c r="B203" s="32" t="s">
        <v>212</v>
      </c>
      <c r="C203" s="147">
        <v>4.6759524215398911E-2</v>
      </c>
      <c r="D203" s="147">
        <v>2.2030700224667945E-4</v>
      </c>
      <c r="E203" s="147">
        <v>0</v>
      </c>
      <c r="F203" s="147">
        <v>0</v>
      </c>
      <c r="G203" s="147">
        <v>0</v>
      </c>
      <c r="H203" s="147">
        <v>0</v>
      </c>
      <c r="I203" s="147">
        <v>0</v>
      </c>
      <c r="J203" s="147">
        <v>0</v>
      </c>
      <c r="K203" s="148">
        <v>0</v>
      </c>
    </row>
    <row r="204" spans="1:11" x14ac:dyDescent="0.35">
      <c r="A204" s="566"/>
      <c r="B204" s="32" t="s">
        <v>213</v>
      </c>
      <c r="C204" s="147">
        <v>1.7901634281864129E-2</v>
      </c>
      <c r="D204" s="147">
        <v>7.1587232780863912E-3</v>
      </c>
      <c r="E204" s="147">
        <v>0</v>
      </c>
      <c r="F204" s="147">
        <v>0</v>
      </c>
      <c r="G204" s="147">
        <v>0</v>
      </c>
      <c r="H204" s="147">
        <v>0</v>
      </c>
      <c r="I204" s="147">
        <v>0</v>
      </c>
      <c r="J204" s="147">
        <v>0</v>
      </c>
      <c r="K204" s="148">
        <v>0</v>
      </c>
    </row>
    <row r="205" spans="1:11" x14ac:dyDescent="0.35">
      <c r="A205" s="566"/>
      <c r="B205" s="32" t="s">
        <v>214</v>
      </c>
      <c r="C205" s="147">
        <v>2.763896226835455E-4</v>
      </c>
      <c r="D205" s="147">
        <v>5.1544920098947362E-4</v>
      </c>
      <c r="E205" s="147">
        <v>0</v>
      </c>
      <c r="F205" s="147">
        <v>0</v>
      </c>
      <c r="G205" s="147">
        <v>0</v>
      </c>
      <c r="H205" s="147">
        <v>0</v>
      </c>
      <c r="I205" s="147">
        <v>0</v>
      </c>
      <c r="J205" s="147">
        <v>0</v>
      </c>
      <c r="K205" s="148">
        <v>0</v>
      </c>
    </row>
    <row r="206" spans="1:11" x14ac:dyDescent="0.35">
      <c r="A206" s="566"/>
      <c r="B206" s="32" t="s">
        <v>215</v>
      </c>
      <c r="C206" s="147">
        <v>5.2135785864486773E-4</v>
      </c>
      <c r="D206" s="147">
        <v>0</v>
      </c>
      <c r="E206" s="147">
        <v>0</v>
      </c>
      <c r="F206" s="147">
        <v>0</v>
      </c>
      <c r="G206" s="147">
        <v>0</v>
      </c>
      <c r="H206" s="147">
        <v>0</v>
      </c>
      <c r="I206" s="147">
        <v>0</v>
      </c>
      <c r="J206" s="147">
        <v>0</v>
      </c>
      <c r="K206" s="148">
        <v>0</v>
      </c>
    </row>
    <row r="207" spans="1:11" x14ac:dyDescent="0.35">
      <c r="A207" s="566"/>
      <c r="B207" s="32" t="s">
        <v>216</v>
      </c>
      <c r="C207" s="147">
        <v>0</v>
      </c>
      <c r="D207" s="147">
        <v>0</v>
      </c>
      <c r="E207" s="147">
        <v>0</v>
      </c>
      <c r="F207" s="147">
        <v>0</v>
      </c>
      <c r="G207" s="147">
        <v>0</v>
      </c>
      <c r="H207" s="147">
        <v>0</v>
      </c>
      <c r="I207" s="147">
        <v>0</v>
      </c>
      <c r="J207" s="147">
        <v>0</v>
      </c>
      <c r="K207" s="148">
        <v>0</v>
      </c>
    </row>
    <row r="208" spans="1:11" x14ac:dyDescent="0.35">
      <c r="A208" s="566"/>
      <c r="B208" s="32" t="s">
        <v>217</v>
      </c>
      <c r="C208" s="147">
        <v>0</v>
      </c>
      <c r="D208" s="147">
        <v>0</v>
      </c>
      <c r="E208" s="147">
        <v>0</v>
      </c>
      <c r="F208" s="147">
        <v>0</v>
      </c>
      <c r="G208" s="147">
        <v>0</v>
      </c>
      <c r="H208" s="147">
        <v>0</v>
      </c>
      <c r="I208" s="147">
        <v>0</v>
      </c>
      <c r="J208" s="147">
        <v>0</v>
      </c>
      <c r="K208" s="148">
        <v>0</v>
      </c>
    </row>
    <row r="209" spans="1:11" x14ac:dyDescent="0.35">
      <c r="A209" s="566"/>
      <c r="B209" s="32" t="s">
        <v>218</v>
      </c>
      <c r="C209" s="147">
        <v>0</v>
      </c>
      <c r="D209" s="147">
        <v>0</v>
      </c>
      <c r="E209" s="147">
        <v>0</v>
      </c>
      <c r="F209" s="147">
        <v>4.3782780751785391E-2</v>
      </c>
      <c r="G209" s="147">
        <v>0</v>
      </c>
      <c r="H209" s="147">
        <v>0</v>
      </c>
      <c r="I209" s="147">
        <v>0</v>
      </c>
      <c r="J209" s="147">
        <v>0</v>
      </c>
      <c r="K209" s="148">
        <v>0</v>
      </c>
    </row>
    <row r="210" spans="1:11" ht="15" thickBot="1" x14ac:dyDescent="0.4">
      <c r="A210" s="567"/>
      <c r="B210" s="143" t="s">
        <v>219</v>
      </c>
      <c r="C210" s="149">
        <v>0</v>
      </c>
      <c r="D210" s="149">
        <v>0</v>
      </c>
      <c r="E210" s="149">
        <v>1.3580619014579952E-2</v>
      </c>
      <c r="F210" s="149">
        <v>0</v>
      </c>
      <c r="G210" s="149">
        <v>0</v>
      </c>
      <c r="H210" s="149">
        <v>0</v>
      </c>
      <c r="I210" s="149">
        <v>0</v>
      </c>
      <c r="J210" s="149">
        <v>0</v>
      </c>
      <c r="K210" s="150">
        <v>0</v>
      </c>
    </row>
    <row r="211" spans="1:11" x14ac:dyDescent="0.35">
      <c r="A211" s="565" t="s">
        <v>168</v>
      </c>
      <c r="B211" s="142" t="s">
        <v>210</v>
      </c>
      <c r="C211" s="145">
        <v>0.21278116661961144</v>
      </c>
      <c r="D211" s="145">
        <v>4.7550338115302592E-4</v>
      </c>
      <c r="E211" s="145">
        <v>4.3096827721998583E-3</v>
      </c>
      <c r="F211" s="145">
        <v>0</v>
      </c>
      <c r="G211" s="145">
        <v>0</v>
      </c>
      <c r="H211" s="145">
        <v>0.11198320609509947</v>
      </c>
      <c r="I211" s="145">
        <v>5.4921039367459012E-2</v>
      </c>
      <c r="J211" s="145">
        <v>0</v>
      </c>
      <c r="K211" s="146">
        <v>0</v>
      </c>
    </row>
    <row r="212" spans="1:11" x14ac:dyDescent="0.35">
      <c r="A212" s="566"/>
      <c r="B212" s="32" t="s">
        <v>211</v>
      </c>
      <c r="C212" s="147">
        <v>0.37841648951146889</v>
      </c>
      <c r="D212" s="147">
        <v>0.10299031821598365</v>
      </c>
      <c r="E212" s="147">
        <v>0</v>
      </c>
      <c r="F212" s="147">
        <v>1.7767862480935655E-2</v>
      </c>
      <c r="G212" s="147">
        <v>0</v>
      </c>
      <c r="H212" s="147">
        <v>0</v>
      </c>
      <c r="I212" s="147">
        <v>0</v>
      </c>
      <c r="J212" s="147">
        <v>4.806958711716978E-3</v>
      </c>
      <c r="K212" s="148">
        <v>0</v>
      </c>
    </row>
    <row r="213" spans="1:11" x14ac:dyDescent="0.35">
      <c r="A213" s="566"/>
      <c r="B213" s="32" t="s">
        <v>212</v>
      </c>
      <c r="C213" s="147">
        <v>7.3526648186849272E-2</v>
      </c>
      <c r="D213" s="147">
        <v>0</v>
      </c>
      <c r="E213" s="147">
        <v>0</v>
      </c>
      <c r="F213" s="147">
        <v>0</v>
      </c>
      <c r="G213" s="147">
        <v>0</v>
      </c>
      <c r="H213" s="147">
        <v>0</v>
      </c>
      <c r="I213" s="147">
        <v>0</v>
      </c>
      <c r="J213" s="147">
        <v>0</v>
      </c>
      <c r="K213" s="148">
        <v>0</v>
      </c>
    </row>
    <row r="214" spans="1:11" x14ac:dyDescent="0.35">
      <c r="A214" s="566"/>
      <c r="B214" s="32" t="s">
        <v>213</v>
      </c>
      <c r="C214" s="147">
        <v>0</v>
      </c>
      <c r="D214" s="147">
        <v>0</v>
      </c>
      <c r="E214" s="147">
        <v>0</v>
      </c>
      <c r="F214" s="147">
        <v>0</v>
      </c>
      <c r="G214" s="147">
        <v>0</v>
      </c>
      <c r="H214" s="147">
        <v>0</v>
      </c>
      <c r="I214" s="147">
        <v>0</v>
      </c>
      <c r="J214" s="147">
        <v>0</v>
      </c>
      <c r="K214" s="148">
        <v>0</v>
      </c>
    </row>
    <row r="215" spans="1:11" x14ac:dyDescent="0.35">
      <c r="A215" s="566"/>
      <c r="B215" s="32" t="s">
        <v>214</v>
      </c>
      <c r="C215" s="147">
        <v>1.7490627091227396E-4</v>
      </c>
      <c r="D215" s="147">
        <v>1.0146018547241882E-2</v>
      </c>
      <c r="E215" s="147">
        <v>0</v>
      </c>
      <c r="F215" s="147">
        <v>0</v>
      </c>
      <c r="G215" s="147">
        <v>0</v>
      </c>
      <c r="H215" s="147">
        <v>0</v>
      </c>
      <c r="I215" s="147">
        <v>0</v>
      </c>
      <c r="J215" s="147">
        <v>0</v>
      </c>
      <c r="K215" s="148">
        <v>0</v>
      </c>
    </row>
    <row r="216" spans="1:11" x14ac:dyDescent="0.35">
      <c r="A216" s="566"/>
      <c r="B216" s="32" t="s">
        <v>215</v>
      </c>
      <c r="C216" s="147">
        <v>9.9105603642475388E-6</v>
      </c>
      <c r="D216" s="147">
        <v>0</v>
      </c>
      <c r="E216" s="147">
        <v>0</v>
      </c>
      <c r="F216" s="147">
        <v>0</v>
      </c>
      <c r="G216" s="147">
        <v>0</v>
      </c>
      <c r="H216" s="147">
        <v>0</v>
      </c>
      <c r="I216" s="147">
        <v>0</v>
      </c>
      <c r="J216" s="147">
        <v>0</v>
      </c>
      <c r="K216" s="148">
        <v>0</v>
      </c>
    </row>
    <row r="217" spans="1:11" x14ac:dyDescent="0.35">
      <c r="A217" s="566"/>
      <c r="B217" s="32" t="s">
        <v>216</v>
      </c>
      <c r="C217" s="147">
        <v>0</v>
      </c>
      <c r="D217" s="147">
        <v>0</v>
      </c>
      <c r="E217" s="147">
        <v>0</v>
      </c>
      <c r="F217" s="147">
        <v>0</v>
      </c>
      <c r="G217" s="147">
        <v>0</v>
      </c>
      <c r="H217" s="147">
        <v>0</v>
      </c>
      <c r="I217" s="147">
        <v>0</v>
      </c>
      <c r="J217" s="147">
        <v>0</v>
      </c>
      <c r="K217" s="148">
        <v>0</v>
      </c>
    </row>
    <row r="218" spans="1:11" x14ac:dyDescent="0.35">
      <c r="A218" s="566"/>
      <c r="B218" s="32" t="s">
        <v>217</v>
      </c>
      <c r="C218" s="147">
        <v>0</v>
      </c>
      <c r="D218" s="147">
        <v>0</v>
      </c>
      <c r="E218" s="147">
        <v>0</v>
      </c>
      <c r="F218" s="147">
        <v>0</v>
      </c>
      <c r="G218" s="147">
        <v>0</v>
      </c>
      <c r="H218" s="147">
        <v>0</v>
      </c>
      <c r="I218" s="147">
        <v>0</v>
      </c>
      <c r="J218" s="147">
        <v>0</v>
      </c>
      <c r="K218" s="148">
        <v>0</v>
      </c>
    </row>
    <row r="219" spans="1:11" x14ac:dyDescent="0.35">
      <c r="A219" s="566"/>
      <c r="B219" s="32" t="s">
        <v>218</v>
      </c>
      <c r="C219" s="147">
        <v>0</v>
      </c>
      <c r="D219" s="147">
        <v>0</v>
      </c>
      <c r="E219" s="147">
        <v>0</v>
      </c>
      <c r="F219" s="147">
        <v>1.7630375925189547E-2</v>
      </c>
      <c r="G219" s="147">
        <v>0</v>
      </c>
      <c r="H219" s="147">
        <v>0</v>
      </c>
      <c r="I219" s="147">
        <v>0</v>
      </c>
      <c r="J219" s="147">
        <v>0</v>
      </c>
      <c r="K219" s="148">
        <v>0</v>
      </c>
    </row>
    <row r="220" spans="1:11" ht="15" thickBot="1" x14ac:dyDescent="0.4">
      <c r="A220" s="567"/>
      <c r="B220" s="143" t="s">
        <v>219</v>
      </c>
      <c r="C220" s="149">
        <v>0</v>
      </c>
      <c r="D220" s="149">
        <v>0</v>
      </c>
      <c r="E220" s="149">
        <v>1.0059913353814854E-2</v>
      </c>
      <c r="F220" s="149">
        <v>0</v>
      </c>
      <c r="G220" s="149">
        <v>0</v>
      </c>
      <c r="H220" s="149">
        <v>0</v>
      </c>
      <c r="I220" s="149">
        <v>0</v>
      </c>
      <c r="J220" s="149">
        <v>0</v>
      </c>
      <c r="K220" s="150">
        <v>0</v>
      </c>
    </row>
    <row r="221" spans="1:11" x14ac:dyDescent="0.35">
      <c r="A221" s="565" t="s">
        <v>169</v>
      </c>
      <c r="B221" s="142" t="s">
        <v>210</v>
      </c>
      <c r="C221" s="145">
        <v>0.11829215071825887</v>
      </c>
      <c r="D221" s="145">
        <v>4.5692749928985407E-4</v>
      </c>
      <c r="E221" s="145">
        <v>3.2470546520731178E-3</v>
      </c>
      <c r="F221" s="145">
        <v>0</v>
      </c>
      <c r="G221" s="145">
        <v>0</v>
      </c>
      <c r="H221" s="145">
        <v>6.7453485760360421E-2</v>
      </c>
      <c r="I221" s="145">
        <v>2.1681646644003461E-2</v>
      </c>
      <c r="J221" s="145">
        <v>0</v>
      </c>
      <c r="K221" s="146">
        <v>0</v>
      </c>
    </row>
    <row r="222" spans="1:11" x14ac:dyDescent="0.35">
      <c r="A222" s="566"/>
      <c r="B222" s="32" t="s">
        <v>211</v>
      </c>
      <c r="C222" s="147">
        <v>0.5908818327261639</v>
      </c>
      <c r="D222" s="147">
        <v>5.4909170297225578E-2</v>
      </c>
      <c r="E222" s="147">
        <v>0</v>
      </c>
      <c r="F222" s="147">
        <v>7.3099037665676587E-3</v>
      </c>
      <c r="G222" s="147">
        <v>0</v>
      </c>
      <c r="H222" s="147">
        <v>0</v>
      </c>
      <c r="I222" s="147">
        <v>0</v>
      </c>
      <c r="J222" s="147">
        <v>5.4391747286496065E-3</v>
      </c>
      <c r="K222" s="148">
        <v>0</v>
      </c>
    </row>
    <row r="223" spans="1:11" x14ac:dyDescent="0.35">
      <c r="A223" s="566"/>
      <c r="B223" s="32" t="s">
        <v>212</v>
      </c>
      <c r="C223" s="147">
        <v>9.291695145581276E-2</v>
      </c>
      <c r="D223" s="147">
        <v>1.7665542736684965E-3</v>
      </c>
      <c r="E223" s="147">
        <v>0</v>
      </c>
      <c r="F223" s="147">
        <v>0</v>
      </c>
      <c r="G223" s="147">
        <v>0</v>
      </c>
      <c r="H223" s="147">
        <v>0</v>
      </c>
      <c r="I223" s="147">
        <v>0</v>
      </c>
      <c r="J223" s="147">
        <v>0</v>
      </c>
      <c r="K223" s="148">
        <v>0</v>
      </c>
    </row>
    <row r="224" spans="1:11" x14ac:dyDescent="0.35">
      <c r="A224" s="566"/>
      <c r="B224" s="32" t="s">
        <v>213</v>
      </c>
      <c r="C224" s="147">
        <v>1.3271979007848779E-5</v>
      </c>
      <c r="D224" s="147">
        <v>1.5665269563097738E-2</v>
      </c>
      <c r="E224" s="147">
        <v>0</v>
      </c>
      <c r="F224" s="147">
        <v>0</v>
      </c>
      <c r="G224" s="147">
        <v>0</v>
      </c>
      <c r="H224" s="147">
        <v>0</v>
      </c>
      <c r="I224" s="147">
        <v>0</v>
      </c>
      <c r="J224" s="147">
        <v>0</v>
      </c>
      <c r="K224" s="148">
        <v>0</v>
      </c>
    </row>
    <row r="225" spans="1:11" x14ac:dyDescent="0.35">
      <c r="A225" s="566"/>
      <c r="B225" s="32" t="s">
        <v>214</v>
      </c>
      <c r="C225" s="147">
        <v>8.2197281067379399E-5</v>
      </c>
      <c r="D225" s="147">
        <v>1.6003424350448096E-2</v>
      </c>
      <c r="E225" s="147">
        <v>0</v>
      </c>
      <c r="F225" s="147">
        <v>0</v>
      </c>
      <c r="G225" s="147">
        <v>0</v>
      </c>
      <c r="H225" s="147">
        <v>0</v>
      </c>
      <c r="I225" s="147">
        <v>0</v>
      </c>
      <c r="J225" s="147">
        <v>0</v>
      </c>
      <c r="K225" s="148">
        <v>0</v>
      </c>
    </row>
    <row r="226" spans="1:11" x14ac:dyDescent="0.35">
      <c r="A226" s="566"/>
      <c r="B226" s="32" t="s">
        <v>215</v>
      </c>
      <c r="C226" s="147">
        <v>2.042656497431451E-3</v>
      </c>
      <c r="D226" s="147">
        <v>0</v>
      </c>
      <c r="E226" s="147">
        <v>0</v>
      </c>
      <c r="F226" s="147">
        <v>0</v>
      </c>
      <c r="G226" s="147">
        <v>0</v>
      </c>
      <c r="H226" s="147">
        <v>0</v>
      </c>
      <c r="I226" s="147">
        <v>0</v>
      </c>
      <c r="J226" s="147">
        <v>0</v>
      </c>
      <c r="K226" s="148">
        <v>0</v>
      </c>
    </row>
    <row r="227" spans="1:11" x14ac:dyDescent="0.35">
      <c r="A227" s="566"/>
      <c r="B227" s="32" t="s">
        <v>216</v>
      </c>
      <c r="C227" s="147">
        <v>0</v>
      </c>
      <c r="D227" s="147">
        <v>0</v>
      </c>
      <c r="E227" s="147">
        <v>0</v>
      </c>
      <c r="F227" s="147">
        <v>0</v>
      </c>
      <c r="G227" s="147">
        <v>0</v>
      </c>
      <c r="H227" s="147">
        <v>0</v>
      </c>
      <c r="I227" s="147">
        <v>0</v>
      </c>
      <c r="J227" s="147">
        <v>0</v>
      </c>
      <c r="K227" s="148">
        <v>0</v>
      </c>
    </row>
    <row r="228" spans="1:11" x14ac:dyDescent="0.35">
      <c r="A228" s="566"/>
      <c r="B228" s="32" t="s">
        <v>217</v>
      </c>
      <c r="C228" s="147">
        <v>0</v>
      </c>
      <c r="D228" s="147">
        <v>0</v>
      </c>
      <c r="E228" s="147">
        <v>0</v>
      </c>
      <c r="F228" s="147">
        <v>0</v>
      </c>
      <c r="G228" s="147">
        <v>0</v>
      </c>
      <c r="H228" s="147">
        <v>0</v>
      </c>
      <c r="I228" s="147">
        <v>0</v>
      </c>
      <c r="J228" s="147">
        <v>0</v>
      </c>
      <c r="K228" s="148">
        <v>0</v>
      </c>
    </row>
    <row r="229" spans="1:11" x14ac:dyDescent="0.35">
      <c r="A229" s="566"/>
      <c r="B229" s="32" t="s">
        <v>218</v>
      </c>
      <c r="C229" s="147">
        <v>0</v>
      </c>
      <c r="D229" s="147">
        <v>0</v>
      </c>
      <c r="E229" s="147">
        <v>0</v>
      </c>
      <c r="F229" s="147">
        <v>1.1641768243162423E-3</v>
      </c>
      <c r="G229" s="147">
        <v>0</v>
      </c>
      <c r="H229" s="147">
        <v>0</v>
      </c>
      <c r="I229" s="147">
        <v>0</v>
      </c>
      <c r="J229" s="147">
        <v>0</v>
      </c>
      <c r="K229" s="148">
        <v>0</v>
      </c>
    </row>
    <row r="230" spans="1:11" ht="15" thickBot="1" x14ac:dyDescent="0.4">
      <c r="A230" s="567"/>
      <c r="B230" s="143" t="s">
        <v>219</v>
      </c>
      <c r="C230" s="149">
        <v>0</v>
      </c>
      <c r="D230" s="149">
        <v>0</v>
      </c>
      <c r="E230" s="149">
        <v>6.7415098255749076E-4</v>
      </c>
      <c r="F230" s="149">
        <v>0</v>
      </c>
      <c r="G230" s="149">
        <v>0</v>
      </c>
      <c r="H230" s="149">
        <v>0</v>
      </c>
      <c r="I230" s="149">
        <v>0</v>
      </c>
      <c r="J230" s="149">
        <v>0</v>
      </c>
      <c r="K230" s="150">
        <v>0</v>
      </c>
    </row>
    <row r="231" spans="1:11" x14ac:dyDescent="0.35">
      <c r="A231" s="565" t="s">
        <v>170</v>
      </c>
      <c r="B231" s="142" t="s">
        <v>210</v>
      </c>
      <c r="C231" s="145">
        <v>0.23359654734018093</v>
      </c>
      <c r="D231" s="145">
        <v>0</v>
      </c>
      <c r="E231" s="145">
        <v>6.4175306694297315E-3</v>
      </c>
      <c r="F231" s="145">
        <v>0</v>
      </c>
      <c r="G231" s="145">
        <v>0</v>
      </c>
      <c r="H231" s="145">
        <v>0.10414319816152572</v>
      </c>
      <c r="I231" s="145">
        <v>1.9472472043836037E-2</v>
      </c>
      <c r="J231" s="145">
        <v>0</v>
      </c>
      <c r="K231" s="146">
        <v>0</v>
      </c>
    </row>
    <row r="232" spans="1:11" x14ac:dyDescent="0.35">
      <c r="A232" s="566"/>
      <c r="B232" s="32" t="s">
        <v>211</v>
      </c>
      <c r="C232" s="147">
        <v>0.4821882765847888</v>
      </c>
      <c r="D232" s="147">
        <v>0.10733287379788398</v>
      </c>
      <c r="E232" s="147">
        <v>0</v>
      </c>
      <c r="F232" s="147">
        <v>8.6711038207044899E-3</v>
      </c>
      <c r="G232" s="147">
        <v>0</v>
      </c>
      <c r="H232" s="147">
        <v>0</v>
      </c>
      <c r="I232" s="147">
        <v>0</v>
      </c>
      <c r="J232" s="147">
        <v>0</v>
      </c>
      <c r="K232" s="148">
        <v>0</v>
      </c>
    </row>
    <row r="233" spans="1:11" x14ac:dyDescent="0.35">
      <c r="A233" s="566"/>
      <c r="B233" s="32" t="s">
        <v>212</v>
      </c>
      <c r="C233" s="147">
        <v>1.9696841715680204E-3</v>
      </c>
      <c r="D233" s="147">
        <v>0</v>
      </c>
      <c r="E233" s="147">
        <v>0</v>
      </c>
      <c r="F233" s="147">
        <v>0</v>
      </c>
      <c r="G233" s="147">
        <v>0</v>
      </c>
      <c r="H233" s="147">
        <v>0</v>
      </c>
      <c r="I233" s="147">
        <v>0</v>
      </c>
      <c r="J233" s="147">
        <v>0</v>
      </c>
      <c r="K233" s="148">
        <v>0</v>
      </c>
    </row>
    <row r="234" spans="1:11" x14ac:dyDescent="0.35">
      <c r="A234" s="566"/>
      <c r="B234" s="32" t="s">
        <v>213</v>
      </c>
      <c r="C234" s="147">
        <v>0</v>
      </c>
      <c r="D234" s="147">
        <v>0</v>
      </c>
      <c r="E234" s="147">
        <v>0</v>
      </c>
      <c r="F234" s="147">
        <v>0</v>
      </c>
      <c r="G234" s="147">
        <v>0</v>
      </c>
      <c r="H234" s="147">
        <v>0</v>
      </c>
      <c r="I234" s="147">
        <v>0</v>
      </c>
      <c r="J234" s="147">
        <v>0</v>
      </c>
      <c r="K234" s="148">
        <v>0</v>
      </c>
    </row>
    <row r="235" spans="1:11" x14ac:dyDescent="0.35">
      <c r="A235" s="566"/>
      <c r="B235" s="32" t="s">
        <v>214</v>
      </c>
      <c r="C235" s="147">
        <v>1.5432886995172183E-3</v>
      </c>
      <c r="D235" s="147">
        <v>2.2962719058469905E-4</v>
      </c>
      <c r="E235" s="147">
        <v>0</v>
      </c>
      <c r="F235" s="147">
        <v>0</v>
      </c>
      <c r="G235" s="147">
        <v>0</v>
      </c>
      <c r="H235" s="147">
        <v>0</v>
      </c>
      <c r="I235" s="147">
        <v>0</v>
      </c>
      <c r="J235" s="147">
        <v>0</v>
      </c>
      <c r="K235" s="148">
        <v>0</v>
      </c>
    </row>
    <row r="236" spans="1:11" x14ac:dyDescent="0.35">
      <c r="A236" s="566"/>
      <c r="B236" s="32" t="s">
        <v>215</v>
      </c>
      <c r="C236" s="147">
        <v>1.312030159533022E-3</v>
      </c>
      <c r="D236" s="147">
        <v>0</v>
      </c>
      <c r="E236" s="147">
        <v>0</v>
      </c>
      <c r="F236" s="147">
        <v>0</v>
      </c>
      <c r="G236" s="147">
        <v>0</v>
      </c>
      <c r="H236" s="147">
        <v>0</v>
      </c>
      <c r="I236" s="147">
        <v>0</v>
      </c>
      <c r="J236" s="147">
        <v>0</v>
      </c>
      <c r="K236" s="148">
        <v>0</v>
      </c>
    </row>
    <row r="237" spans="1:11" x14ac:dyDescent="0.35">
      <c r="A237" s="566"/>
      <c r="B237" s="32" t="s">
        <v>216</v>
      </c>
      <c r="C237" s="147">
        <v>0</v>
      </c>
      <c r="D237" s="147">
        <v>0</v>
      </c>
      <c r="E237" s="147">
        <v>0</v>
      </c>
      <c r="F237" s="147">
        <v>0</v>
      </c>
      <c r="G237" s="147">
        <v>0</v>
      </c>
      <c r="H237" s="147">
        <v>0</v>
      </c>
      <c r="I237" s="147">
        <v>0</v>
      </c>
      <c r="J237" s="147">
        <v>0</v>
      </c>
      <c r="K237" s="148">
        <v>0</v>
      </c>
    </row>
    <row r="238" spans="1:11" x14ac:dyDescent="0.35">
      <c r="A238" s="566"/>
      <c r="B238" s="32" t="s">
        <v>217</v>
      </c>
      <c r="C238" s="147">
        <v>0</v>
      </c>
      <c r="D238" s="147">
        <v>0</v>
      </c>
      <c r="E238" s="147">
        <v>0</v>
      </c>
      <c r="F238" s="147">
        <v>0</v>
      </c>
      <c r="G238" s="147">
        <v>0</v>
      </c>
      <c r="H238" s="147">
        <v>0</v>
      </c>
      <c r="I238" s="147">
        <v>0</v>
      </c>
      <c r="J238" s="147">
        <v>0</v>
      </c>
      <c r="K238" s="148">
        <v>0</v>
      </c>
    </row>
    <row r="239" spans="1:11" x14ac:dyDescent="0.35">
      <c r="A239" s="566"/>
      <c r="B239" s="32" t="s">
        <v>218</v>
      </c>
      <c r="C239" s="147">
        <v>0</v>
      </c>
      <c r="D239" s="147">
        <v>0</v>
      </c>
      <c r="E239" s="147">
        <v>0</v>
      </c>
      <c r="F239" s="147">
        <v>3.2470839647037467E-2</v>
      </c>
      <c r="G239" s="147">
        <v>0</v>
      </c>
      <c r="H239" s="147">
        <v>0</v>
      </c>
      <c r="I239" s="147">
        <v>0</v>
      </c>
      <c r="J239" s="147">
        <v>0</v>
      </c>
      <c r="K239" s="148">
        <v>0</v>
      </c>
    </row>
    <row r="240" spans="1:11" ht="15" thickBot="1" x14ac:dyDescent="0.4">
      <c r="A240" s="567"/>
      <c r="B240" s="143" t="s">
        <v>219</v>
      </c>
      <c r="C240" s="149">
        <v>0</v>
      </c>
      <c r="D240" s="149">
        <v>0</v>
      </c>
      <c r="E240" s="149">
        <v>6.5252771340987162E-4</v>
      </c>
      <c r="F240" s="149">
        <v>0</v>
      </c>
      <c r="G240" s="149">
        <v>0</v>
      </c>
      <c r="H240" s="149">
        <v>0</v>
      </c>
      <c r="I240" s="149">
        <v>0</v>
      </c>
      <c r="J240" s="149">
        <v>0</v>
      </c>
      <c r="K240" s="150">
        <v>0</v>
      </c>
    </row>
    <row r="241" spans="1:11" x14ac:dyDescent="0.35">
      <c r="A241" s="565" t="s">
        <v>171</v>
      </c>
      <c r="B241" s="142" t="s">
        <v>210</v>
      </c>
      <c r="C241" s="145">
        <v>0.22721452330831343</v>
      </c>
      <c r="D241" s="145">
        <v>1.5560295499113437E-4</v>
      </c>
      <c r="E241" s="145">
        <v>6.3099833059849222E-3</v>
      </c>
      <c r="F241" s="145">
        <v>0</v>
      </c>
      <c r="G241" s="145">
        <v>0</v>
      </c>
      <c r="H241" s="145">
        <v>0.48008580499560904</v>
      </c>
      <c r="I241" s="145">
        <v>6.1832734528177946E-2</v>
      </c>
      <c r="J241" s="145">
        <v>0</v>
      </c>
      <c r="K241" s="146">
        <v>0</v>
      </c>
    </row>
    <row r="242" spans="1:11" x14ac:dyDescent="0.35">
      <c r="A242" s="566"/>
      <c r="B242" s="32" t="s">
        <v>211</v>
      </c>
      <c r="C242" s="147">
        <v>0.14917835795392267</v>
      </c>
      <c r="D242" s="147">
        <v>6.9410555975642857E-2</v>
      </c>
      <c r="E242" s="147">
        <v>0</v>
      </c>
      <c r="F242" s="147">
        <v>0</v>
      </c>
      <c r="G242" s="147">
        <v>0</v>
      </c>
      <c r="H242" s="147">
        <v>0</v>
      </c>
      <c r="I242" s="147">
        <v>0</v>
      </c>
      <c r="J242" s="147">
        <v>3.6747502584463412E-3</v>
      </c>
      <c r="K242" s="148">
        <v>0</v>
      </c>
    </row>
    <row r="243" spans="1:11" x14ac:dyDescent="0.35">
      <c r="A243" s="566"/>
      <c r="B243" s="32" t="s">
        <v>212</v>
      </c>
      <c r="C243" s="147">
        <v>0</v>
      </c>
      <c r="D243" s="147">
        <v>0</v>
      </c>
      <c r="E243" s="147">
        <v>0</v>
      </c>
      <c r="F243" s="147">
        <v>0</v>
      </c>
      <c r="G243" s="147">
        <v>0</v>
      </c>
      <c r="H243" s="147">
        <v>0</v>
      </c>
      <c r="I243" s="147">
        <v>0</v>
      </c>
      <c r="J243" s="147">
        <v>0</v>
      </c>
      <c r="K243" s="148">
        <v>0</v>
      </c>
    </row>
    <row r="244" spans="1:11" x14ac:dyDescent="0.35">
      <c r="A244" s="566"/>
      <c r="B244" s="32" t="s">
        <v>213</v>
      </c>
      <c r="C244" s="147">
        <v>0</v>
      </c>
      <c r="D244" s="147">
        <v>0</v>
      </c>
      <c r="E244" s="147">
        <v>0</v>
      </c>
      <c r="F244" s="147">
        <v>0</v>
      </c>
      <c r="G244" s="147">
        <v>0</v>
      </c>
      <c r="H244" s="147">
        <v>0</v>
      </c>
      <c r="I244" s="147">
        <v>0</v>
      </c>
      <c r="J244" s="147">
        <v>0</v>
      </c>
      <c r="K244" s="148">
        <v>0</v>
      </c>
    </row>
    <row r="245" spans="1:11" x14ac:dyDescent="0.35">
      <c r="A245" s="566"/>
      <c r="B245" s="32" t="s">
        <v>214</v>
      </c>
      <c r="C245" s="147">
        <v>1.5921478996470682E-4</v>
      </c>
      <c r="D245" s="147">
        <v>0</v>
      </c>
      <c r="E245" s="147">
        <v>0</v>
      </c>
      <c r="F245" s="147">
        <v>0</v>
      </c>
      <c r="G245" s="147">
        <v>0</v>
      </c>
      <c r="H245" s="147">
        <v>0</v>
      </c>
      <c r="I245" s="147">
        <v>0</v>
      </c>
      <c r="J245" s="147">
        <v>0</v>
      </c>
      <c r="K245" s="148">
        <v>0</v>
      </c>
    </row>
    <row r="246" spans="1:11" x14ac:dyDescent="0.35">
      <c r="A246" s="566"/>
      <c r="B246" s="32" t="s">
        <v>215</v>
      </c>
      <c r="C246" s="147">
        <v>1.6401352409256143E-3</v>
      </c>
      <c r="D246" s="147">
        <v>0</v>
      </c>
      <c r="E246" s="147">
        <v>0</v>
      </c>
      <c r="F246" s="147">
        <v>0</v>
      </c>
      <c r="G246" s="147">
        <v>0</v>
      </c>
      <c r="H246" s="147">
        <v>0</v>
      </c>
      <c r="I246" s="147">
        <v>0</v>
      </c>
      <c r="J246" s="147">
        <v>0</v>
      </c>
      <c r="K246" s="148">
        <v>0</v>
      </c>
    </row>
    <row r="247" spans="1:11" x14ac:dyDescent="0.35">
      <c r="A247" s="566"/>
      <c r="B247" s="32" t="s">
        <v>216</v>
      </c>
      <c r="C247" s="147">
        <v>0</v>
      </c>
      <c r="D247" s="147">
        <v>0</v>
      </c>
      <c r="E247" s="147">
        <v>0</v>
      </c>
      <c r="F247" s="147">
        <v>0</v>
      </c>
      <c r="G247" s="147">
        <v>0</v>
      </c>
      <c r="H247" s="147">
        <v>0</v>
      </c>
      <c r="I247" s="147">
        <v>0</v>
      </c>
      <c r="J247" s="147">
        <v>0</v>
      </c>
      <c r="K247" s="148">
        <v>0</v>
      </c>
    </row>
    <row r="248" spans="1:11" x14ac:dyDescent="0.35">
      <c r="A248" s="566"/>
      <c r="B248" s="32" t="s">
        <v>217</v>
      </c>
      <c r="C248" s="147">
        <v>0</v>
      </c>
      <c r="D248" s="147">
        <v>0</v>
      </c>
      <c r="E248" s="147">
        <v>0</v>
      </c>
      <c r="F248" s="147">
        <v>0</v>
      </c>
      <c r="G248" s="147">
        <v>0</v>
      </c>
      <c r="H248" s="147">
        <v>0</v>
      </c>
      <c r="I248" s="147">
        <v>0</v>
      </c>
      <c r="J248" s="147">
        <v>0</v>
      </c>
      <c r="K248" s="148">
        <v>0</v>
      </c>
    </row>
    <row r="249" spans="1:11" x14ac:dyDescent="0.35">
      <c r="A249" s="566"/>
      <c r="B249" s="32" t="s">
        <v>218</v>
      </c>
      <c r="C249" s="147">
        <v>0</v>
      </c>
      <c r="D249" s="147">
        <v>0</v>
      </c>
      <c r="E249" s="147">
        <v>0</v>
      </c>
      <c r="F249" s="147">
        <v>0</v>
      </c>
      <c r="G249" s="147">
        <v>0</v>
      </c>
      <c r="H249" s="147">
        <v>0</v>
      </c>
      <c r="I249" s="147">
        <v>0</v>
      </c>
      <c r="J249" s="147">
        <v>0</v>
      </c>
      <c r="K249" s="148">
        <v>0</v>
      </c>
    </row>
    <row r="250" spans="1:11" ht="15" thickBot="1" x14ac:dyDescent="0.4">
      <c r="A250" s="567"/>
      <c r="B250" s="143" t="s">
        <v>219</v>
      </c>
      <c r="C250" s="149">
        <v>0</v>
      </c>
      <c r="D250" s="149">
        <v>0</v>
      </c>
      <c r="E250" s="149">
        <v>3.3833668802131918E-4</v>
      </c>
      <c r="F250" s="149">
        <v>0</v>
      </c>
      <c r="G250" s="149">
        <v>0</v>
      </c>
      <c r="H250" s="149">
        <v>0</v>
      </c>
      <c r="I250" s="149">
        <v>0</v>
      </c>
      <c r="J250" s="149">
        <v>0</v>
      </c>
      <c r="K250" s="150">
        <v>0</v>
      </c>
    </row>
    <row r="251" spans="1:11" x14ac:dyDescent="0.35">
      <c r="A251" s="565" t="s">
        <v>172</v>
      </c>
      <c r="B251" s="142" t="s">
        <v>210</v>
      </c>
      <c r="C251" s="145">
        <v>0.30400151501850503</v>
      </c>
      <c r="D251" s="145">
        <v>1.3248587006753355E-5</v>
      </c>
      <c r="E251" s="145">
        <v>1.7244734794489465E-2</v>
      </c>
      <c r="F251" s="145">
        <v>0</v>
      </c>
      <c r="G251" s="145">
        <v>0</v>
      </c>
      <c r="H251" s="145">
        <v>6.8175926085643157E-2</v>
      </c>
      <c r="I251" s="145">
        <v>0.27322183391384053</v>
      </c>
      <c r="J251" s="145">
        <v>0</v>
      </c>
      <c r="K251" s="146">
        <v>0</v>
      </c>
    </row>
    <row r="252" spans="1:11" x14ac:dyDescent="0.35">
      <c r="A252" s="566"/>
      <c r="B252" s="32" t="s">
        <v>211</v>
      </c>
      <c r="C252" s="147">
        <v>0.15568287928079935</v>
      </c>
      <c r="D252" s="147">
        <v>1.4876672006381694E-2</v>
      </c>
      <c r="E252" s="147">
        <v>0</v>
      </c>
      <c r="F252" s="147">
        <v>6.8549238081955658E-3</v>
      </c>
      <c r="G252" s="147">
        <v>0</v>
      </c>
      <c r="H252" s="147">
        <v>0</v>
      </c>
      <c r="I252" s="147">
        <v>0</v>
      </c>
      <c r="J252" s="147">
        <v>6.32132405323032E-3</v>
      </c>
      <c r="K252" s="148">
        <v>0</v>
      </c>
    </row>
    <row r="253" spans="1:11" x14ac:dyDescent="0.35">
      <c r="A253" s="566"/>
      <c r="B253" s="32" t="s">
        <v>212</v>
      </c>
      <c r="C253" s="147">
        <v>1.2169116071261445E-2</v>
      </c>
      <c r="D253" s="147">
        <v>8.0138129601155068E-5</v>
      </c>
      <c r="E253" s="147">
        <v>0</v>
      </c>
      <c r="F253" s="147">
        <v>0</v>
      </c>
      <c r="G253" s="147">
        <v>0</v>
      </c>
      <c r="H253" s="147">
        <v>0</v>
      </c>
      <c r="I253" s="147">
        <v>0</v>
      </c>
      <c r="J253" s="147">
        <v>0</v>
      </c>
      <c r="K253" s="148">
        <v>0</v>
      </c>
    </row>
    <row r="254" spans="1:11" x14ac:dyDescent="0.35">
      <c r="A254" s="566"/>
      <c r="B254" s="32" t="s">
        <v>213</v>
      </c>
      <c r="C254" s="147">
        <v>4.4408524072515128E-4</v>
      </c>
      <c r="D254" s="147">
        <v>1.6453744954990804E-3</v>
      </c>
      <c r="E254" s="147">
        <v>0</v>
      </c>
      <c r="F254" s="147">
        <v>0</v>
      </c>
      <c r="G254" s="147">
        <v>0</v>
      </c>
      <c r="H254" s="147">
        <v>0</v>
      </c>
      <c r="I254" s="147">
        <v>0</v>
      </c>
      <c r="J254" s="147">
        <v>0</v>
      </c>
      <c r="K254" s="148">
        <v>0</v>
      </c>
    </row>
    <row r="255" spans="1:11" x14ac:dyDescent="0.35">
      <c r="A255" s="566"/>
      <c r="B255" s="32" t="s">
        <v>214</v>
      </c>
      <c r="C255" s="147">
        <v>7.5874267385433721E-4</v>
      </c>
      <c r="D255" s="147">
        <v>7.8246547062340614E-5</v>
      </c>
      <c r="E255" s="147">
        <v>0</v>
      </c>
      <c r="F255" s="147">
        <v>0</v>
      </c>
      <c r="G255" s="147">
        <v>0</v>
      </c>
      <c r="H255" s="147">
        <v>0</v>
      </c>
      <c r="I255" s="147">
        <v>0</v>
      </c>
      <c r="J255" s="147">
        <v>0</v>
      </c>
      <c r="K255" s="148">
        <v>0</v>
      </c>
    </row>
    <row r="256" spans="1:11" x14ac:dyDescent="0.35">
      <c r="A256" s="566"/>
      <c r="B256" s="32" t="s">
        <v>215</v>
      </c>
      <c r="C256" s="147">
        <v>3.1876669534169353E-3</v>
      </c>
      <c r="D256" s="147">
        <v>0</v>
      </c>
      <c r="E256" s="147">
        <v>0</v>
      </c>
      <c r="F256" s="147">
        <v>0</v>
      </c>
      <c r="G256" s="147">
        <v>0</v>
      </c>
      <c r="H256" s="147">
        <v>0</v>
      </c>
      <c r="I256" s="147">
        <v>0</v>
      </c>
      <c r="J256" s="147">
        <v>0</v>
      </c>
      <c r="K256" s="148">
        <v>0</v>
      </c>
    </row>
    <row r="257" spans="1:11" x14ac:dyDescent="0.35">
      <c r="A257" s="566"/>
      <c r="B257" s="32" t="s">
        <v>216</v>
      </c>
      <c r="C257" s="147">
        <v>0</v>
      </c>
      <c r="D257" s="147">
        <v>0</v>
      </c>
      <c r="E257" s="147">
        <v>0</v>
      </c>
      <c r="F257" s="147">
        <v>0</v>
      </c>
      <c r="G257" s="147">
        <v>0</v>
      </c>
      <c r="H257" s="147">
        <v>0</v>
      </c>
      <c r="I257" s="147">
        <v>0</v>
      </c>
      <c r="J257" s="147">
        <v>0</v>
      </c>
      <c r="K257" s="148">
        <v>0</v>
      </c>
    </row>
    <row r="258" spans="1:11" x14ac:dyDescent="0.35">
      <c r="A258" s="566"/>
      <c r="B258" s="32" t="s">
        <v>217</v>
      </c>
      <c r="C258" s="147">
        <v>0</v>
      </c>
      <c r="D258" s="147">
        <v>0</v>
      </c>
      <c r="E258" s="147">
        <v>0</v>
      </c>
      <c r="F258" s="147">
        <v>0</v>
      </c>
      <c r="G258" s="147">
        <v>0</v>
      </c>
      <c r="H258" s="147">
        <v>0</v>
      </c>
      <c r="I258" s="147">
        <v>0</v>
      </c>
      <c r="J258" s="147">
        <v>0</v>
      </c>
      <c r="K258" s="148">
        <v>0</v>
      </c>
    </row>
    <row r="259" spans="1:11" x14ac:dyDescent="0.35">
      <c r="A259" s="566"/>
      <c r="B259" s="32" t="s">
        <v>218</v>
      </c>
      <c r="C259" s="147">
        <v>0</v>
      </c>
      <c r="D259" s="147">
        <v>0</v>
      </c>
      <c r="E259" s="147">
        <v>0</v>
      </c>
      <c r="F259" s="147">
        <v>5.2772814061635136E-2</v>
      </c>
      <c r="G259" s="147">
        <v>0</v>
      </c>
      <c r="H259" s="147">
        <v>0</v>
      </c>
      <c r="I259" s="147">
        <v>0</v>
      </c>
      <c r="J259" s="147">
        <v>0</v>
      </c>
      <c r="K259" s="148">
        <v>0</v>
      </c>
    </row>
    <row r="260" spans="1:11" ht="15" thickBot="1" x14ac:dyDescent="0.4">
      <c r="A260" s="567"/>
      <c r="B260" s="143" t="s">
        <v>219</v>
      </c>
      <c r="C260" s="149">
        <v>0</v>
      </c>
      <c r="D260" s="149">
        <v>0</v>
      </c>
      <c r="E260" s="149">
        <v>8.2470758278852571E-2</v>
      </c>
      <c r="F260" s="149">
        <v>0</v>
      </c>
      <c r="G260" s="149">
        <v>0</v>
      </c>
      <c r="H260" s="149">
        <v>0</v>
      </c>
      <c r="I260" s="149">
        <v>0</v>
      </c>
      <c r="J260" s="149">
        <v>0</v>
      </c>
      <c r="K260" s="150">
        <v>0</v>
      </c>
    </row>
    <row r="261" spans="1:11" x14ac:dyDescent="0.35">
      <c r="A261" s="565" t="s">
        <v>173</v>
      </c>
      <c r="B261" s="142" t="s">
        <v>210</v>
      </c>
      <c r="C261" s="145">
        <v>0.24395306900393871</v>
      </c>
      <c r="D261" s="145">
        <v>0</v>
      </c>
      <c r="E261" s="145">
        <v>1.0044396062104133E-2</v>
      </c>
      <c r="F261" s="145">
        <v>0</v>
      </c>
      <c r="G261" s="145">
        <v>1.9024703670911238E-3</v>
      </c>
      <c r="H261" s="145">
        <v>4.5445145619330142E-2</v>
      </c>
      <c r="I261" s="145">
        <v>2.7709654238602294E-2</v>
      </c>
      <c r="J261" s="145">
        <v>0</v>
      </c>
      <c r="K261" s="146">
        <v>0</v>
      </c>
    </row>
    <row r="262" spans="1:11" x14ac:dyDescent="0.35">
      <c r="A262" s="566"/>
      <c r="B262" s="32" t="s">
        <v>211</v>
      </c>
      <c r="C262" s="147">
        <v>0.3312708219274686</v>
      </c>
      <c r="D262" s="147">
        <v>0.12305668475451416</v>
      </c>
      <c r="E262" s="147">
        <v>0</v>
      </c>
      <c r="F262" s="147">
        <v>6.978728406976417E-3</v>
      </c>
      <c r="G262" s="147">
        <v>0</v>
      </c>
      <c r="H262" s="147">
        <v>0</v>
      </c>
      <c r="I262" s="147">
        <v>0</v>
      </c>
      <c r="J262" s="147">
        <v>7.9364865573689821E-3</v>
      </c>
      <c r="K262" s="148">
        <v>0</v>
      </c>
    </row>
    <row r="263" spans="1:11" x14ac:dyDescent="0.35">
      <c r="A263" s="566"/>
      <c r="B263" s="32" t="s">
        <v>212</v>
      </c>
      <c r="C263" s="147">
        <v>0.10581753995252598</v>
      </c>
      <c r="D263" s="147">
        <v>1.2885534072037998E-3</v>
      </c>
      <c r="E263" s="147">
        <v>0</v>
      </c>
      <c r="F263" s="147">
        <v>0</v>
      </c>
      <c r="G263" s="147">
        <v>0</v>
      </c>
      <c r="H263" s="147">
        <v>0</v>
      </c>
      <c r="I263" s="147">
        <v>0</v>
      </c>
      <c r="J263" s="147">
        <v>0</v>
      </c>
      <c r="K263" s="148">
        <v>0</v>
      </c>
    </row>
    <row r="264" spans="1:11" x14ac:dyDescent="0.35">
      <c r="A264" s="566"/>
      <c r="B264" s="32" t="s">
        <v>213</v>
      </c>
      <c r="C264" s="147">
        <v>1.40870857924061E-4</v>
      </c>
      <c r="D264" s="147">
        <v>1.8474159270372836E-3</v>
      </c>
      <c r="E264" s="147">
        <v>0</v>
      </c>
      <c r="F264" s="147">
        <v>0</v>
      </c>
      <c r="G264" s="147">
        <v>0</v>
      </c>
      <c r="H264" s="147">
        <v>0</v>
      </c>
      <c r="I264" s="147">
        <v>0</v>
      </c>
      <c r="J264" s="147">
        <v>0</v>
      </c>
      <c r="K264" s="148">
        <v>0</v>
      </c>
    </row>
    <row r="265" spans="1:11" x14ac:dyDescent="0.35">
      <c r="A265" s="566"/>
      <c r="B265" s="32" t="s">
        <v>214</v>
      </c>
      <c r="C265" s="147">
        <v>1.30081316016596E-5</v>
      </c>
      <c r="D265" s="147">
        <v>1.4473203243898307E-3</v>
      </c>
      <c r="E265" s="147">
        <v>0</v>
      </c>
      <c r="F265" s="147">
        <v>0</v>
      </c>
      <c r="G265" s="147">
        <v>0</v>
      </c>
      <c r="H265" s="147">
        <v>0</v>
      </c>
      <c r="I265" s="147">
        <v>0</v>
      </c>
      <c r="J265" s="147">
        <v>0</v>
      </c>
      <c r="K265" s="148">
        <v>0</v>
      </c>
    </row>
    <row r="266" spans="1:11" x14ac:dyDescent="0.35">
      <c r="A266" s="566"/>
      <c r="B266" s="32" t="s">
        <v>215</v>
      </c>
      <c r="C266" s="147">
        <v>3.8050106438177082E-5</v>
      </c>
      <c r="D266" s="147">
        <v>0</v>
      </c>
      <c r="E266" s="147">
        <v>0</v>
      </c>
      <c r="F266" s="147">
        <v>0</v>
      </c>
      <c r="G266" s="147">
        <v>0</v>
      </c>
      <c r="H266" s="147">
        <v>0</v>
      </c>
      <c r="I266" s="147">
        <v>0</v>
      </c>
      <c r="J266" s="147">
        <v>0</v>
      </c>
      <c r="K266" s="148">
        <v>0</v>
      </c>
    </row>
    <row r="267" spans="1:11" x14ac:dyDescent="0.35">
      <c r="A267" s="566"/>
      <c r="B267" s="32" t="s">
        <v>216</v>
      </c>
      <c r="C267" s="147">
        <v>0</v>
      </c>
      <c r="D267" s="147">
        <v>0</v>
      </c>
      <c r="E267" s="147">
        <v>0</v>
      </c>
      <c r="F267" s="147">
        <v>0</v>
      </c>
      <c r="G267" s="147">
        <v>0</v>
      </c>
      <c r="H267" s="147">
        <v>0</v>
      </c>
      <c r="I267" s="147">
        <v>0</v>
      </c>
      <c r="J267" s="147">
        <v>0</v>
      </c>
      <c r="K267" s="148">
        <v>0</v>
      </c>
    </row>
    <row r="268" spans="1:11" x14ac:dyDescent="0.35">
      <c r="A268" s="566"/>
      <c r="B268" s="32" t="s">
        <v>217</v>
      </c>
      <c r="C268" s="147">
        <v>0</v>
      </c>
      <c r="D268" s="147">
        <v>0</v>
      </c>
      <c r="E268" s="147">
        <v>0</v>
      </c>
      <c r="F268" s="147">
        <v>0</v>
      </c>
      <c r="G268" s="147">
        <v>0</v>
      </c>
      <c r="H268" s="147">
        <v>0</v>
      </c>
      <c r="I268" s="147">
        <v>0</v>
      </c>
      <c r="J268" s="147">
        <v>0</v>
      </c>
      <c r="K268" s="148">
        <v>0</v>
      </c>
    </row>
    <row r="269" spans="1:11" x14ac:dyDescent="0.35">
      <c r="A269" s="566"/>
      <c r="B269" s="32" t="s">
        <v>218</v>
      </c>
      <c r="C269" s="147">
        <v>0</v>
      </c>
      <c r="D269" s="147">
        <v>0</v>
      </c>
      <c r="E269" s="147">
        <v>0</v>
      </c>
      <c r="F269" s="147">
        <v>6.4325073131661581E-2</v>
      </c>
      <c r="G269" s="147">
        <v>0</v>
      </c>
      <c r="H269" s="147">
        <v>0</v>
      </c>
      <c r="I269" s="147">
        <v>0</v>
      </c>
      <c r="J269" s="147">
        <v>0</v>
      </c>
      <c r="K269" s="148">
        <v>0</v>
      </c>
    </row>
    <row r="270" spans="1:11" ht="15" thickBot="1" x14ac:dyDescent="0.4">
      <c r="A270" s="567"/>
      <c r="B270" s="143" t="s">
        <v>219</v>
      </c>
      <c r="C270" s="149">
        <v>0</v>
      </c>
      <c r="D270" s="149">
        <v>0</v>
      </c>
      <c r="E270" s="149">
        <v>2.6784711223822984E-2</v>
      </c>
      <c r="F270" s="149">
        <v>0</v>
      </c>
      <c r="G270" s="149">
        <v>0</v>
      </c>
      <c r="H270" s="149">
        <v>0</v>
      </c>
      <c r="I270" s="149">
        <v>0</v>
      </c>
      <c r="J270" s="149">
        <v>0</v>
      </c>
      <c r="K270" s="150">
        <v>0</v>
      </c>
    </row>
    <row r="271" spans="1:11" x14ac:dyDescent="0.35">
      <c r="A271" s="565" t="s">
        <v>174</v>
      </c>
      <c r="B271" s="142" t="s">
        <v>210</v>
      </c>
      <c r="C271" s="145">
        <v>0.16624854092013805</v>
      </c>
      <c r="D271" s="145">
        <v>4.4740555631354523E-6</v>
      </c>
      <c r="E271" s="145">
        <v>1.2984959440083299E-2</v>
      </c>
      <c r="F271" s="145">
        <v>0</v>
      </c>
      <c r="G271" s="145">
        <v>1.9988775802887163E-2</v>
      </c>
      <c r="H271" s="145">
        <v>0.16744164824797939</v>
      </c>
      <c r="I271" s="145">
        <v>0.12222053128676284</v>
      </c>
      <c r="J271" s="145">
        <v>0</v>
      </c>
      <c r="K271" s="146">
        <v>0</v>
      </c>
    </row>
    <row r="272" spans="1:11" x14ac:dyDescent="0.35">
      <c r="A272" s="566"/>
      <c r="B272" s="32" t="s">
        <v>211</v>
      </c>
      <c r="C272" s="147">
        <v>0.4235632440743537</v>
      </c>
      <c r="D272" s="147">
        <v>3.9548157374430591E-2</v>
      </c>
      <c r="E272" s="147">
        <v>0</v>
      </c>
      <c r="F272" s="147">
        <v>4.8165653025783158E-3</v>
      </c>
      <c r="G272" s="147">
        <v>0</v>
      </c>
      <c r="H272" s="147">
        <v>0</v>
      </c>
      <c r="I272" s="147">
        <v>0</v>
      </c>
      <c r="J272" s="147">
        <v>4.4800126015787072E-3</v>
      </c>
      <c r="K272" s="148">
        <v>0</v>
      </c>
    </row>
    <row r="273" spans="1:11" x14ac:dyDescent="0.35">
      <c r="A273" s="566"/>
      <c r="B273" s="32" t="s">
        <v>212</v>
      </c>
      <c r="C273" s="147">
        <v>6.2852816256576257E-3</v>
      </c>
      <c r="D273" s="147">
        <v>8.2546176999502995E-6</v>
      </c>
      <c r="E273" s="147">
        <v>0</v>
      </c>
      <c r="F273" s="147">
        <v>0</v>
      </c>
      <c r="G273" s="147">
        <v>0</v>
      </c>
      <c r="H273" s="147">
        <v>0</v>
      </c>
      <c r="I273" s="147">
        <v>0</v>
      </c>
      <c r="J273" s="147">
        <v>0</v>
      </c>
      <c r="K273" s="148">
        <v>0</v>
      </c>
    </row>
    <row r="274" spans="1:11" x14ac:dyDescent="0.35">
      <c r="A274" s="566"/>
      <c r="B274" s="32" t="s">
        <v>213</v>
      </c>
      <c r="C274" s="147">
        <v>3.536074295380322E-6</v>
      </c>
      <c r="D274" s="147">
        <v>3.0774831849154109E-3</v>
      </c>
      <c r="E274" s="147">
        <v>0</v>
      </c>
      <c r="F274" s="147">
        <v>0</v>
      </c>
      <c r="G274" s="147">
        <v>0</v>
      </c>
      <c r="H274" s="147">
        <v>0</v>
      </c>
      <c r="I274" s="147">
        <v>0</v>
      </c>
      <c r="J274" s="147">
        <v>0</v>
      </c>
      <c r="K274" s="148">
        <v>0</v>
      </c>
    </row>
    <row r="275" spans="1:11" x14ac:dyDescent="0.35">
      <c r="A275" s="566"/>
      <c r="B275" s="32" t="s">
        <v>214</v>
      </c>
      <c r="C275" s="147">
        <v>2.1373913619341189E-4</v>
      </c>
      <c r="D275" s="147">
        <v>5.5541754136314616E-5</v>
      </c>
      <c r="E275" s="147">
        <v>0</v>
      </c>
      <c r="F275" s="147">
        <v>0</v>
      </c>
      <c r="G275" s="147">
        <v>0</v>
      </c>
      <c r="H275" s="147">
        <v>0</v>
      </c>
      <c r="I275" s="147">
        <v>0</v>
      </c>
      <c r="J275" s="147">
        <v>0</v>
      </c>
      <c r="K275" s="148">
        <v>0</v>
      </c>
    </row>
    <row r="276" spans="1:11" x14ac:dyDescent="0.35">
      <c r="A276" s="566"/>
      <c r="B276" s="32" t="s">
        <v>215</v>
      </c>
      <c r="C276" s="147">
        <v>5.7940287876208573E-5</v>
      </c>
      <c r="D276" s="147">
        <v>0</v>
      </c>
      <c r="E276" s="147">
        <v>0</v>
      </c>
      <c r="F276" s="147">
        <v>0</v>
      </c>
      <c r="G276" s="147">
        <v>0</v>
      </c>
      <c r="H276" s="147">
        <v>0</v>
      </c>
      <c r="I276" s="147">
        <v>0</v>
      </c>
      <c r="J276" s="147">
        <v>0</v>
      </c>
      <c r="K276" s="148">
        <v>0</v>
      </c>
    </row>
    <row r="277" spans="1:11" x14ac:dyDescent="0.35">
      <c r="A277" s="566"/>
      <c r="B277" s="32" t="s">
        <v>216</v>
      </c>
      <c r="C277" s="147">
        <v>0</v>
      </c>
      <c r="D277" s="147">
        <v>0</v>
      </c>
      <c r="E277" s="147">
        <v>0</v>
      </c>
      <c r="F277" s="147">
        <v>0</v>
      </c>
      <c r="G277" s="147">
        <v>0</v>
      </c>
      <c r="H277" s="147">
        <v>0</v>
      </c>
      <c r="I277" s="147">
        <v>0</v>
      </c>
      <c r="J277" s="147">
        <v>0</v>
      </c>
      <c r="K277" s="148">
        <v>0</v>
      </c>
    </row>
    <row r="278" spans="1:11" x14ac:dyDescent="0.35">
      <c r="A278" s="566"/>
      <c r="B278" s="32" t="s">
        <v>217</v>
      </c>
      <c r="C278" s="147">
        <v>0</v>
      </c>
      <c r="D278" s="147">
        <v>0</v>
      </c>
      <c r="E278" s="147">
        <v>0</v>
      </c>
      <c r="F278" s="147">
        <v>0</v>
      </c>
      <c r="G278" s="147">
        <v>0</v>
      </c>
      <c r="H278" s="147">
        <v>0</v>
      </c>
      <c r="I278" s="147">
        <v>0</v>
      </c>
      <c r="J278" s="147">
        <v>0</v>
      </c>
      <c r="K278" s="148">
        <v>0</v>
      </c>
    </row>
    <row r="279" spans="1:11" x14ac:dyDescent="0.35">
      <c r="A279" s="566"/>
      <c r="B279" s="32" t="s">
        <v>218</v>
      </c>
      <c r="C279" s="147">
        <v>0</v>
      </c>
      <c r="D279" s="147">
        <v>0</v>
      </c>
      <c r="E279" s="147">
        <v>0</v>
      </c>
      <c r="F279" s="147">
        <v>2.6225318131801716E-2</v>
      </c>
      <c r="G279" s="147">
        <v>0</v>
      </c>
      <c r="H279" s="147">
        <v>0</v>
      </c>
      <c r="I279" s="147">
        <v>0</v>
      </c>
      <c r="J279" s="147">
        <v>0</v>
      </c>
      <c r="K279" s="148">
        <v>0</v>
      </c>
    </row>
    <row r="280" spans="1:11" ht="15" thickBot="1" x14ac:dyDescent="0.4">
      <c r="A280" s="567"/>
      <c r="B280" s="143" t="s">
        <v>219</v>
      </c>
      <c r="C280" s="149">
        <v>0</v>
      </c>
      <c r="D280" s="149">
        <v>0</v>
      </c>
      <c r="E280" s="149">
        <v>2.7759960810688931E-3</v>
      </c>
      <c r="F280" s="149">
        <v>0</v>
      </c>
      <c r="G280" s="149">
        <v>0</v>
      </c>
      <c r="H280" s="149">
        <v>0</v>
      </c>
      <c r="I280" s="149">
        <v>0</v>
      </c>
      <c r="J280" s="149">
        <v>0</v>
      </c>
      <c r="K280" s="150">
        <v>0</v>
      </c>
    </row>
    <row r="281" spans="1:11" x14ac:dyDescent="0.35">
      <c r="A281" s="565" t="s">
        <v>175</v>
      </c>
      <c r="B281" s="142" t="s">
        <v>210</v>
      </c>
      <c r="C281" s="145">
        <v>0.27585984743350406</v>
      </c>
      <c r="D281" s="145">
        <v>2.2738984625099082E-4</v>
      </c>
      <c r="E281" s="145">
        <v>4.7873551773507843E-3</v>
      </c>
      <c r="F281" s="145">
        <v>0</v>
      </c>
      <c r="G281" s="145">
        <v>1.3777165790913302E-3</v>
      </c>
      <c r="H281" s="145">
        <v>6.9841265594317525E-2</v>
      </c>
      <c r="I281" s="145">
        <v>1.1732368469038088E-2</v>
      </c>
      <c r="J281" s="145">
        <v>0</v>
      </c>
      <c r="K281" s="146">
        <v>0</v>
      </c>
    </row>
    <row r="282" spans="1:11" x14ac:dyDescent="0.35">
      <c r="A282" s="566"/>
      <c r="B282" s="32" t="s">
        <v>211</v>
      </c>
      <c r="C282" s="147">
        <v>0.38873070801390053</v>
      </c>
      <c r="D282" s="147">
        <v>0.13109032518127686</v>
      </c>
      <c r="E282" s="147">
        <v>0</v>
      </c>
      <c r="F282" s="147">
        <v>2.5100393838401552E-2</v>
      </c>
      <c r="G282" s="147">
        <v>0</v>
      </c>
      <c r="H282" s="147">
        <v>0</v>
      </c>
      <c r="I282" s="147">
        <v>0</v>
      </c>
      <c r="J282" s="147">
        <v>6.5420604894049572E-3</v>
      </c>
      <c r="K282" s="148">
        <v>0</v>
      </c>
    </row>
    <row r="283" spans="1:11" x14ac:dyDescent="0.35">
      <c r="A283" s="566"/>
      <c r="B283" s="32" t="s">
        <v>212</v>
      </c>
      <c r="C283" s="147">
        <v>1.1522499565696767E-2</v>
      </c>
      <c r="D283" s="147">
        <v>1.5337211153269585E-4</v>
      </c>
      <c r="E283" s="147">
        <v>0</v>
      </c>
      <c r="F283" s="147">
        <v>0</v>
      </c>
      <c r="G283" s="147">
        <v>0</v>
      </c>
      <c r="H283" s="147">
        <v>0</v>
      </c>
      <c r="I283" s="147">
        <v>0</v>
      </c>
      <c r="J283" s="147">
        <v>0</v>
      </c>
      <c r="K283" s="148">
        <v>0</v>
      </c>
    </row>
    <row r="284" spans="1:11" x14ac:dyDescent="0.35">
      <c r="A284" s="566"/>
      <c r="B284" s="32" t="s">
        <v>213</v>
      </c>
      <c r="C284" s="147">
        <v>0</v>
      </c>
      <c r="D284" s="147">
        <v>0</v>
      </c>
      <c r="E284" s="147">
        <v>0</v>
      </c>
      <c r="F284" s="147">
        <v>0</v>
      </c>
      <c r="G284" s="147">
        <v>0</v>
      </c>
      <c r="H284" s="147">
        <v>0</v>
      </c>
      <c r="I284" s="147">
        <v>0</v>
      </c>
      <c r="J284" s="147">
        <v>0</v>
      </c>
      <c r="K284" s="148">
        <v>0</v>
      </c>
    </row>
    <row r="285" spans="1:11" x14ac:dyDescent="0.35">
      <c r="A285" s="566"/>
      <c r="B285" s="32" t="s">
        <v>214</v>
      </c>
      <c r="C285" s="147">
        <v>1.8261259534003616E-4</v>
      </c>
      <c r="D285" s="147">
        <v>1.2316988843434939E-5</v>
      </c>
      <c r="E285" s="147">
        <v>0</v>
      </c>
      <c r="F285" s="147">
        <v>0</v>
      </c>
      <c r="G285" s="147">
        <v>0</v>
      </c>
      <c r="H285" s="147">
        <v>0</v>
      </c>
      <c r="I285" s="147">
        <v>0</v>
      </c>
      <c r="J285" s="147">
        <v>0</v>
      </c>
      <c r="K285" s="148">
        <v>0</v>
      </c>
    </row>
    <row r="286" spans="1:11" x14ac:dyDescent="0.35">
      <c r="A286" s="566"/>
      <c r="B286" s="32" t="s">
        <v>215</v>
      </c>
      <c r="C286" s="147">
        <v>2.1383673072896156E-5</v>
      </c>
      <c r="D286" s="147">
        <v>0</v>
      </c>
      <c r="E286" s="147">
        <v>0</v>
      </c>
      <c r="F286" s="147">
        <v>0</v>
      </c>
      <c r="G286" s="147">
        <v>0</v>
      </c>
      <c r="H286" s="147">
        <v>0</v>
      </c>
      <c r="I286" s="147">
        <v>0</v>
      </c>
      <c r="J286" s="147">
        <v>0</v>
      </c>
      <c r="K286" s="148">
        <v>0</v>
      </c>
    </row>
    <row r="287" spans="1:11" x14ac:dyDescent="0.35">
      <c r="A287" s="566"/>
      <c r="B287" s="32" t="s">
        <v>216</v>
      </c>
      <c r="C287" s="147">
        <v>0</v>
      </c>
      <c r="D287" s="147">
        <v>0</v>
      </c>
      <c r="E287" s="147">
        <v>0</v>
      </c>
      <c r="F287" s="147">
        <v>0</v>
      </c>
      <c r="G287" s="147">
        <v>0</v>
      </c>
      <c r="H287" s="147">
        <v>0</v>
      </c>
      <c r="I287" s="147">
        <v>0</v>
      </c>
      <c r="J287" s="147">
        <v>0</v>
      </c>
      <c r="K287" s="148">
        <v>0</v>
      </c>
    </row>
    <row r="288" spans="1:11" x14ac:dyDescent="0.35">
      <c r="A288" s="566"/>
      <c r="B288" s="32" t="s">
        <v>217</v>
      </c>
      <c r="C288" s="147">
        <v>0</v>
      </c>
      <c r="D288" s="147">
        <v>0</v>
      </c>
      <c r="E288" s="147">
        <v>0</v>
      </c>
      <c r="F288" s="147">
        <v>0</v>
      </c>
      <c r="G288" s="147">
        <v>0</v>
      </c>
      <c r="H288" s="147">
        <v>0</v>
      </c>
      <c r="I288" s="147">
        <v>0</v>
      </c>
      <c r="J288" s="147">
        <v>0</v>
      </c>
      <c r="K288" s="148">
        <v>0</v>
      </c>
    </row>
    <row r="289" spans="1:11" x14ac:dyDescent="0.35">
      <c r="A289" s="566"/>
      <c r="B289" s="32" t="s">
        <v>218</v>
      </c>
      <c r="C289" s="147">
        <v>0</v>
      </c>
      <c r="D289" s="147">
        <v>0</v>
      </c>
      <c r="E289" s="147">
        <v>0</v>
      </c>
      <c r="F289" s="147">
        <v>7.1019235119390803E-2</v>
      </c>
      <c r="G289" s="147">
        <v>0</v>
      </c>
      <c r="H289" s="147">
        <v>0</v>
      </c>
      <c r="I289" s="147">
        <v>0</v>
      </c>
      <c r="J289" s="147">
        <v>0</v>
      </c>
      <c r="K289" s="148">
        <v>0</v>
      </c>
    </row>
    <row r="290" spans="1:11" ht="15" thickBot="1" x14ac:dyDescent="0.4">
      <c r="A290" s="567"/>
      <c r="B290" s="143" t="s">
        <v>219</v>
      </c>
      <c r="C290" s="149">
        <v>0</v>
      </c>
      <c r="D290" s="149">
        <v>0</v>
      </c>
      <c r="E290" s="149">
        <v>1.7991493235868415E-3</v>
      </c>
      <c r="F290" s="149">
        <v>0</v>
      </c>
      <c r="G290" s="149">
        <v>0</v>
      </c>
      <c r="H290" s="149">
        <v>0</v>
      </c>
      <c r="I290" s="149">
        <v>0</v>
      </c>
      <c r="J290" s="149">
        <v>0</v>
      </c>
      <c r="K290" s="150">
        <v>0</v>
      </c>
    </row>
    <row r="291" spans="1:11" x14ac:dyDescent="0.35">
      <c r="A291" s="565" t="s">
        <v>176</v>
      </c>
      <c r="B291" s="142" t="s">
        <v>210</v>
      </c>
      <c r="C291" s="145">
        <v>0.50958733029227055</v>
      </c>
      <c r="D291" s="145">
        <v>0</v>
      </c>
      <c r="E291" s="145">
        <v>3.401929881197919E-3</v>
      </c>
      <c r="F291" s="145">
        <v>0</v>
      </c>
      <c r="G291" s="145">
        <v>0</v>
      </c>
      <c r="H291" s="145">
        <v>2.7997094512165362E-2</v>
      </c>
      <c r="I291" s="145">
        <v>1.0412845990912007E-2</v>
      </c>
      <c r="J291" s="145">
        <v>0</v>
      </c>
      <c r="K291" s="146">
        <v>0</v>
      </c>
    </row>
    <row r="292" spans="1:11" x14ac:dyDescent="0.35">
      <c r="A292" s="566"/>
      <c r="B292" s="32" t="s">
        <v>211</v>
      </c>
      <c r="C292" s="147">
        <v>0.25716221173490239</v>
      </c>
      <c r="D292" s="147">
        <v>0.14552673409103756</v>
      </c>
      <c r="E292" s="147">
        <v>0</v>
      </c>
      <c r="F292" s="147">
        <v>0</v>
      </c>
      <c r="G292" s="147">
        <v>0</v>
      </c>
      <c r="H292" s="147">
        <v>0</v>
      </c>
      <c r="I292" s="147">
        <v>0</v>
      </c>
      <c r="J292" s="147">
        <v>0</v>
      </c>
      <c r="K292" s="148">
        <v>0</v>
      </c>
    </row>
    <row r="293" spans="1:11" x14ac:dyDescent="0.35">
      <c r="A293" s="566"/>
      <c r="B293" s="32" t="s">
        <v>212</v>
      </c>
      <c r="C293" s="147">
        <v>2.6301402161534315E-2</v>
      </c>
      <c r="D293" s="147">
        <v>0</v>
      </c>
      <c r="E293" s="147">
        <v>0</v>
      </c>
      <c r="F293" s="147">
        <v>0</v>
      </c>
      <c r="G293" s="147">
        <v>0</v>
      </c>
      <c r="H293" s="147">
        <v>0</v>
      </c>
      <c r="I293" s="147">
        <v>0</v>
      </c>
      <c r="J293" s="147">
        <v>0</v>
      </c>
      <c r="K293" s="148">
        <v>0</v>
      </c>
    </row>
    <row r="294" spans="1:11" x14ac:dyDescent="0.35">
      <c r="A294" s="566"/>
      <c r="B294" s="32" t="s">
        <v>213</v>
      </c>
      <c r="C294" s="147">
        <v>5.9007829770632318E-3</v>
      </c>
      <c r="D294" s="147">
        <v>0</v>
      </c>
      <c r="E294" s="147">
        <v>0</v>
      </c>
      <c r="F294" s="147">
        <v>0</v>
      </c>
      <c r="G294" s="147">
        <v>0</v>
      </c>
      <c r="H294" s="147">
        <v>0</v>
      </c>
      <c r="I294" s="147">
        <v>0</v>
      </c>
      <c r="J294" s="147">
        <v>0</v>
      </c>
      <c r="K294" s="148">
        <v>0</v>
      </c>
    </row>
    <row r="295" spans="1:11" x14ac:dyDescent="0.35">
      <c r="A295" s="566"/>
      <c r="B295" s="32" t="s">
        <v>214</v>
      </c>
      <c r="C295" s="147">
        <v>4.0542157419331042E-5</v>
      </c>
      <c r="D295" s="147">
        <v>1.0253804038791125E-2</v>
      </c>
      <c r="E295" s="147">
        <v>0</v>
      </c>
      <c r="F295" s="147">
        <v>0</v>
      </c>
      <c r="G295" s="147">
        <v>0</v>
      </c>
      <c r="H295" s="147">
        <v>0</v>
      </c>
      <c r="I295" s="147">
        <v>0</v>
      </c>
      <c r="J295" s="147">
        <v>0</v>
      </c>
      <c r="K295" s="148">
        <v>0</v>
      </c>
    </row>
    <row r="296" spans="1:11" x14ac:dyDescent="0.35">
      <c r="A296" s="566"/>
      <c r="B296" s="32" t="s">
        <v>215</v>
      </c>
      <c r="C296" s="147">
        <v>1.839938860933931E-5</v>
      </c>
      <c r="D296" s="147">
        <v>0</v>
      </c>
      <c r="E296" s="147">
        <v>0</v>
      </c>
      <c r="F296" s="147">
        <v>0</v>
      </c>
      <c r="G296" s="147">
        <v>0</v>
      </c>
      <c r="H296" s="147">
        <v>0</v>
      </c>
      <c r="I296" s="147">
        <v>0</v>
      </c>
      <c r="J296" s="147">
        <v>0</v>
      </c>
      <c r="K296" s="148">
        <v>0</v>
      </c>
    </row>
    <row r="297" spans="1:11" x14ac:dyDescent="0.35">
      <c r="A297" s="566"/>
      <c r="B297" s="32" t="s">
        <v>216</v>
      </c>
      <c r="C297" s="147">
        <v>0</v>
      </c>
      <c r="D297" s="147">
        <v>0</v>
      </c>
      <c r="E297" s="147">
        <v>0</v>
      </c>
      <c r="F297" s="147">
        <v>0</v>
      </c>
      <c r="G297" s="147">
        <v>0</v>
      </c>
      <c r="H297" s="147">
        <v>0</v>
      </c>
      <c r="I297" s="147">
        <v>0</v>
      </c>
      <c r="J297" s="147">
        <v>0</v>
      </c>
      <c r="K297" s="148">
        <v>0</v>
      </c>
    </row>
    <row r="298" spans="1:11" x14ac:dyDescent="0.35">
      <c r="A298" s="566"/>
      <c r="B298" s="32" t="s">
        <v>217</v>
      </c>
      <c r="C298" s="147">
        <v>0</v>
      </c>
      <c r="D298" s="147">
        <v>0</v>
      </c>
      <c r="E298" s="147">
        <v>0</v>
      </c>
      <c r="F298" s="147">
        <v>0</v>
      </c>
      <c r="G298" s="147">
        <v>0</v>
      </c>
      <c r="H298" s="147">
        <v>0</v>
      </c>
      <c r="I298" s="147">
        <v>0</v>
      </c>
      <c r="J298" s="147">
        <v>0</v>
      </c>
      <c r="K298" s="148">
        <v>0</v>
      </c>
    </row>
    <row r="299" spans="1:11" x14ac:dyDescent="0.35">
      <c r="A299" s="566"/>
      <c r="B299" s="32" t="s">
        <v>218</v>
      </c>
      <c r="C299" s="147">
        <v>0</v>
      </c>
      <c r="D299" s="147">
        <v>0</v>
      </c>
      <c r="E299" s="147">
        <v>0</v>
      </c>
      <c r="F299" s="147">
        <v>2.6809536023200855E-3</v>
      </c>
      <c r="G299" s="147">
        <v>0</v>
      </c>
      <c r="H299" s="147">
        <v>0</v>
      </c>
      <c r="I299" s="147">
        <v>0</v>
      </c>
      <c r="J299" s="147">
        <v>0</v>
      </c>
      <c r="K299" s="148">
        <v>0</v>
      </c>
    </row>
    <row r="300" spans="1:11" ht="15" thickBot="1" x14ac:dyDescent="0.4">
      <c r="A300" s="567"/>
      <c r="B300" s="143" t="s">
        <v>219</v>
      </c>
      <c r="C300" s="149">
        <v>0</v>
      </c>
      <c r="D300" s="149">
        <v>0</v>
      </c>
      <c r="E300" s="149">
        <v>7.1596917177674973E-4</v>
      </c>
      <c r="F300" s="149">
        <v>0</v>
      </c>
      <c r="G300" s="149">
        <v>0</v>
      </c>
      <c r="H300" s="149">
        <v>0</v>
      </c>
      <c r="I300" s="149">
        <v>0</v>
      </c>
      <c r="J300" s="149">
        <v>0</v>
      </c>
      <c r="K300" s="150">
        <v>0</v>
      </c>
    </row>
    <row r="301" spans="1:11" x14ac:dyDescent="0.35">
      <c r="A301" s="565" t="s">
        <v>177</v>
      </c>
      <c r="B301" s="142" t="s">
        <v>210</v>
      </c>
      <c r="C301" s="145">
        <v>0.31022522788085749</v>
      </c>
      <c r="D301" s="145">
        <v>5.8003174577173342E-5</v>
      </c>
      <c r="E301" s="145">
        <v>8.2332393254998821E-3</v>
      </c>
      <c r="F301" s="145">
        <v>0</v>
      </c>
      <c r="G301" s="145">
        <v>0</v>
      </c>
      <c r="H301" s="145">
        <v>1.1553000679366749E-2</v>
      </c>
      <c r="I301" s="145">
        <v>1.2749561327313107E-2</v>
      </c>
      <c r="J301" s="145">
        <v>0</v>
      </c>
      <c r="K301" s="146">
        <v>0</v>
      </c>
    </row>
    <row r="302" spans="1:11" x14ac:dyDescent="0.35">
      <c r="A302" s="566"/>
      <c r="B302" s="32" t="s">
        <v>211</v>
      </c>
      <c r="C302" s="147">
        <v>0.49581230793537839</v>
      </c>
      <c r="D302" s="147">
        <v>0.10879977650275917</v>
      </c>
      <c r="E302" s="147">
        <v>0</v>
      </c>
      <c r="F302" s="147">
        <v>7.0883533235413668E-3</v>
      </c>
      <c r="G302" s="147">
        <v>0</v>
      </c>
      <c r="H302" s="147">
        <v>0</v>
      </c>
      <c r="I302" s="147">
        <v>0</v>
      </c>
      <c r="J302" s="147">
        <v>4.1542944273337372E-3</v>
      </c>
      <c r="K302" s="148">
        <v>0</v>
      </c>
    </row>
    <row r="303" spans="1:11" x14ac:dyDescent="0.35">
      <c r="A303" s="566"/>
      <c r="B303" s="32" t="s">
        <v>212</v>
      </c>
      <c r="C303" s="147">
        <v>8.1013829307819436E-3</v>
      </c>
      <c r="D303" s="147">
        <v>0</v>
      </c>
      <c r="E303" s="147">
        <v>0</v>
      </c>
      <c r="F303" s="147">
        <v>0</v>
      </c>
      <c r="G303" s="147">
        <v>0</v>
      </c>
      <c r="H303" s="147">
        <v>0</v>
      </c>
      <c r="I303" s="147">
        <v>0</v>
      </c>
      <c r="J303" s="147">
        <v>0</v>
      </c>
      <c r="K303" s="148">
        <v>0</v>
      </c>
    </row>
    <row r="304" spans="1:11" x14ac:dyDescent="0.35">
      <c r="A304" s="566"/>
      <c r="B304" s="32" t="s">
        <v>213</v>
      </c>
      <c r="C304" s="147">
        <v>1.297907853602372E-4</v>
      </c>
      <c r="D304" s="147">
        <v>3.0790404732769063E-3</v>
      </c>
      <c r="E304" s="147">
        <v>0</v>
      </c>
      <c r="F304" s="147">
        <v>0</v>
      </c>
      <c r="G304" s="147">
        <v>0</v>
      </c>
      <c r="H304" s="147">
        <v>0</v>
      </c>
      <c r="I304" s="147">
        <v>0</v>
      </c>
      <c r="J304" s="147">
        <v>0</v>
      </c>
      <c r="K304" s="148">
        <v>0</v>
      </c>
    </row>
    <row r="305" spans="1:11" x14ac:dyDescent="0.35">
      <c r="A305" s="566"/>
      <c r="B305" s="32" t="s">
        <v>214</v>
      </c>
      <c r="C305" s="147">
        <v>8.1581371258701045E-5</v>
      </c>
      <c r="D305" s="147">
        <v>8.8308272951354819E-5</v>
      </c>
      <c r="E305" s="147">
        <v>0</v>
      </c>
      <c r="F305" s="147">
        <v>0</v>
      </c>
      <c r="G305" s="147">
        <v>0</v>
      </c>
      <c r="H305" s="147">
        <v>0</v>
      </c>
      <c r="I305" s="147">
        <v>0</v>
      </c>
      <c r="J305" s="147">
        <v>0</v>
      </c>
      <c r="K305" s="148">
        <v>0</v>
      </c>
    </row>
    <row r="306" spans="1:11" x14ac:dyDescent="0.35">
      <c r="A306" s="566"/>
      <c r="B306" s="32" t="s">
        <v>215</v>
      </c>
      <c r="C306" s="147">
        <v>2.2663010585684005E-5</v>
      </c>
      <c r="D306" s="147">
        <v>0</v>
      </c>
      <c r="E306" s="147">
        <v>0</v>
      </c>
      <c r="F306" s="147">
        <v>0</v>
      </c>
      <c r="G306" s="147">
        <v>0</v>
      </c>
      <c r="H306" s="147">
        <v>0</v>
      </c>
      <c r="I306" s="147">
        <v>0</v>
      </c>
      <c r="J306" s="147">
        <v>0</v>
      </c>
      <c r="K306" s="148">
        <v>0</v>
      </c>
    </row>
    <row r="307" spans="1:11" x14ac:dyDescent="0.35">
      <c r="A307" s="566"/>
      <c r="B307" s="32" t="s">
        <v>216</v>
      </c>
      <c r="C307" s="147">
        <v>0</v>
      </c>
      <c r="D307" s="147">
        <v>0</v>
      </c>
      <c r="E307" s="147">
        <v>0</v>
      </c>
      <c r="F307" s="147">
        <v>0</v>
      </c>
      <c r="G307" s="147">
        <v>0</v>
      </c>
      <c r="H307" s="147">
        <v>0</v>
      </c>
      <c r="I307" s="147">
        <v>0</v>
      </c>
      <c r="J307" s="147">
        <v>0</v>
      </c>
      <c r="K307" s="148">
        <v>0</v>
      </c>
    </row>
    <row r="308" spans="1:11" x14ac:dyDescent="0.35">
      <c r="A308" s="566"/>
      <c r="B308" s="32" t="s">
        <v>217</v>
      </c>
      <c r="C308" s="147">
        <v>0</v>
      </c>
      <c r="D308" s="147">
        <v>0</v>
      </c>
      <c r="E308" s="147">
        <v>0</v>
      </c>
      <c r="F308" s="147">
        <v>0</v>
      </c>
      <c r="G308" s="147">
        <v>0</v>
      </c>
      <c r="H308" s="147">
        <v>0</v>
      </c>
      <c r="I308" s="147">
        <v>0</v>
      </c>
      <c r="J308" s="147">
        <v>0</v>
      </c>
      <c r="K308" s="148">
        <v>0</v>
      </c>
    </row>
    <row r="309" spans="1:11" x14ac:dyDescent="0.35">
      <c r="A309" s="566"/>
      <c r="B309" s="32" t="s">
        <v>218</v>
      </c>
      <c r="C309" s="147">
        <v>0</v>
      </c>
      <c r="D309" s="147">
        <v>0</v>
      </c>
      <c r="E309" s="147">
        <v>0</v>
      </c>
      <c r="F309" s="147">
        <v>1.2396551902213265E-2</v>
      </c>
      <c r="G309" s="147">
        <v>0</v>
      </c>
      <c r="H309" s="147">
        <v>0</v>
      </c>
      <c r="I309" s="147">
        <v>0</v>
      </c>
      <c r="J309" s="147">
        <v>0</v>
      </c>
      <c r="K309" s="148">
        <v>0</v>
      </c>
    </row>
    <row r="310" spans="1:11" ht="15" thickBot="1" x14ac:dyDescent="0.4">
      <c r="A310" s="567"/>
      <c r="B310" s="143" t="s">
        <v>219</v>
      </c>
      <c r="C310" s="149">
        <v>0</v>
      </c>
      <c r="D310" s="149">
        <v>0</v>
      </c>
      <c r="E310" s="149">
        <v>1.7426916676944817E-2</v>
      </c>
      <c r="F310" s="149">
        <v>0</v>
      </c>
      <c r="G310" s="149">
        <v>0</v>
      </c>
      <c r="H310" s="149">
        <v>0</v>
      </c>
      <c r="I310" s="149">
        <v>0</v>
      </c>
      <c r="J310" s="149">
        <v>0</v>
      </c>
      <c r="K310" s="150">
        <v>0</v>
      </c>
    </row>
    <row r="311" spans="1:11" x14ac:dyDescent="0.35">
      <c r="A311" s="565" t="s">
        <v>178</v>
      </c>
      <c r="B311" s="142" t="s">
        <v>210</v>
      </c>
      <c r="C311" s="145">
        <v>0.12599170123423298</v>
      </c>
      <c r="D311" s="145">
        <v>1.7255346374529023E-4</v>
      </c>
      <c r="E311" s="145">
        <v>2.9358986495675879E-2</v>
      </c>
      <c r="F311" s="145">
        <v>0</v>
      </c>
      <c r="G311" s="145">
        <v>4.7568625422031274E-2</v>
      </c>
      <c r="H311" s="145">
        <v>0.157585905546165</v>
      </c>
      <c r="I311" s="145">
        <v>0.11660318816214807</v>
      </c>
      <c r="J311" s="145">
        <v>0</v>
      </c>
      <c r="K311" s="146">
        <v>0</v>
      </c>
    </row>
    <row r="312" spans="1:11" x14ac:dyDescent="0.35">
      <c r="A312" s="566"/>
      <c r="B312" s="32" t="s">
        <v>211</v>
      </c>
      <c r="C312" s="147">
        <v>0.40130359357343487</v>
      </c>
      <c r="D312" s="147">
        <v>5.9642160113571714E-2</v>
      </c>
      <c r="E312" s="147">
        <v>0</v>
      </c>
      <c r="F312" s="147">
        <v>5.2551153182919834E-3</v>
      </c>
      <c r="G312" s="147">
        <v>0</v>
      </c>
      <c r="H312" s="147">
        <v>0</v>
      </c>
      <c r="I312" s="147">
        <v>0</v>
      </c>
      <c r="J312" s="147">
        <v>6.9541572267857411E-3</v>
      </c>
      <c r="K312" s="148">
        <v>0</v>
      </c>
    </row>
    <row r="313" spans="1:11" x14ac:dyDescent="0.35">
      <c r="A313" s="566"/>
      <c r="B313" s="32" t="s">
        <v>212</v>
      </c>
      <c r="C313" s="147">
        <v>1.4678878421215617E-3</v>
      </c>
      <c r="D313" s="147">
        <v>6.9058443817434967E-5</v>
      </c>
      <c r="E313" s="147">
        <v>0</v>
      </c>
      <c r="F313" s="147">
        <v>0</v>
      </c>
      <c r="G313" s="147">
        <v>0</v>
      </c>
      <c r="H313" s="147">
        <v>0</v>
      </c>
      <c r="I313" s="147">
        <v>0</v>
      </c>
      <c r="J313" s="147">
        <v>0</v>
      </c>
      <c r="K313" s="148">
        <v>0</v>
      </c>
    </row>
    <row r="314" spans="1:11" x14ac:dyDescent="0.35">
      <c r="A314" s="566"/>
      <c r="B314" s="32" t="s">
        <v>213</v>
      </c>
      <c r="C314" s="147">
        <v>2.4200133916227433E-3</v>
      </c>
      <c r="D314" s="147">
        <v>1.7540763278090961E-2</v>
      </c>
      <c r="E314" s="147">
        <v>0</v>
      </c>
      <c r="F314" s="147">
        <v>0</v>
      </c>
      <c r="G314" s="147">
        <v>0</v>
      </c>
      <c r="H314" s="147">
        <v>0</v>
      </c>
      <c r="I314" s="147">
        <v>0</v>
      </c>
      <c r="J314" s="147">
        <v>0</v>
      </c>
      <c r="K314" s="148">
        <v>0</v>
      </c>
    </row>
    <row r="315" spans="1:11" x14ac:dyDescent="0.35">
      <c r="A315" s="566"/>
      <c r="B315" s="32" t="s">
        <v>214</v>
      </c>
      <c r="C315" s="147">
        <v>1.1613807224118644E-4</v>
      </c>
      <c r="D315" s="147">
        <v>1.9280483573352211E-4</v>
      </c>
      <c r="E315" s="147">
        <v>0</v>
      </c>
      <c r="F315" s="147">
        <v>0</v>
      </c>
      <c r="G315" s="147">
        <v>0</v>
      </c>
      <c r="H315" s="147">
        <v>0</v>
      </c>
      <c r="I315" s="147">
        <v>0</v>
      </c>
      <c r="J315" s="147">
        <v>0</v>
      </c>
      <c r="K315" s="148">
        <v>0</v>
      </c>
    </row>
    <row r="316" spans="1:11" x14ac:dyDescent="0.35">
      <c r="A316" s="566"/>
      <c r="B316" s="32" t="s">
        <v>215</v>
      </c>
      <c r="C316" s="147">
        <v>2.5316382727709801E-5</v>
      </c>
      <c r="D316" s="147">
        <v>0</v>
      </c>
      <c r="E316" s="147">
        <v>0</v>
      </c>
      <c r="F316" s="147">
        <v>0</v>
      </c>
      <c r="G316" s="147">
        <v>0</v>
      </c>
      <c r="H316" s="147">
        <v>0</v>
      </c>
      <c r="I316" s="147">
        <v>0</v>
      </c>
      <c r="J316" s="147">
        <v>0</v>
      </c>
      <c r="K316" s="148">
        <v>0</v>
      </c>
    </row>
    <row r="317" spans="1:11" x14ac:dyDescent="0.35">
      <c r="A317" s="566"/>
      <c r="B317" s="32" t="s">
        <v>216</v>
      </c>
      <c r="C317" s="147">
        <v>0</v>
      </c>
      <c r="D317" s="147">
        <v>0</v>
      </c>
      <c r="E317" s="147">
        <v>0</v>
      </c>
      <c r="F317" s="147">
        <v>0</v>
      </c>
      <c r="G317" s="147">
        <v>0</v>
      </c>
      <c r="H317" s="147">
        <v>0</v>
      </c>
      <c r="I317" s="147">
        <v>0</v>
      </c>
      <c r="J317" s="147">
        <v>0</v>
      </c>
      <c r="K317" s="148">
        <v>0</v>
      </c>
    </row>
    <row r="318" spans="1:11" x14ac:dyDescent="0.35">
      <c r="A318" s="566"/>
      <c r="B318" s="32" t="s">
        <v>217</v>
      </c>
      <c r="C318" s="147">
        <v>0</v>
      </c>
      <c r="D318" s="147">
        <v>0</v>
      </c>
      <c r="E318" s="147">
        <v>0</v>
      </c>
      <c r="F318" s="147">
        <v>0</v>
      </c>
      <c r="G318" s="147">
        <v>0</v>
      </c>
      <c r="H318" s="147">
        <v>0</v>
      </c>
      <c r="I318" s="147">
        <v>0</v>
      </c>
      <c r="J318" s="147">
        <v>0</v>
      </c>
      <c r="K318" s="148">
        <v>0</v>
      </c>
    </row>
    <row r="319" spans="1:11" x14ac:dyDescent="0.35">
      <c r="A319" s="566"/>
      <c r="B319" s="32" t="s">
        <v>218</v>
      </c>
      <c r="C319" s="147">
        <v>0</v>
      </c>
      <c r="D319" s="147">
        <v>0</v>
      </c>
      <c r="E319" s="147">
        <v>0</v>
      </c>
      <c r="F319" s="147">
        <v>2.7196793477318449E-2</v>
      </c>
      <c r="G319" s="147">
        <v>0</v>
      </c>
      <c r="H319" s="147">
        <v>0</v>
      </c>
      <c r="I319" s="147">
        <v>0</v>
      </c>
      <c r="J319" s="147">
        <v>0</v>
      </c>
      <c r="K319" s="148">
        <v>0</v>
      </c>
    </row>
    <row r="320" spans="1:11" ht="15" thickBot="1" x14ac:dyDescent="0.4">
      <c r="A320" s="567"/>
      <c r="B320" s="143" t="s">
        <v>219</v>
      </c>
      <c r="C320" s="149">
        <v>0</v>
      </c>
      <c r="D320" s="149">
        <v>0</v>
      </c>
      <c r="E320" s="149">
        <v>5.352377202436871E-4</v>
      </c>
      <c r="F320" s="149">
        <v>0</v>
      </c>
      <c r="G320" s="149">
        <v>0</v>
      </c>
      <c r="H320" s="149">
        <v>0</v>
      </c>
      <c r="I320" s="149">
        <v>0</v>
      </c>
      <c r="J320" s="149">
        <v>0</v>
      </c>
      <c r="K320" s="150">
        <v>0</v>
      </c>
    </row>
    <row r="321" spans="1:11" x14ac:dyDescent="0.35">
      <c r="A321" s="565" t="s">
        <v>179</v>
      </c>
      <c r="B321" s="142" t="s">
        <v>210</v>
      </c>
      <c r="C321" s="145">
        <v>0.31677777518130024</v>
      </c>
      <c r="D321" s="145">
        <v>8.9912512205249286E-5</v>
      </c>
      <c r="E321" s="145">
        <v>4.4221379697151854E-3</v>
      </c>
      <c r="F321" s="145">
        <v>0</v>
      </c>
      <c r="G321" s="145">
        <v>2.2435167189938789E-2</v>
      </c>
      <c r="H321" s="145">
        <v>8.2053566139901474E-2</v>
      </c>
      <c r="I321" s="145">
        <v>9.0947325958378386E-2</v>
      </c>
      <c r="J321" s="145">
        <v>0</v>
      </c>
      <c r="K321" s="146">
        <v>0</v>
      </c>
    </row>
    <row r="322" spans="1:11" x14ac:dyDescent="0.35">
      <c r="A322" s="566"/>
      <c r="B322" s="32" t="s">
        <v>211</v>
      </c>
      <c r="C322" s="147">
        <v>0.32035103132805276</v>
      </c>
      <c r="D322" s="147">
        <v>4.5156806648176818E-2</v>
      </c>
      <c r="E322" s="147">
        <v>0</v>
      </c>
      <c r="F322" s="147">
        <v>2.725514714984721E-4</v>
      </c>
      <c r="G322" s="147">
        <v>0</v>
      </c>
      <c r="H322" s="147">
        <v>0</v>
      </c>
      <c r="I322" s="147">
        <v>0</v>
      </c>
      <c r="J322" s="147">
        <v>5.7618259618212033E-3</v>
      </c>
      <c r="K322" s="148">
        <v>0</v>
      </c>
    </row>
    <row r="323" spans="1:11" x14ac:dyDescent="0.35">
      <c r="A323" s="566"/>
      <c r="B323" s="32" t="s">
        <v>212</v>
      </c>
      <c r="C323" s="147">
        <v>0</v>
      </c>
      <c r="D323" s="147">
        <v>0</v>
      </c>
      <c r="E323" s="147">
        <v>0</v>
      </c>
      <c r="F323" s="147">
        <v>0</v>
      </c>
      <c r="G323" s="147">
        <v>0</v>
      </c>
      <c r="H323" s="147">
        <v>0</v>
      </c>
      <c r="I323" s="147">
        <v>0</v>
      </c>
      <c r="J323" s="147">
        <v>0</v>
      </c>
      <c r="K323" s="148">
        <v>0</v>
      </c>
    </row>
    <row r="324" spans="1:11" x14ac:dyDescent="0.35">
      <c r="A324" s="566"/>
      <c r="B324" s="32" t="s">
        <v>213</v>
      </c>
      <c r="C324" s="147">
        <v>5.2337004080094292E-3</v>
      </c>
      <c r="D324" s="147">
        <v>1.1264537928352216E-2</v>
      </c>
      <c r="E324" s="147">
        <v>0</v>
      </c>
      <c r="F324" s="147">
        <v>0</v>
      </c>
      <c r="G324" s="147">
        <v>0</v>
      </c>
      <c r="H324" s="147">
        <v>0</v>
      </c>
      <c r="I324" s="147">
        <v>0</v>
      </c>
      <c r="J324" s="147">
        <v>0</v>
      </c>
      <c r="K324" s="148">
        <v>0</v>
      </c>
    </row>
    <row r="325" spans="1:11" x14ac:dyDescent="0.35">
      <c r="A325" s="566"/>
      <c r="B325" s="32" t="s">
        <v>214</v>
      </c>
      <c r="C325" s="147">
        <v>6.9376106013060317E-4</v>
      </c>
      <c r="D325" s="147">
        <v>5.7204163310150372E-5</v>
      </c>
      <c r="E325" s="147">
        <v>0</v>
      </c>
      <c r="F325" s="147">
        <v>0</v>
      </c>
      <c r="G325" s="147">
        <v>0</v>
      </c>
      <c r="H325" s="147">
        <v>0</v>
      </c>
      <c r="I325" s="147">
        <v>0</v>
      </c>
      <c r="J325" s="147">
        <v>0</v>
      </c>
      <c r="K325" s="148">
        <v>0</v>
      </c>
    </row>
    <row r="326" spans="1:11" x14ac:dyDescent="0.35">
      <c r="A326" s="566"/>
      <c r="B326" s="32" t="s">
        <v>215</v>
      </c>
      <c r="C326" s="147">
        <v>9.8024264779630627E-4</v>
      </c>
      <c r="D326" s="147">
        <v>0</v>
      </c>
      <c r="E326" s="147">
        <v>0</v>
      </c>
      <c r="F326" s="147">
        <v>0</v>
      </c>
      <c r="G326" s="147">
        <v>0</v>
      </c>
      <c r="H326" s="147">
        <v>0</v>
      </c>
      <c r="I326" s="147">
        <v>0</v>
      </c>
      <c r="J326" s="147">
        <v>0</v>
      </c>
      <c r="K326" s="148">
        <v>0</v>
      </c>
    </row>
    <row r="327" spans="1:11" x14ac:dyDescent="0.35">
      <c r="A327" s="566"/>
      <c r="B327" s="32" t="s">
        <v>216</v>
      </c>
      <c r="C327" s="147">
        <v>0</v>
      </c>
      <c r="D327" s="147">
        <v>0</v>
      </c>
      <c r="E327" s="147">
        <v>0</v>
      </c>
      <c r="F327" s="147">
        <v>0</v>
      </c>
      <c r="G327" s="147">
        <v>0</v>
      </c>
      <c r="H327" s="147">
        <v>0</v>
      </c>
      <c r="I327" s="147">
        <v>0</v>
      </c>
      <c r="J327" s="147">
        <v>0</v>
      </c>
      <c r="K327" s="148">
        <v>0</v>
      </c>
    </row>
    <row r="328" spans="1:11" x14ac:dyDescent="0.35">
      <c r="A328" s="566"/>
      <c r="B328" s="32" t="s">
        <v>217</v>
      </c>
      <c r="C328" s="147">
        <v>0</v>
      </c>
      <c r="D328" s="147">
        <v>0</v>
      </c>
      <c r="E328" s="147">
        <v>0</v>
      </c>
      <c r="F328" s="147">
        <v>0</v>
      </c>
      <c r="G328" s="147">
        <v>0</v>
      </c>
      <c r="H328" s="147">
        <v>0</v>
      </c>
      <c r="I328" s="147">
        <v>0</v>
      </c>
      <c r="J328" s="147">
        <v>0</v>
      </c>
      <c r="K328" s="148">
        <v>0</v>
      </c>
    </row>
    <row r="329" spans="1:11" x14ac:dyDescent="0.35">
      <c r="A329" s="566"/>
      <c r="B329" s="32" t="s">
        <v>218</v>
      </c>
      <c r="C329" s="147">
        <v>0</v>
      </c>
      <c r="D329" s="147">
        <v>0</v>
      </c>
      <c r="E329" s="147">
        <v>0</v>
      </c>
      <c r="F329" s="147">
        <v>6.806187352463923E-2</v>
      </c>
      <c r="G329" s="147">
        <v>0</v>
      </c>
      <c r="H329" s="147">
        <v>0</v>
      </c>
      <c r="I329" s="147">
        <v>0</v>
      </c>
      <c r="J329" s="147">
        <v>0</v>
      </c>
      <c r="K329" s="148">
        <v>0</v>
      </c>
    </row>
    <row r="330" spans="1:11" ht="15" thickBot="1" x14ac:dyDescent="0.4">
      <c r="A330" s="567"/>
      <c r="B330" s="143" t="s">
        <v>219</v>
      </c>
      <c r="C330" s="149">
        <v>0</v>
      </c>
      <c r="D330" s="149">
        <v>0</v>
      </c>
      <c r="E330" s="149">
        <v>2.5440579906773283E-2</v>
      </c>
      <c r="F330" s="149">
        <v>0</v>
      </c>
      <c r="G330" s="149">
        <v>0</v>
      </c>
      <c r="H330" s="149">
        <v>0</v>
      </c>
      <c r="I330" s="149">
        <v>0</v>
      </c>
      <c r="J330" s="149">
        <v>0</v>
      </c>
      <c r="K330" s="150">
        <v>0</v>
      </c>
    </row>
    <row r="331" spans="1:11" x14ac:dyDescent="0.35">
      <c r="A331" s="565" t="s">
        <v>142</v>
      </c>
      <c r="B331" s="142" t="s">
        <v>210</v>
      </c>
      <c r="C331" s="145">
        <v>0.29728137643698371</v>
      </c>
      <c r="D331" s="145">
        <v>0</v>
      </c>
      <c r="E331" s="145">
        <v>4.4439954053172807E-3</v>
      </c>
      <c r="F331" s="145">
        <v>0</v>
      </c>
      <c r="G331" s="145">
        <v>9.336628089107471E-3</v>
      </c>
      <c r="H331" s="145">
        <v>7.9336374615771671E-2</v>
      </c>
      <c r="I331" s="145">
        <v>0.23424931230177362</v>
      </c>
      <c r="J331" s="145">
        <v>0</v>
      </c>
      <c r="K331" s="146">
        <v>0</v>
      </c>
    </row>
    <row r="332" spans="1:11" x14ac:dyDescent="0.35">
      <c r="A332" s="566"/>
      <c r="B332" s="32" t="s">
        <v>211</v>
      </c>
      <c r="C332" s="147">
        <v>0.26438825074497535</v>
      </c>
      <c r="D332" s="147">
        <v>3.4756950743869794E-2</v>
      </c>
      <c r="E332" s="147">
        <v>0</v>
      </c>
      <c r="F332" s="147">
        <v>3.3690570647426511E-2</v>
      </c>
      <c r="G332" s="147">
        <v>0</v>
      </c>
      <c r="H332" s="147">
        <v>0</v>
      </c>
      <c r="I332" s="147">
        <v>0</v>
      </c>
      <c r="J332" s="147">
        <v>5.9672482252819629E-3</v>
      </c>
      <c r="K332" s="148">
        <v>0</v>
      </c>
    </row>
    <row r="333" spans="1:11" x14ac:dyDescent="0.35">
      <c r="A333" s="566"/>
      <c r="B333" s="32" t="s">
        <v>212</v>
      </c>
      <c r="C333" s="147">
        <v>1.9005265807599909E-4</v>
      </c>
      <c r="D333" s="147">
        <v>0</v>
      </c>
      <c r="E333" s="147">
        <v>0</v>
      </c>
      <c r="F333" s="147">
        <v>0</v>
      </c>
      <c r="G333" s="147">
        <v>0</v>
      </c>
      <c r="H333" s="147">
        <v>0</v>
      </c>
      <c r="I333" s="147">
        <v>0</v>
      </c>
      <c r="J333" s="147">
        <v>0</v>
      </c>
      <c r="K333" s="148">
        <v>0</v>
      </c>
    </row>
    <row r="334" spans="1:11" x14ac:dyDescent="0.35">
      <c r="A334" s="566"/>
      <c r="B334" s="32" t="s">
        <v>213</v>
      </c>
      <c r="C334" s="147">
        <v>0</v>
      </c>
      <c r="D334" s="147">
        <v>0</v>
      </c>
      <c r="E334" s="147">
        <v>0</v>
      </c>
      <c r="F334" s="147">
        <v>0</v>
      </c>
      <c r="G334" s="147">
        <v>0</v>
      </c>
      <c r="H334" s="147">
        <v>0</v>
      </c>
      <c r="I334" s="147">
        <v>0</v>
      </c>
      <c r="J334" s="147">
        <v>0</v>
      </c>
      <c r="K334" s="148">
        <v>0</v>
      </c>
    </row>
    <row r="335" spans="1:11" x14ac:dyDescent="0.35">
      <c r="A335" s="566"/>
      <c r="B335" s="32" t="s">
        <v>214</v>
      </c>
      <c r="C335" s="147">
        <v>2.8905678551767374E-4</v>
      </c>
      <c r="D335" s="147">
        <v>1.4760444972470669E-4</v>
      </c>
      <c r="E335" s="147">
        <v>0</v>
      </c>
      <c r="F335" s="147">
        <v>0</v>
      </c>
      <c r="G335" s="147">
        <v>0</v>
      </c>
      <c r="H335" s="147">
        <v>0</v>
      </c>
      <c r="I335" s="147">
        <v>0</v>
      </c>
      <c r="J335" s="147">
        <v>0</v>
      </c>
      <c r="K335" s="148">
        <v>0</v>
      </c>
    </row>
    <row r="336" spans="1:11" x14ac:dyDescent="0.35">
      <c r="A336" s="566"/>
      <c r="B336" s="32" t="s">
        <v>215</v>
      </c>
      <c r="C336" s="147">
        <v>4.2804823182124427E-4</v>
      </c>
      <c r="D336" s="147">
        <v>0</v>
      </c>
      <c r="E336" s="147">
        <v>0</v>
      </c>
      <c r="F336" s="147">
        <v>0</v>
      </c>
      <c r="G336" s="147">
        <v>0</v>
      </c>
      <c r="H336" s="147">
        <v>0</v>
      </c>
      <c r="I336" s="147">
        <v>0</v>
      </c>
      <c r="J336" s="147">
        <v>0</v>
      </c>
      <c r="K336" s="148">
        <v>0</v>
      </c>
    </row>
    <row r="337" spans="1:11" x14ac:dyDescent="0.35">
      <c r="A337" s="566"/>
      <c r="B337" s="32" t="s">
        <v>216</v>
      </c>
      <c r="C337" s="147">
        <v>0</v>
      </c>
      <c r="D337" s="147">
        <v>0</v>
      </c>
      <c r="E337" s="147">
        <v>0</v>
      </c>
      <c r="F337" s="147">
        <v>0</v>
      </c>
      <c r="G337" s="147">
        <v>0</v>
      </c>
      <c r="H337" s="147">
        <v>0</v>
      </c>
      <c r="I337" s="147">
        <v>0</v>
      </c>
      <c r="J337" s="147">
        <v>0</v>
      </c>
      <c r="K337" s="148">
        <v>0</v>
      </c>
    </row>
    <row r="338" spans="1:11" x14ac:dyDescent="0.35">
      <c r="A338" s="566"/>
      <c r="B338" s="32" t="s">
        <v>217</v>
      </c>
      <c r="C338" s="147">
        <v>0</v>
      </c>
      <c r="D338" s="147">
        <v>0</v>
      </c>
      <c r="E338" s="147">
        <v>0</v>
      </c>
      <c r="F338" s="147">
        <v>0</v>
      </c>
      <c r="G338" s="147">
        <v>0</v>
      </c>
      <c r="H338" s="147">
        <v>0</v>
      </c>
      <c r="I338" s="147">
        <v>0</v>
      </c>
      <c r="J338" s="147">
        <v>0</v>
      </c>
      <c r="K338" s="148">
        <v>0</v>
      </c>
    </row>
    <row r="339" spans="1:11" x14ac:dyDescent="0.35">
      <c r="A339" s="566"/>
      <c r="B339" s="32" t="s">
        <v>218</v>
      </c>
      <c r="C339" s="147">
        <v>0</v>
      </c>
      <c r="D339" s="147">
        <v>0</v>
      </c>
      <c r="E339" s="147">
        <v>0</v>
      </c>
      <c r="F339" s="147">
        <v>3.0694629269399972E-2</v>
      </c>
      <c r="G339" s="147">
        <v>0</v>
      </c>
      <c r="H339" s="147">
        <v>0</v>
      </c>
      <c r="I339" s="147">
        <v>0</v>
      </c>
      <c r="J339" s="147">
        <v>0</v>
      </c>
      <c r="K339" s="148">
        <v>0</v>
      </c>
    </row>
    <row r="340" spans="1:11" ht="15" thickBot="1" x14ac:dyDescent="0.4">
      <c r="A340" s="567"/>
      <c r="B340" s="143" t="s">
        <v>219</v>
      </c>
      <c r="C340" s="149">
        <v>0</v>
      </c>
      <c r="D340" s="149">
        <v>0</v>
      </c>
      <c r="E340" s="149">
        <v>4.7999013949530647E-3</v>
      </c>
      <c r="F340" s="149">
        <v>0</v>
      </c>
      <c r="G340" s="149">
        <v>0</v>
      </c>
      <c r="H340" s="149">
        <v>0</v>
      </c>
      <c r="I340" s="149">
        <v>0</v>
      </c>
      <c r="J340" s="149">
        <v>0</v>
      </c>
      <c r="K340" s="150">
        <v>0</v>
      </c>
    </row>
    <row r="341" spans="1:11" x14ac:dyDescent="0.35">
      <c r="A341" s="565" t="s">
        <v>203</v>
      </c>
      <c r="B341" s="142" t="s">
        <v>210</v>
      </c>
      <c r="C341" s="145">
        <v>9.8745613359570467E-2</v>
      </c>
      <c r="D341" s="145">
        <v>1.0317615057402825E-3</v>
      </c>
      <c r="E341" s="145">
        <v>5.9032768688531502E-2</v>
      </c>
      <c r="F341" s="145">
        <v>0</v>
      </c>
      <c r="G341" s="145">
        <v>1.4322054052919725E-3</v>
      </c>
      <c r="H341" s="145">
        <v>0</v>
      </c>
      <c r="I341" s="145">
        <v>4.883861675404147E-2</v>
      </c>
      <c r="J341" s="145">
        <v>0</v>
      </c>
      <c r="K341" s="146">
        <v>0</v>
      </c>
    </row>
    <row r="342" spans="1:11" x14ac:dyDescent="0.35">
      <c r="A342" s="566"/>
      <c r="B342" s="32" t="s">
        <v>211</v>
      </c>
      <c r="C342" s="147">
        <v>0.11588698508814305</v>
      </c>
      <c r="D342" s="147">
        <v>0.48794962390237123</v>
      </c>
      <c r="E342" s="147">
        <v>0</v>
      </c>
      <c r="F342" s="147">
        <v>1.5632462694772361E-2</v>
      </c>
      <c r="G342" s="147">
        <v>0</v>
      </c>
      <c r="H342" s="147">
        <v>0</v>
      </c>
      <c r="I342" s="147">
        <v>0</v>
      </c>
      <c r="J342" s="147">
        <v>6.9444459722124187E-4</v>
      </c>
      <c r="K342" s="148">
        <v>0</v>
      </c>
    </row>
    <row r="343" spans="1:11" x14ac:dyDescent="0.35">
      <c r="A343" s="566"/>
      <c r="B343" s="32" t="s">
        <v>212</v>
      </c>
      <c r="C343" s="147">
        <v>7.7594615799582061E-3</v>
      </c>
      <c r="D343" s="147">
        <v>1.0620148301203746E-3</v>
      </c>
      <c r="E343" s="147">
        <v>0</v>
      </c>
      <c r="F343" s="147">
        <v>0</v>
      </c>
      <c r="G343" s="147">
        <v>0</v>
      </c>
      <c r="H343" s="147">
        <v>0</v>
      </c>
      <c r="I343" s="147">
        <v>0</v>
      </c>
      <c r="J343" s="147">
        <v>0</v>
      </c>
      <c r="K343" s="148">
        <v>0</v>
      </c>
    </row>
    <row r="344" spans="1:11" x14ac:dyDescent="0.35">
      <c r="A344" s="566"/>
      <c r="B344" s="32" t="s">
        <v>213</v>
      </c>
      <c r="C344" s="147">
        <v>6.6639559924729812E-4</v>
      </c>
      <c r="D344" s="147">
        <v>2.5552453916570916E-2</v>
      </c>
      <c r="E344" s="147">
        <v>0</v>
      </c>
      <c r="F344" s="147">
        <v>0</v>
      </c>
      <c r="G344" s="147">
        <v>0</v>
      </c>
      <c r="H344" s="147">
        <v>0</v>
      </c>
      <c r="I344" s="147">
        <v>0</v>
      </c>
      <c r="J344" s="147">
        <v>0</v>
      </c>
      <c r="K344" s="148">
        <v>0</v>
      </c>
    </row>
    <row r="345" spans="1:11" x14ac:dyDescent="0.35">
      <c r="A345" s="566"/>
      <c r="B345" s="32" t="s">
        <v>214</v>
      </c>
      <c r="C345" s="147">
        <v>1.9060075492970347E-4</v>
      </c>
      <c r="D345" s="147">
        <v>8.7709539238366198E-3</v>
      </c>
      <c r="E345" s="147">
        <v>0</v>
      </c>
      <c r="F345" s="147">
        <v>0</v>
      </c>
      <c r="G345" s="147">
        <v>0</v>
      </c>
      <c r="H345" s="147">
        <v>0</v>
      </c>
      <c r="I345" s="147">
        <v>0</v>
      </c>
      <c r="J345" s="147">
        <v>0</v>
      </c>
      <c r="K345" s="148">
        <v>0</v>
      </c>
    </row>
    <row r="346" spans="1:11" x14ac:dyDescent="0.35">
      <c r="A346" s="566"/>
      <c r="B346" s="32" t="s">
        <v>215</v>
      </c>
      <c r="C346" s="147">
        <v>1.2305138068027612E-4</v>
      </c>
      <c r="D346" s="147">
        <v>0</v>
      </c>
      <c r="E346" s="147">
        <v>0</v>
      </c>
      <c r="F346" s="147">
        <v>0</v>
      </c>
      <c r="G346" s="147">
        <v>0</v>
      </c>
      <c r="H346" s="147">
        <v>0</v>
      </c>
      <c r="I346" s="147">
        <v>0</v>
      </c>
      <c r="J346" s="147">
        <v>0</v>
      </c>
      <c r="K346" s="148">
        <v>0</v>
      </c>
    </row>
    <row r="347" spans="1:11" x14ac:dyDescent="0.35">
      <c r="A347" s="566"/>
      <c r="B347" s="32" t="s">
        <v>216</v>
      </c>
      <c r="C347" s="147">
        <v>0</v>
      </c>
      <c r="D347" s="147">
        <v>0</v>
      </c>
      <c r="E347" s="147">
        <v>0</v>
      </c>
      <c r="F347" s="147">
        <v>0</v>
      </c>
      <c r="G347" s="147">
        <v>0</v>
      </c>
      <c r="H347" s="147">
        <v>0</v>
      </c>
      <c r="I347" s="147">
        <v>0</v>
      </c>
      <c r="J347" s="147">
        <v>0</v>
      </c>
      <c r="K347" s="148">
        <v>0</v>
      </c>
    </row>
    <row r="348" spans="1:11" x14ac:dyDescent="0.35">
      <c r="A348" s="566"/>
      <c r="B348" s="32" t="s">
        <v>217</v>
      </c>
      <c r="C348" s="147">
        <v>0</v>
      </c>
      <c r="D348" s="147">
        <v>0</v>
      </c>
      <c r="E348" s="147">
        <v>0</v>
      </c>
      <c r="F348" s="147">
        <v>0</v>
      </c>
      <c r="G348" s="147">
        <v>0</v>
      </c>
      <c r="H348" s="147">
        <v>0</v>
      </c>
      <c r="I348" s="147">
        <v>0</v>
      </c>
      <c r="J348" s="147">
        <v>0</v>
      </c>
      <c r="K348" s="148">
        <v>0</v>
      </c>
    </row>
    <row r="349" spans="1:11" x14ac:dyDescent="0.35">
      <c r="A349" s="566"/>
      <c r="B349" s="32" t="s">
        <v>218</v>
      </c>
      <c r="C349" s="147">
        <v>0</v>
      </c>
      <c r="D349" s="147">
        <v>0</v>
      </c>
      <c r="E349" s="147">
        <v>0</v>
      </c>
      <c r="F349" s="147">
        <v>4.6272548558620868E-2</v>
      </c>
      <c r="G349" s="147">
        <v>0</v>
      </c>
      <c r="H349" s="147">
        <v>0</v>
      </c>
      <c r="I349" s="147">
        <v>0</v>
      </c>
      <c r="J349" s="147">
        <v>0</v>
      </c>
      <c r="K349" s="148">
        <v>0</v>
      </c>
    </row>
    <row r="350" spans="1:11" ht="15" thickBot="1" x14ac:dyDescent="0.4">
      <c r="A350" s="567"/>
      <c r="B350" s="143" t="s">
        <v>219</v>
      </c>
      <c r="C350" s="149">
        <v>0</v>
      </c>
      <c r="D350" s="149">
        <v>0</v>
      </c>
      <c r="E350" s="149">
        <v>8.0358037460352139E-2</v>
      </c>
      <c r="F350" s="149">
        <v>0</v>
      </c>
      <c r="G350" s="149">
        <v>0</v>
      </c>
      <c r="H350" s="149">
        <v>0</v>
      </c>
      <c r="I350" s="149">
        <v>0</v>
      </c>
      <c r="J350" s="149">
        <v>0</v>
      </c>
      <c r="K350" s="150">
        <v>0</v>
      </c>
    </row>
    <row r="351" spans="1:11" x14ac:dyDescent="0.35">
      <c r="A351" s="565" t="s">
        <v>225</v>
      </c>
      <c r="B351" s="142" t="s">
        <v>210</v>
      </c>
      <c r="C351" s="145">
        <v>0.1454378970449183</v>
      </c>
      <c r="D351" s="145">
        <v>6.9884493460927073E-4</v>
      </c>
      <c r="E351" s="145">
        <v>0.1311806044362408</v>
      </c>
      <c r="F351" s="145">
        <v>0</v>
      </c>
      <c r="G351" s="145">
        <v>2.5359426180656566E-3</v>
      </c>
      <c r="H351" s="145">
        <v>0</v>
      </c>
      <c r="I351" s="145">
        <v>8.6476373553904057E-2</v>
      </c>
      <c r="J351" s="145">
        <v>0</v>
      </c>
      <c r="K351" s="146">
        <v>0</v>
      </c>
    </row>
    <row r="352" spans="1:11" x14ac:dyDescent="0.35">
      <c r="A352" s="566"/>
      <c r="B352" s="32" t="s">
        <v>211</v>
      </c>
      <c r="C352" s="147">
        <v>0.17068463937453252</v>
      </c>
      <c r="D352" s="147">
        <v>0.33050382390841887</v>
      </c>
      <c r="E352" s="147">
        <v>0</v>
      </c>
      <c r="F352" s="147">
        <v>1.9572671434182926E-2</v>
      </c>
      <c r="G352" s="147">
        <v>0</v>
      </c>
      <c r="H352" s="147">
        <v>0</v>
      </c>
      <c r="I352" s="147">
        <v>0</v>
      </c>
      <c r="J352" s="147">
        <v>2.6766571141219777E-3</v>
      </c>
      <c r="K352" s="148">
        <v>0</v>
      </c>
    </row>
    <row r="353" spans="1:11" x14ac:dyDescent="0.35">
      <c r="A353" s="566"/>
      <c r="B353" s="32" t="s">
        <v>212</v>
      </c>
      <c r="C353" s="147">
        <v>1.142855602385686E-2</v>
      </c>
      <c r="D353" s="147">
        <v>7.1933647493181035E-4</v>
      </c>
      <c r="E353" s="147">
        <v>0</v>
      </c>
      <c r="F353" s="147">
        <v>0</v>
      </c>
      <c r="G353" s="147">
        <v>0</v>
      </c>
      <c r="H353" s="147">
        <v>0</v>
      </c>
      <c r="I353" s="147">
        <v>0</v>
      </c>
      <c r="J353" s="147">
        <v>0</v>
      </c>
      <c r="K353" s="148">
        <v>0</v>
      </c>
    </row>
    <row r="354" spans="1:11" x14ac:dyDescent="0.35">
      <c r="A354" s="566"/>
      <c r="B354" s="32" t="s">
        <v>213</v>
      </c>
      <c r="C354" s="147">
        <v>9.8150359552272521E-4</v>
      </c>
      <c r="D354" s="147">
        <v>1.7307491011326299E-2</v>
      </c>
      <c r="E354" s="147">
        <v>0</v>
      </c>
      <c r="F354" s="147">
        <v>0</v>
      </c>
      <c r="G354" s="147">
        <v>0</v>
      </c>
      <c r="H354" s="147">
        <v>0</v>
      </c>
      <c r="I354" s="147">
        <v>0</v>
      </c>
      <c r="J354" s="147">
        <v>0</v>
      </c>
      <c r="K354" s="148">
        <v>0</v>
      </c>
    </row>
    <row r="355" spans="1:11" x14ac:dyDescent="0.35">
      <c r="A355" s="566"/>
      <c r="B355" s="32" t="s">
        <v>214</v>
      </c>
      <c r="C355" s="147">
        <v>2.8072713337866178E-4</v>
      </c>
      <c r="D355" s="147">
        <v>5.9408464914250062E-3</v>
      </c>
      <c r="E355" s="147">
        <v>0</v>
      </c>
      <c r="F355" s="147">
        <v>0</v>
      </c>
      <c r="G355" s="147">
        <v>0</v>
      </c>
      <c r="H355" s="147">
        <v>0</v>
      </c>
      <c r="I355" s="147">
        <v>0</v>
      </c>
      <c r="J355" s="147">
        <v>0</v>
      </c>
      <c r="K355" s="148">
        <v>0</v>
      </c>
    </row>
    <row r="356" spans="1:11" x14ac:dyDescent="0.35">
      <c r="A356" s="566"/>
      <c r="B356" s="32" t="s">
        <v>215</v>
      </c>
      <c r="C356" s="147">
        <v>1.8123674992473476E-4</v>
      </c>
      <c r="D356" s="147">
        <v>0</v>
      </c>
      <c r="E356" s="147">
        <v>0</v>
      </c>
      <c r="F356" s="147">
        <v>0</v>
      </c>
      <c r="G356" s="147">
        <v>0</v>
      </c>
      <c r="H356" s="147">
        <v>0</v>
      </c>
      <c r="I356" s="147">
        <v>0</v>
      </c>
      <c r="J356" s="147">
        <v>0</v>
      </c>
      <c r="K356" s="148">
        <v>0</v>
      </c>
    </row>
    <row r="357" spans="1:11" x14ac:dyDescent="0.35">
      <c r="A357" s="566"/>
      <c r="B357" s="32" t="s">
        <v>216</v>
      </c>
      <c r="C357" s="147">
        <v>0</v>
      </c>
      <c r="D357" s="147">
        <v>0</v>
      </c>
      <c r="E357" s="147">
        <v>0</v>
      </c>
      <c r="F357" s="147">
        <v>0</v>
      </c>
      <c r="G357" s="147">
        <v>0</v>
      </c>
      <c r="H357" s="147">
        <v>0</v>
      </c>
      <c r="I357" s="147">
        <v>0</v>
      </c>
      <c r="J357" s="147">
        <v>0</v>
      </c>
      <c r="K357" s="148">
        <v>0</v>
      </c>
    </row>
    <row r="358" spans="1:11" x14ac:dyDescent="0.35">
      <c r="A358" s="566"/>
      <c r="B358" s="32" t="s">
        <v>217</v>
      </c>
      <c r="C358" s="147">
        <v>0</v>
      </c>
      <c r="D358" s="147">
        <v>0</v>
      </c>
      <c r="E358" s="147">
        <v>0</v>
      </c>
      <c r="F358" s="147">
        <v>0</v>
      </c>
      <c r="G358" s="147">
        <v>0</v>
      </c>
      <c r="H358" s="147">
        <v>0</v>
      </c>
      <c r="I358" s="147">
        <v>0</v>
      </c>
      <c r="J358" s="147">
        <v>0</v>
      </c>
      <c r="K358" s="148">
        <v>0</v>
      </c>
    </row>
    <row r="359" spans="1:11" x14ac:dyDescent="0.35">
      <c r="A359" s="566"/>
      <c r="B359" s="32" t="s">
        <v>218</v>
      </c>
      <c r="C359" s="147">
        <v>0</v>
      </c>
      <c r="D359" s="147">
        <v>0</v>
      </c>
      <c r="E359" s="147">
        <v>0</v>
      </c>
      <c r="F359" s="147">
        <v>5.7935682115078872E-2</v>
      </c>
      <c r="G359" s="147">
        <v>0</v>
      </c>
      <c r="H359" s="147">
        <v>0</v>
      </c>
      <c r="I359" s="147">
        <v>0</v>
      </c>
      <c r="J359" s="147">
        <v>0</v>
      </c>
      <c r="K359" s="148">
        <v>0</v>
      </c>
    </row>
    <row r="360" spans="1:11" ht="15" thickBot="1" x14ac:dyDescent="0.4">
      <c r="A360" s="567"/>
      <c r="B360" s="143" t="s">
        <v>219</v>
      </c>
      <c r="C360" s="149">
        <v>0</v>
      </c>
      <c r="D360" s="149">
        <v>0</v>
      </c>
      <c r="E360" s="149">
        <v>1.5457165985560928E-2</v>
      </c>
      <c r="F360" s="149">
        <v>0</v>
      </c>
      <c r="G360" s="149">
        <v>0</v>
      </c>
      <c r="H360" s="149">
        <v>0</v>
      </c>
      <c r="I360" s="149">
        <v>0</v>
      </c>
      <c r="J360" s="149">
        <v>0</v>
      </c>
      <c r="K360" s="150">
        <v>0</v>
      </c>
    </row>
    <row r="361" spans="1:11" x14ac:dyDescent="0.35">
      <c r="A361" s="565" t="s">
        <v>204</v>
      </c>
      <c r="B361" s="142" t="s">
        <v>210</v>
      </c>
      <c r="C361" s="145">
        <v>4.4123201431567421E-2</v>
      </c>
      <c r="D361" s="145">
        <v>8.6950423731652158E-4</v>
      </c>
      <c r="E361" s="145">
        <v>0.24439838600636379</v>
      </c>
      <c r="F361" s="145">
        <v>0</v>
      </c>
      <c r="G361" s="145">
        <v>9.594328308542093E-4</v>
      </c>
      <c r="H361" s="145">
        <v>0</v>
      </c>
      <c r="I361" s="145">
        <v>3.2716935820935107E-2</v>
      </c>
      <c r="J361" s="145">
        <v>0</v>
      </c>
      <c r="K361" s="146">
        <v>0</v>
      </c>
    </row>
    <row r="362" spans="1:11" x14ac:dyDescent="0.35">
      <c r="A362" s="566"/>
      <c r="B362" s="32" t="s">
        <v>211</v>
      </c>
      <c r="C362" s="147">
        <v>5.178260190375935E-2</v>
      </c>
      <c r="D362" s="147">
        <v>0.41121350546578239</v>
      </c>
      <c r="E362" s="147">
        <v>0</v>
      </c>
      <c r="F362" s="147">
        <v>4.1649468453221268E-2</v>
      </c>
      <c r="G362" s="147">
        <v>0</v>
      </c>
      <c r="H362" s="147">
        <v>0</v>
      </c>
      <c r="I362" s="147">
        <v>0</v>
      </c>
      <c r="J362" s="147">
        <v>1.7511633529738613E-3</v>
      </c>
      <c r="K362" s="148">
        <v>0</v>
      </c>
    </row>
    <row r="363" spans="1:11" x14ac:dyDescent="0.35">
      <c r="A363" s="566"/>
      <c r="B363" s="32" t="s">
        <v>212</v>
      </c>
      <c r="C363" s="147">
        <v>3.4672151465229739E-3</v>
      </c>
      <c r="D363" s="147">
        <v>8.9499985194747313E-4</v>
      </c>
      <c r="E363" s="147">
        <v>0</v>
      </c>
      <c r="F363" s="147">
        <v>0</v>
      </c>
      <c r="G363" s="147">
        <v>0</v>
      </c>
      <c r="H363" s="147">
        <v>0</v>
      </c>
      <c r="I363" s="147">
        <v>0</v>
      </c>
      <c r="J363" s="147">
        <v>0</v>
      </c>
      <c r="K363" s="148">
        <v>0</v>
      </c>
    </row>
    <row r="364" spans="1:11" x14ac:dyDescent="0.35">
      <c r="A364" s="566"/>
      <c r="B364" s="32" t="s">
        <v>213</v>
      </c>
      <c r="C364" s="147">
        <v>2.9777026298504264E-4</v>
      </c>
      <c r="D364" s="147">
        <v>2.1534014237478583E-2</v>
      </c>
      <c r="E364" s="147">
        <v>0</v>
      </c>
      <c r="F364" s="147">
        <v>0</v>
      </c>
      <c r="G364" s="147">
        <v>0</v>
      </c>
      <c r="H364" s="147">
        <v>0</v>
      </c>
      <c r="I364" s="147">
        <v>0</v>
      </c>
      <c r="J364" s="147">
        <v>0</v>
      </c>
      <c r="K364" s="148">
        <v>0</v>
      </c>
    </row>
    <row r="365" spans="1:11" x14ac:dyDescent="0.35">
      <c r="A365" s="566"/>
      <c r="B365" s="32" t="s">
        <v>214</v>
      </c>
      <c r="C365" s="147">
        <v>8.5167484576235372E-5</v>
      </c>
      <c r="D365" s="147">
        <v>7.3916128481766163E-3</v>
      </c>
      <c r="E365" s="147">
        <v>0</v>
      </c>
      <c r="F365" s="147">
        <v>0</v>
      </c>
      <c r="G365" s="147">
        <v>0</v>
      </c>
      <c r="H365" s="147">
        <v>0</v>
      </c>
      <c r="I365" s="147">
        <v>0</v>
      </c>
      <c r="J365" s="147">
        <v>0</v>
      </c>
      <c r="K365" s="148">
        <v>0</v>
      </c>
    </row>
    <row r="366" spans="1:11" x14ac:dyDescent="0.35">
      <c r="A366" s="566"/>
      <c r="B366" s="32" t="s">
        <v>215</v>
      </c>
      <c r="C366" s="147">
        <v>5.4983919502506964E-5</v>
      </c>
      <c r="D366" s="147">
        <v>0</v>
      </c>
      <c r="E366" s="147">
        <v>0</v>
      </c>
      <c r="F366" s="147">
        <v>0</v>
      </c>
      <c r="G366" s="147">
        <v>0</v>
      </c>
      <c r="H366" s="147">
        <v>0</v>
      </c>
      <c r="I366" s="147">
        <v>0</v>
      </c>
      <c r="J366" s="147">
        <v>0</v>
      </c>
      <c r="K366" s="148">
        <v>0</v>
      </c>
    </row>
    <row r="367" spans="1:11" x14ac:dyDescent="0.35">
      <c r="A367" s="566"/>
      <c r="B367" s="32" t="s">
        <v>216</v>
      </c>
      <c r="C367" s="147">
        <v>0</v>
      </c>
      <c r="D367" s="147">
        <v>0</v>
      </c>
      <c r="E367" s="147">
        <v>0</v>
      </c>
      <c r="F367" s="147">
        <v>0</v>
      </c>
      <c r="G367" s="147">
        <v>0</v>
      </c>
      <c r="H367" s="147">
        <v>0</v>
      </c>
      <c r="I367" s="147">
        <v>0</v>
      </c>
      <c r="J367" s="147">
        <v>0</v>
      </c>
      <c r="K367" s="148">
        <v>0</v>
      </c>
    </row>
    <row r="368" spans="1:11" x14ac:dyDescent="0.35">
      <c r="A368" s="566"/>
      <c r="B368" s="32" t="s">
        <v>217</v>
      </c>
      <c r="C368" s="147">
        <v>0</v>
      </c>
      <c r="D368" s="147">
        <v>0</v>
      </c>
      <c r="E368" s="147">
        <v>0</v>
      </c>
      <c r="F368" s="147">
        <v>0</v>
      </c>
      <c r="G368" s="147">
        <v>0</v>
      </c>
      <c r="H368" s="147">
        <v>0</v>
      </c>
      <c r="I368" s="147">
        <v>0</v>
      </c>
      <c r="J368" s="147">
        <v>0</v>
      </c>
      <c r="K368" s="148">
        <v>0</v>
      </c>
    </row>
    <row r="369" spans="1:11" x14ac:dyDescent="0.35">
      <c r="A369" s="566"/>
      <c r="B369" s="32" t="s">
        <v>218</v>
      </c>
      <c r="C369" s="147">
        <v>0</v>
      </c>
      <c r="D369" s="147">
        <v>0</v>
      </c>
      <c r="E369" s="147">
        <v>0</v>
      </c>
      <c r="F369" s="147">
        <v>0.12328364948453779</v>
      </c>
      <c r="G369" s="147">
        <v>0</v>
      </c>
      <c r="H369" s="147">
        <v>0</v>
      </c>
      <c r="I369" s="147">
        <v>0</v>
      </c>
      <c r="J369" s="147">
        <v>0</v>
      </c>
      <c r="K369" s="148">
        <v>0</v>
      </c>
    </row>
    <row r="370" spans="1:11" ht="15" thickBot="1" x14ac:dyDescent="0.4">
      <c r="A370" s="567"/>
      <c r="B370" s="143" t="s">
        <v>219</v>
      </c>
      <c r="C370" s="149">
        <v>0</v>
      </c>
      <c r="D370" s="149">
        <v>0</v>
      </c>
      <c r="E370" s="149">
        <v>1.3526387261499132E-2</v>
      </c>
      <c r="F370" s="149">
        <v>0</v>
      </c>
      <c r="G370" s="149">
        <v>0</v>
      </c>
      <c r="H370" s="149">
        <v>0</v>
      </c>
      <c r="I370" s="149">
        <v>0</v>
      </c>
      <c r="J370" s="149">
        <v>0</v>
      </c>
      <c r="K370" s="150">
        <v>0</v>
      </c>
    </row>
    <row r="371" spans="1:11" x14ac:dyDescent="0.35">
      <c r="A371" s="565" t="s">
        <v>146</v>
      </c>
      <c r="B371" s="142" t="s">
        <v>210</v>
      </c>
      <c r="C371" s="145">
        <v>0.19492163386748843</v>
      </c>
      <c r="D371" s="145">
        <v>7.729629687116327E-4</v>
      </c>
      <c r="E371" s="145">
        <v>7.1034157240574339E-2</v>
      </c>
      <c r="F371" s="145">
        <v>0</v>
      </c>
      <c r="G371" s="145">
        <v>1.9237327342772434E-3</v>
      </c>
      <c r="H371" s="145">
        <v>0</v>
      </c>
      <c r="I371" s="145">
        <v>6.5599840218042785E-2</v>
      </c>
      <c r="J371" s="145">
        <v>0</v>
      </c>
      <c r="K371" s="146">
        <v>0</v>
      </c>
    </row>
    <row r="372" spans="1:11" x14ac:dyDescent="0.35">
      <c r="A372" s="566"/>
      <c r="B372" s="32" t="s">
        <v>211</v>
      </c>
      <c r="C372" s="147">
        <v>0.2287583185604746</v>
      </c>
      <c r="D372" s="147">
        <v>0.36555636915595835</v>
      </c>
      <c r="E372" s="147">
        <v>0</v>
      </c>
      <c r="F372" s="147">
        <v>4.4097910797698877E-4</v>
      </c>
      <c r="G372" s="147">
        <v>0</v>
      </c>
      <c r="H372" s="147">
        <v>0</v>
      </c>
      <c r="I372" s="147">
        <v>0</v>
      </c>
      <c r="J372" s="147">
        <v>3.2852672847718794E-3</v>
      </c>
      <c r="K372" s="148">
        <v>0</v>
      </c>
    </row>
    <row r="373" spans="1:11" x14ac:dyDescent="0.35">
      <c r="A373" s="566"/>
      <c r="B373" s="32" t="s">
        <v>212</v>
      </c>
      <c r="C373" s="147">
        <v>1.5317003739598163E-2</v>
      </c>
      <c r="D373" s="147">
        <v>7.9562779900054382E-4</v>
      </c>
      <c r="E373" s="147">
        <v>0</v>
      </c>
      <c r="F373" s="147">
        <v>0</v>
      </c>
      <c r="G373" s="147">
        <v>0</v>
      </c>
      <c r="H373" s="147">
        <v>0</v>
      </c>
      <c r="I373" s="147">
        <v>0</v>
      </c>
      <c r="J373" s="147">
        <v>0</v>
      </c>
      <c r="K373" s="148">
        <v>0</v>
      </c>
    </row>
    <row r="374" spans="1:11" x14ac:dyDescent="0.35">
      <c r="A374" s="566"/>
      <c r="B374" s="32" t="s">
        <v>213</v>
      </c>
      <c r="C374" s="147">
        <v>1.3154500193784864E-3</v>
      </c>
      <c r="D374" s="147">
        <v>1.9143087358205493E-2</v>
      </c>
      <c r="E374" s="147">
        <v>0</v>
      </c>
      <c r="F374" s="147">
        <v>0</v>
      </c>
      <c r="G374" s="147">
        <v>0</v>
      </c>
      <c r="H374" s="147">
        <v>0</v>
      </c>
      <c r="I374" s="147">
        <v>0</v>
      </c>
      <c r="J374" s="147">
        <v>0</v>
      </c>
      <c r="K374" s="148">
        <v>0</v>
      </c>
    </row>
    <row r="375" spans="1:11" x14ac:dyDescent="0.35">
      <c r="A375" s="566"/>
      <c r="B375" s="32" t="s">
        <v>214</v>
      </c>
      <c r="C375" s="147">
        <v>3.7624163042047399E-4</v>
      </c>
      <c r="D375" s="147">
        <v>6.5709202617879898E-3</v>
      </c>
      <c r="E375" s="147">
        <v>0</v>
      </c>
      <c r="F375" s="147">
        <v>0</v>
      </c>
      <c r="G375" s="147">
        <v>0</v>
      </c>
      <c r="H375" s="147">
        <v>0</v>
      </c>
      <c r="I375" s="147">
        <v>0</v>
      </c>
      <c r="J375" s="147">
        <v>0</v>
      </c>
      <c r="K375" s="148">
        <v>0</v>
      </c>
    </row>
    <row r="376" spans="1:11" x14ac:dyDescent="0.35">
      <c r="A376" s="566"/>
      <c r="B376" s="32" t="s">
        <v>215</v>
      </c>
      <c r="C376" s="147">
        <v>2.4290067533946826E-4</v>
      </c>
      <c r="D376" s="147">
        <v>0</v>
      </c>
      <c r="E376" s="147">
        <v>0</v>
      </c>
      <c r="F376" s="147">
        <v>0</v>
      </c>
      <c r="G376" s="147">
        <v>0</v>
      </c>
      <c r="H376" s="147">
        <v>0</v>
      </c>
      <c r="I376" s="147">
        <v>0</v>
      </c>
      <c r="J376" s="147">
        <v>0</v>
      </c>
      <c r="K376" s="148">
        <v>0</v>
      </c>
    </row>
    <row r="377" spans="1:11" x14ac:dyDescent="0.35">
      <c r="A377" s="566"/>
      <c r="B377" s="32" t="s">
        <v>216</v>
      </c>
      <c r="C377" s="147">
        <v>0</v>
      </c>
      <c r="D377" s="147">
        <v>0</v>
      </c>
      <c r="E377" s="147">
        <v>0</v>
      </c>
      <c r="F377" s="147">
        <v>0</v>
      </c>
      <c r="G377" s="147">
        <v>0</v>
      </c>
      <c r="H377" s="147">
        <v>0</v>
      </c>
      <c r="I377" s="147">
        <v>0</v>
      </c>
      <c r="J377" s="147">
        <v>0</v>
      </c>
      <c r="K377" s="148">
        <v>0</v>
      </c>
    </row>
    <row r="378" spans="1:11" x14ac:dyDescent="0.35">
      <c r="A378" s="566"/>
      <c r="B378" s="32" t="s">
        <v>217</v>
      </c>
      <c r="C378" s="147">
        <v>0</v>
      </c>
      <c r="D378" s="147">
        <v>0</v>
      </c>
      <c r="E378" s="147">
        <v>0</v>
      </c>
      <c r="F378" s="147">
        <v>0</v>
      </c>
      <c r="G378" s="147">
        <v>0</v>
      </c>
      <c r="H378" s="147">
        <v>0</v>
      </c>
      <c r="I378" s="147">
        <v>0</v>
      </c>
      <c r="J378" s="147">
        <v>0</v>
      </c>
      <c r="K378" s="148">
        <v>0</v>
      </c>
    </row>
    <row r="379" spans="1:11" x14ac:dyDescent="0.35">
      <c r="A379" s="566"/>
      <c r="B379" s="32" t="s">
        <v>218</v>
      </c>
      <c r="C379" s="147">
        <v>0</v>
      </c>
      <c r="D379" s="147">
        <v>0</v>
      </c>
      <c r="E379" s="147">
        <v>0</v>
      </c>
      <c r="F379" s="147">
        <v>1.3053111071249332E-3</v>
      </c>
      <c r="G379" s="147">
        <v>0</v>
      </c>
      <c r="H379" s="147">
        <v>0</v>
      </c>
      <c r="I379" s="147">
        <v>0</v>
      </c>
      <c r="J379" s="147">
        <v>0</v>
      </c>
      <c r="K379" s="148">
        <v>0</v>
      </c>
    </row>
    <row r="380" spans="1:11" ht="15" thickBot="1" x14ac:dyDescent="0.4">
      <c r="A380" s="567"/>
      <c r="B380" s="143" t="s">
        <v>219</v>
      </c>
      <c r="C380" s="149">
        <v>0</v>
      </c>
      <c r="D380" s="149">
        <v>0</v>
      </c>
      <c r="E380" s="149">
        <v>2.2640196270868169E-2</v>
      </c>
      <c r="F380" s="149">
        <v>0</v>
      </c>
      <c r="G380" s="149">
        <v>0</v>
      </c>
      <c r="H380" s="149">
        <v>0</v>
      </c>
      <c r="I380" s="149">
        <v>0</v>
      </c>
      <c r="J380" s="149">
        <v>0</v>
      </c>
      <c r="K380" s="150">
        <v>0</v>
      </c>
    </row>
    <row r="381" spans="1:11" x14ac:dyDescent="0.35">
      <c r="A381" s="565" t="s">
        <v>205</v>
      </c>
      <c r="B381" s="142" t="s">
        <v>210</v>
      </c>
      <c r="C381" s="145">
        <v>0.25457016120206316</v>
      </c>
      <c r="D381" s="145">
        <v>1.6281325074149635E-4</v>
      </c>
      <c r="E381" s="145">
        <v>2.7575704834258145E-2</v>
      </c>
      <c r="F381" s="145">
        <v>0</v>
      </c>
      <c r="G381" s="145">
        <v>3.6647785498665794E-3</v>
      </c>
      <c r="H381" s="145">
        <v>0</v>
      </c>
      <c r="I381" s="145">
        <v>0.12497000390029804</v>
      </c>
      <c r="J381" s="145">
        <v>0</v>
      </c>
      <c r="K381" s="146">
        <v>0</v>
      </c>
    </row>
    <row r="382" spans="1:11" x14ac:dyDescent="0.35">
      <c r="A382" s="566"/>
      <c r="B382" s="32" t="s">
        <v>211</v>
      </c>
      <c r="C382" s="147">
        <v>0.29876130666872136</v>
      </c>
      <c r="D382" s="147">
        <v>7.6999058429336034E-2</v>
      </c>
      <c r="E382" s="147">
        <v>0</v>
      </c>
      <c r="F382" s="147">
        <v>3.9896996203341695E-2</v>
      </c>
      <c r="G382" s="147">
        <v>0</v>
      </c>
      <c r="H382" s="147">
        <v>0</v>
      </c>
      <c r="I382" s="147">
        <v>0</v>
      </c>
      <c r="J382" s="147">
        <v>3.8499390673871295E-4</v>
      </c>
      <c r="K382" s="148">
        <v>0</v>
      </c>
    </row>
    <row r="383" spans="1:11" x14ac:dyDescent="0.35">
      <c r="A383" s="566"/>
      <c r="B383" s="32" t="s">
        <v>212</v>
      </c>
      <c r="C383" s="147">
        <v>2.0004203913932397E-2</v>
      </c>
      <c r="D383" s="147">
        <v>1.6758726301144072E-4</v>
      </c>
      <c r="E383" s="147">
        <v>0</v>
      </c>
      <c r="F383" s="147">
        <v>0</v>
      </c>
      <c r="G383" s="147">
        <v>0</v>
      </c>
      <c r="H383" s="147">
        <v>0</v>
      </c>
      <c r="I383" s="147">
        <v>0</v>
      </c>
      <c r="J383" s="147">
        <v>0</v>
      </c>
      <c r="K383" s="148">
        <v>0</v>
      </c>
    </row>
    <row r="384" spans="1:11" x14ac:dyDescent="0.35">
      <c r="A384" s="566"/>
      <c r="B384" s="32" t="s">
        <v>213</v>
      </c>
      <c r="C384" s="147">
        <v>1.7179946465772629E-3</v>
      </c>
      <c r="D384" s="147">
        <v>4.0322090555163937E-3</v>
      </c>
      <c r="E384" s="147">
        <v>0</v>
      </c>
      <c r="F384" s="147">
        <v>0</v>
      </c>
      <c r="G384" s="147">
        <v>0</v>
      </c>
      <c r="H384" s="147">
        <v>0</v>
      </c>
      <c r="I384" s="147">
        <v>0</v>
      </c>
      <c r="J384" s="147">
        <v>0</v>
      </c>
      <c r="K384" s="148">
        <v>0</v>
      </c>
    </row>
    <row r="385" spans="1:11" x14ac:dyDescent="0.35">
      <c r="A385" s="566"/>
      <c r="B385" s="32" t="s">
        <v>214</v>
      </c>
      <c r="C385" s="147">
        <v>4.9137640910695531E-4</v>
      </c>
      <c r="D385" s="147">
        <v>1.3840674540567632E-3</v>
      </c>
      <c r="E385" s="147">
        <v>0</v>
      </c>
      <c r="F385" s="147">
        <v>0</v>
      </c>
      <c r="G385" s="147">
        <v>0</v>
      </c>
      <c r="H385" s="147">
        <v>0</v>
      </c>
      <c r="I385" s="147">
        <v>0</v>
      </c>
      <c r="J385" s="147">
        <v>0</v>
      </c>
      <c r="K385" s="148">
        <v>0</v>
      </c>
    </row>
    <row r="386" spans="1:11" x14ac:dyDescent="0.35">
      <c r="A386" s="566"/>
      <c r="B386" s="32" t="s">
        <v>215</v>
      </c>
      <c r="C386" s="147">
        <v>3.1723140654205307E-4</v>
      </c>
      <c r="D386" s="147">
        <v>0</v>
      </c>
      <c r="E386" s="147">
        <v>0</v>
      </c>
      <c r="F386" s="147">
        <v>0</v>
      </c>
      <c r="G386" s="147">
        <v>0</v>
      </c>
      <c r="H386" s="147">
        <v>0</v>
      </c>
      <c r="I386" s="147">
        <v>0</v>
      </c>
      <c r="J386" s="147">
        <v>0</v>
      </c>
      <c r="K386" s="148">
        <v>0</v>
      </c>
    </row>
    <row r="387" spans="1:11" x14ac:dyDescent="0.35">
      <c r="A387" s="566"/>
      <c r="B387" s="32" t="s">
        <v>216</v>
      </c>
      <c r="C387" s="147">
        <v>0</v>
      </c>
      <c r="D387" s="147">
        <v>0</v>
      </c>
      <c r="E387" s="147">
        <v>0</v>
      </c>
      <c r="F387" s="147">
        <v>0</v>
      </c>
      <c r="G387" s="147">
        <v>0</v>
      </c>
      <c r="H387" s="147">
        <v>0</v>
      </c>
      <c r="I387" s="147">
        <v>0</v>
      </c>
      <c r="J387" s="147">
        <v>0</v>
      </c>
      <c r="K387" s="148">
        <v>0</v>
      </c>
    </row>
    <row r="388" spans="1:11" x14ac:dyDescent="0.35">
      <c r="A388" s="566"/>
      <c r="B388" s="32" t="s">
        <v>217</v>
      </c>
      <c r="C388" s="147">
        <v>0</v>
      </c>
      <c r="D388" s="147">
        <v>0</v>
      </c>
      <c r="E388" s="147">
        <v>0</v>
      </c>
      <c r="F388" s="147">
        <v>0</v>
      </c>
      <c r="G388" s="147">
        <v>0</v>
      </c>
      <c r="H388" s="147">
        <v>0</v>
      </c>
      <c r="I388" s="147">
        <v>0</v>
      </c>
      <c r="J388" s="147">
        <v>0</v>
      </c>
      <c r="K388" s="148">
        <v>0</v>
      </c>
    </row>
    <row r="389" spans="1:11" x14ac:dyDescent="0.35">
      <c r="A389" s="566"/>
      <c r="B389" s="32" t="s">
        <v>218</v>
      </c>
      <c r="C389" s="147">
        <v>0</v>
      </c>
      <c r="D389" s="147">
        <v>0</v>
      </c>
      <c r="E389" s="147">
        <v>0</v>
      </c>
      <c r="F389" s="147">
        <v>0.11809628017085277</v>
      </c>
      <c r="G389" s="147">
        <v>0</v>
      </c>
      <c r="H389" s="147">
        <v>0</v>
      </c>
      <c r="I389" s="147">
        <v>0</v>
      </c>
      <c r="J389" s="147">
        <v>0</v>
      </c>
      <c r="K389" s="148">
        <v>0</v>
      </c>
    </row>
    <row r="390" spans="1:11" ht="15" thickBot="1" x14ac:dyDescent="0.4">
      <c r="A390" s="567"/>
      <c r="B390" s="143" t="s">
        <v>219</v>
      </c>
      <c r="C390" s="149">
        <v>0</v>
      </c>
      <c r="D390" s="149">
        <v>0</v>
      </c>
      <c r="E390" s="149">
        <v>2.6803232735038571E-2</v>
      </c>
      <c r="F390" s="149">
        <v>0</v>
      </c>
      <c r="G390" s="149">
        <v>0</v>
      </c>
      <c r="H390" s="149">
        <v>0</v>
      </c>
      <c r="I390" s="149">
        <v>0</v>
      </c>
      <c r="J390" s="149">
        <v>0</v>
      </c>
      <c r="K390" s="150">
        <v>0</v>
      </c>
    </row>
    <row r="391" spans="1:11" x14ac:dyDescent="0.35">
      <c r="A391" s="565" t="s">
        <v>148</v>
      </c>
      <c r="B391" s="142" t="s">
        <v>210</v>
      </c>
      <c r="C391" s="145">
        <v>0.31699041198376593</v>
      </c>
      <c r="D391" s="145">
        <v>1.9684265799586585E-4</v>
      </c>
      <c r="E391" s="145">
        <v>5.1993581388395139E-3</v>
      </c>
      <c r="F391" s="145">
        <v>0</v>
      </c>
      <c r="G391" s="145">
        <v>4.8186912777671998E-3</v>
      </c>
      <c r="H391" s="145">
        <v>0</v>
      </c>
      <c r="I391" s="145">
        <v>0.1643187602150811</v>
      </c>
      <c r="J391" s="145">
        <v>0</v>
      </c>
      <c r="K391" s="146">
        <v>0</v>
      </c>
    </row>
    <row r="392" spans="1:11" x14ac:dyDescent="0.35">
      <c r="A392" s="566"/>
      <c r="B392" s="32" t="s">
        <v>211</v>
      </c>
      <c r="C392" s="147">
        <v>0.3720171650854055</v>
      </c>
      <c r="D392" s="147">
        <v>9.3092541641308091E-2</v>
      </c>
      <c r="E392" s="147">
        <v>0</v>
      </c>
      <c r="F392" s="147">
        <v>5.0198122838184207E-5</v>
      </c>
      <c r="G392" s="147">
        <v>0</v>
      </c>
      <c r="H392" s="147">
        <v>0</v>
      </c>
      <c r="I392" s="147">
        <v>0</v>
      </c>
      <c r="J392" s="147">
        <v>6.4310175897950043E-4</v>
      </c>
      <c r="K392" s="148">
        <v>0</v>
      </c>
    </row>
    <row r="393" spans="1:11" x14ac:dyDescent="0.35">
      <c r="A393" s="566"/>
      <c r="B393" s="32" t="s">
        <v>212</v>
      </c>
      <c r="C393" s="147">
        <v>2.4909206994811382E-2</v>
      </c>
      <c r="D393" s="147">
        <v>2.0261448099086741E-4</v>
      </c>
      <c r="E393" s="147">
        <v>0</v>
      </c>
      <c r="F393" s="147">
        <v>0</v>
      </c>
      <c r="G393" s="147">
        <v>0</v>
      </c>
      <c r="H393" s="147">
        <v>0</v>
      </c>
      <c r="I393" s="147">
        <v>0</v>
      </c>
      <c r="J393" s="147">
        <v>0</v>
      </c>
      <c r="K393" s="148">
        <v>0</v>
      </c>
    </row>
    <row r="394" spans="1:11" x14ac:dyDescent="0.35">
      <c r="A394" s="566"/>
      <c r="B394" s="32" t="s">
        <v>213</v>
      </c>
      <c r="C394" s="147">
        <v>2.1392445533794054E-3</v>
      </c>
      <c r="D394" s="147">
        <v>4.8749763576863029E-3</v>
      </c>
      <c r="E394" s="147">
        <v>0</v>
      </c>
      <c r="F394" s="147">
        <v>0</v>
      </c>
      <c r="G394" s="147">
        <v>0</v>
      </c>
      <c r="H394" s="147">
        <v>0</v>
      </c>
      <c r="I394" s="147">
        <v>0</v>
      </c>
      <c r="J394" s="147">
        <v>0</v>
      </c>
      <c r="K394" s="148">
        <v>0</v>
      </c>
    </row>
    <row r="395" spans="1:11" x14ac:dyDescent="0.35">
      <c r="A395" s="566"/>
      <c r="B395" s="32" t="s">
        <v>214</v>
      </c>
      <c r="C395" s="147">
        <v>6.1186122374445396E-4</v>
      </c>
      <c r="D395" s="147">
        <v>1.6733497750417822E-3</v>
      </c>
      <c r="E395" s="147">
        <v>0</v>
      </c>
      <c r="F395" s="147">
        <v>0</v>
      </c>
      <c r="G395" s="147">
        <v>0</v>
      </c>
      <c r="H395" s="147">
        <v>0</v>
      </c>
      <c r="I395" s="147">
        <v>0</v>
      </c>
      <c r="J395" s="147">
        <v>0</v>
      </c>
      <c r="K395" s="148">
        <v>0</v>
      </c>
    </row>
    <row r="396" spans="1:11" x14ac:dyDescent="0.35">
      <c r="A396" s="566"/>
      <c r="B396" s="32" t="s">
        <v>215</v>
      </c>
      <c r="C396" s="147">
        <v>3.9501610785459162E-4</v>
      </c>
      <c r="D396" s="147">
        <v>0</v>
      </c>
      <c r="E396" s="147">
        <v>0</v>
      </c>
      <c r="F396" s="147">
        <v>0</v>
      </c>
      <c r="G396" s="147">
        <v>0</v>
      </c>
      <c r="H396" s="147">
        <v>0</v>
      </c>
      <c r="I396" s="147">
        <v>0</v>
      </c>
      <c r="J396" s="147">
        <v>0</v>
      </c>
      <c r="K396" s="148">
        <v>0</v>
      </c>
    </row>
    <row r="397" spans="1:11" x14ac:dyDescent="0.35">
      <c r="A397" s="566"/>
      <c r="B397" s="32" t="s">
        <v>216</v>
      </c>
      <c r="C397" s="147">
        <v>0</v>
      </c>
      <c r="D397" s="147">
        <v>0</v>
      </c>
      <c r="E397" s="147">
        <v>0</v>
      </c>
      <c r="F397" s="147">
        <v>0</v>
      </c>
      <c r="G397" s="147">
        <v>0</v>
      </c>
      <c r="H397" s="147">
        <v>0</v>
      </c>
      <c r="I397" s="147">
        <v>0</v>
      </c>
      <c r="J397" s="147">
        <v>0</v>
      </c>
      <c r="K397" s="148">
        <v>0</v>
      </c>
    </row>
    <row r="398" spans="1:11" x14ac:dyDescent="0.35">
      <c r="A398" s="566"/>
      <c r="B398" s="32" t="s">
        <v>217</v>
      </c>
      <c r="C398" s="147">
        <v>0</v>
      </c>
      <c r="D398" s="147">
        <v>0</v>
      </c>
      <c r="E398" s="147">
        <v>0</v>
      </c>
      <c r="F398" s="147">
        <v>0</v>
      </c>
      <c r="G398" s="147">
        <v>0</v>
      </c>
      <c r="H398" s="147">
        <v>0</v>
      </c>
      <c r="I398" s="147">
        <v>0</v>
      </c>
      <c r="J398" s="147">
        <v>0</v>
      </c>
      <c r="K398" s="148">
        <v>0</v>
      </c>
    </row>
    <row r="399" spans="1:11" x14ac:dyDescent="0.35">
      <c r="A399" s="566"/>
      <c r="B399" s="32" t="s">
        <v>218</v>
      </c>
      <c r="C399" s="147">
        <v>0</v>
      </c>
      <c r="D399" s="147">
        <v>0</v>
      </c>
      <c r="E399" s="147">
        <v>0</v>
      </c>
      <c r="F399" s="147">
        <v>1.4858791745962443E-4</v>
      </c>
      <c r="G399" s="147">
        <v>0</v>
      </c>
      <c r="H399" s="147">
        <v>0</v>
      </c>
      <c r="I399" s="147">
        <v>0</v>
      </c>
      <c r="J399" s="147">
        <v>0</v>
      </c>
      <c r="K399" s="148">
        <v>0</v>
      </c>
    </row>
    <row r="400" spans="1:11" ht="15" thickBot="1" x14ac:dyDescent="0.4">
      <c r="A400" s="567"/>
      <c r="B400" s="143" t="s">
        <v>219</v>
      </c>
      <c r="C400" s="149">
        <v>0</v>
      </c>
      <c r="D400" s="149">
        <v>0</v>
      </c>
      <c r="E400" s="149">
        <v>7.7180717070509022E-3</v>
      </c>
      <c r="F400" s="149">
        <v>0</v>
      </c>
      <c r="G400" s="149">
        <v>0</v>
      </c>
      <c r="H400" s="149">
        <v>0</v>
      </c>
      <c r="I400" s="149">
        <v>0</v>
      </c>
      <c r="J400" s="149">
        <v>0</v>
      </c>
      <c r="K400" s="150">
        <v>0</v>
      </c>
    </row>
    <row r="401" spans="1:11" x14ac:dyDescent="0.35">
      <c r="A401" s="565" t="s">
        <v>149</v>
      </c>
      <c r="B401" s="142" t="s">
        <v>210</v>
      </c>
      <c r="C401" s="145">
        <v>0.13912908535565172</v>
      </c>
      <c r="D401" s="145">
        <v>8.4288461111164427E-4</v>
      </c>
      <c r="E401" s="145">
        <v>6.2013876777326171E-2</v>
      </c>
      <c r="F401" s="145">
        <v>0</v>
      </c>
      <c r="G401" s="145">
        <v>2.4975056707639185E-3</v>
      </c>
      <c r="H401" s="145">
        <v>0</v>
      </c>
      <c r="I401" s="145">
        <v>8.5165662582189619E-2</v>
      </c>
      <c r="J401" s="145">
        <v>0</v>
      </c>
      <c r="K401" s="146">
        <v>0</v>
      </c>
    </row>
    <row r="402" spans="1:11" x14ac:dyDescent="0.35">
      <c r="A402" s="566"/>
      <c r="B402" s="32" t="s">
        <v>211</v>
      </c>
      <c r="C402" s="147">
        <v>0.16328067335230842</v>
      </c>
      <c r="D402" s="147">
        <v>0.39862432034613399</v>
      </c>
      <c r="E402" s="147">
        <v>0</v>
      </c>
      <c r="F402" s="147">
        <v>2.530839579424542E-2</v>
      </c>
      <c r="G402" s="147">
        <v>0</v>
      </c>
      <c r="H402" s="147">
        <v>0</v>
      </c>
      <c r="I402" s="147">
        <v>0</v>
      </c>
      <c r="J402" s="147">
        <v>3.7779757803028001E-3</v>
      </c>
      <c r="K402" s="148">
        <v>0</v>
      </c>
    </row>
    <row r="403" spans="1:11" x14ac:dyDescent="0.35">
      <c r="A403" s="566"/>
      <c r="B403" s="32" t="s">
        <v>212</v>
      </c>
      <c r="C403" s="147">
        <v>1.0932807602711321E-2</v>
      </c>
      <c r="D403" s="147">
        <v>8.6759968471448762E-4</v>
      </c>
      <c r="E403" s="147">
        <v>0</v>
      </c>
      <c r="F403" s="147">
        <v>0</v>
      </c>
      <c r="G403" s="147">
        <v>0</v>
      </c>
      <c r="H403" s="147">
        <v>0</v>
      </c>
      <c r="I403" s="147">
        <v>0</v>
      </c>
      <c r="J403" s="147">
        <v>0</v>
      </c>
      <c r="K403" s="148">
        <v>0</v>
      </c>
    </row>
    <row r="404" spans="1:11" x14ac:dyDescent="0.35">
      <c r="A404" s="566"/>
      <c r="B404" s="32" t="s">
        <v>213</v>
      </c>
      <c r="C404" s="147">
        <v>9.3892788807435276E-4</v>
      </c>
      <c r="D404" s="147">
        <v>2.0874756484507432E-2</v>
      </c>
      <c r="E404" s="147">
        <v>0</v>
      </c>
      <c r="F404" s="147">
        <v>0</v>
      </c>
      <c r="G404" s="147">
        <v>0</v>
      </c>
      <c r="H404" s="147">
        <v>0</v>
      </c>
      <c r="I404" s="147">
        <v>0</v>
      </c>
      <c r="J404" s="147">
        <v>0</v>
      </c>
      <c r="K404" s="148">
        <v>0</v>
      </c>
    </row>
    <row r="405" spans="1:11" x14ac:dyDescent="0.35">
      <c r="A405" s="566"/>
      <c r="B405" s="32" t="s">
        <v>214</v>
      </c>
      <c r="C405" s="147">
        <v>2.6854973906439576E-4</v>
      </c>
      <c r="D405" s="147">
        <v>7.1653207122384637E-3</v>
      </c>
      <c r="E405" s="147">
        <v>0</v>
      </c>
      <c r="F405" s="147">
        <v>0</v>
      </c>
      <c r="G405" s="147">
        <v>0</v>
      </c>
      <c r="H405" s="147">
        <v>0</v>
      </c>
      <c r="I405" s="147">
        <v>0</v>
      </c>
      <c r="J405" s="147">
        <v>0</v>
      </c>
      <c r="K405" s="148">
        <v>0</v>
      </c>
    </row>
    <row r="406" spans="1:11" x14ac:dyDescent="0.35">
      <c r="A406" s="566"/>
      <c r="B406" s="32" t="s">
        <v>215</v>
      </c>
      <c r="C406" s="147">
        <v>1.7337505397284187E-4</v>
      </c>
      <c r="D406" s="147">
        <v>0</v>
      </c>
      <c r="E406" s="147">
        <v>0</v>
      </c>
      <c r="F406" s="147">
        <v>0</v>
      </c>
      <c r="G406" s="147">
        <v>0</v>
      </c>
      <c r="H406" s="147">
        <v>0</v>
      </c>
      <c r="I406" s="147">
        <v>0</v>
      </c>
      <c r="J406" s="147">
        <v>0</v>
      </c>
      <c r="K406" s="148">
        <v>0</v>
      </c>
    </row>
    <row r="407" spans="1:11" x14ac:dyDescent="0.35">
      <c r="A407" s="566"/>
      <c r="B407" s="32" t="s">
        <v>216</v>
      </c>
      <c r="C407" s="147">
        <v>0</v>
      </c>
      <c r="D407" s="147">
        <v>0</v>
      </c>
      <c r="E407" s="147">
        <v>0</v>
      </c>
      <c r="F407" s="147">
        <v>0</v>
      </c>
      <c r="G407" s="147">
        <v>0</v>
      </c>
      <c r="H407" s="147">
        <v>0</v>
      </c>
      <c r="I407" s="147">
        <v>0</v>
      </c>
      <c r="J407" s="147">
        <v>0</v>
      </c>
      <c r="K407" s="148">
        <v>0</v>
      </c>
    </row>
    <row r="408" spans="1:11" x14ac:dyDescent="0.35">
      <c r="A408" s="566"/>
      <c r="B408" s="32" t="s">
        <v>217</v>
      </c>
      <c r="C408" s="147">
        <v>0</v>
      </c>
      <c r="D408" s="147">
        <v>0</v>
      </c>
      <c r="E408" s="147">
        <v>0</v>
      </c>
      <c r="F408" s="147">
        <v>0</v>
      </c>
      <c r="G408" s="147">
        <v>0</v>
      </c>
      <c r="H408" s="147">
        <v>0</v>
      </c>
      <c r="I408" s="147">
        <v>0</v>
      </c>
      <c r="J408" s="147">
        <v>0</v>
      </c>
      <c r="K408" s="148">
        <v>0</v>
      </c>
    </row>
    <row r="409" spans="1:11" x14ac:dyDescent="0.35">
      <c r="A409" s="566"/>
      <c r="B409" s="32" t="s">
        <v>218</v>
      </c>
      <c r="C409" s="147">
        <v>0</v>
      </c>
      <c r="D409" s="147">
        <v>0</v>
      </c>
      <c r="E409" s="147">
        <v>0</v>
      </c>
      <c r="F409" s="147">
        <v>7.4913594626497243E-2</v>
      </c>
      <c r="G409" s="147">
        <v>0</v>
      </c>
      <c r="H409" s="147">
        <v>0</v>
      </c>
      <c r="I409" s="147">
        <v>0</v>
      </c>
      <c r="J409" s="147">
        <v>0</v>
      </c>
      <c r="K409" s="148">
        <v>0</v>
      </c>
    </row>
    <row r="410" spans="1:11" ht="15" thickBot="1" x14ac:dyDescent="0.4">
      <c r="A410" s="567"/>
      <c r="B410" s="143" t="s">
        <v>219</v>
      </c>
      <c r="C410" s="149">
        <v>0</v>
      </c>
      <c r="D410" s="149">
        <v>0</v>
      </c>
      <c r="E410" s="149">
        <v>3.2246879381856606E-3</v>
      </c>
      <c r="F410" s="149">
        <v>0</v>
      </c>
      <c r="G410" s="149">
        <v>0</v>
      </c>
      <c r="H410" s="149">
        <v>0</v>
      </c>
      <c r="I410" s="149">
        <v>0</v>
      </c>
      <c r="J410" s="149">
        <v>0</v>
      </c>
      <c r="K410" s="150">
        <v>0</v>
      </c>
    </row>
    <row r="411" spans="1:11" x14ac:dyDescent="0.35">
      <c r="A411" s="138"/>
      <c r="B411" s="138"/>
    </row>
    <row r="412" spans="1:11" x14ac:dyDescent="0.35">
      <c r="A412" s="138"/>
      <c r="B412" s="138"/>
    </row>
    <row r="413" spans="1:11" x14ac:dyDescent="0.35">
      <c r="A413" s="138"/>
      <c r="B413" s="138"/>
    </row>
    <row r="414" spans="1:11" x14ac:dyDescent="0.35">
      <c r="A414" s="138"/>
      <c r="B414" s="138"/>
    </row>
    <row r="415" spans="1:11" x14ac:dyDescent="0.35">
      <c r="A415" s="138"/>
      <c r="B415" s="138"/>
    </row>
    <row r="416" spans="1:11" x14ac:dyDescent="0.35">
      <c r="A416" s="138"/>
      <c r="B416" s="138"/>
    </row>
    <row r="417" spans="1:2" x14ac:dyDescent="0.35">
      <c r="A417" s="138"/>
      <c r="B417" s="138"/>
    </row>
    <row r="418" spans="1:2" x14ac:dyDescent="0.35">
      <c r="A418" s="138"/>
      <c r="B418" s="138"/>
    </row>
    <row r="419" spans="1:2" x14ac:dyDescent="0.35">
      <c r="A419" s="138"/>
      <c r="B419" s="138"/>
    </row>
    <row r="420" spans="1:2" x14ac:dyDescent="0.35">
      <c r="A420" s="138"/>
      <c r="B420" s="138"/>
    </row>
    <row r="421" spans="1:2" x14ac:dyDescent="0.35">
      <c r="A421" s="138"/>
      <c r="B421" s="138"/>
    </row>
    <row r="422" spans="1:2" x14ac:dyDescent="0.35">
      <c r="A422" s="138"/>
      <c r="B422" s="138"/>
    </row>
    <row r="423" spans="1:2" x14ac:dyDescent="0.35">
      <c r="A423" s="138"/>
      <c r="B423" s="138"/>
    </row>
    <row r="424" spans="1:2" x14ac:dyDescent="0.35">
      <c r="A424" s="138"/>
      <c r="B424" s="138"/>
    </row>
    <row r="425" spans="1:2" x14ac:dyDescent="0.35">
      <c r="A425" s="138"/>
      <c r="B425" s="138"/>
    </row>
    <row r="426" spans="1:2" x14ac:dyDescent="0.35">
      <c r="A426" s="138"/>
      <c r="B426" s="138"/>
    </row>
    <row r="427" spans="1:2" x14ac:dyDescent="0.35">
      <c r="A427" s="138"/>
      <c r="B427" s="138"/>
    </row>
    <row r="428" spans="1:2" x14ac:dyDescent="0.35">
      <c r="A428" s="138"/>
      <c r="B428" s="138"/>
    </row>
    <row r="429" spans="1:2" x14ac:dyDescent="0.35">
      <c r="A429" s="138"/>
      <c r="B429" s="138"/>
    </row>
    <row r="430" spans="1:2" x14ac:dyDescent="0.35">
      <c r="A430" s="138"/>
      <c r="B430" s="138"/>
    </row>
    <row r="431" spans="1:2" x14ac:dyDescent="0.35">
      <c r="A431" s="138"/>
      <c r="B431" s="138"/>
    </row>
    <row r="432" spans="1:2" x14ac:dyDescent="0.35">
      <c r="A432" s="138"/>
      <c r="B432" s="138"/>
    </row>
    <row r="433" spans="1:2" x14ac:dyDescent="0.35">
      <c r="A433" s="138"/>
      <c r="B433" s="138"/>
    </row>
    <row r="434" spans="1:2" x14ac:dyDescent="0.35">
      <c r="A434" s="138"/>
      <c r="B434" s="138"/>
    </row>
    <row r="435" spans="1:2" x14ac:dyDescent="0.35">
      <c r="A435" s="138"/>
      <c r="B435" s="138"/>
    </row>
  </sheetData>
  <mergeCells count="35">
    <mergeCell ref="A361:A370"/>
    <mergeCell ref="A371:A380"/>
    <mergeCell ref="A381:A390"/>
    <mergeCell ref="A391:A400"/>
    <mergeCell ref="A401:A410"/>
    <mergeCell ref="A351:A360"/>
    <mergeCell ref="A241:A250"/>
    <mergeCell ref="A251:A260"/>
    <mergeCell ref="A261:A270"/>
    <mergeCell ref="A271:A280"/>
    <mergeCell ref="A281:A290"/>
    <mergeCell ref="A291:A300"/>
    <mergeCell ref="A301:A310"/>
    <mergeCell ref="A311:A320"/>
    <mergeCell ref="A321:A330"/>
    <mergeCell ref="A331:A340"/>
    <mergeCell ref="A341:A350"/>
    <mergeCell ref="A231:A240"/>
    <mergeCell ref="A121:A130"/>
    <mergeCell ref="A131:A140"/>
    <mergeCell ref="A141:A150"/>
    <mergeCell ref="A151:A160"/>
    <mergeCell ref="A161:A170"/>
    <mergeCell ref="A171:A180"/>
    <mergeCell ref="A181:A190"/>
    <mergeCell ref="A191:A200"/>
    <mergeCell ref="A201:A210"/>
    <mergeCell ref="A211:A220"/>
    <mergeCell ref="A221:A230"/>
    <mergeCell ref="A111:A120"/>
    <mergeCell ref="A61:A70"/>
    <mergeCell ref="A71:A80"/>
    <mergeCell ref="A81:A90"/>
    <mergeCell ref="A91:A100"/>
    <mergeCell ref="A101:A110"/>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1" tint="0.499984740745262"/>
  </sheetPr>
  <dimension ref="A1:CL215"/>
  <sheetViews>
    <sheetView topLeftCell="A53" zoomScale="85" zoomScaleNormal="85" workbookViewId="0">
      <selection activeCell="C82" sqref="C82"/>
    </sheetView>
  </sheetViews>
  <sheetFormatPr baseColWidth="10" defaultColWidth="11.453125" defaultRowHeight="14.5" x14ac:dyDescent="0.35"/>
  <cols>
    <col min="1" max="1" width="76.6328125" customWidth="1"/>
    <col min="2" max="2" width="79.6328125" customWidth="1"/>
    <col min="3" max="3" width="61.6328125" customWidth="1"/>
    <col min="4" max="4" width="64" customWidth="1"/>
    <col min="5" max="5" width="60" customWidth="1"/>
    <col min="6" max="6" width="52.36328125" customWidth="1"/>
    <col min="7" max="7" width="43.6328125" customWidth="1"/>
    <col min="8" max="8" width="39.6328125" customWidth="1"/>
    <col min="9" max="9" width="46.36328125" customWidth="1"/>
  </cols>
  <sheetData>
    <row r="1" spans="1:9" ht="26" x14ac:dyDescent="0.6">
      <c r="C1" s="100" t="s">
        <v>658</v>
      </c>
    </row>
    <row r="2" spans="1:9" x14ac:dyDescent="0.35">
      <c r="A2" s="103" t="s">
        <v>659</v>
      </c>
    </row>
    <row r="4" spans="1:9" x14ac:dyDescent="0.35">
      <c r="A4" s="330" t="s">
        <v>671</v>
      </c>
      <c r="B4" s="59">
        <v>2025</v>
      </c>
      <c r="C4" s="59">
        <v>2030</v>
      </c>
      <c r="D4" s="59">
        <v>2040</v>
      </c>
      <c r="E4" s="59">
        <v>2050</v>
      </c>
      <c r="F4" s="347"/>
    </row>
    <row r="5" spans="1:9" x14ac:dyDescent="0.35">
      <c r="A5" s="8" t="s">
        <v>506</v>
      </c>
      <c r="B5" s="343" t="s">
        <v>660</v>
      </c>
      <c r="C5" s="343" t="s">
        <v>660</v>
      </c>
      <c r="D5" s="343" t="s">
        <v>660</v>
      </c>
      <c r="E5" s="343" t="s">
        <v>660</v>
      </c>
      <c r="F5" s="348"/>
    </row>
    <row r="6" spans="1:9" x14ac:dyDescent="0.35">
      <c r="A6" s="32" t="s">
        <v>1273</v>
      </c>
      <c r="B6" s="68">
        <v>67</v>
      </c>
      <c r="C6" s="68">
        <v>79</v>
      </c>
      <c r="D6" s="68">
        <v>84</v>
      </c>
      <c r="E6" s="68">
        <v>90</v>
      </c>
    </row>
    <row r="7" spans="1:9" x14ac:dyDescent="0.35">
      <c r="A7" s="32" t="s">
        <v>670</v>
      </c>
      <c r="B7" s="68">
        <f>0.5*B6</f>
        <v>33.5</v>
      </c>
      <c r="C7" s="68">
        <f>0.5*C6</f>
        <v>39.5</v>
      </c>
      <c r="D7" s="68">
        <f>0.5*D6</f>
        <v>42</v>
      </c>
      <c r="E7" s="68">
        <f>0.5*E6</f>
        <v>45</v>
      </c>
      <c r="F7" s="348"/>
    </row>
    <row r="8" spans="1:9" x14ac:dyDescent="0.35">
      <c r="A8" s="32" t="s">
        <v>661</v>
      </c>
      <c r="B8" s="68">
        <f>1.5*B6</f>
        <v>100.5</v>
      </c>
      <c r="C8" s="68">
        <f>1.5*C6</f>
        <v>118.5</v>
      </c>
      <c r="D8" s="68">
        <f>1.5*D6</f>
        <v>126</v>
      </c>
      <c r="E8" s="68">
        <f>1.5*E6</f>
        <v>135</v>
      </c>
      <c r="F8" s="348"/>
    </row>
    <row r="9" spans="1:9" x14ac:dyDescent="0.35">
      <c r="A9" s="32" t="s">
        <v>662</v>
      </c>
      <c r="B9" s="68" t="s">
        <v>663</v>
      </c>
      <c r="C9" s="68" t="s">
        <v>663</v>
      </c>
      <c r="D9" s="68" t="s">
        <v>663</v>
      </c>
      <c r="E9" s="68" t="s">
        <v>663</v>
      </c>
      <c r="F9" s="348"/>
    </row>
    <row r="12" spans="1:9" x14ac:dyDescent="0.35">
      <c r="A12" s="330" t="s">
        <v>1374</v>
      </c>
      <c r="B12" s="442">
        <v>0</v>
      </c>
      <c r="E12" s="84"/>
    </row>
    <row r="13" spans="1:9" x14ac:dyDescent="0.35">
      <c r="A13" s="200"/>
      <c r="B13" s="442"/>
      <c r="E13" s="84"/>
    </row>
    <row r="14" spans="1:9" x14ac:dyDescent="0.35">
      <c r="A14" s="330" t="s">
        <v>1441</v>
      </c>
      <c r="B14" s="59" t="s">
        <v>1206</v>
      </c>
      <c r="C14" s="59" t="s">
        <v>664</v>
      </c>
      <c r="D14" s="59" t="s">
        <v>665</v>
      </c>
      <c r="E14" s="59" t="s">
        <v>666</v>
      </c>
      <c r="F14" s="59" t="s">
        <v>1044</v>
      </c>
      <c r="G14" s="59" t="s">
        <v>1045</v>
      </c>
      <c r="H14" s="59" t="s">
        <v>1046</v>
      </c>
      <c r="I14" s="59" t="s">
        <v>1047</v>
      </c>
    </row>
    <row r="15" spans="1:9" x14ac:dyDescent="0.35">
      <c r="A15" s="8" t="s">
        <v>506</v>
      </c>
      <c r="B15" s="57" t="s">
        <v>30</v>
      </c>
      <c r="C15" s="25" t="s">
        <v>1359</v>
      </c>
      <c r="D15" s="25" t="s">
        <v>1360</v>
      </c>
      <c r="E15" s="25" t="s">
        <v>1361</v>
      </c>
      <c r="F15" s="25" t="s">
        <v>1361</v>
      </c>
      <c r="G15" s="25" t="s">
        <v>1361</v>
      </c>
      <c r="H15" s="25" t="s">
        <v>1361</v>
      </c>
      <c r="I15" s="25" t="s">
        <v>1361</v>
      </c>
    </row>
    <row r="16" spans="1:9" x14ac:dyDescent="0.35">
      <c r="A16" s="32" t="s">
        <v>1048</v>
      </c>
      <c r="B16" s="68">
        <v>2025</v>
      </c>
      <c r="C16" s="164">
        <v>0.2</v>
      </c>
      <c r="D16" s="164">
        <v>0.2</v>
      </c>
      <c r="E16" s="164">
        <v>0.2</v>
      </c>
      <c r="F16" s="164">
        <v>0.2</v>
      </c>
      <c r="G16" s="164">
        <v>0.2</v>
      </c>
      <c r="H16" s="164">
        <v>0.2</v>
      </c>
      <c r="I16" s="164">
        <v>0.2</v>
      </c>
    </row>
    <row r="17" spans="1:9" x14ac:dyDescent="0.35">
      <c r="A17" s="32" t="s">
        <v>1049</v>
      </c>
      <c r="B17" s="68">
        <v>2025</v>
      </c>
      <c r="C17" s="164">
        <v>0.35</v>
      </c>
      <c r="D17" s="164">
        <v>0.35</v>
      </c>
      <c r="E17" s="164">
        <v>0.35</v>
      </c>
      <c r="F17" s="164">
        <v>0.35</v>
      </c>
      <c r="G17" s="164">
        <v>0.35</v>
      </c>
      <c r="H17" s="164">
        <v>0.35</v>
      </c>
      <c r="I17" s="164">
        <v>0.35</v>
      </c>
    </row>
    <row r="18" spans="1:9" x14ac:dyDescent="0.35">
      <c r="A18" s="32" t="s">
        <v>1050</v>
      </c>
      <c r="B18" s="68">
        <v>2025</v>
      </c>
      <c r="C18" s="164">
        <v>0.5</v>
      </c>
      <c r="D18" s="164">
        <v>0.5</v>
      </c>
      <c r="E18" s="164">
        <v>0.5</v>
      </c>
      <c r="F18" s="164">
        <v>0.5</v>
      </c>
      <c r="G18" s="164">
        <v>0.5</v>
      </c>
      <c r="H18" s="164">
        <v>0.5</v>
      </c>
      <c r="I18" s="164">
        <v>0.5</v>
      </c>
    </row>
    <row r="19" spans="1:9" x14ac:dyDescent="0.35">
      <c r="A19" s="32" t="s">
        <v>1051</v>
      </c>
      <c r="B19" s="68">
        <v>2025</v>
      </c>
      <c r="C19" s="164">
        <v>0</v>
      </c>
      <c r="D19" s="164">
        <v>0</v>
      </c>
      <c r="E19" s="164">
        <v>0</v>
      </c>
      <c r="F19" s="164">
        <v>0</v>
      </c>
      <c r="G19" s="164">
        <v>0</v>
      </c>
      <c r="H19" s="164">
        <v>0</v>
      </c>
      <c r="I19" s="164">
        <v>0</v>
      </c>
    </row>
    <row r="20" spans="1:9" x14ac:dyDescent="0.35">
      <c r="B20" s="68" t="s">
        <v>663</v>
      </c>
      <c r="C20" s="68" t="s">
        <v>663</v>
      </c>
      <c r="D20" s="68" t="s">
        <v>663</v>
      </c>
      <c r="E20" s="68" t="s">
        <v>663</v>
      </c>
      <c r="F20" s="68" t="s">
        <v>663</v>
      </c>
      <c r="G20" s="68" t="s">
        <v>663</v>
      </c>
      <c r="H20" s="68" t="s">
        <v>663</v>
      </c>
      <c r="I20" s="68" t="s">
        <v>663</v>
      </c>
    </row>
    <row r="22" spans="1:9" x14ac:dyDescent="0.35">
      <c r="A22" s="330" t="s">
        <v>674</v>
      </c>
    </row>
    <row r="23" spans="1:9" x14ac:dyDescent="0.35">
      <c r="A23" s="32" t="s">
        <v>184</v>
      </c>
      <c r="B23" s="56" t="s">
        <v>326</v>
      </c>
      <c r="C23" s="56" t="s">
        <v>1440</v>
      </c>
      <c r="D23" s="56" t="s">
        <v>1439</v>
      </c>
      <c r="E23" s="56" t="s">
        <v>325</v>
      </c>
    </row>
    <row r="24" spans="1:9" x14ac:dyDescent="0.35">
      <c r="A24" s="8" t="s">
        <v>185</v>
      </c>
      <c r="B24" s="57" t="s">
        <v>323</v>
      </c>
      <c r="C24" s="57" t="s">
        <v>323</v>
      </c>
      <c r="D24" s="57" t="s">
        <v>323</v>
      </c>
      <c r="E24" s="57" t="s">
        <v>30</v>
      </c>
    </row>
    <row r="25" spans="1:9" x14ac:dyDescent="0.35">
      <c r="A25" s="8" t="s">
        <v>186</v>
      </c>
      <c r="B25" s="58">
        <v>0</v>
      </c>
      <c r="C25" s="58">
        <v>0</v>
      </c>
      <c r="D25" s="58">
        <v>0</v>
      </c>
      <c r="E25" s="58">
        <v>2025</v>
      </c>
    </row>
    <row r="27" spans="1:9" x14ac:dyDescent="0.35">
      <c r="A27" s="330" t="s">
        <v>1211</v>
      </c>
    </row>
    <row r="29" spans="1:9" x14ac:dyDescent="0.35">
      <c r="A29" s="2" t="s">
        <v>105</v>
      </c>
      <c r="B29" s="345" t="s">
        <v>104</v>
      </c>
    </row>
    <row r="30" spans="1:9" ht="15.5" x14ac:dyDescent="0.35">
      <c r="A30" s="346" t="s">
        <v>1207</v>
      </c>
      <c r="B30" s="344">
        <v>0.31</v>
      </c>
    </row>
    <row r="31" spans="1:9" ht="15.5" x14ac:dyDescent="0.35">
      <c r="A31" s="419"/>
      <c r="B31" s="347"/>
    </row>
    <row r="32" spans="1:9" ht="15.5" x14ac:dyDescent="0.35">
      <c r="A32" s="419"/>
      <c r="B32" s="347"/>
    </row>
    <row r="35" spans="1:2" x14ac:dyDescent="0.35">
      <c r="A35" s="2" t="s">
        <v>1052</v>
      </c>
      <c r="B35" s="343" t="s">
        <v>104</v>
      </c>
    </row>
    <row r="36" spans="1:2" ht="15.5" x14ac:dyDescent="0.35">
      <c r="A36" s="346" t="s">
        <v>1208</v>
      </c>
      <c r="B36" s="344">
        <v>0.7</v>
      </c>
    </row>
    <row r="37" spans="1:2" ht="15.5" x14ac:dyDescent="0.35">
      <c r="A37" s="419"/>
      <c r="B37" s="347"/>
    </row>
    <row r="38" spans="1:2" ht="15.5" x14ac:dyDescent="0.35">
      <c r="A38" s="419"/>
      <c r="B38" s="347"/>
    </row>
    <row r="39" spans="1:2" ht="15.5" x14ac:dyDescent="0.35">
      <c r="A39" s="419"/>
      <c r="B39" s="347"/>
    </row>
    <row r="42" spans="1:2" x14ac:dyDescent="0.35">
      <c r="A42" s="2" t="s">
        <v>1053</v>
      </c>
      <c r="B42" s="343" t="s">
        <v>104</v>
      </c>
    </row>
    <row r="43" spans="1:2" ht="15.5" x14ac:dyDescent="0.35">
      <c r="A43" s="346" t="s">
        <v>1209</v>
      </c>
      <c r="B43" s="344">
        <v>0.3</v>
      </c>
    </row>
    <row r="44" spans="1:2" ht="15.5" x14ac:dyDescent="0.35">
      <c r="A44" s="419"/>
      <c r="B44" s="347"/>
    </row>
    <row r="45" spans="1:2" ht="15.5" x14ac:dyDescent="0.35">
      <c r="A45" s="419"/>
      <c r="B45" s="347"/>
    </row>
    <row r="46" spans="1:2" ht="15.5" x14ac:dyDescent="0.35">
      <c r="A46" s="419"/>
      <c r="B46" s="347"/>
    </row>
    <row r="49" spans="1:2" x14ac:dyDescent="0.35">
      <c r="A49" s="2" t="s">
        <v>1054</v>
      </c>
      <c r="B49" s="343" t="s">
        <v>104</v>
      </c>
    </row>
    <row r="50" spans="1:2" ht="15.5" x14ac:dyDescent="0.35">
      <c r="A50" s="346" t="s">
        <v>1210</v>
      </c>
      <c r="B50" s="344">
        <v>0.18</v>
      </c>
    </row>
    <row r="51" spans="1:2" ht="15.5" x14ac:dyDescent="0.35">
      <c r="A51" s="419"/>
      <c r="B51" s="347"/>
    </row>
    <row r="52" spans="1:2" ht="15.5" x14ac:dyDescent="0.35">
      <c r="A52" s="419"/>
      <c r="B52" s="347"/>
    </row>
    <row r="53" spans="1:2" ht="15.5" x14ac:dyDescent="0.35">
      <c r="A53" s="419"/>
      <c r="B53" s="347"/>
    </row>
    <row r="56" spans="1:2" x14ac:dyDescent="0.35">
      <c r="A56" s="330" t="s">
        <v>1274</v>
      </c>
      <c r="B56" s="4"/>
    </row>
    <row r="57" spans="1:2" x14ac:dyDescent="0.35">
      <c r="A57" s="64" t="s">
        <v>229</v>
      </c>
      <c r="B57" s="25" t="s">
        <v>230</v>
      </c>
    </row>
    <row r="58" spans="1:2" x14ac:dyDescent="0.35">
      <c r="A58" s="65">
        <v>0</v>
      </c>
      <c r="B58" s="193" t="s">
        <v>990</v>
      </c>
    </row>
    <row r="59" spans="1:2" x14ac:dyDescent="0.35">
      <c r="A59" s="65">
        <v>1</v>
      </c>
      <c r="B59" s="294" t="s">
        <v>991</v>
      </c>
    </row>
    <row r="60" spans="1:2" x14ac:dyDescent="0.35">
      <c r="A60" s="65">
        <v>2</v>
      </c>
      <c r="B60" s="294" t="s">
        <v>992</v>
      </c>
    </row>
    <row r="61" spans="1:2" x14ac:dyDescent="0.35">
      <c r="A61" s="65">
        <v>3</v>
      </c>
      <c r="B61" s="294" t="s">
        <v>993</v>
      </c>
    </row>
    <row r="62" spans="1:2" x14ac:dyDescent="0.35">
      <c r="A62" s="65">
        <v>4</v>
      </c>
      <c r="B62" s="294" t="s">
        <v>999</v>
      </c>
    </row>
    <row r="63" spans="1:2" x14ac:dyDescent="0.35">
      <c r="A63" s="67" t="s">
        <v>231</v>
      </c>
      <c r="B63" s="68">
        <v>2</v>
      </c>
    </row>
    <row r="65" spans="1:39" x14ac:dyDescent="0.35">
      <c r="A65" s="6" t="s">
        <v>994</v>
      </c>
    </row>
    <row r="66" spans="1:39" x14ac:dyDescent="0.35">
      <c r="A66" s="3" t="s">
        <v>996</v>
      </c>
      <c r="B66" s="7" t="s">
        <v>995</v>
      </c>
      <c r="C66" s="68">
        <v>0</v>
      </c>
      <c r="D66" s="68">
        <v>500</v>
      </c>
      <c r="E66" s="68">
        <v>1000</v>
      </c>
      <c r="F66" s="68">
        <v>1500</v>
      </c>
      <c r="G66" s="68">
        <v>2000</v>
      </c>
      <c r="H66" s="68">
        <v>2500</v>
      </c>
      <c r="I66" s="68">
        <v>3000</v>
      </c>
      <c r="J66" s="68">
        <v>3500</v>
      </c>
      <c r="K66" s="68">
        <v>4000</v>
      </c>
      <c r="L66" s="68">
        <v>4500</v>
      </c>
      <c r="M66" s="68">
        <v>5000</v>
      </c>
      <c r="N66" s="68">
        <v>5500</v>
      </c>
      <c r="O66" s="68">
        <v>6000</v>
      </c>
      <c r="P66" s="68">
        <v>6500</v>
      </c>
      <c r="Q66" s="68">
        <v>7000</v>
      </c>
      <c r="R66" s="68">
        <v>7500</v>
      </c>
      <c r="S66" s="68">
        <v>8000</v>
      </c>
      <c r="T66" s="68">
        <v>8500</v>
      </c>
      <c r="U66" s="68">
        <v>9000</v>
      </c>
      <c r="V66" s="68">
        <v>9500</v>
      </c>
      <c r="W66" s="68">
        <v>10000</v>
      </c>
      <c r="X66" s="68">
        <v>10500</v>
      </c>
      <c r="Y66" s="68">
        <v>11000</v>
      </c>
      <c r="Z66" s="68">
        <v>11500</v>
      </c>
      <c r="AA66" s="68">
        <v>12000</v>
      </c>
      <c r="AB66" s="68">
        <v>12500</v>
      </c>
      <c r="AC66" s="68">
        <v>13000</v>
      </c>
      <c r="AD66" s="68">
        <v>13500</v>
      </c>
      <c r="AE66" s="68">
        <v>14000</v>
      </c>
      <c r="AF66" s="68">
        <v>14500</v>
      </c>
      <c r="AJ66" s="61"/>
      <c r="AK66" s="61"/>
      <c r="AL66" s="61"/>
      <c r="AM66" s="61"/>
    </row>
    <row r="67" spans="1:39" ht="15" thickBot="1" x14ac:dyDescent="0.4">
      <c r="A67" s="3" t="s">
        <v>997</v>
      </c>
      <c r="B67" s="7" t="s">
        <v>998</v>
      </c>
      <c r="C67" s="68">
        <v>0</v>
      </c>
      <c r="D67" s="296">
        <v>29.4861</v>
      </c>
      <c r="E67" s="296">
        <v>56.059699999999999</v>
      </c>
      <c r="F67" s="296">
        <v>77</v>
      </c>
      <c r="G67" s="296">
        <v>94.709800000000001</v>
      </c>
      <c r="H67" s="296">
        <v>111.19799999999999</v>
      </c>
      <c r="I67" s="296">
        <v>124.131</v>
      </c>
      <c r="J67" s="296">
        <v>136.26</v>
      </c>
      <c r="K67" s="296">
        <v>147.07300000000001</v>
      </c>
      <c r="L67" s="296">
        <v>154.041</v>
      </c>
      <c r="M67" s="296">
        <v>160.5</v>
      </c>
      <c r="N67" s="296">
        <v>165.566</v>
      </c>
      <c r="O67" s="296">
        <v>167.49600000000001</v>
      </c>
      <c r="P67" s="296">
        <v>169.17599999999999</v>
      </c>
      <c r="Q67" s="296">
        <v>169.47399999999999</v>
      </c>
      <c r="R67" s="296">
        <v>169.47399999999999</v>
      </c>
      <c r="S67" s="296">
        <v>169.47399999999999</v>
      </c>
      <c r="T67" s="296">
        <v>169.47399999999999</v>
      </c>
      <c r="U67" s="296">
        <v>169.47399999999999</v>
      </c>
      <c r="V67" s="296">
        <v>169.47399999999999</v>
      </c>
      <c r="W67" s="296">
        <v>169.47399999999999</v>
      </c>
      <c r="X67" s="296">
        <v>169.47399999999999</v>
      </c>
      <c r="Y67" s="296">
        <v>169.47399999999999</v>
      </c>
      <c r="Z67" s="296">
        <v>169.47399999999999</v>
      </c>
      <c r="AA67" s="296">
        <v>169.47399999999999</v>
      </c>
      <c r="AB67" s="296">
        <v>169.47399999999999</v>
      </c>
      <c r="AC67" s="296">
        <v>169.47399999999999</v>
      </c>
      <c r="AD67" s="296">
        <v>169.47399999999999</v>
      </c>
      <c r="AE67" s="296">
        <v>169.47399999999999</v>
      </c>
      <c r="AF67" s="296">
        <v>169.47399999999999</v>
      </c>
      <c r="AJ67" s="27"/>
      <c r="AK67" s="27"/>
      <c r="AL67" s="27"/>
      <c r="AM67" s="27"/>
    </row>
    <row r="69" spans="1:39" ht="15.5" x14ac:dyDescent="0.35">
      <c r="A69" s="512" t="s">
        <v>1709</v>
      </c>
      <c r="B69" s="59" t="s">
        <v>33</v>
      </c>
      <c r="C69" s="59" t="s">
        <v>32</v>
      </c>
      <c r="D69" s="59" t="s">
        <v>1416</v>
      </c>
      <c r="E69" s="59" t="s">
        <v>1417</v>
      </c>
    </row>
    <row r="70" spans="1:39" ht="15.5" x14ac:dyDescent="0.35">
      <c r="A70" s="346" t="s">
        <v>185</v>
      </c>
      <c r="B70" s="343" t="s">
        <v>1708</v>
      </c>
      <c r="C70" s="4" t="s">
        <v>995</v>
      </c>
      <c r="D70" s="516" t="s">
        <v>995</v>
      </c>
      <c r="E70" s="343" t="s">
        <v>995</v>
      </c>
    </row>
    <row r="71" spans="1:39" ht="15.5" x14ac:dyDescent="0.35">
      <c r="B71" s="513">
        <v>2269980000000</v>
      </c>
      <c r="C71" s="514">
        <v>8678.58</v>
      </c>
      <c r="D71" s="517">
        <v>18246</v>
      </c>
      <c r="E71" s="493">
        <v>2775</v>
      </c>
    </row>
    <row r="73" spans="1:39" x14ac:dyDescent="0.35">
      <c r="A73" s="330" t="s">
        <v>1519</v>
      </c>
      <c r="B73" s="59" t="s">
        <v>33</v>
      </c>
      <c r="C73" s="59" t="s">
        <v>32</v>
      </c>
      <c r="D73" s="59" t="s">
        <v>1416</v>
      </c>
      <c r="E73" s="59" t="s">
        <v>1417</v>
      </c>
      <c r="G73" s="418" t="s">
        <v>32</v>
      </c>
      <c r="H73" s="418" t="s">
        <v>1416</v>
      </c>
      <c r="I73" s="418" t="s">
        <v>1417</v>
      </c>
    </row>
    <row r="74" spans="1:39" ht="29" x14ac:dyDescent="0.35">
      <c r="A74" s="8" t="s">
        <v>506</v>
      </c>
      <c r="B74" s="343" t="s">
        <v>1418</v>
      </c>
      <c r="C74" s="343" t="s">
        <v>1419</v>
      </c>
      <c r="D74" s="343" t="s">
        <v>1419</v>
      </c>
      <c r="E74" s="343" t="s">
        <v>995</v>
      </c>
      <c r="F74" s="92" t="s">
        <v>1610</v>
      </c>
      <c r="G74" s="488" t="s">
        <v>995</v>
      </c>
      <c r="H74" s="488" t="s">
        <v>1419</v>
      </c>
      <c r="I74" s="489" t="s">
        <v>995</v>
      </c>
    </row>
    <row r="75" spans="1:39" x14ac:dyDescent="0.35">
      <c r="A75" s="65" t="s">
        <v>1520</v>
      </c>
      <c r="B75" s="68">
        <v>698300000000</v>
      </c>
      <c r="C75" s="68">
        <v>15000</v>
      </c>
      <c r="D75" s="68">
        <v>273736.40000000002</v>
      </c>
      <c r="E75" s="68">
        <v>31269.7</v>
      </c>
      <c r="F75" s="31" t="s">
        <v>1611</v>
      </c>
      <c r="G75" s="418">
        <v>15000</v>
      </c>
      <c r="H75" s="418">
        <v>3501400560224.0898</v>
      </c>
      <c r="I75" s="418"/>
    </row>
    <row r="76" spans="1:39" x14ac:dyDescent="0.35">
      <c r="A76" s="65" t="s">
        <v>1521</v>
      </c>
      <c r="B76" s="68">
        <v>1030000000000</v>
      </c>
      <c r="C76" s="490">
        <v>23800</v>
      </c>
      <c r="D76" s="68">
        <v>391052</v>
      </c>
      <c r="E76" s="68">
        <v>44671</v>
      </c>
      <c r="F76" s="31" t="s">
        <v>1612</v>
      </c>
      <c r="G76" s="418">
        <v>27000</v>
      </c>
      <c r="H76" s="418">
        <v>5252100840336.1299</v>
      </c>
      <c r="I76" s="418"/>
    </row>
    <row r="77" spans="1:39" x14ac:dyDescent="0.35">
      <c r="A77" s="65" t="s">
        <v>1522</v>
      </c>
      <c r="B77" s="68">
        <v>4750000000000</v>
      </c>
      <c r="C77" s="68">
        <v>50000</v>
      </c>
      <c r="D77" s="68">
        <v>508367.6</v>
      </c>
      <c r="E77" s="68">
        <v>58072.3</v>
      </c>
      <c r="F77" s="31" t="s">
        <v>1613</v>
      </c>
      <c r="G77" s="418">
        <v>50000</v>
      </c>
      <c r="H77" s="418">
        <v>8753501400560.2236</v>
      </c>
      <c r="I77" s="418"/>
    </row>
    <row r="78" spans="1:39" ht="43.5" x14ac:dyDescent="0.35">
      <c r="A78" s="65" t="s">
        <v>1523</v>
      </c>
      <c r="B78" s="515" t="s">
        <v>1518</v>
      </c>
      <c r="C78" s="515" t="s">
        <v>1518</v>
      </c>
      <c r="D78" s="515" t="s">
        <v>1518</v>
      </c>
      <c r="E78" s="515" t="s">
        <v>1518</v>
      </c>
      <c r="G78" s="491" t="s">
        <v>1614</v>
      </c>
      <c r="H78" s="492" t="s">
        <v>1615</v>
      </c>
    </row>
    <row r="79" spans="1:39" x14ac:dyDescent="0.35">
      <c r="A79" s="65" t="s">
        <v>1420</v>
      </c>
      <c r="B79" s="68">
        <v>1</v>
      </c>
      <c r="C79" s="68">
        <v>1</v>
      </c>
      <c r="D79" s="68">
        <v>1</v>
      </c>
      <c r="E79" s="68">
        <v>1</v>
      </c>
    </row>
    <row r="80" spans="1:39" x14ac:dyDescent="0.35">
      <c r="A80" s="65" t="s">
        <v>1524</v>
      </c>
      <c r="B80" s="68">
        <v>0</v>
      </c>
      <c r="C80" s="68">
        <v>0</v>
      </c>
      <c r="D80" s="68"/>
      <c r="E80" s="68"/>
    </row>
    <row r="83" spans="1:6" x14ac:dyDescent="0.35">
      <c r="A83" s="330" t="s">
        <v>1616</v>
      </c>
      <c r="B83" s="4"/>
    </row>
    <row r="84" spans="1:6" x14ac:dyDescent="0.35">
      <c r="A84" s="64" t="s">
        <v>229</v>
      </c>
      <c r="B84" s="25" t="s">
        <v>230</v>
      </c>
    </row>
    <row r="85" spans="1:6" x14ac:dyDescent="0.35">
      <c r="A85" s="65">
        <v>0</v>
      </c>
      <c r="B85" s="193" t="s">
        <v>1617</v>
      </c>
    </row>
    <row r="86" spans="1:6" x14ac:dyDescent="0.35">
      <c r="A86" s="65">
        <v>1</v>
      </c>
      <c r="B86" s="294" t="s">
        <v>1618</v>
      </c>
    </row>
    <row r="87" spans="1:6" x14ac:dyDescent="0.35">
      <c r="A87" s="67" t="s">
        <v>231</v>
      </c>
      <c r="B87" s="68">
        <v>0</v>
      </c>
    </row>
    <row r="89" spans="1:6" x14ac:dyDescent="0.35">
      <c r="A89" s="2" t="s">
        <v>1619</v>
      </c>
      <c r="B89" s="343" t="s">
        <v>1620</v>
      </c>
    </row>
    <row r="90" spans="1:6" ht="15.5" x14ac:dyDescent="0.35">
      <c r="A90" s="346" t="s">
        <v>1621</v>
      </c>
      <c r="B90" s="493">
        <v>6000000</v>
      </c>
    </row>
    <row r="91" spans="1:6" ht="15.5" x14ac:dyDescent="0.35">
      <c r="A91" s="346" t="s">
        <v>1622</v>
      </c>
      <c r="B91" s="493">
        <v>3000000</v>
      </c>
    </row>
    <row r="95" spans="1:6" ht="28.5" x14ac:dyDescent="0.65">
      <c r="A95" s="63" t="s">
        <v>515</v>
      </c>
      <c r="B95" s="154"/>
      <c r="C95" s="155"/>
      <c r="F95" s="4"/>
    </row>
    <row r="96" spans="1:6" x14ac:dyDescent="0.35">
      <c r="A96" s="213" t="s">
        <v>29</v>
      </c>
      <c r="B96" s="214"/>
      <c r="C96" s="214"/>
      <c r="D96" s="214"/>
    </row>
    <row r="97" spans="1:5" x14ac:dyDescent="0.35">
      <c r="A97" s="447" t="s">
        <v>28</v>
      </c>
      <c r="B97" s="10"/>
      <c r="C97" s="10"/>
      <c r="D97" s="10"/>
    </row>
    <row r="98" spans="1:5" x14ac:dyDescent="0.35">
      <c r="A98" s="568" t="s">
        <v>35</v>
      </c>
      <c r="B98" s="568"/>
      <c r="C98" s="569"/>
      <c r="D98" s="22">
        <v>1</v>
      </c>
    </row>
    <row r="99" spans="1:5" x14ac:dyDescent="0.35">
      <c r="A99" s="19" t="s">
        <v>27</v>
      </c>
      <c r="B99" s="18"/>
      <c r="C99" s="17"/>
      <c r="D99" s="10"/>
    </row>
    <row r="100" spans="1:5" x14ac:dyDescent="0.35">
      <c r="A100" s="2" t="s">
        <v>36</v>
      </c>
      <c r="B100" s="22">
        <v>2050</v>
      </c>
    </row>
    <row r="101" spans="1:5" x14ac:dyDescent="0.35">
      <c r="A101" s="21" t="s">
        <v>37</v>
      </c>
      <c r="B101" s="20">
        <v>2020</v>
      </c>
      <c r="D101" s="39" t="s">
        <v>38</v>
      </c>
      <c r="E101" s="39" t="s">
        <v>39</v>
      </c>
    </row>
    <row r="102" spans="1:5" hidden="1" x14ac:dyDescent="0.35">
      <c r="A102" s="570" t="s">
        <v>26</v>
      </c>
      <c r="B102" s="37" t="s">
        <v>41</v>
      </c>
      <c r="C102" s="7" t="s">
        <v>7</v>
      </c>
      <c r="D102" s="40">
        <v>0</v>
      </c>
      <c r="E102" s="40">
        <v>0</v>
      </c>
    </row>
    <row r="103" spans="1:5" x14ac:dyDescent="0.35">
      <c r="A103" s="571"/>
      <c r="B103" s="37" t="s">
        <v>25</v>
      </c>
      <c r="C103" s="7" t="s">
        <v>7</v>
      </c>
      <c r="D103" s="40">
        <v>0.56000000000000005</v>
      </c>
      <c r="E103" s="40">
        <v>0.56000000000000005</v>
      </c>
    </row>
    <row r="104" spans="1:5" hidden="1" x14ac:dyDescent="0.35">
      <c r="A104" s="571"/>
      <c r="B104" s="37" t="s">
        <v>42</v>
      </c>
      <c r="C104" s="7" t="s">
        <v>7</v>
      </c>
      <c r="D104" s="40">
        <v>0</v>
      </c>
      <c r="E104" s="40">
        <v>0</v>
      </c>
    </row>
    <row r="105" spans="1:5" x14ac:dyDescent="0.35">
      <c r="A105" s="571"/>
      <c r="B105" s="37" t="s">
        <v>24</v>
      </c>
      <c r="C105" s="7" t="s">
        <v>7</v>
      </c>
      <c r="D105" s="40">
        <v>0.15</v>
      </c>
      <c r="E105" s="40">
        <v>0.15</v>
      </c>
    </row>
    <row r="106" spans="1:5" hidden="1" x14ac:dyDescent="0.35">
      <c r="A106" s="571"/>
      <c r="B106" s="37" t="s">
        <v>43</v>
      </c>
      <c r="C106" s="7" t="s">
        <v>7</v>
      </c>
      <c r="D106" s="40">
        <v>0</v>
      </c>
      <c r="E106" s="40">
        <v>0</v>
      </c>
    </row>
    <row r="107" spans="1:5" hidden="1" x14ac:dyDescent="0.35">
      <c r="A107" s="571"/>
      <c r="B107" s="37" t="s">
        <v>44</v>
      </c>
      <c r="C107" s="7" t="s">
        <v>7</v>
      </c>
      <c r="D107" s="40">
        <v>0</v>
      </c>
      <c r="E107" s="40">
        <v>0</v>
      </c>
    </row>
    <row r="108" spans="1:5" x14ac:dyDescent="0.35">
      <c r="A108" s="571"/>
      <c r="B108" s="37" t="s">
        <v>23</v>
      </c>
      <c r="C108" s="7" t="s">
        <v>7</v>
      </c>
      <c r="D108" s="40">
        <v>0.9</v>
      </c>
      <c r="E108" s="40">
        <v>0.9</v>
      </c>
    </row>
    <row r="109" spans="1:5" x14ac:dyDescent="0.35">
      <c r="A109" s="571"/>
      <c r="B109" s="37" t="s">
        <v>106</v>
      </c>
      <c r="C109" s="7"/>
      <c r="D109" s="40">
        <v>0.32</v>
      </c>
      <c r="E109" s="40">
        <v>0.32</v>
      </c>
    </row>
    <row r="110" spans="1:5" ht="14" customHeight="1" x14ac:dyDescent="0.35">
      <c r="A110" s="571"/>
      <c r="B110" s="37" t="s">
        <v>22</v>
      </c>
      <c r="C110" s="7" t="s">
        <v>7</v>
      </c>
      <c r="D110" s="40">
        <v>0.48</v>
      </c>
      <c r="E110" s="40">
        <v>0.48</v>
      </c>
    </row>
    <row r="111" spans="1:5" hidden="1" x14ac:dyDescent="0.35">
      <c r="A111" s="571"/>
      <c r="B111" s="37" t="s">
        <v>45</v>
      </c>
      <c r="C111" s="7" t="s">
        <v>7</v>
      </c>
      <c r="D111" s="40">
        <v>0</v>
      </c>
      <c r="E111" s="40">
        <v>0</v>
      </c>
    </row>
    <row r="112" spans="1:5" ht="1.25" hidden="1" customHeight="1" x14ac:dyDescent="0.35">
      <c r="A112" s="571"/>
      <c r="B112" s="37" t="s">
        <v>46</v>
      </c>
      <c r="C112" s="7" t="s">
        <v>7</v>
      </c>
      <c r="D112" s="40">
        <v>0</v>
      </c>
      <c r="E112" s="40">
        <v>0</v>
      </c>
    </row>
    <row r="113" spans="1:90" hidden="1" x14ac:dyDescent="0.35">
      <c r="A113" s="571"/>
      <c r="B113" s="37" t="s">
        <v>47</v>
      </c>
      <c r="C113" s="7" t="s">
        <v>7</v>
      </c>
      <c r="D113" s="40">
        <v>0</v>
      </c>
      <c r="E113" s="40">
        <v>0</v>
      </c>
    </row>
    <row r="114" spans="1:90" hidden="1" x14ac:dyDescent="0.35">
      <c r="A114" s="571"/>
      <c r="B114" s="37" t="s">
        <v>48</v>
      </c>
      <c r="C114" s="7" t="s">
        <v>7</v>
      </c>
      <c r="D114" s="40">
        <v>0</v>
      </c>
      <c r="E114" s="40">
        <v>0</v>
      </c>
    </row>
    <row r="115" spans="1:90" hidden="1" x14ac:dyDescent="0.35">
      <c r="A115" s="571"/>
      <c r="B115" s="37" t="s">
        <v>49</v>
      </c>
      <c r="C115" s="7" t="s">
        <v>7</v>
      </c>
      <c r="D115" s="40">
        <v>0</v>
      </c>
      <c r="E115" s="40">
        <v>0</v>
      </c>
    </row>
    <row r="116" spans="1:90" ht="6" hidden="1" customHeight="1" x14ac:dyDescent="0.35">
      <c r="A116" s="571"/>
      <c r="B116" s="37" t="s">
        <v>50</v>
      </c>
      <c r="C116" s="7" t="s">
        <v>7</v>
      </c>
      <c r="D116" s="40">
        <v>0</v>
      </c>
      <c r="E116" s="40">
        <v>0</v>
      </c>
    </row>
    <row r="117" spans="1:90" ht="15.65" customHeight="1" x14ac:dyDescent="0.35">
      <c r="A117" s="571"/>
      <c r="B117" s="37" t="s">
        <v>21</v>
      </c>
      <c r="C117" s="7" t="s">
        <v>7</v>
      </c>
      <c r="D117" s="40">
        <v>5.0000000000000001E-3</v>
      </c>
      <c r="E117" s="40">
        <v>5.0000000000000001E-3</v>
      </c>
    </row>
    <row r="118" spans="1:90" hidden="1" x14ac:dyDescent="0.35">
      <c r="A118" s="571"/>
      <c r="B118" s="37" t="s">
        <v>51</v>
      </c>
      <c r="C118" s="7" t="s">
        <v>7</v>
      </c>
      <c r="D118" s="40">
        <v>0</v>
      </c>
      <c r="E118" s="40">
        <v>0</v>
      </c>
    </row>
    <row r="119" spans="1:90" hidden="1" x14ac:dyDescent="0.35">
      <c r="A119" s="571"/>
      <c r="B119" s="37" t="s">
        <v>52</v>
      </c>
      <c r="C119" s="7" t="s">
        <v>7</v>
      </c>
      <c r="D119" s="40">
        <v>0</v>
      </c>
      <c r="E119" s="40">
        <v>0</v>
      </c>
    </row>
    <row r="120" spans="1:90" hidden="1" x14ac:dyDescent="0.35">
      <c r="A120" s="571"/>
      <c r="B120" s="37" t="s">
        <v>53</v>
      </c>
      <c r="C120" s="7" t="s">
        <v>7</v>
      </c>
      <c r="D120" s="40">
        <v>0</v>
      </c>
      <c r="E120" s="40">
        <v>0</v>
      </c>
    </row>
    <row r="121" spans="1:90" x14ac:dyDescent="0.35">
      <c r="A121" s="571"/>
      <c r="B121" s="37" t="s">
        <v>107</v>
      </c>
      <c r="C121" s="7"/>
      <c r="D121" s="40">
        <v>0</v>
      </c>
      <c r="E121" s="40">
        <v>0</v>
      </c>
    </row>
    <row r="122" spans="1:90" x14ac:dyDescent="0.35">
      <c r="A122" s="571"/>
      <c r="B122" s="37" t="s">
        <v>20</v>
      </c>
      <c r="C122" s="7" t="s">
        <v>7</v>
      </c>
      <c r="D122" s="40">
        <v>5.0000000000000001E-3</v>
      </c>
      <c r="E122" s="40">
        <v>5.0000000000000001E-3</v>
      </c>
    </row>
    <row r="123" spans="1:90" x14ac:dyDescent="0.35">
      <c r="A123" s="571"/>
      <c r="B123" s="37" t="s">
        <v>54</v>
      </c>
      <c r="C123" s="7" t="s">
        <v>7</v>
      </c>
      <c r="D123" s="40">
        <v>0.71</v>
      </c>
      <c r="E123" s="40">
        <v>0.71</v>
      </c>
    </row>
    <row r="124" spans="1:90" hidden="1" x14ac:dyDescent="0.35">
      <c r="A124" s="571"/>
      <c r="B124" s="37" t="s">
        <v>55</v>
      </c>
      <c r="C124" s="7" t="s">
        <v>7</v>
      </c>
      <c r="D124" s="40">
        <v>0</v>
      </c>
      <c r="E124" s="40">
        <v>0</v>
      </c>
    </row>
    <row r="125" spans="1:90" hidden="1" x14ac:dyDescent="0.35">
      <c r="A125" s="571"/>
      <c r="B125" s="37" t="s">
        <v>56</v>
      </c>
      <c r="C125" s="7" t="s">
        <v>7</v>
      </c>
      <c r="D125" s="40">
        <v>0</v>
      </c>
      <c r="E125" s="40">
        <v>0</v>
      </c>
      <c r="CL125" s="11"/>
    </row>
    <row r="126" spans="1:90" hidden="1" x14ac:dyDescent="0.35">
      <c r="A126" s="571"/>
      <c r="B126" s="37" t="s">
        <v>57</v>
      </c>
      <c r="C126" s="7" t="s">
        <v>7</v>
      </c>
      <c r="D126" s="40">
        <v>0</v>
      </c>
      <c r="E126" s="40">
        <v>0</v>
      </c>
    </row>
    <row r="127" spans="1:90" hidden="1" x14ac:dyDescent="0.35">
      <c r="A127" s="571"/>
      <c r="B127" s="37" t="s">
        <v>58</v>
      </c>
      <c r="C127" s="7" t="s">
        <v>7</v>
      </c>
      <c r="D127" s="40">
        <v>0</v>
      </c>
      <c r="E127" s="40">
        <v>0</v>
      </c>
    </row>
    <row r="128" spans="1:90" x14ac:dyDescent="0.35">
      <c r="A128" s="571"/>
      <c r="B128" s="37" t="s">
        <v>19</v>
      </c>
      <c r="C128" s="7" t="s">
        <v>7</v>
      </c>
      <c r="D128" s="40">
        <v>0.15</v>
      </c>
      <c r="E128" s="40">
        <v>0.15</v>
      </c>
    </row>
    <row r="129" spans="1:5" hidden="1" x14ac:dyDescent="0.35">
      <c r="A129" s="571"/>
      <c r="B129" s="37" t="s">
        <v>59</v>
      </c>
      <c r="C129" s="7" t="s">
        <v>7</v>
      </c>
      <c r="D129" s="40">
        <v>0</v>
      </c>
      <c r="E129" s="40">
        <v>0</v>
      </c>
    </row>
    <row r="130" spans="1:5" x14ac:dyDescent="0.35">
      <c r="A130" s="571"/>
      <c r="B130" s="37" t="s">
        <v>18</v>
      </c>
      <c r="C130" s="7" t="s">
        <v>7</v>
      </c>
      <c r="D130" s="40">
        <v>0.39</v>
      </c>
      <c r="E130" s="40">
        <v>0.39</v>
      </c>
    </row>
    <row r="131" spans="1:5" x14ac:dyDescent="0.35">
      <c r="A131" s="571"/>
      <c r="B131" s="37" t="s">
        <v>17</v>
      </c>
      <c r="C131" s="7" t="s">
        <v>7</v>
      </c>
      <c r="D131" s="40">
        <v>0.53</v>
      </c>
      <c r="E131" s="40">
        <v>0.53</v>
      </c>
    </row>
    <row r="132" spans="1:5" hidden="1" x14ac:dyDescent="0.35">
      <c r="A132" s="571"/>
      <c r="B132" s="37" t="s">
        <v>60</v>
      </c>
      <c r="C132" s="7" t="s">
        <v>7</v>
      </c>
      <c r="D132" s="40">
        <v>0</v>
      </c>
      <c r="E132" s="40">
        <v>0</v>
      </c>
    </row>
    <row r="133" spans="1:5" hidden="1" x14ac:dyDescent="0.35">
      <c r="A133" s="571"/>
      <c r="B133" s="37" t="s">
        <v>61</v>
      </c>
      <c r="C133" s="7" t="s">
        <v>7</v>
      </c>
      <c r="D133" s="40">
        <v>0</v>
      </c>
      <c r="E133" s="40">
        <v>0</v>
      </c>
    </row>
    <row r="134" spans="1:5" x14ac:dyDescent="0.35">
      <c r="A134" s="571"/>
      <c r="B134" s="37" t="s">
        <v>16</v>
      </c>
      <c r="C134" s="7" t="s">
        <v>7</v>
      </c>
      <c r="D134" s="40">
        <v>0.3</v>
      </c>
      <c r="E134" s="40">
        <v>0.3</v>
      </c>
    </row>
    <row r="135" spans="1:5" hidden="1" x14ac:dyDescent="0.35">
      <c r="A135" s="571"/>
      <c r="B135" s="37" t="s">
        <v>62</v>
      </c>
      <c r="C135" s="7" t="s">
        <v>7</v>
      </c>
      <c r="D135" s="40">
        <v>0</v>
      </c>
      <c r="E135" s="40">
        <v>0</v>
      </c>
    </row>
    <row r="136" spans="1:5" hidden="1" x14ac:dyDescent="0.35">
      <c r="A136" s="571"/>
      <c r="B136" s="37" t="s">
        <v>63</v>
      </c>
      <c r="C136" s="7" t="s">
        <v>7</v>
      </c>
      <c r="D136" s="40">
        <v>0</v>
      </c>
      <c r="E136" s="40">
        <v>0</v>
      </c>
    </row>
    <row r="137" spans="1:5" x14ac:dyDescent="0.35">
      <c r="A137" s="571"/>
      <c r="B137" s="37" t="s">
        <v>64</v>
      </c>
      <c r="C137" s="7" t="s">
        <v>7</v>
      </c>
      <c r="D137" s="40">
        <v>5.0000000000000001E-3</v>
      </c>
      <c r="E137" s="40">
        <v>0.6</v>
      </c>
    </row>
    <row r="138" spans="1:5" x14ac:dyDescent="0.35">
      <c r="A138" s="571"/>
      <c r="B138" s="37" t="s">
        <v>15</v>
      </c>
      <c r="C138" s="7" t="s">
        <v>7</v>
      </c>
      <c r="D138" s="40">
        <v>0.6</v>
      </c>
      <c r="E138" s="40">
        <v>0.73499999999999999</v>
      </c>
    </row>
    <row r="139" spans="1:5" hidden="1" x14ac:dyDescent="0.35">
      <c r="A139" s="571"/>
      <c r="B139" s="37" t="s">
        <v>65</v>
      </c>
      <c r="C139" s="7" t="s">
        <v>7</v>
      </c>
      <c r="D139" s="40">
        <v>0</v>
      </c>
      <c r="E139" s="40">
        <v>0</v>
      </c>
    </row>
    <row r="140" spans="1:5" hidden="1" x14ac:dyDescent="0.35">
      <c r="A140" s="571"/>
      <c r="B140" s="37" t="s">
        <v>66</v>
      </c>
      <c r="C140" s="7" t="s">
        <v>7</v>
      </c>
      <c r="D140" s="40">
        <v>0</v>
      </c>
      <c r="E140" s="40">
        <v>0</v>
      </c>
    </row>
    <row r="141" spans="1:5" hidden="1" x14ac:dyDescent="0.35">
      <c r="A141" s="571"/>
      <c r="B141" s="37" t="s">
        <v>67</v>
      </c>
      <c r="C141" s="7" t="s">
        <v>7</v>
      </c>
      <c r="D141" s="40">
        <v>0</v>
      </c>
      <c r="E141" s="40">
        <v>0</v>
      </c>
    </row>
    <row r="142" spans="1:5" x14ac:dyDescent="0.35">
      <c r="A142" s="571"/>
      <c r="B142" s="37" t="s">
        <v>14</v>
      </c>
      <c r="C142" s="7" t="s">
        <v>7</v>
      </c>
      <c r="D142" s="40">
        <v>0.73499999999999999</v>
      </c>
      <c r="E142" s="40">
        <v>0.63500000000000001</v>
      </c>
    </row>
    <row r="143" spans="1:5" hidden="1" x14ac:dyDescent="0.35">
      <c r="A143" s="571"/>
      <c r="B143" s="37" t="s">
        <v>68</v>
      </c>
      <c r="C143" s="7" t="s">
        <v>7</v>
      </c>
      <c r="D143" s="40">
        <v>0</v>
      </c>
      <c r="E143" s="40">
        <v>0</v>
      </c>
    </row>
    <row r="144" spans="1:5" ht="14" hidden="1" customHeight="1" x14ac:dyDescent="0.35">
      <c r="A144" s="571"/>
      <c r="B144" s="38" t="s">
        <v>69</v>
      </c>
      <c r="C144" s="7" t="s">
        <v>7</v>
      </c>
      <c r="D144" s="40">
        <v>0</v>
      </c>
      <c r="E144" s="40">
        <v>0</v>
      </c>
    </row>
    <row r="145" spans="1:5" hidden="1" x14ac:dyDescent="0.35">
      <c r="A145" s="571"/>
      <c r="B145" s="38" t="s">
        <v>70</v>
      </c>
      <c r="C145" s="7" t="s">
        <v>7</v>
      </c>
      <c r="D145" s="40">
        <v>0</v>
      </c>
      <c r="E145" s="40">
        <v>0</v>
      </c>
    </row>
    <row r="146" spans="1:5" hidden="1" x14ac:dyDescent="0.35">
      <c r="A146" s="571"/>
      <c r="B146" s="38" t="s">
        <v>71</v>
      </c>
      <c r="C146" s="7" t="s">
        <v>7</v>
      </c>
      <c r="D146" s="40">
        <v>0</v>
      </c>
      <c r="E146" s="40">
        <v>0</v>
      </c>
    </row>
    <row r="147" spans="1:5" ht="11" customHeight="1" x14ac:dyDescent="0.35">
      <c r="A147" s="571"/>
      <c r="B147" s="38" t="s">
        <v>72</v>
      </c>
      <c r="C147" s="7" t="s">
        <v>7</v>
      </c>
      <c r="D147" s="40">
        <v>0</v>
      </c>
      <c r="E147" s="40">
        <v>0</v>
      </c>
    </row>
    <row r="148" spans="1:5" ht="11" customHeight="1" x14ac:dyDescent="0.35">
      <c r="A148" s="571"/>
      <c r="B148" s="38" t="s">
        <v>206</v>
      </c>
      <c r="C148" s="7" t="s">
        <v>7</v>
      </c>
      <c r="D148" s="40">
        <v>5.0000000000000001E-3</v>
      </c>
      <c r="E148" s="40">
        <v>5.0000000000000001E-3</v>
      </c>
    </row>
    <row r="149" spans="1:5" ht="2" customHeight="1" x14ac:dyDescent="0.35">
      <c r="A149" s="571"/>
      <c r="B149" s="38" t="s">
        <v>73</v>
      </c>
      <c r="C149" s="7" t="s">
        <v>7</v>
      </c>
      <c r="D149" s="40">
        <v>0</v>
      </c>
      <c r="E149" s="40">
        <v>0</v>
      </c>
    </row>
    <row r="150" spans="1:5" ht="2.4" customHeight="1" x14ac:dyDescent="0.35">
      <c r="A150" s="571"/>
      <c r="B150" s="37" t="s">
        <v>74</v>
      </c>
      <c r="C150" s="7" t="s">
        <v>7</v>
      </c>
      <c r="D150" s="40">
        <v>0</v>
      </c>
      <c r="E150" s="40">
        <v>0</v>
      </c>
    </row>
    <row r="151" spans="1:5" ht="14" customHeight="1" x14ac:dyDescent="0.35">
      <c r="A151" s="571"/>
      <c r="B151" s="38" t="s">
        <v>13</v>
      </c>
      <c r="C151" s="7" t="s">
        <v>7</v>
      </c>
      <c r="D151" s="40">
        <v>0.63500000000000001</v>
      </c>
      <c r="E151" s="40">
        <v>0.75</v>
      </c>
    </row>
    <row r="152" spans="1:5" ht="6.65" hidden="1" customHeight="1" x14ac:dyDescent="0.35">
      <c r="A152" s="571"/>
      <c r="B152" s="37" t="s">
        <v>75</v>
      </c>
      <c r="C152" s="7" t="s">
        <v>7</v>
      </c>
      <c r="D152" s="40">
        <v>0</v>
      </c>
      <c r="E152" s="40">
        <v>0</v>
      </c>
    </row>
    <row r="153" spans="1:5" x14ac:dyDescent="0.35">
      <c r="A153" s="571"/>
      <c r="B153" s="37" t="s">
        <v>12</v>
      </c>
      <c r="C153" s="7" t="s">
        <v>7</v>
      </c>
      <c r="D153" s="40">
        <v>0.75</v>
      </c>
      <c r="E153" s="40">
        <v>5.0000000000000001E-3</v>
      </c>
    </row>
    <row r="154" spans="1:5" hidden="1" x14ac:dyDescent="0.35">
      <c r="A154" s="571"/>
      <c r="B154" s="38" t="s">
        <v>76</v>
      </c>
      <c r="C154" s="7" t="s">
        <v>7</v>
      </c>
      <c r="D154" s="40">
        <v>0</v>
      </c>
      <c r="E154" s="40">
        <v>0</v>
      </c>
    </row>
    <row r="155" spans="1:5" x14ac:dyDescent="0.35">
      <c r="A155" s="571"/>
      <c r="B155" s="38" t="s">
        <v>77</v>
      </c>
      <c r="C155" s="7" t="s">
        <v>7</v>
      </c>
      <c r="D155" s="40">
        <v>5.0000000000000001E-3</v>
      </c>
      <c r="E155" s="40">
        <v>0.91</v>
      </c>
    </row>
    <row r="156" spans="1:5" hidden="1" x14ac:dyDescent="0.35">
      <c r="A156" s="571"/>
      <c r="B156" s="37" t="s">
        <v>78</v>
      </c>
      <c r="C156" s="7" t="s">
        <v>7</v>
      </c>
      <c r="D156" s="40">
        <v>0</v>
      </c>
      <c r="E156" s="40">
        <v>0</v>
      </c>
    </row>
    <row r="157" spans="1:5" x14ac:dyDescent="0.35">
      <c r="A157" s="571"/>
      <c r="B157" s="37" t="s">
        <v>11</v>
      </c>
      <c r="C157" s="7" t="s">
        <v>7</v>
      </c>
      <c r="D157" s="40">
        <v>5.0000000000000001E-3</v>
      </c>
      <c r="E157" s="40">
        <v>0</v>
      </c>
    </row>
    <row r="158" spans="1:5" x14ac:dyDescent="0.35">
      <c r="A158" s="571"/>
      <c r="B158" s="38" t="s">
        <v>10</v>
      </c>
      <c r="C158" s="7" t="s">
        <v>7</v>
      </c>
      <c r="D158" s="40">
        <v>0.91</v>
      </c>
      <c r="E158" s="40">
        <v>0.52</v>
      </c>
    </row>
    <row r="159" spans="1:5" hidden="1" x14ac:dyDescent="0.35">
      <c r="A159" s="571"/>
      <c r="B159" s="38" t="s">
        <v>79</v>
      </c>
      <c r="C159" s="7" t="s">
        <v>7</v>
      </c>
      <c r="D159" s="40">
        <v>0</v>
      </c>
      <c r="E159" s="40">
        <v>0</v>
      </c>
    </row>
    <row r="160" spans="1:5" x14ac:dyDescent="0.35">
      <c r="A160" s="571"/>
      <c r="B160" s="38" t="s">
        <v>9</v>
      </c>
      <c r="C160" s="7" t="s">
        <v>7</v>
      </c>
      <c r="D160" s="40">
        <v>5.0000000000000001E-3</v>
      </c>
      <c r="E160" s="40">
        <v>0</v>
      </c>
    </row>
    <row r="161" spans="1:6" hidden="1" x14ac:dyDescent="0.35">
      <c r="A161" s="571"/>
      <c r="B161" s="37" t="s">
        <v>80</v>
      </c>
      <c r="C161" s="7" t="s">
        <v>7</v>
      </c>
      <c r="D161" s="40">
        <v>0</v>
      </c>
      <c r="E161" s="40">
        <v>0</v>
      </c>
    </row>
    <row r="162" spans="1:6" x14ac:dyDescent="0.35">
      <c r="A162" s="571"/>
      <c r="B162" s="38" t="s">
        <v>8</v>
      </c>
      <c r="C162" s="7" t="s">
        <v>7</v>
      </c>
      <c r="D162" s="40">
        <v>0.39500000000000002</v>
      </c>
      <c r="E162" s="40">
        <v>0.22500000000000001</v>
      </c>
    </row>
    <row r="163" spans="1:6" x14ac:dyDescent="0.35">
      <c r="A163" s="19" t="s">
        <v>6</v>
      </c>
      <c r="B163" s="18"/>
      <c r="C163" s="17"/>
      <c r="D163" s="10"/>
    </row>
    <row r="164" spans="1:6" x14ac:dyDescent="0.35">
      <c r="A164" s="9" t="s">
        <v>5</v>
      </c>
      <c r="B164" s="15" t="s">
        <v>3</v>
      </c>
      <c r="C164" s="16">
        <v>0.05</v>
      </c>
      <c r="D164" s="13" t="s">
        <v>4</v>
      </c>
      <c r="E164" s="7" t="s">
        <v>1</v>
      </c>
      <c r="F164" s="12">
        <v>2020</v>
      </c>
    </row>
    <row r="165" spans="1:6" x14ac:dyDescent="0.35">
      <c r="A165" s="9" t="s">
        <v>40</v>
      </c>
      <c r="B165" s="15" t="s">
        <v>3</v>
      </c>
      <c r="C165" s="14">
        <v>0.05</v>
      </c>
      <c r="D165" s="13" t="s">
        <v>2</v>
      </c>
      <c r="E165" s="7" t="s">
        <v>1</v>
      </c>
      <c r="F165" s="12">
        <v>2020</v>
      </c>
    </row>
    <row r="184" spans="6:11" x14ac:dyDescent="0.35">
      <c r="F184" s="215"/>
      <c r="G184" s="215"/>
      <c r="H184" s="215"/>
      <c r="I184" s="215"/>
      <c r="J184" s="215"/>
      <c r="K184" s="215"/>
    </row>
    <row r="204" spans="1:1" x14ac:dyDescent="0.35">
      <c r="A204" s="212"/>
    </row>
    <row r="205" spans="1:1" x14ac:dyDescent="0.35">
      <c r="A205" s="212"/>
    </row>
    <row r="206" spans="1:1" x14ac:dyDescent="0.35">
      <c r="A206" s="212"/>
    </row>
    <row r="208" spans="1:1" x14ac:dyDescent="0.35">
      <c r="A208" s="212"/>
    </row>
    <row r="209" spans="1:4" x14ac:dyDescent="0.35">
      <c r="A209" s="212"/>
    </row>
    <row r="210" spans="1:4" x14ac:dyDescent="0.35">
      <c r="A210" s="212"/>
    </row>
    <row r="211" spans="1:4" x14ac:dyDescent="0.35">
      <c r="A211" s="212"/>
    </row>
    <row r="212" spans="1:4" x14ac:dyDescent="0.35">
      <c r="A212" s="212"/>
    </row>
    <row r="213" spans="1:4" x14ac:dyDescent="0.35">
      <c r="A213" s="1"/>
    </row>
    <row r="214" spans="1:4" ht="18.5" x14ac:dyDescent="0.45">
      <c r="A214" s="216"/>
      <c r="B214" s="215"/>
      <c r="C214" s="215"/>
      <c r="D214" s="215"/>
    </row>
    <row r="215" spans="1:4" ht="15.5" x14ac:dyDescent="0.35">
      <c r="A215" s="217"/>
      <c r="B215" s="215"/>
      <c r="C215" s="215"/>
      <c r="D215" s="215"/>
    </row>
  </sheetData>
  <mergeCells count="2">
    <mergeCell ref="A98:C98"/>
    <mergeCell ref="A102:A162"/>
  </mergeCell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1F5AD-A66B-4826-81CF-63BF04DB3A89}">
  <sheetPr>
    <tabColor rgb="FF00B050"/>
  </sheetPr>
  <dimension ref="A1:V484"/>
  <sheetViews>
    <sheetView topLeftCell="A237" zoomScale="85" zoomScaleNormal="85" workbookViewId="0">
      <selection activeCell="A247" sqref="A247"/>
    </sheetView>
  </sheetViews>
  <sheetFormatPr baseColWidth="10" defaultColWidth="11.453125" defaultRowHeight="14.5" x14ac:dyDescent="0.35"/>
  <cols>
    <col min="1" max="1" width="92.08984375" customWidth="1"/>
    <col min="2" max="2" width="74.54296875" customWidth="1"/>
    <col min="3" max="3" width="61.08984375" customWidth="1"/>
    <col min="4" max="4" width="55.453125" customWidth="1"/>
    <col min="5" max="5" width="59.90625" customWidth="1"/>
    <col min="6" max="6" width="52.36328125" customWidth="1"/>
    <col min="7" max="7" width="25.36328125" customWidth="1"/>
    <col min="8" max="8" width="17.36328125" customWidth="1"/>
    <col min="9" max="9" width="19.08984375" customWidth="1"/>
    <col min="10" max="10" width="20.36328125" customWidth="1"/>
    <col min="11" max="11" width="21.453125" customWidth="1"/>
    <col min="12" max="12" width="27" customWidth="1"/>
    <col min="13" max="13" width="21.6328125" customWidth="1"/>
    <col min="15" max="15" width="21.453125" customWidth="1"/>
    <col min="16" max="16" width="13.90625" customWidth="1"/>
    <col min="17" max="17" width="16.36328125" customWidth="1"/>
  </cols>
  <sheetData>
    <row r="1" spans="1:11" ht="26" x14ac:dyDescent="0.6">
      <c r="C1" s="100" t="s">
        <v>512</v>
      </c>
    </row>
    <row r="2" spans="1:11" ht="19.25" customHeight="1" x14ac:dyDescent="0.6">
      <c r="A2" s="103" t="s">
        <v>513</v>
      </c>
      <c r="C2" s="118"/>
    </row>
    <row r="4" spans="1:11" x14ac:dyDescent="0.35">
      <c r="A4" s="96" t="s">
        <v>384</v>
      </c>
    </row>
    <row r="5" spans="1:11" x14ac:dyDescent="0.35">
      <c r="A5" s="90" t="s">
        <v>406</v>
      </c>
      <c r="B5" s="90" t="s">
        <v>391</v>
      </c>
      <c r="C5" s="90" t="s">
        <v>1552</v>
      </c>
      <c r="D5" s="90" t="s">
        <v>392</v>
      </c>
      <c r="E5" s="90" t="s">
        <v>393</v>
      </c>
    </row>
    <row r="6" spans="1:11" ht="15" customHeight="1" x14ac:dyDescent="0.35">
      <c r="A6" s="8" t="s">
        <v>504</v>
      </c>
      <c r="B6" s="101" t="s">
        <v>187</v>
      </c>
      <c r="C6" s="101" t="s">
        <v>405</v>
      </c>
      <c r="D6" s="101" t="s">
        <v>405</v>
      </c>
      <c r="E6" s="101" t="s">
        <v>187</v>
      </c>
      <c r="G6" s="99"/>
      <c r="H6" s="99"/>
      <c r="I6" s="99"/>
      <c r="J6" s="99"/>
      <c r="K6" s="99"/>
    </row>
    <row r="7" spans="1:11" x14ac:dyDescent="0.35">
      <c r="A7" s="119" t="s">
        <v>202</v>
      </c>
      <c r="B7" s="97">
        <v>0</v>
      </c>
      <c r="C7" s="97">
        <v>2015</v>
      </c>
      <c r="D7" s="97">
        <v>2030</v>
      </c>
      <c r="E7" s="97">
        <v>1</v>
      </c>
      <c r="G7" s="89"/>
      <c r="H7" s="89"/>
      <c r="I7" s="89"/>
      <c r="J7" s="89"/>
      <c r="K7" s="89"/>
    </row>
    <row r="8" spans="1:11" x14ac:dyDescent="0.35">
      <c r="A8" s="119" t="s">
        <v>142</v>
      </c>
      <c r="B8" s="97">
        <v>0</v>
      </c>
      <c r="C8" s="97">
        <v>2015</v>
      </c>
      <c r="D8" s="97">
        <v>2030</v>
      </c>
      <c r="E8" s="97">
        <v>1</v>
      </c>
      <c r="G8" s="89"/>
      <c r="H8" s="89"/>
      <c r="I8" s="89"/>
      <c r="J8" s="89"/>
      <c r="K8" s="89"/>
    </row>
    <row r="9" spans="1:11" x14ac:dyDescent="0.35">
      <c r="A9" s="119" t="s">
        <v>203</v>
      </c>
      <c r="B9" s="97">
        <v>0</v>
      </c>
      <c r="C9" s="97">
        <v>2015</v>
      </c>
      <c r="D9" s="97">
        <v>2030</v>
      </c>
      <c r="E9" s="97">
        <v>1</v>
      </c>
      <c r="G9" s="89"/>
      <c r="H9" s="89"/>
      <c r="I9" s="89"/>
      <c r="J9" s="89"/>
      <c r="K9" s="89"/>
    </row>
    <row r="10" spans="1:11" x14ac:dyDescent="0.35">
      <c r="A10" s="119" t="s">
        <v>225</v>
      </c>
      <c r="B10" s="97">
        <v>0</v>
      </c>
      <c r="C10" s="97">
        <v>2015</v>
      </c>
      <c r="D10" s="97">
        <v>2030</v>
      </c>
      <c r="E10" s="97">
        <v>1</v>
      </c>
      <c r="G10" s="89"/>
      <c r="H10" s="89"/>
      <c r="I10" s="89"/>
      <c r="J10" s="89"/>
      <c r="K10" s="89"/>
    </row>
    <row r="11" spans="1:11" x14ac:dyDescent="0.35">
      <c r="A11" s="119" t="s">
        <v>204</v>
      </c>
      <c r="B11" s="97">
        <v>0</v>
      </c>
      <c r="C11" s="97">
        <v>2015</v>
      </c>
      <c r="D11" s="97">
        <v>2030</v>
      </c>
      <c r="E11" s="97">
        <v>1</v>
      </c>
    </row>
    <row r="12" spans="1:11" x14ac:dyDescent="0.35">
      <c r="A12" s="119" t="s">
        <v>146</v>
      </c>
      <c r="B12" s="97">
        <v>0</v>
      </c>
      <c r="C12" s="97">
        <v>2015</v>
      </c>
      <c r="D12" s="97">
        <v>2030</v>
      </c>
      <c r="E12" s="97">
        <v>1</v>
      </c>
    </row>
    <row r="13" spans="1:11" x14ac:dyDescent="0.35">
      <c r="A13" s="119" t="s">
        <v>205</v>
      </c>
      <c r="B13" s="97">
        <v>0</v>
      </c>
      <c r="C13" s="97">
        <v>2015</v>
      </c>
      <c r="D13" s="97">
        <v>2030</v>
      </c>
      <c r="E13" s="97">
        <v>1</v>
      </c>
      <c r="F13" s="99"/>
      <c r="G13" s="99"/>
      <c r="H13" s="99"/>
      <c r="I13" s="99"/>
      <c r="J13" s="99"/>
      <c r="K13" s="99"/>
    </row>
    <row r="14" spans="1:11" x14ac:dyDescent="0.35">
      <c r="A14" s="119" t="s">
        <v>148</v>
      </c>
      <c r="B14" s="97">
        <v>0</v>
      </c>
      <c r="C14" s="97">
        <v>2015</v>
      </c>
      <c r="D14" s="97">
        <v>2030</v>
      </c>
      <c r="E14" s="97">
        <v>1</v>
      </c>
      <c r="F14" s="89"/>
      <c r="G14" s="89"/>
      <c r="H14" s="89"/>
      <c r="I14" s="89"/>
      <c r="J14" s="89"/>
      <c r="K14" s="89"/>
    </row>
    <row r="15" spans="1:11" x14ac:dyDescent="0.35">
      <c r="A15" s="119" t="s">
        <v>149</v>
      </c>
      <c r="B15" s="97">
        <v>0</v>
      </c>
      <c r="C15" s="97">
        <v>2015</v>
      </c>
      <c r="D15" s="97">
        <v>2030</v>
      </c>
      <c r="E15" s="97">
        <v>1</v>
      </c>
      <c r="F15" s="89"/>
      <c r="G15" s="89"/>
      <c r="H15" s="89"/>
      <c r="I15" s="89"/>
      <c r="J15" s="89"/>
      <c r="K15" s="89"/>
    </row>
    <row r="16" spans="1:11" x14ac:dyDescent="0.35">
      <c r="A16" s="99"/>
      <c r="B16" s="99"/>
      <c r="C16" s="89"/>
      <c r="D16" s="89"/>
      <c r="E16" s="89"/>
      <c r="F16" s="89"/>
      <c r="G16" s="89"/>
      <c r="H16" s="89"/>
      <c r="I16" s="89"/>
      <c r="J16" s="89"/>
      <c r="K16" s="89"/>
    </row>
    <row r="17" spans="1:11" x14ac:dyDescent="0.35">
      <c r="A17" s="96" t="s">
        <v>1563</v>
      </c>
      <c r="B17" t="s">
        <v>1559</v>
      </c>
      <c r="C17" t="s">
        <v>1560</v>
      </c>
      <c r="D17" t="s">
        <v>1561</v>
      </c>
      <c r="E17" t="s">
        <v>1562</v>
      </c>
    </row>
    <row r="18" spans="1:11" x14ac:dyDescent="0.35">
      <c r="A18" s="90" t="s">
        <v>406</v>
      </c>
      <c r="B18" s="90" t="s">
        <v>1564</v>
      </c>
      <c r="C18" s="90" t="s">
        <v>1552</v>
      </c>
      <c r="D18" s="90" t="s">
        <v>1565</v>
      </c>
      <c r="E18" s="90" t="s">
        <v>1558</v>
      </c>
    </row>
    <row r="19" spans="1:11" ht="15" customHeight="1" x14ac:dyDescent="0.35">
      <c r="A19" s="8" t="s">
        <v>504</v>
      </c>
      <c r="B19" s="101" t="s">
        <v>187</v>
      </c>
      <c r="C19" s="101" t="s">
        <v>405</v>
      </c>
      <c r="D19" s="101" t="s">
        <v>405</v>
      </c>
      <c r="E19" s="101" t="s">
        <v>187</v>
      </c>
      <c r="G19" s="99"/>
      <c r="H19" s="99"/>
      <c r="I19" s="99"/>
      <c r="J19" s="99"/>
      <c r="K19" s="99"/>
    </row>
    <row r="20" spans="1:11" x14ac:dyDescent="0.35">
      <c r="A20" s="119" t="s">
        <v>202</v>
      </c>
      <c r="B20" s="97">
        <v>0</v>
      </c>
      <c r="C20" s="97">
        <v>2025</v>
      </c>
      <c r="D20" s="97">
        <v>2050</v>
      </c>
      <c r="E20" s="97">
        <v>1</v>
      </c>
      <c r="G20" s="89"/>
      <c r="H20" s="89"/>
      <c r="I20" s="89"/>
      <c r="J20" s="89"/>
      <c r="K20" s="89"/>
    </row>
    <row r="21" spans="1:11" x14ac:dyDescent="0.35">
      <c r="A21" s="119" t="s">
        <v>142</v>
      </c>
      <c r="B21" s="97">
        <v>0</v>
      </c>
      <c r="C21" s="97">
        <v>2025</v>
      </c>
      <c r="D21" s="97">
        <v>2050</v>
      </c>
      <c r="E21" s="97">
        <v>1</v>
      </c>
      <c r="G21" s="89"/>
      <c r="H21" s="89"/>
      <c r="I21" s="89"/>
      <c r="J21" s="89"/>
      <c r="K21" s="89"/>
    </row>
    <row r="22" spans="1:11" x14ac:dyDescent="0.35">
      <c r="A22" s="119" t="s">
        <v>203</v>
      </c>
      <c r="B22" s="97">
        <v>0</v>
      </c>
      <c r="C22" s="97">
        <v>2025</v>
      </c>
      <c r="D22" s="97">
        <v>2050</v>
      </c>
      <c r="E22" s="97">
        <v>1</v>
      </c>
      <c r="G22" s="89"/>
      <c r="H22" s="89"/>
      <c r="I22" s="89"/>
      <c r="J22" s="89"/>
      <c r="K22" s="89"/>
    </row>
    <row r="23" spans="1:11" x14ac:dyDescent="0.35">
      <c r="A23" s="119" t="s">
        <v>225</v>
      </c>
      <c r="B23" s="97">
        <v>0</v>
      </c>
      <c r="C23" s="97">
        <v>2025</v>
      </c>
      <c r="D23" s="97">
        <v>2050</v>
      </c>
      <c r="E23" s="97">
        <v>1</v>
      </c>
      <c r="G23" s="89"/>
      <c r="H23" s="89"/>
      <c r="I23" s="89"/>
      <c r="J23" s="89"/>
      <c r="K23" s="89"/>
    </row>
    <row r="24" spans="1:11" x14ac:dyDescent="0.35">
      <c r="A24" s="119" t="s">
        <v>204</v>
      </c>
      <c r="B24" s="97">
        <v>0</v>
      </c>
      <c r="C24" s="97">
        <v>2025</v>
      </c>
      <c r="D24" s="97">
        <v>2050</v>
      </c>
      <c r="E24" s="97">
        <v>1</v>
      </c>
    </row>
    <row r="25" spans="1:11" x14ac:dyDescent="0.35">
      <c r="A25" s="119" t="s">
        <v>146</v>
      </c>
      <c r="B25" s="97">
        <v>0</v>
      </c>
      <c r="C25" s="97">
        <v>2025</v>
      </c>
      <c r="D25" s="97">
        <v>2050</v>
      </c>
      <c r="E25" s="97">
        <v>1</v>
      </c>
    </row>
    <row r="26" spans="1:11" x14ac:dyDescent="0.35">
      <c r="A26" s="119" t="s">
        <v>205</v>
      </c>
      <c r="B26" s="97">
        <v>0</v>
      </c>
      <c r="C26" s="97">
        <v>2025</v>
      </c>
      <c r="D26" s="97">
        <v>2050</v>
      </c>
      <c r="E26" s="97">
        <v>1</v>
      </c>
      <c r="F26" s="99"/>
      <c r="G26" s="99"/>
      <c r="H26" s="99"/>
      <c r="I26" s="99"/>
      <c r="J26" s="99"/>
      <c r="K26" s="99"/>
    </row>
    <row r="27" spans="1:11" x14ac:dyDescent="0.35">
      <c r="A27" s="119" t="s">
        <v>148</v>
      </c>
      <c r="B27" s="97">
        <v>0</v>
      </c>
      <c r="C27" s="97">
        <v>2025</v>
      </c>
      <c r="D27" s="97">
        <v>2050</v>
      </c>
      <c r="E27" s="97">
        <v>1</v>
      </c>
      <c r="F27" s="89"/>
      <c r="G27" s="89"/>
      <c r="H27" s="89"/>
      <c r="I27" s="89"/>
      <c r="J27" s="89"/>
      <c r="K27" s="89"/>
    </row>
    <row r="28" spans="1:11" x14ac:dyDescent="0.35">
      <c r="A28" s="119" t="s">
        <v>149</v>
      </c>
      <c r="B28" s="97">
        <v>0</v>
      </c>
      <c r="C28" s="97">
        <v>2025</v>
      </c>
      <c r="D28" s="97">
        <v>2050</v>
      </c>
      <c r="E28" s="97">
        <v>1</v>
      </c>
      <c r="F28" s="89"/>
      <c r="G28" s="89"/>
      <c r="H28" s="89"/>
      <c r="I28" s="89"/>
      <c r="J28" s="89"/>
      <c r="K28" s="89"/>
    </row>
    <row r="29" spans="1:11" x14ac:dyDescent="0.35">
      <c r="A29" s="99"/>
      <c r="B29" s="99"/>
      <c r="C29" s="89"/>
      <c r="D29" s="89"/>
      <c r="E29" s="89"/>
      <c r="F29" s="89"/>
      <c r="G29" s="89"/>
      <c r="H29" s="89"/>
      <c r="I29" s="89"/>
      <c r="J29" s="89"/>
      <c r="K29" s="89"/>
    </row>
    <row r="30" spans="1:11" x14ac:dyDescent="0.35">
      <c r="A30" s="96" t="s">
        <v>1214</v>
      </c>
      <c r="B30" s="99"/>
      <c r="C30" s="89"/>
      <c r="D30" s="89"/>
      <c r="E30" s="89"/>
      <c r="F30" s="89"/>
      <c r="G30" s="89"/>
      <c r="H30" s="89"/>
      <c r="I30" s="89"/>
      <c r="J30" s="89"/>
      <c r="K30" s="89"/>
    </row>
    <row r="31" spans="1:11" x14ac:dyDescent="0.35">
      <c r="A31" s="125"/>
      <c r="B31" s="99" t="s">
        <v>1566</v>
      </c>
      <c r="C31" s="89" t="s">
        <v>1567</v>
      </c>
      <c r="D31" s="89" t="s">
        <v>1568</v>
      </c>
      <c r="E31" s="89" t="s">
        <v>1569</v>
      </c>
      <c r="F31" s="89"/>
      <c r="G31" s="89"/>
      <c r="H31" s="89"/>
      <c r="I31" s="89"/>
      <c r="J31" s="89"/>
      <c r="K31" s="89"/>
    </row>
    <row r="32" spans="1:11" ht="17" customHeight="1" x14ac:dyDescent="0.35">
      <c r="A32" s="41" t="s">
        <v>1215</v>
      </c>
      <c r="B32" s="90" t="s">
        <v>1258</v>
      </c>
      <c r="C32" s="90" t="s">
        <v>1259</v>
      </c>
      <c r="D32" s="90" t="s">
        <v>1260</v>
      </c>
      <c r="E32" s="90" t="s">
        <v>1261</v>
      </c>
    </row>
    <row r="33" spans="1:12" x14ac:dyDescent="0.35">
      <c r="A33" s="8" t="s">
        <v>504</v>
      </c>
      <c r="B33" s="115" t="s">
        <v>187</v>
      </c>
      <c r="C33" s="115" t="s">
        <v>405</v>
      </c>
      <c r="D33" s="115" t="s">
        <v>405</v>
      </c>
      <c r="E33" s="115" t="s">
        <v>187</v>
      </c>
    </row>
    <row r="34" spans="1:12" x14ac:dyDescent="0.35">
      <c r="A34" s="119" t="s">
        <v>202</v>
      </c>
      <c r="B34" s="97">
        <v>0</v>
      </c>
      <c r="C34" s="97">
        <v>2015</v>
      </c>
      <c r="D34" s="97">
        <v>2030</v>
      </c>
      <c r="E34" s="97">
        <v>1</v>
      </c>
      <c r="G34" s="99"/>
      <c r="H34" s="99"/>
      <c r="I34" s="99"/>
      <c r="J34" s="99"/>
      <c r="K34" s="99"/>
    </row>
    <row r="35" spans="1:12" x14ac:dyDescent="0.35">
      <c r="A35" s="119" t="s">
        <v>142</v>
      </c>
      <c r="B35" s="97">
        <v>0</v>
      </c>
      <c r="C35" s="97">
        <v>2015</v>
      </c>
      <c r="D35" s="97">
        <v>2030</v>
      </c>
      <c r="E35" s="97">
        <v>1</v>
      </c>
      <c r="G35" s="89"/>
      <c r="H35" s="89"/>
      <c r="I35" s="89"/>
      <c r="J35" s="89"/>
      <c r="K35" s="89"/>
    </row>
    <row r="36" spans="1:12" x14ac:dyDescent="0.35">
      <c r="A36" s="119" t="s">
        <v>203</v>
      </c>
      <c r="B36" s="97">
        <v>0</v>
      </c>
      <c r="C36" s="97">
        <v>2015</v>
      </c>
      <c r="D36" s="97">
        <v>2030</v>
      </c>
      <c r="E36" s="97">
        <v>1</v>
      </c>
      <c r="G36" s="89"/>
      <c r="H36" s="89"/>
      <c r="I36" s="89"/>
      <c r="J36" s="89"/>
      <c r="K36" s="89"/>
    </row>
    <row r="37" spans="1:12" x14ac:dyDescent="0.35">
      <c r="A37" s="119" t="s">
        <v>225</v>
      </c>
      <c r="B37" s="97">
        <v>0</v>
      </c>
      <c r="C37" s="97">
        <v>2015</v>
      </c>
      <c r="D37" s="97">
        <v>2030</v>
      </c>
      <c r="E37" s="97">
        <v>1</v>
      </c>
      <c r="G37" s="89"/>
      <c r="H37" s="89"/>
      <c r="I37" s="89"/>
      <c r="J37" s="89"/>
      <c r="K37" s="89"/>
    </row>
    <row r="38" spans="1:12" x14ac:dyDescent="0.35">
      <c r="A38" s="119" t="s">
        <v>204</v>
      </c>
      <c r="B38" s="97">
        <v>0</v>
      </c>
      <c r="C38" s="97">
        <v>2015</v>
      </c>
      <c r="D38" s="97">
        <v>2030</v>
      </c>
      <c r="E38" s="97">
        <v>1</v>
      </c>
      <c r="G38" s="89"/>
      <c r="H38" s="89"/>
      <c r="I38" s="89"/>
      <c r="J38" s="89"/>
      <c r="K38" s="89"/>
    </row>
    <row r="39" spans="1:12" x14ac:dyDescent="0.35">
      <c r="A39" s="119" t="s">
        <v>146</v>
      </c>
      <c r="B39" s="97">
        <v>0</v>
      </c>
      <c r="C39" s="97">
        <v>2015</v>
      </c>
      <c r="D39" s="97">
        <v>2030</v>
      </c>
      <c r="E39" s="97">
        <v>1</v>
      </c>
      <c r="F39" s="89"/>
      <c r="G39" s="89"/>
      <c r="H39" s="89"/>
      <c r="I39" s="89"/>
      <c r="J39" s="89"/>
      <c r="K39" s="89"/>
      <c r="L39" s="89"/>
    </row>
    <row r="40" spans="1:12" x14ac:dyDescent="0.35">
      <c r="A40" s="119" t="s">
        <v>205</v>
      </c>
      <c r="B40" s="97">
        <v>0</v>
      </c>
      <c r="C40" s="97">
        <v>2015</v>
      </c>
      <c r="D40" s="97">
        <v>2030</v>
      </c>
      <c r="E40" s="97">
        <v>1</v>
      </c>
      <c r="F40" s="89"/>
      <c r="G40" s="89"/>
      <c r="H40" s="89"/>
      <c r="I40" s="89"/>
      <c r="J40" s="89"/>
      <c r="K40" s="89"/>
    </row>
    <row r="41" spans="1:12" x14ac:dyDescent="0.35">
      <c r="A41" s="119" t="s">
        <v>148</v>
      </c>
      <c r="B41" s="97">
        <v>0</v>
      </c>
      <c r="C41" s="97">
        <v>2015</v>
      </c>
      <c r="D41" s="97">
        <v>2030</v>
      </c>
      <c r="E41" s="97">
        <v>1</v>
      </c>
      <c r="F41" s="99"/>
      <c r="G41" s="99"/>
      <c r="H41" s="99"/>
      <c r="I41" s="99"/>
      <c r="J41" s="99"/>
      <c r="K41" s="99"/>
    </row>
    <row r="42" spans="1:12" x14ac:dyDescent="0.35">
      <c r="A42" s="119" t="s">
        <v>149</v>
      </c>
      <c r="B42" s="97">
        <v>0</v>
      </c>
      <c r="C42" s="97">
        <v>2015</v>
      </c>
      <c r="D42" s="97">
        <v>2030</v>
      </c>
      <c r="E42" s="97">
        <v>1</v>
      </c>
      <c r="F42" s="89"/>
      <c r="G42" s="89"/>
      <c r="H42" s="89"/>
      <c r="I42" s="89"/>
      <c r="J42" s="89"/>
      <c r="K42" s="89"/>
    </row>
    <row r="43" spans="1:12" x14ac:dyDescent="0.35">
      <c r="A43" s="104"/>
      <c r="B43" s="89"/>
      <c r="C43" s="89"/>
      <c r="D43" s="89"/>
      <c r="E43" s="89"/>
      <c r="F43" s="89"/>
      <c r="G43" s="89"/>
      <c r="H43" s="89"/>
      <c r="I43" s="89"/>
      <c r="J43" s="89"/>
      <c r="K43" s="89"/>
    </row>
    <row r="44" spans="1:12" x14ac:dyDescent="0.35">
      <c r="A44" s="41" t="s">
        <v>1216</v>
      </c>
      <c r="B44" s="90" t="s">
        <v>1258</v>
      </c>
      <c r="C44" s="90" t="s">
        <v>1259</v>
      </c>
      <c r="D44" s="90" t="s">
        <v>1260</v>
      </c>
      <c r="E44" s="90" t="s">
        <v>1261</v>
      </c>
      <c r="F44" s="89"/>
      <c r="G44" s="89"/>
      <c r="H44" s="89"/>
      <c r="I44" s="89"/>
      <c r="J44" s="89"/>
      <c r="K44" s="89"/>
    </row>
    <row r="45" spans="1:12" x14ac:dyDescent="0.35">
      <c r="A45" s="8" t="s">
        <v>504</v>
      </c>
      <c r="B45" s="115" t="s">
        <v>187</v>
      </c>
      <c r="C45" s="115" t="s">
        <v>405</v>
      </c>
      <c r="D45" s="115" t="s">
        <v>405</v>
      </c>
      <c r="E45" s="115" t="s">
        <v>187</v>
      </c>
      <c r="F45" s="89"/>
      <c r="G45" s="89"/>
      <c r="H45" s="89"/>
      <c r="I45" s="89"/>
      <c r="J45" s="89"/>
      <c r="K45" s="89"/>
    </row>
    <row r="46" spans="1:12" x14ac:dyDescent="0.35">
      <c r="A46" s="119" t="s">
        <v>202</v>
      </c>
      <c r="B46" s="97">
        <v>0</v>
      </c>
      <c r="C46" s="97">
        <v>2015</v>
      </c>
      <c r="D46" s="97">
        <v>2030</v>
      </c>
      <c r="E46" s="97">
        <v>1</v>
      </c>
      <c r="F46" s="89"/>
      <c r="G46" s="89"/>
      <c r="H46" s="89"/>
      <c r="I46" s="89"/>
      <c r="J46" s="89"/>
      <c r="K46" s="89"/>
    </row>
    <row r="47" spans="1:12" x14ac:dyDescent="0.35">
      <c r="A47" s="119" t="s">
        <v>142</v>
      </c>
      <c r="B47" s="97">
        <v>0</v>
      </c>
      <c r="C47" s="97">
        <v>2015</v>
      </c>
      <c r="D47" s="97">
        <v>2030</v>
      </c>
      <c r="E47" s="97">
        <v>1</v>
      </c>
      <c r="F47" s="89"/>
      <c r="G47" s="89"/>
      <c r="H47" s="89"/>
      <c r="I47" s="89"/>
      <c r="J47" s="89"/>
      <c r="K47" s="89"/>
    </row>
    <row r="48" spans="1:12" x14ac:dyDescent="0.35">
      <c r="A48" s="119" t="s">
        <v>203</v>
      </c>
      <c r="B48" s="97">
        <v>0</v>
      </c>
      <c r="C48" s="97">
        <v>2015</v>
      </c>
      <c r="D48" s="97">
        <v>2030</v>
      </c>
      <c r="E48" s="97">
        <v>1</v>
      </c>
      <c r="F48" s="89"/>
      <c r="G48" s="89"/>
      <c r="H48" s="89"/>
      <c r="I48" s="89"/>
      <c r="J48" s="89"/>
      <c r="K48" s="89"/>
    </row>
    <row r="49" spans="1:11" x14ac:dyDescent="0.35">
      <c r="A49" s="119" t="s">
        <v>225</v>
      </c>
      <c r="B49" s="97">
        <v>0</v>
      </c>
      <c r="C49" s="97">
        <v>2015</v>
      </c>
      <c r="D49" s="97">
        <v>2030</v>
      </c>
      <c r="E49" s="97">
        <v>1</v>
      </c>
      <c r="F49" s="89"/>
      <c r="G49" s="89"/>
      <c r="H49" s="89"/>
      <c r="I49" s="89"/>
      <c r="J49" s="89"/>
      <c r="K49" s="89"/>
    </row>
    <row r="50" spans="1:11" x14ac:dyDescent="0.35">
      <c r="A50" s="119" t="s">
        <v>204</v>
      </c>
      <c r="B50" s="97">
        <v>0</v>
      </c>
      <c r="C50" s="97">
        <v>2015</v>
      </c>
      <c r="D50" s="97">
        <v>2030</v>
      </c>
      <c r="E50" s="97">
        <v>1</v>
      </c>
      <c r="F50" s="89"/>
      <c r="G50" s="89"/>
      <c r="H50" s="89"/>
      <c r="I50" s="89"/>
      <c r="J50" s="89"/>
      <c r="K50" s="89"/>
    </row>
    <row r="51" spans="1:11" x14ac:dyDescent="0.35">
      <c r="A51" s="119" t="s">
        <v>146</v>
      </c>
      <c r="B51" s="97">
        <v>0</v>
      </c>
      <c r="C51" s="97">
        <v>2015</v>
      </c>
      <c r="D51" s="97">
        <v>2030</v>
      </c>
      <c r="E51" s="97">
        <v>1</v>
      </c>
      <c r="F51" s="89"/>
      <c r="G51" s="89"/>
      <c r="H51" s="89"/>
      <c r="I51" s="89"/>
      <c r="J51" s="89"/>
      <c r="K51" s="89"/>
    </row>
    <row r="52" spans="1:11" x14ac:dyDescent="0.35">
      <c r="A52" s="119" t="s">
        <v>205</v>
      </c>
      <c r="B52" s="97">
        <v>0</v>
      </c>
      <c r="C52" s="97">
        <v>2015</v>
      </c>
      <c r="D52" s="97">
        <v>2030</v>
      </c>
      <c r="E52" s="97">
        <v>1</v>
      </c>
      <c r="F52" s="89"/>
      <c r="G52" s="89"/>
      <c r="H52" s="89"/>
      <c r="I52" s="89"/>
      <c r="J52" s="89"/>
      <c r="K52" s="89"/>
    </row>
    <row r="53" spans="1:11" x14ac:dyDescent="0.35">
      <c r="A53" s="119" t="s">
        <v>148</v>
      </c>
      <c r="B53" s="97">
        <v>0</v>
      </c>
      <c r="C53" s="97">
        <v>2015</v>
      </c>
      <c r="D53" s="97">
        <v>2030</v>
      </c>
      <c r="E53" s="97">
        <v>1</v>
      </c>
      <c r="F53" s="89"/>
      <c r="G53" s="89"/>
      <c r="H53" s="89"/>
      <c r="I53" s="89"/>
      <c r="J53" s="89"/>
      <c r="K53" s="89"/>
    </row>
    <row r="54" spans="1:11" x14ac:dyDescent="0.35">
      <c r="A54" s="119" t="s">
        <v>149</v>
      </c>
      <c r="B54" s="97">
        <v>0</v>
      </c>
      <c r="C54" s="97">
        <v>2015</v>
      </c>
      <c r="D54" s="97">
        <v>2030</v>
      </c>
      <c r="E54" s="97">
        <v>1</v>
      </c>
      <c r="F54" s="89"/>
      <c r="G54" s="89"/>
      <c r="H54" s="89"/>
      <c r="I54" s="89"/>
      <c r="J54" s="89"/>
      <c r="K54" s="89"/>
    </row>
    <row r="55" spans="1:11" x14ac:dyDescent="0.35">
      <c r="F55" s="89"/>
      <c r="G55" s="89"/>
      <c r="H55" s="89"/>
      <c r="I55" s="89"/>
      <c r="J55" s="89"/>
      <c r="K55" s="89"/>
    </row>
    <row r="56" spans="1:11" x14ac:dyDescent="0.35">
      <c r="A56" s="41" t="s">
        <v>1217</v>
      </c>
      <c r="B56" s="90" t="s">
        <v>1258</v>
      </c>
      <c r="C56" s="90" t="s">
        <v>1259</v>
      </c>
      <c r="D56" s="90" t="s">
        <v>1260</v>
      </c>
      <c r="E56" s="90" t="s">
        <v>1261</v>
      </c>
      <c r="F56" s="89"/>
      <c r="G56" s="89"/>
      <c r="H56" s="89"/>
      <c r="I56" s="89"/>
      <c r="J56" s="89"/>
      <c r="K56" s="89"/>
    </row>
    <row r="57" spans="1:11" x14ac:dyDescent="0.35">
      <c r="A57" s="8" t="s">
        <v>504</v>
      </c>
      <c r="B57" s="115" t="s">
        <v>187</v>
      </c>
      <c r="C57" s="115" t="s">
        <v>405</v>
      </c>
      <c r="D57" s="115" t="s">
        <v>405</v>
      </c>
      <c r="E57" s="115" t="s">
        <v>187</v>
      </c>
      <c r="F57" s="89"/>
      <c r="G57" s="89"/>
      <c r="H57" s="89"/>
      <c r="I57" s="89"/>
      <c r="J57" s="89"/>
      <c r="K57" s="89"/>
    </row>
    <row r="58" spans="1:11" x14ac:dyDescent="0.35">
      <c r="A58" s="119" t="s">
        <v>202</v>
      </c>
      <c r="B58" s="97">
        <v>0</v>
      </c>
      <c r="C58" s="97">
        <v>2015</v>
      </c>
      <c r="D58" s="97">
        <v>2030</v>
      </c>
      <c r="E58" s="97">
        <v>1</v>
      </c>
      <c r="F58" s="89"/>
      <c r="G58" s="89"/>
      <c r="H58" s="89"/>
      <c r="I58" s="89"/>
      <c r="J58" s="89"/>
      <c r="K58" s="89"/>
    </row>
    <row r="59" spans="1:11" x14ac:dyDescent="0.35">
      <c r="A59" s="119" t="s">
        <v>142</v>
      </c>
      <c r="B59" s="97">
        <v>0</v>
      </c>
      <c r="C59" s="97">
        <v>2015</v>
      </c>
      <c r="D59" s="97">
        <v>2030</v>
      </c>
      <c r="E59" s="97">
        <v>1</v>
      </c>
      <c r="F59" s="89"/>
      <c r="G59" s="89"/>
      <c r="H59" s="89"/>
      <c r="I59" s="89"/>
      <c r="J59" s="89"/>
      <c r="K59" s="89"/>
    </row>
    <row r="60" spans="1:11" x14ac:dyDescent="0.35">
      <c r="A60" s="119" t="s">
        <v>203</v>
      </c>
      <c r="B60" s="97">
        <v>0</v>
      </c>
      <c r="C60" s="97">
        <v>2015</v>
      </c>
      <c r="D60" s="97">
        <v>2030</v>
      </c>
      <c r="E60" s="97">
        <v>1</v>
      </c>
      <c r="F60" s="89"/>
      <c r="G60" s="89"/>
      <c r="H60" s="89"/>
      <c r="I60" s="89"/>
      <c r="J60" s="89"/>
      <c r="K60" s="89"/>
    </row>
    <row r="61" spans="1:11" x14ac:dyDescent="0.35">
      <c r="A61" s="119" t="s">
        <v>225</v>
      </c>
      <c r="B61" s="97">
        <v>0</v>
      </c>
      <c r="C61" s="97">
        <v>2015</v>
      </c>
      <c r="D61" s="97">
        <v>2030</v>
      </c>
      <c r="E61" s="97">
        <v>1</v>
      </c>
      <c r="F61" s="89"/>
      <c r="G61" s="89"/>
      <c r="H61" s="89"/>
      <c r="I61" s="89"/>
      <c r="J61" s="89"/>
      <c r="K61" s="89"/>
    </row>
    <row r="62" spans="1:11" x14ac:dyDescent="0.35">
      <c r="A62" s="119" t="s">
        <v>204</v>
      </c>
      <c r="B62" s="97">
        <v>0</v>
      </c>
      <c r="C62" s="97">
        <v>2015</v>
      </c>
      <c r="D62" s="97">
        <v>2030</v>
      </c>
      <c r="E62" s="97">
        <v>1</v>
      </c>
      <c r="F62" s="89"/>
      <c r="G62" s="89"/>
      <c r="H62" s="89"/>
      <c r="I62" s="89"/>
      <c r="J62" s="89"/>
      <c r="K62" s="89"/>
    </row>
    <row r="63" spans="1:11" x14ac:dyDescent="0.35">
      <c r="A63" s="119" t="s">
        <v>146</v>
      </c>
      <c r="B63" s="97">
        <v>0</v>
      </c>
      <c r="C63" s="97">
        <v>2015</v>
      </c>
      <c r="D63" s="97">
        <v>2030</v>
      </c>
      <c r="E63" s="97">
        <v>1</v>
      </c>
      <c r="F63" s="89"/>
      <c r="G63" s="89"/>
      <c r="H63" s="89"/>
      <c r="I63" s="89"/>
      <c r="J63" s="89"/>
      <c r="K63" s="89"/>
    </row>
    <row r="64" spans="1:11" x14ac:dyDescent="0.35">
      <c r="A64" s="119" t="s">
        <v>205</v>
      </c>
      <c r="B64" s="97">
        <v>0</v>
      </c>
      <c r="C64" s="97">
        <v>2015</v>
      </c>
      <c r="D64" s="97">
        <v>2030</v>
      </c>
      <c r="E64" s="97">
        <v>1</v>
      </c>
      <c r="F64" s="89"/>
      <c r="G64" s="89"/>
      <c r="H64" s="89"/>
      <c r="I64" s="89"/>
      <c r="J64" s="89"/>
      <c r="K64" s="89"/>
    </row>
    <row r="65" spans="1:11" x14ac:dyDescent="0.35">
      <c r="A65" s="119" t="s">
        <v>148</v>
      </c>
      <c r="B65" s="97">
        <v>0</v>
      </c>
      <c r="C65" s="97">
        <v>2015</v>
      </c>
      <c r="D65" s="97">
        <v>2030</v>
      </c>
      <c r="E65" s="97">
        <v>1</v>
      </c>
      <c r="F65" s="89"/>
      <c r="G65" s="89"/>
      <c r="H65" s="89"/>
      <c r="I65" s="89"/>
      <c r="J65" s="89"/>
      <c r="K65" s="89"/>
    </row>
    <row r="66" spans="1:11" x14ac:dyDescent="0.35">
      <c r="A66" s="119" t="s">
        <v>149</v>
      </c>
      <c r="B66" s="97">
        <v>0</v>
      </c>
      <c r="C66" s="97">
        <v>2015</v>
      </c>
      <c r="D66" s="97">
        <v>2030</v>
      </c>
      <c r="E66" s="97">
        <v>1</v>
      </c>
      <c r="F66" s="89"/>
      <c r="G66" s="89"/>
      <c r="H66" s="89"/>
      <c r="I66" s="89"/>
      <c r="J66" s="89"/>
      <c r="K66" s="89"/>
    </row>
    <row r="67" spans="1:11" x14ac:dyDescent="0.35">
      <c r="F67" s="89"/>
      <c r="G67" s="89"/>
      <c r="H67" s="89"/>
      <c r="I67" s="89"/>
      <c r="J67" s="89"/>
      <c r="K67" s="89"/>
    </row>
    <row r="68" spans="1:11" x14ac:dyDescent="0.35">
      <c r="A68" s="41" t="s">
        <v>1077</v>
      </c>
      <c r="B68" s="90" t="s">
        <v>1258</v>
      </c>
      <c r="C68" s="90" t="s">
        <v>1259</v>
      </c>
      <c r="D68" s="90" t="s">
        <v>1260</v>
      </c>
      <c r="E68" s="90" t="s">
        <v>1261</v>
      </c>
      <c r="F68" s="89"/>
      <c r="G68" s="89"/>
      <c r="H68" s="89"/>
      <c r="I68" s="89"/>
      <c r="J68" s="89"/>
      <c r="K68" s="89"/>
    </row>
    <row r="69" spans="1:11" x14ac:dyDescent="0.35">
      <c r="A69" s="8" t="s">
        <v>504</v>
      </c>
      <c r="B69" s="115" t="s">
        <v>187</v>
      </c>
      <c r="C69" s="115" t="s">
        <v>405</v>
      </c>
      <c r="D69" s="115" t="s">
        <v>405</v>
      </c>
      <c r="E69" s="115" t="s">
        <v>187</v>
      </c>
      <c r="F69" s="89"/>
      <c r="G69" s="89"/>
      <c r="H69" s="89"/>
      <c r="I69" s="89"/>
      <c r="J69" s="89"/>
      <c r="K69" s="89"/>
    </row>
    <row r="70" spans="1:11" x14ac:dyDescent="0.35">
      <c r="A70" s="119" t="s">
        <v>202</v>
      </c>
      <c r="B70" s="303">
        <v>0</v>
      </c>
      <c r="C70" s="303">
        <v>2015</v>
      </c>
      <c r="D70" s="303">
        <v>2030</v>
      </c>
      <c r="E70" s="83">
        <v>1</v>
      </c>
      <c r="F70" s="89"/>
      <c r="G70" s="89"/>
      <c r="H70" s="89"/>
      <c r="I70" s="89"/>
      <c r="J70" s="89"/>
      <c r="K70" s="89"/>
    </row>
    <row r="71" spans="1:11" x14ac:dyDescent="0.35">
      <c r="A71" s="119" t="s">
        <v>142</v>
      </c>
      <c r="B71" s="303">
        <v>0</v>
      </c>
      <c r="C71" s="303">
        <v>2015</v>
      </c>
      <c r="D71" s="303">
        <v>2030</v>
      </c>
      <c r="E71" s="83">
        <v>1</v>
      </c>
      <c r="F71" s="89"/>
      <c r="G71" s="89"/>
      <c r="H71" s="89"/>
      <c r="I71" s="89"/>
      <c r="J71" s="89"/>
      <c r="K71" s="89"/>
    </row>
    <row r="72" spans="1:11" x14ac:dyDescent="0.35">
      <c r="A72" s="119" t="s">
        <v>203</v>
      </c>
      <c r="B72" s="303">
        <v>0</v>
      </c>
      <c r="C72" s="303">
        <v>2015</v>
      </c>
      <c r="D72" s="303">
        <v>2030</v>
      </c>
      <c r="E72" s="83">
        <v>1</v>
      </c>
      <c r="F72" s="89"/>
      <c r="G72" s="89"/>
      <c r="H72" s="89"/>
      <c r="I72" s="89"/>
      <c r="J72" s="89"/>
      <c r="K72" s="89"/>
    </row>
    <row r="73" spans="1:11" x14ac:dyDescent="0.35">
      <c r="A73" s="119" t="s">
        <v>225</v>
      </c>
      <c r="B73" s="303">
        <v>0</v>
      </c>
      <c r="C73" s="303">
        <v>2015</v>
      </c>
      <c r="D73" s="303">
        <v>2030</v>
      </c>
      <c r="E73" s="83">
        <v>1</v>
      </c>
      <c r="F73" s="89"/>
      <c r="G73" s="89"/>
      <c r="H73" s="89"/>
      <c r="I73" s="89"/>
      <c r="J73" s="89"/>
      <c r="K73" s="89"/>
    </row>
    <row r="74" spans="1:11" x14ac:dyDescent="0.35">
      <c r="A74" s="119" t="s">
        <v>204</v>
      </c>
      <c r="B74" s="303">
        <v>0</v>
      </c>
      <c r="C74" s="303">
        <v>2015</v>
      </c>
      <c r="D74" s="303">
        <v>2030</v>
      </c>
      <c r="E74" s="83">
        <v>1</v>
      </c>
      <c r="F74" s="89"/>
      <c r="G74" s="89"/>
      <c r="H74" s="89"/>
      <c r="I74" s="89"/>
      <c r="J74" s="89"/>
      <c r="K74" s="89"/>
    </row>
    <row r="75" spans="1:11" x14ac:dyDescent="0.35">
      <c r="A75" s="119" t="s">
        <v>146</v>
      </c>
      <c r="B75" s="303">
        <v>0</v>
      </c>
      <c r="C75" s="303">
        <v>2015</v>
      </c>
      <c r="D75" s="303">
        <v>2030</v>
      </c>
      <c r="E75" s="83">
        <v>1</v>
      </c>
      <c r="F75" s="89"/>
      <c r="G75" s="89"/>
      <c r="H75" s="89"/>
      <c r="I75" s="89"/>
      <c r="J75" s="89"/>
      <c r="K75" s="89"/>
    </row>
    <row r="76" spans="1:11" x14ac:dyDescent="0.35">
      <c r="A76" s="119" t="s">
        <v>205</v>
      </c>
      <c r="B76" s="303">
        <v>0</v>
      </c>
      <c r="C76" s="303">
        <v>2015</v>
      </c>
      <c r="D76" s="303">
        <v>2030</v>
      </c>
      <c r="E76" s="83">
        <v>1</v>
      </c>
      <c r="F76" s="89"/>
      <c r="G76" s="89"/>
      <c r="H76" s="89"/>
      <c r="I76" s="89"/>
      <c r="J76" s="89"/>
      <c r="K76" s="89"/>
    </row>
    <row r="77" spans="1:11" x14ac:dyDescent="0.35">
      <c r="A77" s="119" t="s">
        <v>148</v>
      </c>
      <c r="B77" s="303">
        <v>0</v>
      </c>
      <c r="C77" s="303">
        <v>2015</v>
      </c>
      <c r="D77" s="303">
        <v>2030</v>
      </c>
      <c r="E77" s="83">
        <v>1</v>
      </c>
      <c r="F77" s="89"/>
      <c r="G77" s="89"/>
      <c r="H77" s="89"/>
      <c r="I77" s="89"/>
      <c r="J77" s="89"/>
      <c r="K77" s="89"/>
    </row>
    <row r="78" spans="1:11" x14ac:dyDescent="0.35">
      <c r="A78" s="119" t="s">
        <v>149</v>
      </c>
      <c r="B78" s="303">
        <v>0</v>
      </c>
      <c r="C78" s="303">
        <v>2015</v>
      </c>
      <c r="D78" s="303">
        <v>2030</v>
      </c>
      <c r="E78" s="83">
        <v>1</v>
      </c>
      <c r="F78" s="89"/>
      <c r="G78" s="89"/>
      <c r="H78" s="89"/>
      <c r="I78" s="89"/>
      <c r="J78" s="89"/>
      <c r="K78" s="89"/>
    </row>
    <row r="79" spans="1:11" x14ac:dyDescent="0.35">
      <c r="F79" s="89"/>
      <c r="G79" s="89"/>
      <c r="H79" s="89"/>
      <c r="I79" s="89"/>
      <c r="J79" s="89"/>
      <c r="K79" s="89"/>
    </row>
    <row r="80" spans="1:11" x14ac:dyDescent="0.35">
      <c r="A80" s="41" t="s">
        <v>1075</v>
      </c>
      <c r="B80" s="90" t="s">
        <v>1258</v>
      </c>
      <c r="C80" s="90" t="s">
        <v>1259</v>
      </c>
      <c r="D80" s="41" t="s">
        <v>1076</v>
      </c>
      <c r="E80" s="90" t="s">
        <v>1261</v>
      </c>
      <c r="F80" s="89"/>
      <c r="G80" s="89"/>
      <c r="H80" s="89"/>
      <c r="I80" s="89"/>
      <c r="J80" s="89"/>
      <c r="K80" s="89"/>
    </row>
    <row r="81" spans="1:11" x14ac:dyDescent="0.35">
      <c r="A81" s="8" t="s">
        <v>504</v>
      </c>
      <c r="B81" s="115" t="s">
        <v>187</v>
      </c>
      <c r="C81" s="115" t="s">
        <v>405</v>
      </c>
      <c r="D81" s="115" t="s">
        <v>405</v>
      </c>
      <c r="E81" s="115" t="s">
        <v>187</v>
      </c>
      <c r="F81" s="89"/>
      <c r="G81" s="89"/>
      <c r="H81" s="89"/>
      <c r="I81" s="89"/>
      <c r="J81" s="89"/>
      <c r="K81" s="89"/>
    </row>
    <row r="82" spans="1:11" x14ac:dyDescent="0.35">
      <c r="A82" s="119" t="s">
        <v>202</v>
      </c>
      <c r="B82" s="303">
        <v>0</v>
      </c>
      <c r="C82" s="303">
        <v>2015</v>
      </c>
      <c r="D82" s="303">
        <v>2030</v>
      </c>
      <c r="E82" s="83">
        <v>1</v>
      </c>
      <c r="F82" s="89"/>
      <c r="G82" s="89"/>
      <c r="H82" s="89"/>
      <c r="I82" s="89"/>
      <c r="J82" s="89"/>
      <c r="K82" s="89"/>
    </row>
    <row r="83" spans="1:11" x14ac:dyDescent="0.35">
      <c r="A83" s="119" t="s">
        <v>142</v>
      </c>
      <c r="B83" s="303">
        <v>0</v>
      </c>
      <c r="C83" s="303">
        <v>2015</v>
      </c>
      <c r="D83" s="303">
        <v>2030</v>
      </c>
      <c r="E83" s="83">
        <v>1</v>
      </c>
      <c r="F83" s="89"/>
      <c r="G83" s="89"/>
      <c r="H83" s="89"/>
      <c r="I83" s="89"/>
      <c r="J83" s="89"/>
      <c r="K83" s="89"/>
    </row>
    <row r="84" spans="1:11" x14ac:dyDescent="0.35">
      <c r="A84" s="119" t="s">
        <v>203</v>
      </c>
      <c r="B84" s="303">
        <v>0</v>
      </c>
      <c r="C84" s="303">
        <v>2015</v>
      </c>
      <c r="D84" s="303">
        <v>2030</v>
      </c>
      <c r="E84" s="83">
        <v>1</v>
      </c>
      <c r="F84" s="89"/>
      <c r="G84" s="89"/>
      <c r="H84" s="89"/>
      <c r="I84" s="89"/>
      <c r="J84" s="89"/>
      <c r="K84" s="89"/>
    </row>
    <row r="85" spans="1:11" x14ac:dyDescent="0.35">
      <c r="A85" s="119" t="s">
        <v>225</v>
      </c>
      <c r="B85" s="303">
        <v>0</v>
      </c>
      <c r="C85" s="303">
        <v>2015</v>
      </c>
      <c r="D85" s="303">
        <v>2030</v>
      </c>
      <c r="E85" s="83">
        <v>1</v>
      </c>
      <c r="F85" s="89"/>
      <c r="G85" s="89"/>
      <c r="H85" s="89"/>
      <c r="I85" s="89"/>
      <c r="J85" s="89"/>
      <c r="K85" s="89"/>
    </row>
    <row r="86" spans="1:11" x14ac:dyDescent="0.35">
      <c r="A86" s="119" t="s">
        <v>204</v>
      </c>
      <c r="B86" s="303">
        <v>0</v>
      </c>
      <c r="C86" s="303">
        <v>2015</v>
      </c>
      <c r="D86" s="303">
        <v>2030</v>
      </c>
      <c r="E86" s="83">
        <v>1</v>
      </c>
      <c r="F86" s="89"/>
      <c r="G86" s="89"/>
      <c r="H86" s="89"/>
      <c r="I86" s="89"/>
      <c r="J86" s="89"/>
      <c r="K86" s="89"/>
    </row>
    <row r="87" spans="1:11" x14ac:dyDescent="0.35">
      <c r="A87" s="119" t="s">
        <v>146</v>
      </c>
      <c r="B87" s="303">
        <v>0</v>
      </c>
      <c r="C87" s="303">
        <v>2015</v>
      </c>
      <c r="D87" s="303">
        <v>2030</v>
      </c>
      <c r="E87" s="83">
        <v>1</v>
      </c>
      <c r="F87" s="89"/>
      <c r="G87" s="89"/>
      <c r="H87" s="89"/>
      <c r="I87" s="89"/>
      <c r="J87" s="89"/>
      <c r="K87" s="89"/>
    </row>
    <row r="88" spans="1:11" x14ac:dyDescent="0.35">
      <c r="A88" s="119" t="s">
        <v>205</v>
      </c>
      <c r="B88" s="303">
        <v>0</v>
      </c>
      <c r="C88" s="303">
        <v>2015</v>
      </c>
      <c r="D88" s="303">
        <v>2030</v>
      </c>
      <c r="E88" s="83">
        <v>1</v>
      </c>
      <c r="F88" s="89"/>
      <c r="G88" s="89"/>
      <c r="H88" s="89"/>
      <c r="I88" s="89"/>
      <c r="J88" s="89"/>
      <c r="K88" s="89"/>
    </row>
    <row r="89" spans="1:11" x14ac:dyDescent="0.35">
      <c r="A89" s="119" t="s">
        <v>148</v>
      </c>
      <c r="B89" s="303">
        <v>0</v>
      </c>
      <c r="C89" s="303">
        <v>2015</v>
      </c>
      <c r="D89" s="303">
        <v>2030</v>
      </c>
      <c r="E89" s="83">
        <v>1</v>
      </c>
      <c r="F89" s="89"/>
      <c r="G89" s="89"/>
      <c r="H89" s="89"/>
      <c r="I89" s="89"/>
      <c r="J89" s="89"/>
      <c r="K89" s="89"/>
    </row>
    <row r="90" spans="1:11" x14ac:dyDescent="0.35">
      <c r="A90" s="119" t="s">
        <v>149</v>
      </c>
      <c r="B90" s="303">
        <v>0</v>
      </c>
      <c r="C90" s="303">
        <v>2015</v>
      </c>
      <c r="D90" s="303">
        <v>2030</v>
      </c>
      <c r="E90" s="83">
        <v>1</v>
      </c>
      <c r="F90" s="89"/>
      <c r="G90" s="89"/>
      <c r="H90" s="89"/>
      <c r="I90" s="89"/>
      <c r="J90" s="89"/>
      <c r="K90" s="89"/>
    </row>
    <row r="91" spans="1:11" x14ac:dyDescent="0.35">
      <c r="F91" s="89"/>
      <c r="G91" s="89"/>
      <c r="H91" s="89"/>
      <c r="I91" s="89"/>
      <c r="J91" s="89"/>
      <c r="K91" s="89"/>
    </row>
    <row r="92" spans="1:11" x14ac:dyDescent="0.35">
      <c r="A92" s="120" t="s">
        <v>398</v>
      </c>
      <c r="B92" s="89"/>
      <c r="C92" s="89"/>
      <c r="D92" s="89"/>
      <c r="E92" s="89"/>
      <c r="F92" s="89"/>
      <c r="G92" s="89"/>
      <c r="H92" s="89"/>
      <c r="I92" s="89"/>
      <c r="J92" s="89"/>
      <c r="K92" s="89"/>
    </row>
    <row r="93" spans="1:11" x14ac:dyDescent="0.35">
      <c r="A93" s="41" t="s">
        <v>406</v>
      </c>
      <c r="B93" s="122" t="s">
        <v>1056</v>
      </c>
      <c r="C93" s="41" t="s">
        <v>1057</v>
      </c>
      <c r="D93" s="41" t="s">
        <v>1058</v>
      </c>
      <c r="E93" s="41" t="s">
        <v>1059</v>
      </c>
      <c r="F93" s="89"/>
      <c r="G93" s="89"/>
      <c r="H93" s="89"/>
      <c r="I93" s="89"/>
      <c r="J93" s="89"/>
      <c r="K93" s="89"/>
    </row>
    <row r="94" spans="1:11" x14ac:dyDescent="0.35">
      <c r="A94" s="8" t="s">
        <v>504</v>
      </c>
      <c r="B94" s="115" t="s">
        <v>187</v>
      </c>
      <c r="C94" s="115" t="s">
        <v>405</v>
      </c>
      <c r="D94" s="115" t="s">
        <v>405</v>
      </c>
      <c r="E94" s="115" t="s">
        <v>187</v>
      </c>
      <c r="F94" s="89"/>
      <c r="G94" s="89"/>
      <c r="H94" s="89"/>
      <c r="I94" s="89"/>
      <c r="J94" s="89"/>
      <c r="K94" s="89"/>
    </row>
    <row r="95" spans="1:11" x14ac:dyDescent="0.35">
      <c r="A95" s="119" t="s">
        <v>202</v>
      </c>
      <c r="B95" s="97">
        <v>0</v>
      </c>
      <c r="C95" s="97">
        <v>2015</v>
      </c>
      <c r="D95" s="97">
        <v>2030</v>
      </c>
      <c r="E95" s="97">
        <v>1</v>
      </c>
      <c r="F95" s="89"/>
      <c r="G95" s="89"/>
      <c r="H95" s="89"/>
      <c r="I95" s="89"/>
      <c r="J95" s="89"/>
      <c r="K95" s="89"/>
    </row>
    <row r="96" spans="1:11" x14ac:dyDescent="0.35">
      <c r="A96" s="119" t="s">
        <v>142</v>
      </c>
      <c r="B96" s="97">
        <v>0</v>
      </c>
      <c r="C96" s="97">
        <v>2015</v>
      </c>
      <c r="D96" s="97">
        <v>2030</v>
      </c>
      <c r="E96" s="97">
        <v>1</v>
      </c>
      <c r="F96" s="89"/>
      <c r="G96" s="89"/>
      <c r="H96" s="89"/>
      <c r="I96" s="89"/>
      <c r="J96" s="89"/>
      <c r="K96" s="89"/>
    </row>
    <row r="97" spans="1:12" x14ac:dyDescent="0.35">
      <c r="A97" s="119" t="s">
        <v>203</v>
      </c>
      <c r="B97" s="97">
        <v>0</v>
      </c>
      <c r="C97" s="97">
        <v>2015</v>
      </c>
      <c r="D97" s="97">
        <v>2030</v>
      </c>
      <c r="E97" s="97">
        <v>1</v>
      </c>
      <c r="F97" s="89"/>
      <c r="G97" s="89"/>
      <c r="H97" s="89"/>
      <c r="I97" s="89"/>
      <c r="J97" s="89"/>
      <c r="K97" s="89"/>
    </row>
    <row r="98" spans="1:12" x14ac:dyDescent="0.35">
      <c r="A98" s="119" t="s">
        <v>225</v>
      </c>
      <c r="B98" s="97">
        <v>0</v>
      </c>
      <c r="C98" s="97">
        <v>2015</v>
      </c>
      <c r="D98" s="97">
        <v>2030</v>
      </c>
      <c r="E98" s="97">
        <v>1</v>
      </c>
      <c r="F98" s="89"/>
      <c r="G98" s="89"/>
      <c r="H98" s="89"/>
      <c r="I98" s="89"/>
      <c r="J98" s="89"/>
      <c r="K98" s="89"/>
    </row>
    <row r="99" spans="1:12" x14ac:dyDescent="0.35">
      <c r="A99" s="119" t="s">
        <v>204</v>
      </c>
      <c r="B99" s="97">
        <v>0</v>
      </c>
      <c r="C99" s="97">
        <v>2015</v>
      </c>
      <c r="D99" s="97">
        <v>2030</v>
      </c>
      <c r="E99" s="97">
        <v>1</v>
      </c>
      <c r="F99" s="89"/>
      <c r="G99" s="89"/>
      <c r="H99" s="89"/>
      <c r="I99" s="89"/>
      <c r="J99" s="89"/>
      <c r="K99" s="89"/>
    </row>
    <row r="100" spans="1:12" x14ac:dyDescent="0.35">
      <c r="A100" s="119" t="s">
        <v>146</v>
      </c>
      <c r="B100" s="97">
        <v>0</v>
      </c>
      <c r="C100" s="97">
        <v>2015</v>
      </c>
      <c r="D100" s="97">
        <v>2030</v>
      </c>
      <c r="E100" s="97">
        <v>1</v>
      </c>
      <c r="F100" s="89"/>
      <c r="G100" s="89"/>
      <c r="H100" s="89"/>
      <c r="I100" s="89"/>
      <c r="J100" s="89"/>
      <c r="K100" s="89"/>
    </row>
    <row r="101" spans="1:12" x14ac:dyDescent="0.35">
      <c r="A101" s="119" t="s">
        <v>205</v>
      </c>
      <c r="B101" s="97">
        <v>0</v>
      </c>
      <c r="C101" s="97">
        <v>2015</v>
      </c>
      <c r="D101" s="97">
        <v>2030</v>
      </c>
      <c r="E101" s="97">
        <v>1</v>
      </c>
      <c r="F101" s="89"/>
      <c r="G101" s="89"/>
      <c r="H101" s="89"/>
      <c r="I101" s="89"/>
      <c r="J101" s="89"/>
      <c r="K101" s="89"/>
    </row>
    <row r="102" spans="1:12" x14ac:dyDescent="0.35">
      <c r="A102" s="119" t="s">
        <v>148</v>
      </c>
      <c r="B102" s="97">
        <v>0</v>
      </c>
      <c r="C102" s="97">
        <v>2015</v>
      </c>
      <c r="D102" s="97">
        <v>2030</v>
      </c>
      <c r="E102" s="97">
        <v>1</v>
      </c>
      <c r="G102" s="89"/>
      <c r="H102" s="89"/>
      <c r="I102" s="89"/>
      <c r="J102" s="89"/>
      <c r="K102" s="89"/>
    </row>
    <row r="103" spans="1:12" x14ac:dyDescent="0.35">
      <c r="A103" s="119" t="s">
        <v>149</v>
      </c>
      <c r="B103" s="97">
        <v>0</v>
      </c>
      <c r="C103" s="97">
        <v>2015</v>
      </c>
      <c r="D103" s="97">
        <v>2030</v>
      </c>
      <c r="E103" s="97">
        <v>1</v>
      </c>
      <c r="G103" s="89"/>
      <c r="H103" s="89"/>
      <c r="I103" s="89"/>
      <c r="J103" s="89"/>
      <c r="K103" s="89"/>
    </row>
    <row r="104" spans="1:12" x14ac:dyDescent="0.35">
      <c r="G104" s="89"/>
      <c r="H104" s="89"/>
      <c r="I104" s="89"/>
      <c r="J104" s="89"/>
      <c r="K104" s="89"/>
      <c r="L104" s="89"/>
    </row>
    <row r="105" spans="1:12" x14ac:dyDescent="0.35">
      <c r="A105" s="96" t="s">
        <v>399</v>
      </c>
      <c r="G105" s="89"/>
      <c r="H105" s="89"/>
      <c r="I105" s="89"/>
      <c r="J105" s="89"/>
      <c r="K105" s="89"/>
    </row>
    <row r="106" spans="1:12" x14ac:dyDescent="0.35">
      <c r="A106" s="41" t="s">
        <v>406</v>
      </c>
      <c r="B106" s="121" t="s">
        <v>394</v>
      </c>
      <c r="C106" s="90" t="s">
        <v>395</v>
      </c>
      <c r="D106" s="90" t="s">
        <v>396</v>
      </c>
      <c r="E106" s="90" t="s">
        <v>397</v>
      </c>
      <c r="F106" s="99"/>
      <c r="G106" s="99"/>
      <c r="H106" s="99"/>
      <c r="I106" s="99"/>
      <c r="J106" s="99"/>
      <c r="K106" s="99"/>
    </row>
    <row r="107" spans="1:12" x14ac:dyDescent="0.35">
      <c r="A107" s="8" t="s">
        <v>504</v>
      </c>
      <c r="B107" s="115" t="s">
        <v>187</v>
      </c>
      <c r="C107" s="115" t="s">
        <v>405</v>
      </c>
      <c r="D107" s="115" t="s">
        <v>405</v>
      </c>
      <c r="E107" s="115" t="s">
        <v>187</v>
      </c>
      <c r="G107" s="89"/>
      <c r="H107" s="89"/>
      <c r="I107" s="89"/>
      <c r="J107" s="89"/>
      <c r="K107" s="89"/>
    </row>
    <row r="108" spans="1:12" x14ac:dyDescent="0.35">
      <c r="A108" s="119" t="s">
        <v>202</v>
      </c>
      <c r="B108" s="97">
        <v>0</v>
      </c>
      <c r="C108" s="97">
        <v>2015</v>
      </c>
      <c r="D108" s="97">
        <v>2030</v>
      </c>
      <c r="E108" s="97">
        <v>1</v>
      </c>
      <c r="G108" s="89"/>
      <c r="H108" s="89"/>
      <c r="I108" s="89"/>
      <c r="J108" s="89"/>
      <c r="K108" s="89"/>
    </row>
    <row r="109" spans="1:12" x14ac:dyDescent="0.35">
      <c r="A109" s="119" t="s">
        <v>142</v>
      </c>
      <c r="B109" s="97">
        <v>0</v>
      </c>
      <c r="C109" s="97">
        <v>2015</v>
      </c>
      <c r="D109" s="97">
        <v>2030</v>
      </c>
      <c r="E109" s="97">
        <v>1</v>
      </c>
      <c r="G109" s="89"/>
      <c r="H109" s="89"/>
      <c r="I109" s="89"/>
      <c r="J109" s="89"/>
      <c r="K109" s="89"/>
    </row>
    <row r="110" spans="1:12" ht="15.65" customHeight="1" x14ac:dyDescent="0.35">
      <c r="A110" s="119" t="s">
        <v>203</v>
      </c>
      <c r="B110" s="97">
        <v>0</v>
      </c>
      <c r="C110" s="97">
        <v>2015</v>
      </c>
      <c r="D110" s="97">
        <v>2030</v>
      </c>
      <c r="E110" s="97">
        <v>1</v>
      </c>
      <c r="G110" s="89"/>
      <c r="H110" s="89"/>
      <c r="I110" s="89"/>
      <c r="J110" s="89"/>
      <c r="K110" s="89"/>
    </row>
    <row r="111" spans="1:12" ht="15.65" customHeight="1" x14ac:dyDescent="0.35">
      <c r="A111" s="119" t="s">
        <v>225</v>
      </c>
      <c r="B111" s="97">
        <v>0</v>
      </c>
      <c r="C111" s="97">
        <v>2015</v>
      </c>
      <c r="D111" s="97">
        <v>2030</v>
      </c>
      <c r="E111" s="97">
        <v>1</v>
      </c>
      <c r="F111" s="89"/>
      <c r="G111" s="89"/>
      <c r="H111" s="89"/>
      <c r="I111" s="89"/>
      <c r="J111" s="89"/>
      <c r="K111" s="89"/>
      <c r="L111" s="89"/>
    </row>
    <row r="112" spans="1:12" ht="15.65" customHeight="1" x14ac:dyDescent="0.35">
      <c r="A112" s="119" t="s">
        <v>204</v>
      </c>
      <c r="B112" s="97">
        <v>0</v>
      </c>
      <c r="C112" s="97">
        <v>2015</v>
      </c>
      <c r="D112" s="97">
        <v>2030</v>
      </c>
      <c r="E112" s="97">
        <v>1</v>
      </c>
      <c r="F112" s="89"/>
      <c r="G112" s="89"/>
      <c r="H112" s="89"/>
      <c r="I112" s="89"/>
      <c r="J112" s="89"/>
      <c r="K112" s="89"/>
    </row>
    <row r="113" spans="1:20" ht="15.65" customHeight="1" x14ac:dyDescent="0.35">
      <c r="A113" s="119" t="s">
        <v>146</v>
      </c>
      <c r="B113" s="97">
        <v>0</v>
      </c>
      <c r="C113" s="97">
        <v>2015</v>
      </c>
      <c r="D113" s="97">
        <v>2030</v>
      </c>
      <c r="E113" s="97">
        <v>1</v>
      </c>
      <c r="F113" s="99"/>
      <c r="G113" s="99"/>
      <c r="H113" s="99"/>
      <c r="I113" s="99"/>
      <c r="J113" s="99"/>
      <c r="K113" s="99"/>
    </row>
    <row r="114" spans="1:20" ht="15.65" customHeight="1" x14ac:dyDescent="0.35">
      <c r="A114" s="119" t="s">
        <v>205</v>
      </c>
      <c r="B114" s="97">
        <v>0</v>
      </c>
      <c r="C114" s="97">
        <v>2015</v>
      </c>
      <c r="D114" s="97">
        <v>2030</v>
      </c>
      <c r="E114" s="97">
        <v>1</v>
      </c>
      <c r="G114" s="89"/>
      <c r="H114" s="89"/>
      <c r="I114" s="89"/>
      <c r="J114" s="89"/>
      <c r="K114" s="89"/>
    </row>
    <row r="115" spans="1:20" ht="15.65" customHeight="1" x14ac:dyDescent="0.35">
      <c r="A115" s="119" t="s">
        <v>148</v>
      </c>
      <c r="B115" s="97">
        <v>0</v>
      </c>
      <c r="C115" s="97">
        <v>2015</v>
      </c>
      <c r="D115" s="97">
        <v>2030</v>
      </c>
      <c r="E115" s="97">
        <v>1</v>
      </c>
      <c r="G115" s="89"/>
      <c r="H115" s="89"/>
      <c r="I115" s="89"/>
      <c r="J115" s="89"/>
      <c r="K115" s="89"/>
    </row>
    <row r="116" spans="1:20" ht="15.65" customHeight="1" x14ac:dyDescent="0.35">
      <c r="A116" s="119" t="s">
        <v>149</v>
      </c>
      <c r="B116" s="97">
        <v>0</v>
      </c>
      <c r="C116" s="97">
        <v>2015</v>
      </c>
      <c r="D116" s="97">
        <v>2030</v>
      </c>
      <c r="E116" s="97">
        <v>1</v>
      </c>
      <c r="G116" s="89"/>
      <c r="H116" s="89"/>
      <c r="I116" s="89"/>
      <c r="J116" s="89"/>
      <c r="K116" s="89"/>
    </row>
    <row r="117" spans="1:20" ht="15.65" customHeight="1" x14ac:dyDescent="0.35">
      <c r="A117" s="99"/>
      <c r="B117" s="99"/>
      <c r="C117" s="89"/>
      <c r="D117" s="89"/>
      <c r="E117" s="89"/>
      <c r="F117" s="89"/>
      <c r="G117" s="89"/>
      <c r="H117" s="89"/>
      <c r="I117" s="89"/>
      <c r="J117" s="89"/>
      <c r="K117" s="89"/>
    </row>
    <row r="118" spans="1:20" ht="15.65" customHeight="1" x14ac:dyDescent="0.35">
      <c r="A118" s="96" t="s">
        <v>407</v>
      </c>
      <c r="B118" s="98"/>
      <c r="C118" s="89"/>
      <c r="D118" s="89"/>
      <c r="E118" s="89"/>
      <c r="F118" s="89"/>
      <c r="G118" s="89"/>
      <c r="H118" s="89"/>
      <c r="I118" s="89"/>
      <c r="J118" s="89"/>
      <c r="K118" s="89"/>
    </row>
    <row r="119" spans="1:20" ht="15.65" customHeight="1" x14ac:dyDescent="0.35">
      <c r="A119" s="115" t="s">
        <v>1060</v>
      </c>
      <c r="B119" s="98"/>
      <c r="G119" s="88"/>
      <c r="K119" s="28"/>
      <c r="L119" s="28"/>
    </row>
    <row r="120" spans="1:20" ht="19.25" customHeight="1" x14ac:dyDescent="0.35">
      <c r="A120" s="8" t="s">
        <v>505</v>
      </c>
      <c r="B120" s="41" t="s">
        <v>188</v>
      </c>
      <c r="C120" s="41" t="s">
        <v>189</v>
      </c>
      <c r="D120" s="41" t="s">
        <v>190</v>
      </c>
      <c r="E120" s="41" t="s">
        <v>191</v>
      </c>
      <c r="F120" s="41" t="s">
        <v>192</v>
      </c>
      <c r="G120" s="41" t="s">
        <v>193</v>
      </c>
      <c r="H120" s="41" t="s">
        <v>194</v>
      </c>
      <c r="I120" s="41" t="s">
        <v>195</v>
      </c>
      <c r="J120" s="41" t="s">
        <v>196</v>
      </c>
      <c r="K120" s="41" t="s">
        <v>197</v>
      </c>
      <c r="L120" s="41" t="s">
        <v>198</v>
      </c>
      <c r="M120" s="41" t="s">
        <v>199</v>
      </c>
      <c r="N120" s="41" t="s">
        <v>200</v>
      </c>
      <c r="O120" s="41" t="s">
        <v>201</v>
      </c>
      <c r="P120" s="98"/>
      <c r="R120" s="4"/>
      <c r="T120" s="4"/>
    </row>
    <row r="121" spans="1:20" ht="15.65" customHeight="1" x14ac:dyDescent="0.35">
      <c r="A121" s="123" t="s">
        <v>202</v>
      </c>
      <c r="B121" s="102">
        <v>84.68</v>
      </c>
      <c r="C121" s="102">
        <v>18.25</v>
      </c>
      <c r="D121" s="102">
        <v>45.625</v>
      </c>
      <c r="E121" s="102">
        <v>182.5</v>
      </c>
      <c r="F121" s="102">
        <v>14.6</v>
      </c>
      <c r="G121" s="102">
        <v>4.3070000000000004</v>
      </c>
      <c r="H121" s="102">
        <v>91.25</v>
      </c>
      <c r="I121" s="102">
        <v>4.7450000000000001</v>
      </c>
      <c r="J121" s="102">
        <v>5.1100000000000003</v>
      </c>
      <c r="K121" s="102">
        <v>10.585000000000001</v>
      </c>
      <c r="L121" s="102">
        <v>10.220000000000001</v>
      </c>
      <c r="M121" s="102">
        <v>11.315</v>
      </c>
      <c r="N121" s="102">
        <v>0</v>
      </c>
      <c r="O121" s="102">
        <v>0</v>
      </c>
      <c r="P121" s="124"/>
    </row>
    <row r="122" spans="1:20" ht="15.65" customHeight="1" x14ac:dyDescent="0.35">
      <c r="A122" s="123" t="s">
        <v>142</v>
      </c>
      <c r="B122" s="102">
        <v>84.68</v>
      </c>
      <c r="C122" s="102">
        <v>18.25</v>
      </c>
      <c r="D122" s="102">
        <v>45.625</v>
      </c>
      <c r="E122" s="102">
        <v>182.5</v>
      </c>
      <c r="F122" s="102">
        <v>14.6</v>
      </c>
      <c r="G122" s="102">
        <v>4.3070000000000004</v>
      </c>
      <c r="H122" s="102">
        <v>91.25</v>
      </c>
      <c r="I122" s="102">
        <v>4.7450000000000001</v>
      </c>
      <c r="J122" s="102">
        <v>5.1100000000000003</v>
      </c>
      <c r="K122" s="102">
        <v>10.585000000000001</v>
      </c>
      <c r="L122" s="102">
        <v>10.220000000000001</v>
      </c>
      <c r="M122" s="102">
        <v>11.315</v>
      </c>
      <c r="N122" s="102">
        <v>0</v>
      </c>
      <c r="O122" s="102">
        <v>0</v>
      </c>
      <c r="P122" s="124"/>
    </row>
    <row r="123" spans="1:20" ht="15.65" customHeight="1" x14ac:dyDescent="0.35">
      <c r="A123" s="123" t="s">
        <v>203</v>
      </c>
      <c r="B123" s="102">
        <v>84.68</v>
      </c>
      <c r="C123" s="102">
        <v>18.25</v>
      </c>
      <c r="D123" s="102">
        <v>45.625</v>
      </c>
      <c r="E123" s="102">
        <v>182.5</v>
      </c>
      <c r="F123" s="102">
        <v>14.6</v>
      </c>
      <c r="G123" s="102">
        <v>4.3070000000000004</v>
      </c>
      <c r="H123" s="102">
        <v>91.25</v>
      </c>
      <c r="I123" s="102">
        <v>4.7450000000000001</v>
      </c>
      <c r="J123" s="102">
        <v>5.1100000000000003</v>
      </c>
      <c r="K123" s="102">
        <v>10.585000000000001</v>
      </c>
      <c r="L123" s="102">
        <v>10.220000000000001</v>
      </c>
      <c r="M123" s="102">
        <v>11.315</v>
      </c>
      <c r="N123" s="102">
        <v>0</v>
      </c>
      <c r="O123" s="102">
        <v>0</v>
      </c>
      <c r="P123" s="124"/>
    </row>
    <row r="124" spans="1:20" ht="15.65" customHeight="1" x14ac:dyDescent="0.35">
      <c r="A124" s="123" t="s">
        <v>144</v>
      </c>
      <c r="B124" s="102">
        <v>84.68</v>
      </c>
      <c r="C124" s="102">
        <v>18.25</v>
      </c>
      <c r="D124" s="102">
        <v>45.625</v>
      </c>
      <c r="E124" s="102">
        <v>182.5</v>
      </c>
      <c r="F124" s="102">
        <v>14.6</v>
      </c>
      <c r="G124" s="102">
        <v>4.3070000000000004</v>
      </c>
      <c r="H124" s="102">
        <v>91.25</v>
      </c>
      <c r="I124" s="102">
        <v>4.7450000000000001</v>
      </c>
      <c r="J124" s="102">
        <v>5.1100000000000003</v>
      </c>
      <c r="K124" s="102">
        <v>10.585000000000001</v>
      </c>
      <c r="L124" s="102">
        <v>10.220000000000001</v>
      </c>
      <c r="M124" s="102">
        <v>11.315</v>
      </c>
      <c r="N124" s="102">
        <v>0</v>
      </c>
      <c r="O124" s="102">
        <v>0</v>
      </c>
      <c r="P124" s="124"/>
    </row>
    <row r="125" spans="1:20" ht="15.65" customHeight="1" x14ac:dyDescent="0.35">
      <c r="A125" s="123" t="s">
        <v>204</v>
      </c>
      <c r="B125" s="102">
        <v>84.68</v>
      </c>
      <c r="C125" s="102">
        <v>18.25</v>
      </c>
      <c r="D125" s="102">
        <v>45.625</v>
      </c>
      <c r="E125" s="102">
        <v>182.5</v>
      </c>
      <c r="F125" s="102">
        <v>14.6</v>
      </c>
      <c r="G125" s="102">
        <v>4.3070000000000004</v>
      </c>
      <c r="H125" s="102">
        <v>91.25</v>
      </c>
      <c r="I125" s="102">
        <v>4.7450000000000001</v>
      </c>
      <c r="J125" s="102">
        <v>5.1100000000000003</v>
      </c>
      <c r="K125" s="102">
        <v>10.585000000000001</v>
      </c>
      <c r="L125" s="102">
        <v>10.220000000000001</v>
      </c>
      <c r="M125" s="102">
        <v>11.315</v>
      </c>
      <c r="N125" s="102">
        <v>0</v>
      </c>
      <c r="O125" s="102">
        <v>0</v>
      </c>
      <c r="P125" s="124"/>
    </row>
    <row r="126" spans="1:20" s="4" customFormat="1" ht="15.65" customHeight="1" x14ac:dyDescent="0.35">
      <c r="A126" s="123" t="s">
        <v>146</v>
      </c>
      <c r="B126" s="102">
        <v>84.68</v>
      </c>
      <c r="C126" s="102">
        <v>18.25</v>
      </c>
      <c r="D126" s="102">
        <v>45.625</v>
      </c>
      <c r="E126" s="102">
        <v>182.5</v>
      </c>
      <c r="F126" s="102">
        <v>14.6</v>
      </c>
      <c r="G126" s="102">
        <v>4.3070000000000004</v>
      </c>
      <c r="H126" s="102">
        <v>91.25</v>
      </c>
      <c r="I126" s="102">
        <v>4.7450000000000001</v>
      </c>
      <c r="J126" s="102">
        <v>5.1100000000000003</v>
      </c>
      <c r="K126" s="102">
        <v>10.585000000000001</v>
      </c>
      <c r="L126" s="102">
        <v>10.220000000000001</v>
      </c>
      <c r="M126" s="102">
        <v>11.315</v>
      </c>
      <c r="N126" s="102">
        <v>0</v>
      </c>
      <c r="O126" s="102">
        <v>0</v>
      </c>
      <c r="P126" s="124"/>
      <c r="R126"/>
      <c r="T126"/>
    </row>
    <row r="127" spans="1:20" ht="15.65" customHeight="1" x14ac:dyDescent="0.35">
      <c r="A127" s="123" t="s">
        <v>205</v>
      </c>
      <c r="B127" s="102">
        <v>84.68</v>
      </c>
      <c r="C127" s="102">
        <v>18.25</v>
      </c>
      <c r="D127" s="102">
        <v>45.625</v>
      </c>
      <c r="E127" s="102">
        <v>182.5</v>
      </c>
      <c r="F127" s="102">
        <v>14.6</v>
      </c>
      <c r="G127" s="102">
        <v>4.3070000000000004</v>
      </c>
      <c r="H127" s="102">
        <v>91.25</v>
      </c>
      <c r="I127" s="102">
        <v>4.7450000000000001</v>
      </c>
      <c r="J127" s="102">
        <v>5.1100000000000003</v>
      </c>
      <c r="K127" s="102">
        <v>10.585000000000001</v>
      </c>
      <c r="L127" s="102">
        <v>10.220000000000001</v>
      </c>
      <c r="M127" s="102">
        <v>11.315</v>
      </c>
      <c r="N127" s="102">
        <v>0</v>
      </c>
      <c r="O127" s="102">
        <v>0</v>
      </c>
    </row>
    <row r="128" spans="1:20" x14ac:dyDescent="0.35">
      <c r="A128" s="123" t="s">
        <v>148</v>
      </c>
      <c r="B128" s="102">
        <v>84.68</v>
      </c>
      <c r="C128" s="102">
        <v>18.25</v>
      </c>
      <c r="D128" s="102">
        <v>45.625</v>
      </c>
      <c r="E128" s="102">
        <v>182.5</v>
      </c>
      <c r="F128" s="102">
        <v>14.6</v>
      </c>
      <c r="G128" s="102">
        <v>4.3070000000000004</v>
      </c>
      <c r="H128" s="102">
        <v>91.25</v>
      </c>
      <c r="I128" s="102">
        <v>4.7450000000000001</v>
      </c>
      <c r="J128" s="102">
        <v>5.1100000000000003</v>
      </c>
      <c r="K128" s="102">
        <v>10.585000000000001</v>
      </c>
      <c r="L128" s="102">
        <v>10.220000000000001</v>
      </c>
      <c r="M128" s="102">
        <v>11.315</v>
      </c>
      <c r="N128" s="102">
        <v>0</v>
      </c>
      <c r="O128" s="102">
        <v>0</v>
      </c>
      <c r="P128" s="124"/>
    </row>
    <row r="129" spans="1:18" x14ac:dyDescent="0.35">
      <c r="A129" s="123" t="s">
        <v>149</v>
      </c>
      <c r="B129" s="102">
        <v>84.68</v>
      </c>
      <c r="C129" s="102">
        <v>18.25</v>
      </c>
      <c r="D129" s="102">
        <v>45.625</v>
      </c>
      <c r="E129" s="102">
        <v>182.5</v>
      </c>
      <c r="F129" s="102">
        <v>14.6</v>
      </c>
      <c r="G129" s="102">
        <v>4.3070000000000004</v>
      </c>
      <c r="H129" s="102">
        <v>91.25</v>
      </c>
      <c r="I129" s="102">
        <v>4.7450000000000001</v>
      </c>
      <c r="J129" s="102">
        <v>5.1100000000000003</v>
      </c>
      <c r="K129" s="102">
        <v>10.585000000000001</v>
      </c>
      <c r="L129" s="102">
        <v>10.220000000000001</v>
      </c>
      <c r="M129" s="102">
        <v>11.315</v>
      </c>
      <c r="N129" s="102">
        <v>0</v>
      </c>
      <c r="O129" s="102">
        <v>0</v>
      </c>
      <c r="P129" s="124"/>
    </row>
    <row r="130" spans="1:18" x14ac:dyDescent="0.35">
      <c r="A130" s="115" t="s">
        <v>1061</v>
      </c>
      <c r="B130" s="98"/>
      <c r="C130" s="124"/>
      <c r="D130" s="124"/>
      <c r="E130" s="124"/>
      <c r="F130" s="124"/>
      <c r="G130" s="124"/>
      <c r="H130" s="124"/>
      <c r="I130" s="124"/>
      <c r="J130" s="124"/>
      <c r="K130" s="124"/>
      <c r="L130" s="124"/>
      <c r="M130" s="124"/>
      <c r="N130" s="124"/>
      <c r="O130" s="124"/>
      <c r="P130" s="124"/>
      <c r="R130" s="124"/>
    </row>
    <row r="131" spans="1:18" x14ac:dyDescent="0.35">
      <c r="A131" s="8" t="s">
        <v>505</v>
      </c>
      <c r="B131" s="41" t="s">
        <v>188</v>
      </c>
      <c r="C131" s="41" t="s">
        <v>189</v>
      </c>
      <c r="D131" s="41" t="s">
        <v>190</v>
      </c>
      <c r="E131" s="41" t="s">
        <v>191</v>
      </c>
      <c r="F131" s="41" t="s">
        <v>192</v>
      </c>
      <c r="G131" s="41" t="s">
        <v>193</v>
      </c>
      <c r="H131" s="41" t="s">
        <v>194</v>
      </c>
      <c r="I131" s="41" t="s">
        <v>195</v>
      </c>
      <c r="J131" s="41" t="s">
        <v>196</v>
      </c>
      <c r="K131" s="41" t="s">
        <v>197</v>
      </c>
      <c r="L131" s="41" t="s">
        <v>198</v>
      </c>
      <c r="M131" s="41" t="s">
        <v>199</v>
      </c>
      <c r="N131" s="41" t="s">
        <v>200</v>
      </c>
      <c r="O131" s="41" t="s">
        <v>201</v>
      </c>
    </row>
    <row r="132" spans="1:18" ht="14.4" customHeight="1" x14ac:dyDescent="0.35">
      <c r="A132" s="123" t="s">
        <v>202</v>
      </c>
      <c r="B132" s="102">
        <v>84.68</v>
      </c>
      <c r="C132" s="102">
        <v>18.25</v>
      </c>
      <c r="D132" s="102">
        <v>45.625</v>
      </c>
      <c r="E132" s="102">
        <v>182.5</v>
      </c>
      <c r="F132" s="102">
        <v>14.6</v>
      </c>
      <c r="G132" s="102">
        <v>4.3070000000000004</v>
      </c>
      <c r="H132" s="102">
        <v>91.25</v>
      </c>
      <c r="I132" s="102">
        <v>4.7450000000000001</v>
      </c>
      <c r="J132" s="102">
        <v>5.1100000000000003</v>
      </c>
      <c r="K132" s="102">
        <v>10.585000000000001</v>
      </c>
      <c r="L132" s="102">
        <v>10.220000000000001</v>
      </c>
      <c r="M132" s="102">
        <v>11.315</v>
      </c>
      <c r="N132" s="102">
        <v>0</v>
      </c>
      <c r="O132" s="102">
        <v>0</v>
      </c>
      <c r="Q132" s="85"/>
      <c r="R132" s="124"/>
    </row>
    <row r="133" spans="1:18" x14ac:dyDescent="0.35">
      <c r="A133" s="123" t="s">
        <v>142</v>
      </c>
      <c r="B133" s="102">
        <v>84.68</v>
      </c>
      <c r="C133" s="102">
        <v>18.25</v>
      </c>
      <c r="D133" s="102">
        <v>45.625</v>
      </c>
      <c r="E133" s="102">
        <v>182.5</v>
      </c>
      <c r="F133" s="102">
        <v>14.6</v>
      </c>
      <c r="G133" s="102">
        <v>4.3070000000000004</v>
      </c>
      <c r="H133" s="102">
        <v>91.25</v>
      </c>
      <c r="I133" s="102">
        <v>4.7450000000000001</v>
      </c>
      <c r="J133" s="102">
        <v>5.1100000000000003</v>
      </c>
      <c r="K133" s="102">
        <v>10.585000000000001</v>
      </c>
      <c r="L133" s="102">
        <v>10.220000000000001</v>
      </c>
      <c r="M133" s="102">
        <v>11.315</v>
      </c>
      <c r="N133" s="102">
        <v>0</v>
      </c>
      <c r="O133" s="102">
        <v>0</v>
      </c>
      <c r="P133" s="124"/>
    </row>
    <row r="134" spans="1:18" x14ac:dyDescent="0.35">
      <c r="A134" s="123" t="s">
        <v>203</v>
      </c>
      <c r="B134" s="102">
        <v>84.68</v>
      </c>
      <c r="C134" s="102">
        <v>18.25</v>
      </c>
      <c r="D134" s="102">
        <v>45.625</v>
      </c>
      <c r="E134" s="102">
        <v>182.5</v>
      </c>
      <c r="F134" s="102">
        <v>14.6</v>
      </c>
      <c r="G134" s="102">
        <v>4.3070000000000004</v>
      </c>
      <c r="H134" s="102">
        <v>91.25</v>
      </c>
      <c r="I134" s="102">
        <v>4.7450000000000001</v>
      </c>
      <c r="J134" s="102">
        <v>5.1100000000000003</v>
      </c>
      <c r="K134" s="102">
        <v>10.585000000000001</v>
      </c>
      <c r="L134" s="102">
        <v>10.220000000000001</v>
      </c>
      <c r="M134" s="102">
        <v>11.315</v>
      </c>
      <c r="N134" s="102">
        <v>0</v>
      </c>
      <c r="O134" s="102">
        <v>0</v>
      </c>
      <c r="P134" s="124"/>
    </row>
    <row r="135" spans="1:18" x14ac:dyDescent="0.35">
      <c r="A135" s="123" t="s">
        <v>144</v>
      </c>
      <c r="B135" s="102">
        <v>84.68</v>
      </c>
      <c r="C135" s="102">
        <v>18.25</v>
      </c>
      <c r="D135" s="102">
        <v>45.625</v>
      </c>
      <c r="E135" s="102">
        <v>182.5</v>
      </c>
      <c r="F135" s="102">
        <v>14.6</v>
      </c>
      <c r="G135" s="102">
        <v>4.3070000000000004</v>
      </c>
      <c r="H135" s="102">
        <v>91.25</v>
      </c>
      <c r="I135" s="102">
        <v>4.7450000000000001</v>
      </c>
      <c r="J135" s="102">
        <v>5.1100000000000003</v>
      </c>
      <c r="K135" s="102">
        <v>10.585000000000001</v>
      </c>
      <c r="L135" s="102">
        <v>10.220000000000001</v>
      </c>
      <c r="M135" s="102">
        <v>11.315</v>
      </c>
      <c r="N135" s="102">
        <v>0</v>
      </c>
      <c r="O135" s="102">
        <v>0</v>
      </c>
      <c r="P135" s="124"/>
    </row>
    <row r="136" spans="1:18" x14ac:dyDescent="0.35">
      <c r="A136" s="123" t="s">
        <v>204</v>
      </c>
      <c r="B136" s="102">
        <v>84.68</v>
      </c>
      <c r="C136" s="102">
        <v>18.25</v>
      </c>
      <c r="D136" s="102">
        <v>45.625</v>
      </c>
      <c r="E136" s="102">
        <v>182.5</v>
      </c>
      <c r="F136" s="102">
        <v>14.6</v>
      </c>
      <c r="G136" s="102">
        <v>4.3070000000000004</v>
      </c>
      <c r="H136" s="102">
        <v>91.25</v>
      </c>
      <c r="I136" s="102">
        <v>4.7450000000000001</v>
      </c>
      <c r="J136" s="102">
        <v>5.1100000000000003</v>
      </c>
      <c r="K136" s="102">
        <v>10.585000000000001</v>
      </c>
      <c r="L136" s="102">
        <v>10.220000000000001</v>
      </c>
      <c r="M136" s="102">
        <v>11.315</v>
      </c>
      <c r="N136" s="102">
        <v>0</v>
      </c>
      <c r="O136" s="102">
        <v>0</v>
      </c>
    </row>
    <row r="137" spans="1:18" x14ac:dyDescent="0.35">
      <c r="A137" s="123" t="s">
        <v>146</v>
      </c>
      <c r="B137" s="102">
        <v>84.68</v>
      </c>
      <c r="C137" s="102">
        <v>18.25</v>
      </c>
      <c r="D137" s="102">
        <v>45.625</v>
      </c>
      <c r="E137" s="102">
        <v>182.5</v>
      </c>
      <c r="F137" s="102">
        <v>14.6</v>
      </c>
      <c r="G137" s="102">
        <v>4.3070000000000004</v>
      </c>
      <c r="H137" s="102">
        <v>91.25</v>
      </c>
      <c r="I137" s="102">
        <v>4.7450000000000001</v>
      </c>
      <c r="J137" s="102">
        <v>5.1100000000000003</v>
      </c>
      <c r="K137" s="102">
        <v>10.585000000000001</v>
      </c>
      <c r="L137" s="102">
        <v>10.220000000000001</v>
      </c>
      <c r="M137" s="102">
        <v>11.315</v>
      </c>
      <c r="N137" s="102">
        <v>0</v>
      </c>
      <c r="O137" s="102">
        <v>0</v>
      </c>
      <c r="P137" s="124"/>
    </row>
    <row r="138" spans="1:18" x14ac:dyDescent="0.35">
      <c r="A138" s="123" t="s">
        <v>205</v>
      </c>
      <c r="B138" s="102">
        <v>84.68</v>
      </c>
      <c r="C138" s="102">
        <v>18.25</v>
      </c>
      <c r="D138" s="102">
        <v>45.625</v>
      </c>
      <c r="E138" s="102">
        <v>182.5</v>
      </c>
      <c r="F138" s="102">
        <v>14.6</v>
      </c>
      <c r="G138" s="102">
        <v>4.3070000000000004</v>
      </c>
      <c r="H138" s="102">
        <v>91.25</v>
      </c>
      <c r="I138" s="102">
        <v>4.7450000000000001</v>
      </c>
      <c r="J138" s="102">
        <v>5.1100000000000003</v>
      </c>
      <c r="K138" s="102">
        <v>10.585000000000001</v>
      </c>
      <c r="L138" s="102">
        <v>10.220000000000001</v>
      </c>
      <c r="M138" s="102">
        <v>11.315</v>
      </c>
      <c r="N138" s="102">
        <v>0</v>
      </c>
      <c r="O138" s="102">
        <v>0</v>
      </c>
      <c r="P138" s="124"/>
    </row>
    <row r="139" spans="1:18" x14ac:dyDescent="0.35">
      <c r="A139" s="123" t="s">
        <v>148</v>
      </c>
      <c r="B139" s="102">
        <v>84.68</v>
      </c>
      <c r="C139" s="102">
        <v>18.25</v>
      </c>
      <c r="D139" s="102">
        <v>45.625</v>
      </c>
      <c r="E139" s="102">
        <v>182.5</v>
      </c>
      <c r="F139" s="102">
        <v>14.6</v>
      </c>
      <c r="G139" s="102">
        <v>4.3070000000000004</v>
      </c>
      <c r="H139" s="102">
        <v>91.25</v>
      </c>
      <c r="I139" s="102">
        <v>4.7450000000000001</v>
      </c>
      <c r="J139" s="102">
        <v>5.1100000000000003</v>
      </c>
      <c r="K139" s="102">
        <v>10.585000000000001</v>
      </c>
      <c r="L139" s="102">
        <v>10.220000000000001</v>
      </c>
      <c r="M139" s="102">
        <v>11.315</v>
      </c>
      <c r="N139" s="102">
        <v>0</v>
      </c>
      <c r="O139" s="102">
        <v>0</v>
      </c>
      <c r="P139" s="124"/>
    </row>
    <row r="140" spans="1:18" x14ac:dyDescent="0.35">
      <c r="A140" s="123" t="s">
        <v>149</v>
      </c>
      <c r="B140" s="102">
        <v>84.68</v>
      </c>
      <c r="C140" s="102">
        <v>18.25</v>
      </c>
      <c r="D140" s="102">
        <v>45.625</v>
      </c>
      <c r="E140" s="102">
        <v>182.5</v>
      </c>
      <c r="F140" s="102">
        <v>14.6</v>
      </c>
      <c r="G140" s="102">
        <v>4.3070000000000004</v>
      </c>
      <c r="H140" s="102">
        <v>91.25</v>
      </c>
      <c r="I140" s="102">
        <v>4.7450000000000001</v>
      </c>
      <c r="J140" s="102">
        <v>5.1100000000000003</v>
      </c>
      <c r="K140" s="102">
        <v>10.585000000000001</v>
      </c>
      <c r="L140" s="102">
        <v>10.220000000000001</v>
      </c>
      <c r="M140" s="102">
        <v>11.315</v>
      </c>
      <c r="N140" s="102">
        <v>0</v>
      </c>
      <c r="O140" s="102">
        <v>0</v>
      </c>
      <c r="P140" s="124"/>
    </row>
    <row r="141" spans="1:18" x14ac:dyDescent="0.35">
      <c r="A141" s="115" t="s">
        <v>1062</v>
      </c>
    </row>
    <row r="142" spans="1:18" ht="14.4" customHeight="1" x14ac:dyDescent="0.35">
      <c r="A142" s="127" t="s">
        <v>505</v>
      </c>
      <c r="B142" s="41" t="s">
        <v>188</v>
      </c>
      <c r="C142" s="41" t="s">
        <v>189</v>
      </c>
      <c r="D142" s="41" t="s">
        <v>190</v>
      </c>
      <c r="E142" s="41" t="s">
        <v>191</v>
      </c>
      <c r="F142" s="41" t="s">
        <v>192</v>
      </c>
      <c r="G142" s="41" t="s">
        <v>193</v>
      </c>
      <c r="H142" s="41" t="s">
        <v>194</v>
      </c>
      <c r="I142" s="41" t="s">
        <v>195</v>
      </c>
      <c r="J142" s="41" t="s">
        <v>196</v>
      </c>
      <c r="K142" s="41" t="s">
        <v>197</v>
      </c>
      <c r="L142" s="41" t="s">
        <v>198</v>
      </c>
      <c r="M142" s="41" t="s">
        <v>199</v>
      </c>
      <c r="N142" s="41" t="s">
        <v>200</v>
      </c>
      <c r="O142" s="41" t="s">
        <v>201</v>
      </c>
      <c r="P142" s="98"/>
      <c r="Q142" s="85"/>
    </row>
    <row r="143" spans="1:18" x14ac:dyDescent="0.35">
      <c r="A143" s="123" t="s">
        <v>202</v>
      </c>
      <c r="B143" s="102">
        <v>126.38879259519562</v>
      </c>
      <c r="C143" s="102">
        <v>69.755465554343246</v>
      </c>
      <c r="D143" s="102">
        <v>8.7048660139512979</v>
      </c>
      <c r="E143" s="102">
        <v>213</v>
      </c>
      <c r="F143" s="102">
        <v>19.586747759697879</v>
      </c>
      <c r="G143" s="102">
        <v>4.8272680836494217</v>
      </c>
      <c r="H143" s="102">
        <v>240.17028885347744</v>
      </c>
      <c r="I143" s="102">
        <v>12.042162501063169</v>
      </c>
      <c r="J143" s="102">
        <v>17.066997895849294</v>
      </c>
      <c r="K143" s="102">
        <v>64.301783089247223</v>
      </c>
      <c r="L143" s="102">
        <v>22.583893960550288</v>
      </c>
      <c r="M143" s="102">
        <v>39.6</v>
      </c>
      <c r="N143" s="102">
        <v>96.2</v>
      </c>
      <c r="O143" s="102">
        <v>7.5</v>
      </c>
      <c r="P143" s="124"/>
    </row>
    <row r="144" spans="1:18" x14ac:dyDescent="0.35">
      <c r="A144" s="123" t="s">
        <v>142</v>
      </c>
      <c r="B144" s="102">
        <v>115.68</v>
      </c>
      <c r="C144" s="102">
        <v>104.05</v>
      </c>
      <c r="D144" s="102">
        <v>7.6800000000000006</v>
      </c>
      <c r="E144" s="102">
        <v>224.39999999999998</v>
      </c>
      <c r="F144" s="102">
        <v>17.43</v>
      </c>
      <c r="G144" s="102">
        <v>2.54</v>
      </c>
      <c r="H144" s="102">
        <v>235.48</v>
      </c>
      <c r="I144" s="102">
        <v>11.08</v>
      </c>
      <c r="J144" s="102">
        <v>22.61</v>
      </c>
      <c r="K144" s="102">
        <v>58.88</v>
      </c>
      <c r="L144" s="102">
        <v>20.76</v>
      </c>
      <c r="M144" s="102">
        <v>41.28</v>
      </c>
      <c r="N144" s="102">
        <v>93.14</v>
      </c>
      <c r="O144" s="102">
        <v>7.8</v>
      </c>
      <c r="P144" s="124"/>
    </row>
    <row r="145" spans="1:16" x14ac:dyDescent="0.35">
      <c r="A145" s="123" t="s">
        <v>203</v>
      </c>
      <c r="B145" s="102">
        <v>149.40804810550873</v>
      </c>
      <c r="C145" s="102">
        <v>67.361880288201561</v>
      </c>
      <c r="D145" s="102">
        <v>11.722828437086886</v>
      </c>
      <c r="E145" s="102">
        <v>440.70396898440953</v>
      </c>
      <c r="F145" s="102">
        <v>7.455625073421162</v>
      </c>
      <c r="G145" s="102">
        <v>1.9266246572427177</v>
      </c>
      <c r="H145" s="102">
        <v>33.688206790487385</v>
      </c>
      <c r="I145" s="102">
        <v>18.628166984950226</v>
      </c>
      <c r="J145" s="102">
        <v>8.4237462787425308</v>
      </c>
      <c r="K145" s="102">
        <v>53.876580052352452</v>
      </c>
      <c r="L145" s="102">
        <v>34.855028226337467</v>
      </c>
      <c r="M145" s="102">
        <v>7.5295693055096411</v>
      </c>
      <c r="N145" s="102">
        <v>44.693772742972108</v>
      </c>
      <c r="O145" s="102">
        <v>1.3494088082236684</v>
      </c>
      <c r="P145" s="124"/>
    </row>
    <row r="146" spans="1:16" x14ac:dyDescent="0.35">
      <c r="A146" s="123" t="s">
        <v>144</v>
      </c>
      <c r="B146" s="102">
        <v>158.02380357906154</v>
      </c>
      <c r="C146" s="102">
        <v>37.700000000000003</v>
      </c>
      <c r="D146" s="102">
        <v>8.9126410415436332</v>
      </c>
      <c r="E146" s="102">
        <v>150.39412942701961</v>
      </c>
      <c r="F146" s="102">
        <v>10.18</v>
      </c>
      <c r="G146" s="102">
        <v>1.1409549566607033</v>
      </c>
      <c r="H146" s="102">
        <v>34.778812059801439</v>
      </c>
      <c r="I146" s="102">
        <v>8.5977390264833353</v>
      </c>
      <c r="J146" s="102">
        <v>7.1972249586053563</v>
      </c>
      <c r="K146" s="102">
        <v>29.950824976219458</v>
      </c>
      <c r="L146" s="102">
        <v>35.046144629347658</v>
      </c>
      <c r="M146" s="102">
        <v>24.243369350339623</v>
      </c>
      <c r="N146" s="102">
        <v>25.571707816740577</v>
      </c>
      <c r="O146" s="102">
        <v>2.9750458397838258</v>
      </c>
      <c r="P146" s="124"/>
    </row>
    <row r="147" spans="1:16" x14ac:dyDescent="0.35">
      <c r="A147" s="123" t="s">
        <v>204</v>
      </c>
      <c r="B147" s="102">
        <v>148.46</v>
      </c>
      <c r="C147" s="102">
        <v>30.79</v>
      </c>
      <c r="D147" s="102">
        <v>16.71</v>
      </c>
      <c r="E147" s="102">
        <v>145.06</v>
      </c>
      <c r="F147" s="102">
        <v>8.67</v>
      </c>
      <c r="G147" s="102">
        <v>0.04</v>
      </c>
      <c r="H147" s="102">
        <v>87.53</v>
      </c>
      <c r="I147" s="102">
        <v>2.58</v>
      </c>
      <c r="J147" s="102">
        <v>1.3900000000000001</v>
      </c>
      <c r="K147" s="102">
        <v>2.3000000000000003</v>
      </c>
      <c r="L147" s="102">
        <v>5.04</v>
      </c>
      <c r="M147" s="102">
        <v>23.43</v>
      </c>
      <c r="N147" s="102">
        <v>2.02</v>
      </c>
      <c r="O147" s="102">
        <v>0.81</v>
      </c>
      <c r="P147" s="124"/>
    </row>
    <row r="148" spans="1:16" x14ac:dyDescent="0.35">
      <c r="A148" s="123" t="s">
        <v>146</v>
      </c>
      <c r="B148" s="102">
        <v>114.9</v>
      </c>
      <c r="C148" s="102">
        <v>63.5</v>
      </c>
      <c r="D148" s="102">
        <v>14.873280010836929</v>
      </c>
      <c r="E148" s="102">
        <v>154.17780023855337</v>
      </c>
      <c r="F148" s="102">
        <v>15.5</v>
      </c>
      <c r="G148" s="102">
        <v>2.417135253252447</v>
      </c>
      <c r="H148" s="102">
        <v>141.11703732537495</v>
      </c>
      <c r="I148" s="102">
        <v>9.5759059396834232</v>
      </c>
      <c r="J148" s="102">
        <v>34.700296318652661</v>
      </c>
      <c r="K148" s="102">
        <v>49.901510216760684</v>
      </c>
      <c r="L148" s="102">
        <v>10.85942402663553</v>
      </c>
      <c r="M148" s="102">
        <v>44.24</v>
      </c>
      <c r="N148" s="102">
        <v>65.599999999999994</v>
      </c>
      <c r="O148" s="102">
        <v>5.5</v>
      </c>
      <c r="P148" s="124"/>
    </row>
    <row r="149" spans="1:16" x14ac:dyDescent="0.35">
      <c r="A149" s="123" t="s">
        <v>205</v>
      </c>
      <c r="B149" s="102">
        <v>147.9</v>
      </c>
      <c r="C149" s="102">
        <v>113.27</v>
      </c>
      <c r="D149" s="102">
        <v>3.5</v>
      </c>
      <c r="E149" s="102">
        <v>185.19</v>
      </c>
      <c r="F149" s="102">
        <v>13.75</v>
      </c>
      <c r="G149" s="102">
        <v>3.19</v>
      </c>
      <c r="H149" s="102">
        <v>166.15</v>
      </c>
      <c r="I149" s="102">
        <v>15.43</v>
      </c>
      <c r="J149" s="102">
        <v>18.38</v>
      </c>
      <c r="K149" s="102">
        <v>56.44</v>
      </c>
      <c r="L149" s="102">
        <v>22.93</v>
      </c>
      <c r="M149" s="102">
        <v>49.02</v>
      </c>
      <c r="N149" s="102">
        <v>79.8</v>
      </c>
      <c r="O149" s="102">
        <v>4.41</v>
      </c>
      <c r="P149" s="124"/>
    </row>
    <row r="150" spans="1:16" x14ac:dyDescent="0.35">
      <c r="A150" s="123" t="s">
        <v>148</v>
      </c>
      <c r="B150" s="102">
        <v>119</v>
      </c>
      <c r="C150" s="102">
        <v>47.4</v>
      </c>
      <c r="D150" s="102">
        <v>13.50148856367057</v>
      </c>
      <c r="E150" s="102">
        <v>206.44986269582012</v>
      </c>
      <c r="F150" s="102">
        <v>25.03</v>
      </c>
      <c r="G150" s="102">
        <v>3.1328637583566836</v>
      </c>
      <c r="H150" s="102">
        <v>215.32833884288621</v>
      </c>
      <c r="I150" s="102">
        <v>15.409116269045944</v>
      </c>
      <c r="J150" s="102">
        <v>31.091800005865029</v>
      </c>
      <c r="K150" s="102">
        <v>68.839097068138386</v>
      </c>
      <c r="L150" s="102">
        <v>18.791132299964442</v>
      </c>
      <c r="M150" s="102">
        <v>58.7</v>
      </c>
      <c r="N150" s="102">
        <v>82.8</v>
      </c>
      <c r="O150" s="102">
        <v>6</v>
      </c>
      <c r="P150" s="124"/>
    </row>
    <row r="151" spans="1:16" x14ac:dyDescent="0.35">
      <c r="A151" s="123" t="s">
        <v>149</v>
      </c>
      <c r="B151" s="102">
        <v>143.9</v>
      </c>
      <c r="C151" s="102">
        <v>81.7</v>
      </c>
      <c r="D151" s="102">
        <v>12.820858157372772</v>
      </c>
      <c r="E151" s="102">
        <v>141.72394231864041</v>
      </c>
      <c r="F151" s="102">
        <v>9.4742357357929912</v>
      </c>
      <c r="G151" s="102">
        <v>0.67639893598126588</v>
      </c>
      <c r="H151" s="102">
        <v>71.152802588823207</v>
      </c>
      <c r="I151" s="102">
        <v>4.0463381878294005</v>
      </c>
      <c r="J151" s="102">
        <v>9.6901330320081644</v>
      </c>
      <c r="K151" s="102">
        <v>14.026910696521444</v>
      </c>
      <c r="L151" s="102">
        <v>10.314703381775674</v>
      </c>
      <c r="M151" s="102">
        <v>19.8</v>
      </c>
      <c r="N151" s="102">
        <v>23.3</v>
      </c>
      <c r="O151" s="102">
        <v>0.54</v>
      </c>
      <c r="P151" s="124"/>
    </row>
    <row r="152" spans="1:16" x14ac:dyDescent="0.35">
      <c r="A152" s="115" t="s">
        <v>1063</v>
      </c>
      <c r="B152" s="125"/>
      <c r="C152" s="85"/>
      <c r="D152" s="85"/>
      <c r="E152" s="85"/>
      <c r="F152" s="85"/>
      <c r="G152" s="85"/>
      <c r="H152" s="85"/>
      <c r="I152" s="85"/>
      <c r="J152" s="85"/>
      <c r="K152" s="85"/>
      <c r="L152" s="85"/>
      <c r="M152" s="85"/>
      <c r="N152" s="85"/>
      <c r="O152" s="85"/>
      <c r="P152" s="124"/>
    </row>
    <row r="153" spans="1:16" x14ac:dyDescent="0.35">
      <c r="A153" s="127" t="s">
        <v>505</v>
      </c>
      <c r="B153" s="41" t="s">
        <v>188</v>
      </c>
      <c r="C153" s="41" t="s">
        <v>189</v>
      </c>
      <c r="D153" s="41" t="s">
        <v>190</v>
      </c>
      <c r="E153" s="41" t="s">
        <v>191</v>
      </c>
      <c r="F153" s="41" t="s">
        <v>192</v>
      </c>
      <c r="G153" s="41" t="s">
        <v>193</v>
      </c>
      <c r="H153" s="41" t="s">
        <v>194</v>
      </c>
      <c r="I153" s="41" t="s">
        <v>195</v>
      </c>
      <c r="J153" s="41" t="s">
        <v>196</v>
      </c>
      <c r="K153" s="41" t="s">
        <v>197</v>
      </c>
      <c r="L153" s="41" t="s">
        <v>198</v>
      </c>
      <c r="M153" s="41" t="s">
        <v>199</v>
      </c>
      <c r="N153" s="41" t="s">
        <v>200</v>
      </c>
      <c r="O153" s="41" t="s">
        <v>201</v>
      </c>
      <c r="P153" s="124"/>
    </row>
    <row r="154" spans="1:16" x14ac:dyDescent="0.35">
      <c r="A154" s="123" t="s">
        <v>202</v>
      </c>
      <c r="B154" s="102">
        <v>126.38879259519562</v>
      </c>
      <c r="C154" s="102">
        <v>69.755465554343246</v>
      </c>
      <c r="D154" s="102">
        <v>52.49</v>
      </c>
      <c r="E154" s="102">
        <v>353.81</v>
      </c>
      <c r="F154" s="102">
        <v>19.586747759697879</v>
      </c>
      <c r="G154" s="102">
        <v>2.4136340418247109</v>
      </c>
      <c r="H154" s="102">
        <v>120.08514442673872</v>
      </c>
      <c r="I154" s="102">
        <v>6.0210812505315845</v>
      </c>
      <c r="J154" s="102">
        <v>8.533498947924647</v>
      </c>
      <c r="K154" s="102">
        <v>32.150891544623612</v>
      </c>
      <c r="L154" s="102">
        <v>11.291946980275144</v>
      </c>
      <c r="M154" s="102">
        <v>39.6</v>
      </c>
      <c r="N154" s="102">
        <v>96.2</v>
      </c>
      <c r="O154" s="102">
        <v>7.5</v>
      </c>
      <c r="P154" s="124"/>
    </row>
    <row r="155" spans="1:16" x14ac:dyDescent="0.35">
      <c r="A155" s="123" t="s">
        <v>142</v>
      </c>
      <c r="B155" s="102">
        <v>115.68</v>
      </c>
      <c r="C155" s="102">
        <v>104.05</v>
      </c>
      <c r="D155" s="102">
        <v>46.712600000000002</v>
      </c>
      <c r="E155" s="102">
        <v>349.92139599999996</v>
      </c>
      <c r="F155" s="102">
        <v>17.43</v>
      </c>
      <c r="G155" s="102">
        <v>1.27</v>
      </c>
      <c r="H155" s="102">
        <v>117.74</v>
      </c>
      <c r="I155" s="102">
        <v>5.54</v>
      </c>
      <c r="J155" s="102">
        <v>11.305</v>
      </c>
      <c r="K155" s="102">
        <v>29.44</v>
      </c>
      <c r="L155" s="102">
        <v>10.38</v>
      </c>
      <c r="M155" s="102">
        <v>41.28</v>
      </c>
      <c r="N155" s="102">
        <v>93.14</v>
      </c>
      <c r="O155" s="102">
        <v>7.8</v>
      </c>
      <c r="P155" s="124"/>
    </row>
    <row r="156" spans="1:16" x14ac:dyDescent="0.35">
      <c r="A156" s="123" t="s">
        <v>203</v>
      </c>
      <c r="B156" s="102">
        <v>149.40804810550873</v>
      </c>
      <c r="C156" s="102">
        <v>67.361880288201561</v>
      </c>
      <c r="D156" s="102">
        <v>39.450000000000003</v>
      </c>
      <c r="E156" s="102">
        <v>529.86</v>
      </c>
      <c r="F156" s="102">
        <v>7.455625073421162</v>
      </c>
      <c r="G156" s="102">
        <v>0.96331232862135885</v>
      </c>
      <c r="H156" s="102">
        <v>16.844103395243692</v>
      </c>
      <c r="I156" s="102">
        <v>9.3140834924751132</v>
      </c>
      <c r="J156" s="102">
        <v>4.2118731393712654</v>
      </c>
      <c r="K156" s="102">
        <v>26.938290026176226</v>
      </c>
      <c r="L156" s="102">
        <v>17.427514113168733</v>
      </c>
      <c r="M156" s="102">
        <v>7.5295693055096411</v>
      </c>
      <c r="N156" s="102">
        <v>44.693772742972108</v>
      </c>
      <c r="O156" s="102">
        <v>1.3494088082236684</v>
      </c>
      <c r="P156" s="124"/>
    </row>
    <row r="157" spans="1:16" x14ac:dyDescent="0.35">
      <c r="A157" s="123" t="s">
        <v>144</v>
      </c>
      <c r="B157" s="102">
        <v>158.02380357906154</v>
      </c>
      <c r="C157" s="102">
        <v>37.700000000000003</v>
      </c>
      <c r="D157" s="102">
        <v>26.74</v>
      </c>
      <c r="E157" s="102">
        <v>207.73000000000002</v>
      </c>
      <c r="F157" s="102">
        <v>10.18</v>
      </c>
      <c r="G157" s="102">
        <v>0.57047747833035167</v>
      </c>
      <c r="H157" s="102">
        <v>17.389406029900719</v>
      </c>
      <c r="I157" s="102">
        <v>4.2988695132416677</v>
      </c>
      <c r="J157" s="102">
        <v>3.5986124793026781</v>
      </c>
      <c r="K157" s="102">
        <v>14.975412488109729</v>
      </c>
      <c r="L157" s="102">
        <v>17.523072314673829</v>
      </c>
      <c r="M157" s="102">
        <v>24.243369350339623</v>
      </c>
      <c r="N157" s="102">
        <v>25.571707816740577</v>
      </c>
      <c r="O157" s="102">
        <v>2.9750458397838258</v>
      </c>
      <c r="P157" s="124"/>
    </row>
    <row r="158" spans="1:16" x14ac:dyDescent="0.35">
      <c r="A158" s="123" t="s">
        <v>204</v>
      </c>
      <c r="B158" s="102">
        <v>148.46</v>
      </c>
      <c r="C158" s="102">
        <v>30.79</v>
      </c>
      <c r="D158" s="102">
        <v>23.959</v>
      </c>
      <c r="E158" s="102">
        <v>168.3716</v>
      </c>
      <c r="F158" s="102">
        <v>8.67</v>
      </c>
      <c r="G158" s="102">
        <v>0.02</v>
      </c>
      <c r="H158" s="102">
        <v>43.765000000000001</v>
      </c>
      <c r="I158" s="102">
        <v>1.29</v>
      </c>
      <c r="J158" s="102">
        <v>0.69500000000000006</v>
      </c>
      <c r="K158" s="102">
        <v>1.1500000000000001</v>
      </c>
      <c r="L158" s="102">
        <v>2.52</v>
      </c>
      <c r="M158" s="102">
        <v>23.43</v>
      </c>
      <c r="N158" s="102">
        <v>2.02</v>
      </c>
      <c r="O158" s="102">
        <v>0.81</v>
      </c>
      <c r="P158" s="124"/>
    </row>
    <row r="159" spans="1:16" x14ac:dyDescent="0.35">
      <c r="A159" s="123" t="s">
        <v>146</v>
      </c>
      <c r="B159" s="102">
        <v>114.9</v>
      </c>
      <c r="C159" s="102">
        <v>63.5</v>
      </c>
      <c r="D159" s="102">
        <v>44.57</v>
      </c>
      <c r="E159" s="102">
        <v>249.67000000000002</v>
      </c>
      <c r="F159" s="102">
        <v>15.5</v>
      </c>
      <c r="G159" s="102">
        <v>1.2085676266262235</v>
      </c>
      <c r="H159" s="102">
        <v>70.558518662687476</v>
      </c>
      <c r="I159" s="102">
        <v>4.7879529698417116</v>
      </c>
      <c r="J159" s="102">
        <v>17.35014815932632</v>
      </c>
      <c r="K159" s="102">
        <v>24.950755108380342</v>
      </c>
      <c r="L159" s="102">
        <v>5.429712013317765</v>
      </c>
      <c r="M159" s="102">
        <v>44.4</v>
      </c>
      <c r="N159" s="102">
        <v>65.599999999999994</v>
      </c>
      <c r="O159" s="102">
        <v>5.5</v>
      </c>
      <c r="P159" s="124"/>
    </row>
    <row r="160" spans="1:16" x14ac:dyDescent="0.35">
      <c r="A160" s="123" t="s">
        <v>205</v>
      </c>
      <c r="B160" s="102">
        <v>147.9</v>
      </c>
      <c r="C160" s="102">
        <v>113.27</v>
      </c>
      <c r="D160" s="102">
        <v>38.58</v>
      </c>
      <c r="E160" s="102">
        <v>298.01</v>
      </c>
      <c r="F160" s="102">
        <v>13.75</v>
      </c>
      <c r="G160" s="102">
        <v>1.595</v>
      </c>
      <c r="H160" s="102">
        <v>83.075000000000003</v>
      </c>
      <c r="I160" s="102">
        <v>7.7149999999999999</v>
      </c>
      <c r="J160" s="102">
        <v>9.19</v>
      </c>
      <c r="K160" s="102">
        <v>28.22</v>
      </c>
      <c r="L160" s="102">
        <v>11.465</v>
      </c>
      <c r="M160" s="102">
        <v>49.02</v>
      </c>
      <c r="N160" s="102">
        <v>79.8</v>
      </c>
      <c r="O160" s="102">
        <v>4.41</v>
      </c>
      <c r="P160" s="124"/>
    </row>
    <row r="161" spans="1:17" x14ac:dyDescent="0.35">
      <c r="A161" s="123" t="s">
        <v>148</v>
      </c>
      <c r="B161" s="102">
        <v>119</v>
      </c>
      <c r="C161" s="102">
        <v>47.4</v>
      </c>
      <c r="D161" s="102">
        <v>54.81</v>
      </c>
      <c r="E161" s="102">
        <v>339.28</v>
      </c>
      <c r="F161" s="102">
        <v>25.03</v>
      </c>
      <c r="G161" s="102">
        <v>1.5664318791783418</v>
      </c>
      <c r="H161" s="102">
        <v>107.66416942144311</v>
      </c>
      <c r="I161" s="102">
        <v>7.7045581345229719</v>
      </c>
      <c r="J161" s="102">
        <v>15.545900002932514</v>
      </c>
      <c r="K161" s="102">
        <v>34.419548534069193</v>
      </c>
      <c r="L161" s="102">
        <v>9.3955661499822209</v>
      </c>
      <c r="M161" s="102">
        <v>58.7</v>
      </c>
      <c r="N161" s="102">
        <v>82.8</v>
      </c>
      <c r="O161" s="102">
        <v>6</v>
      </c>
      <c r="P161" s="124"/>
    </row>
    <row r="162" spans="1:17" x14ac:dyDescent="0.35">
      <c r="A162" s="123" t="s">
        <v>149</v>
      </c>
      <c r="B162" s="102">
        <v>143.9</v>
      </c>
      <c r="C162" s="102">
        <v>81.7</v>
      </c>
      <c r="D162" s="102">
        <v>24.4</v>
      </c>
      <c r="E162" s="102">
        <v>178.95999999999998</v>
      </c>
      <c r="F162" s="102">
        <v>9.4742357357929912</v>
      </c>
      <c r="G162" s="102">
        <v>0.33819946799063294</v>
      </c>
      <c r="H162" s="102">
        <v>35.576401294411603</v>
      </c>
      <c r="I162" s="102">
        <v>2.0231690939147002</v>
      </c>
      <c r="J162" s="102">
        <v>4.8450665160040822</v>
      </c>
      <c r="K162" s="102">
        <v>7.013455348260722</v>
      </c>
      <c r="L162" s="102">
        <v>5.157351690887837</v>
      </c>
      <c r="M162" s="102">
        <v>19.8</v>
      </c>
      <c r="N162" s="102">
        <v>23.3</v>
      </c>
      <c r="O162" s="102">
        <v>0.54</v>
      </c>
      <c r="P162" s="124"/>
    </row>
    <row r="163" spans="1:17" ht="14.4" customHeight="1" x14ac:dyDescent="0.35">
      <c r="A163" s="115" t="s">
        <v>1442</v>
      </c>
      <c r="B163" s="125"/>
      <c r="C163" s="85"/>
      <c r="D163" s="85"/>
      <c r="E163" s="85"/>
      <c r="F163" s="85"/>
      <c r="G163" s="85"/>
      <c r="H163" s="85"/>
      <c r="I163" s="85"/>
      <c r="J163" s="85"/>
      <c r="K163" s="85"/>
      <c r="L163" s="85"/>
      <c r="M163" s="85"/>
      <c r="N163" s="85"/>
      <c r="O163" s="85"/>
      <c r="P163" s="85"/>
      <c r="Q163" s="85"/>
    </row>
    <row r="164" spans="1:17" x14ac:dyDescent="0.35">
      <c r="A164" s="127" t="s">
        <v>505</v>
      </c>
      <c r="B164" s="41" t="s">
        <v>188</v>
      </c>
      <c r="C164" s="41" t="s">
        <v>189</v>
      </c>
      <c r="D164" s="41" t="s">
        <v>190</v>
      </c>
      <c r="E164" s="41" t="s">
        <v>191</v>
      </c>
      <c r="F164" s="41" t="s">
        <v>192</v>
      </c>
      <c r="G164" s="41" t="s">
        <v>193</v>
      </c>
      <c r="H164" s="41" t="s">
        <v>194</v>
      </c>
      <c r="I164" s="41" t="s">
        <v>195</v>
      </c>
      <c r="J164" s="41" t="s">
        <v>196</v>
      </c>
      <c r="K164" s="41" t="s">
        <v>197</v>
      </c>
      <c r="L164" s="41" t="s">
        <v>198</v>
      </c>
      <c r="M164" s="41" t="s">
        <v>199</v>
      </c>
      <c r="N164" s="41" t="s">
        <v>200</v>
      </c>
      <c r="O164" s="41" t="s">
        <v>201</v>
      </c>
      <c r="P164" s="98"/>
    </row>
    <row r="165" spans="1:17" x14ac:dyDescent="0.35">
      <c r="A165" s="123" t="s">
        <v>202</v>
      </c>
      <c r="B165" s="102">
        <v>126.38879259519562</v>
      </c>
      <c r="C165" s="102">
        <v>69.755465554343246</v>
      </c>
      <c r="D165" s="102">
        <v>96.27</v>
      </c>
      <c r="E165" s="102">
        <v>494.6</v>
      </c>
      <c r="F165" s="102">
        <v>19.586747759697879</v>
      </c>
      <c r="G165" s="102">
        <v>0</v>
      </c>
      <c r="H165" s="102">
        <v>0</v>
      </c>
      <c r="I165" s="102">
        <v>0</v>
      </c>
      <c r="J165" s="102">
        <v>0</v>
      </c>
      <c r="K165" s="102">
        <v>0</v>
      </c>
      <c r="L165" s="102">
        <v>0</v>
      </c>
      <c r="M165" s="102">
        <v>39.6</v>
      </c>
      <c r="N165" s="102">
        <v>96.2</v>
      </c>
      <c r="O165" s="102">
        <v>7.5</v>
      </c>
      <c r="P165" s="124"/>
    </row>
    <row r="166" spans="1:17" x14ac:dyDescent="0.35">
      <c r="A166" s="123" t="s">
        <v>142</v>
      </c>
      <c r="B166" s="102">
        <v>115.68</v>
      </c>
      <c r="C166" s="102">
        <v>104.05</v>
      </c>
      <c r="D166" s="102">
        <v>85.7453</v>
      </c>
      <c r="E166" s="102">
        <v>475.45</v>
      </c>
      <c r="F166" s="102">
        <v>17.43</v>
      </c>
      <c r="G166" s="102">
        <v>0</v>
      </c>
      <c r="H166" s="102">
        <v>0</v>
      </c>
      <c r="I166" s="102">
        <v>0</v>
      </c>
      <c r="J166" s="102">
        <v>0</v>
      </c>
      <c r="K166" s="102">
        <v>0</v>
      </c>
      <c r="L166" s="102">
        <v>0</v>
      </c>
      <c r="M166" s="102">
        <v>41.28</v>
      </c>
      <c r="N166" s="102">
        <v>93.14</v>
      </c>
      <c r="O166" s="102">
        <v>7.8</v>
      </c>
      <c r="P166" s="124"/>
    </row>
    <row r="167" spans="1:17" x14ac:dyDescent="0.35">
      <c r="A167" s="123" t="s">
        <v>203</v>
      </c>
      <c r="B167" s="102">
        <v>149.40804810550873</v>
      </c>
      <c r="C167" s="102">
        <v>67.361880288201561</v>
      </c>
      <c r="D167" s="102">
        <v>67.17</v>
      </c>
      <c r="E167" s="102">
        <v>619.02</v>
      </c>
      <c r="F167" s="102">
        <v>7.455625073421162</v>
      </c>
      <c r="G167" s="102">
        <v>0</v>
      </c>
      <c r="H167" s="102">
        <v>0</v>
      </c>
      <c r="I167" s="102">
        <v>0</v>
      </c>
      <c r="J167" s="102">
        <v>0</v>
      </c>
      <c r="K167" s="102">
        <v>0</v>
      </c>
      <c r="L167" s="102">
        <v>0</v>
      </c>
      <c r="M167" s="102">
        <v>7.5295693055096411</v>
      </c>
      <c r="N167" s="102">
        <v>44.693772742972108</v>
      </c>
      <c r="O167" s="102">
        <v>1.3494088082236684</v>
      </c>
      <c r="P167" s="124"/>
    </row>
    <row r="168" spans="1:17" x14ac:dyDescent="0.35">
      <c r="A168" s="123" t="s">
        <v>144</v>
      </c>
      <c r="B168" s="102">
        <v>158.02380357906154</v>
      </c>
      <c r="C168" s="102">
        <v>37.700000000000003</v>
      </c>
      <c r="D168" s="102">
        <v>44.57</v>
      </c>
      <c r="E168" s="102">
        <v>265.07</v>
      </c>
      <c r="F168" s="102">
        <v>10.18</v>
      </c>
      <c r="G168" s="102">
        <v>0</v>
      </c>
      <c r="H168" s="102">
        <v>0</v>
      </c>
      <c r="I168" s="102">
        <v>0</v>
      </c>
      <c r="J168" s="102">
        <v>0</v>
      </c>
      <c r="K168" s="102">
        <v>0</v>
      </c>
      <c r="L168" s="102">
        <v>0</v>
      </c>
      <c r="M168" s="102">
        <v>24.243369350339623</v>
      </c>
      <c r="N168" s="102">
        <v>25.571707816740577</v>
      </c>
      <c r="O168" s="102">
        <v>2.9750458397838258</v>
      </c>
      <c r="P168" s="124"/>
    </row>
    <row r="169" spans="1:17" x14ac:dyDescent="0.35">
      <c r="A169" s="123" t="s">
        <v>204</v>
      </c>
      <c r="B169" s="102">
        <v>148.46</v>
      </c>
      <c r="C169" s="102">
        <v>30.79</v>
      </c>
      <c r="D169" s="102">
        <v>31.207799999999999</v>
      </c>
      <c r="E169" s="102">
        <v>191.68700000000001</v>
      </c>
      <c r="F169" s="102">
        <v>8.67</v>
      </c>
      <c r="G169" s="102">
        <v>0</v>
      </c>
      <c r="H169" s="102">
        <v>0</v>
      </c>
      <c r="I169" s="102">
        <v>0</v>
      </c>
      <c r="J169" s="102">
        <v>0</v>
      </c>
      <c r="K169" s="102">
        <v>0</v>
      </c>
      <c r="L169" s="102">
        <v>0</v>
      </c>
      <c r="M169" s="102">
        <v>23.43</v>
      </c>
      <c r="N169" s="102">
        <v>2.02</v>
      </c>
      <c r="O169" s="102">
        <v>0.81</v>
      </c>
      <c r="P169" s="124"/>
    </row>
    <row r="170" spans="1:17" x14ac:dyDescent="0.35">
      <c r="A170" s="123" t="s">
        <v>146</v>
      </c>
      <c r="B170" s="102">
        <v>114.9</v>
      </c>
      <c r="C170" s="102">
        <v>63.5</v>
      </c>
      <c r="D170" s="102">
        <v>74.27</v>
      </c>
      <c r="E170" s="102">
        <v>345.17</v>
      </c>
      <c r="F170" s="102">
        <v>15.5</v>
      </c>
      <c r="G170" s="102">
        <v>0</v>
      </c>
      <c r="H170" s="102">
        <v>0</v>
      </c>
      <c r="I170" s="102">
        <v>0</v>
      </c>
      <c r="J170" s="102">
        <v>0</v>
      </c>
      <c r="K170" s="102">
        <v>0</v>
      </c>
      <c r="L170" s="102">
        <v>0</v>
      </c>
      <c r="M170" s="102">
        <v>44.24</v>
      </c>
      <c r="N170" s="102">
        <v>65.599999999999994</v>
      </c>
      <c r="O170" s="102">
        <v>5.5</v>
      </c>
      <c r="P170" s="124"/>
    </row>
    <row r="171" spans="1:17" x14ac:dyDescent="0.35">
      <c r="A171" s="123" t="s">
        <v>205</v>
      </c>
      <c r="B171" s="102">
        <v>147.9</v>
      </c>
      <c r="C171" s="102">
        <v>113.27</v>
      </c>
      <c r="D171" s="102">
        <v>73.667199999999994</v>
      </c>
      <c r="E171" s="102">
        <v>410.834</v>
      </c>
      <c r="F171" s="102">
        <v>13.75</v>
      </c>
      <c r="G171" s="102">
        <v>0</v>
      </c>
      <c r="H171" s="102">
        <v>0</v>
      </c>
      <c r="I171" s="102">
        <v>0</v>
      </c>
      <c r="J171" s="102">
        <v>0</v>
      </c>
      <c r="K171" s="102">
        <v>0</v>
      </c>
      <c r="L171" s="102">
        <v>0</v>
      </c>
      <c r="M171" s="102">
        <v>49.02</v>
      </c>
      <c r="N171" s="102">
        <v>79.8</v>
      </c>
      <c r="O171" s="102">
        <v>4.41</v>
      </c>
      <c r="P171" s="124"/>
    </row>
    <row r="172" spans="1:17" x14ac:dyDescent="0.35">
      <c r="A172" s="123" t="s">
        <v>148</v>
      </c>
      <c r="B172" s="102">
        <v>119</v>
      </c>
      <c r="C172" s="102">
        <v>47.4</v>
      </c>
      <c r="D172" s="102">
        <v>96.11</v>
      </c>
      <c r="E172" s="102">
        <v>472.1</v>
      </c>
      <c r="F172" s="102">
        <v>25.03</v>
      </c>
      <c r="G172" s="102">
        <v>0</v>
      </c>
      <c r="H172" s="102">
        <v>0</v>
      </c>
      <c r="I172" s="102">
        <v>0</v>
      </c>
      <c r="J172" s="102">
        <v>0</v>
      </c>
      <c r="K172" s="102">
        <v>0</v>
      </c>
      <c r="L172" s="102">
        <v>0</v>
      </c>
      <c r="M172" s="102">
        <v>58.7</v>
      </c>
      <c r="N172" s="102">
        <v>82.8</v>
      </c>
      <c r="O172" s="102">
        <v>6</v>
      </c>
      <c r="P172" s="124"/>
    </row>
    <row r="173" spans="1:17" x14ac:dyDescent="0.35">
      <c r="A173" s="123" t="s">
        <v>149</v>
      </c>
      <c r="B173" s="102">
        <v>143.9</v>
      </c>
      <c r="C173" s="102">
        <v>81.7</v>
      </c>
      <c r="D173" s="102">
        <v>35.979999999999997</v>
      </c>
      <c r="E173" s="102">
        <v>216.19</v>
      </c>
      <c r="F173" s="102">
        <v>9.4742357357929912</v>
      </c>
      <c r="G173" s="102">
        <v>0</v>
      </c>
      <c r="H173" s="102">
        <v>0</v>
      </c>
      <c r="I173" s="102">
        <v>0</v>
      </c>
      <c r="J173" s="102">
        <v>0</v>
      </c>
      <c r="K173" s="102">
        <v>0</v>
      </c>
      <c r="L173" s="102">
        <v>0</v>
      </c>
      <c r="M173" s="102">
        <v>19.8</v>
      </c>
      <c r="N173" s="102">
        <v>23.3</v>
      </c>
      <c r="O173" s="102">
        <v>0.54</v>
      </c>
      <c r="P173" s="124"/>
    </row>
    <row r="174" spans="1:17" x14ac:dyDescent="0.35">
      <c r="A174" s="128"/>
      <c r="B174" s="124"/>
      <c r="C174" s="124"/>
      <c r="D174" s="124"/>
      <c r="E174" s="124"/>
      <c r="F174" s="124"/>
      <c r="G174" s="124"/>
      <c r="H174" s="124"/>
      <c r="I174" s="124"/>
      <c r="J174" s="124"/>
      <c r="K174" s="124"/>
      <c r="L174" s="124"/>
      <c r="M174" s="124"/>
      <c r="N174" s="124"/>
      <c r="O174" s="124"/>
      <c r="P174" s="124"/>
    </row>
    <row r="175" spans="1:17" ht="16.25" customHeight="1" x14ac:dyDescent="0.35">
      <c r="A175" s="123" t="s">
        <v>408</v>
      </c>
    </row>
    <row r="176" spans="1:17" ht="16.25" customHeight="1" x14ac:dyDescent="0.35">
      <c r="A176" s="64" t="s">
        <v>229</v>
      </c>
      <c r="B176" s="25" t="s">
        <v>230</v>
      </c>
      <c r="D176" s="89"/>
    </row>
    <row r="177" spans="1:12" x14ac:dyDescent="0.35">
      <c r="A177" s="131">
        <v>0</v>
      </c>
      <c r="B177" s="132" t="s">
        <v>1060</v>
      </c>
    </row>
    <row r="178" spans="1:12" ht="15" customHeight="1" x14ac:dyDescent="0.35">
      <c r="A178" s="131">
        <v>1</v>
      </c>
      <c r="B178" s="132" t="s">
        <v>1061</v>
      </c>
    </row>
    <row r="179" spans="1:12" x14ac:dyDescent="0.35">
      <c r="A179" s="131">
        <v>2</v>
      </c>
      <c r="B179" s="132" t="s">
        <v>1062</v>
      </c>
    </row>
    <row r="180" spans="1:12" x14ac:dyDescent="0.35">
      <c r="A180" s="131">
        <v>3</v>
      </c>
      <c r="B180" s="132" t="s">
        <v>1063</v>
      </c>
    </row>
    <row r="181" spans="1:12" x14ac:dyDescent="0.35">
      <c r="A181" s="131">
        <v>4</v>
      </c>
      <c r="B181" s="132" t="s">
        <v>1064</v>
      </c>
    </row>
    <row r="182" spans="1:12" x14ac:dyDescent="0.35">
      <c r="A182" s="126" t="s">
        <v>231</v>
      </c>
      <c r="B182" s="97">
        <v>2</v>
      </c>
      <c r="C182" s="89"/>
    </row>
    <row r="183" spans="1:12" x14ac:dyDescent="0.35">
      <c r="A183" s="130"/>
      <c r="B183" s="98"/>
      <c r="C183" s="89"/>
    </row>
    <row r="184" spans="1:12" x14ac:dyDescent="0.35">
      <c r="A184" s="130"/>
      <c r="B184" s="98"/>
      <c r="C184" s="89"/>
    </row>
    <row r="185" spans="1:12" x14ac:dyDescent="0.35">
      <c r="A185" s="129" t="s">
        <v>389</v>
      </c>
      <c r="B185" s="41" t="s">
        <v>331</v>
      </c>
      <c r="C185" s="41" t="s">
        <v>332</v>
      </c>
      <c r="D185" s="41" t="s">
        <v>333</v>
      </c>
      <c r="E185" s="41" t="s">
        <v>381</v>
      </c>
      <c r="F185" s="41" t="s">
        <v>334</v>
      </c>
    </row>
    <row r="186" spans="1:12" s="28" customFormat="1" x14ac:dyDescent="0.35">
      <c r="A186" s="8" t="s">
        <v>506</v>
      </c>
      <c r="B186" s="101" t="s">
        <v>187</v>
      </c>
      <c r="C186" s="101" t="s">
        <v>405</v>
      </c>
      <c r="D186" s="101" t="s">
        <v>405</v>
      </c>
      <c r="E186" s="101" t="s">
        <v>187</v>
      </c>
      <c r="F186" s="101" t="s">
        <v>187</v>
      </c>
      <c r="G186" s="98"/>
      <c r="H186" s="98"/>
      <c r="I186" s="98"/>
      <c r="J186" s="98"/>
      <c r="K186" s="98"/>
      <c r="L186" s="98"/>
    </row>
    <row r="187" spans="1:12" x14ac:dyDescent="0.35">
      <c r="A187" s="123" t="s">
        <v>202</v>
      </c>
      <c r="B187" s="97">
        <v>0</v>
      </c>
      <c r="C187" s="97">
        <v>2025</v>
      </c>
      <c r="D187" s="97">
        <v>2050</v>
      </c>
      <c r="E187" s="102">
        <v>0.5</v>
      </c>
      <c r="F187" s="102">
        <v>0</v>
      </c>
    </row>
    <row r="188" spans="1:12" x14ac:dyDescent="0.35">
      <c r="A188" s="123" t="s">
        <v>142</v>
      </c>
      <c r="B188" s="97">
        <v>0</v>
      </c>
      <c r="C188" s="97">
        <v>2025</v>
      </c>
      <c r="D188" s="97">
        <v>2050</v>
      </c>
      <c r="E188" s="102">
        <v>0.5</v>
      </c>
      <c r="F188" s="102">
        <v>0</v>
      </c>
    </row>
    <row r="189" spans="1:12" x14ac:dyDescent="0.35">
      <c r="A189" s="123" t="s">
        <v>203</v>
      </c>
      <c r="B189" s="97">
        <v>0</v>
      </c>
      <c r="C189" s="97">
        <v>2025</v>
      </c>
      <c r="D189" s="97">
        <v>2050</v>
      </c>
      <c r="E189" s="102">
        <v>0.5</v>
      </c>
      <c r="F189" s="102">
        <v>0</v>
      </c>
    </row>
    <row r="190" spans="1:12" x14ac:dyDescent="0.35">
      <c r="A190" s="123" t="s">
        <v>144</v>
      </c>
      <c r="B190" s="97">
        <v>0</v>
      </c>
      <c r="C190" s="97">
        <v>2025</v>
      </c>
      <c r="D190" s="97">
        <v>2050</v>
      </c>
      <c r="E190" s="102">
        <v>0.5</v>
      </c>
      <c r="F190" s="102">
        <v>0</v>
      </c>
    </row>
    <row r="191" spans="1:12" x14ac:dyDescent="0.35">
      <c r="A191" s="123" t="s">
        <v>204</v>
      </c>
      <c r="B191" s="97">
        <v>0</v>
      </c>
      <c r="C191" s="97">
        <v>2025</v>
      </c>
      <c r="D191" s="97">
        <v>2050</v>
      </c>
      <c r="E191" s="102">
        <v>0.5</v>
      </c>
      <c r="F191" s="102">
        <v>0</v>
      </c>
    </row>
    <row r="192" spans="1:12" x14ac:dyDescent="0.35">
      <c r="A192" s="123" t="s">
        <v>146</v>
      </c>
      <c r="B192" s="97">
        <v>0</v>
      </c>
      <c r="C192" s="97">
        <v>2025</v>
      </c>
      <c r="D192" s="97">
        <v>2050</v>
      </c>
      <c r="E192" s="102">
        <v>0.5</v>
      </c>
      <c r="F192" s="102">
        <v>0</v>
      </c>
    </row>
    <row r="193" spans="1:13" x14ac:dyDescent="0.35">
      <c r="A193" s="123" t="s">
        <v>205</v>
      </c>
      <c r="B193" s="97">
        <v>0</v>
      </c>
      <c r="C193" s="97">
        <v>2025</v>
      </c>
      <c r="D193" s="97">
        <v>2050</v>
      </c>
      <c r="E193" s="102">
        <v>0.5</v>
      </c>
      <c r="F193" s="102">
        <v>0</v>
      </c>
    </row>
    <row r="194" spans="1:13" x14ac:dyDescent="0.35">
      <c r="A194" s="123" t="s">
        <v>148</v>
      </c>
      <c r="B194" s="97">
        <v>0</v>
      </c>
      <c r="C194" s="97">
        <v>2025</v>
      </c>
      <c r="D194" s="97">
        <v>2050</v>
      </c>
      <c r="E194" s="102">
        <v>0.5</v>
      </c>
      <c r="F194" s="102">
        <v>0</v>
      </c>
    </row>
    <row r="195" spans="1:13" x14ac:dyDescent="0.35">
      <c r="A195" s="123" t="s">
        <v>149</v>
      </c>
      <c r="B195" s="97">
        <v>0</v>
      </c>
      <c r="C195" s="97">
        <v>2025</v>
      </c>
      <c r="D195" s="97">
        <v>2050</v>
      </c>
      <c r="E195" s="102">
        <v>0.5</v>
      </c>
      <c r="F195" s="102">
        <v>0</v>
      </c>
    </row>
    <row r="196" spans="1:13" x14ac:dyDescent="0.35">
      <c r="A196" s="99"/>
      <c r="B196" s="99"/>
      <c r="C196" s="31"/>
      <c r="E196" s="89"/>
      <c r="F196" s="89"/>
      <c r="G196" s="89"/>
      <c r="H196" s="89"/>
      <c r="I196" s="89"/>
      <c r="J196" s="89"/>
      <c r="K196" s="89"/>
      <c r="L196" s="89"/>
    </row>
    <row r="197" spans="1:13" x14ac:dyDescent="0.35">
      <c r="B197" s="41" t="s">
        <v>186</v>
      </c>
    </row>
    <row r="198" spans="1:13" x14ac:dyDescent="0.35">
      <c r="A198" s="41" t="s">
        <v>1320</v>
      </c>
      <c r="B198" s="83">
        <v>1</v>
      </c>
    </row>
    <row r="200" spans="1:13" x14ac:dyDescent="0.35">
      <c r="A200" s="41" t="s">
        <v>1321</v>
      </c>
      <c r="B200" s="41" t="s">
        <v>311</v>
      </c>
      <c r="C200" s="41" t="s">
        <v>312</v>
      </c>
      <c r="D200" s="41" t="s">
        <v>313</v>
      </c>
      <c r="E200" s="41" t="s">
        <v>314</v>
      </c>
      <c r="F200" s="41" t="s">
        <v>315</v>
      </c>
      <c r="G200" s="41" t="s">
        <v>316</v>
      </c>
      <c r="H200" s="41" t="s">
        <v>317</v>
      </c>
      <c r="I200" s="41" t="s">
        <v>318</v>
      </c>
      <c r="J200" s="41" t="s">
        <v>319</v>
      </c>
      <c r="K200" s="41" t="s">
        <v>320</v>
      </c>
      <c r="L200" s="41" t="s">
        <v>321</v>
      </c>
      <c r="M200" s="41" t="s">
        <v>1317</v>
      </c>
    </row>
    <row r="201" spans="1:13" x14ac:dyDescent="0.35">
      <c r="A201" s="405" t="s">
        <v>1318</v>
      </c>
      <c r="B201" s="25" t="s">
        <v>1319</v>
      </c>
      <c r="C201" s="25" t="s">
        <v>1319</v>
      </c>
      <c r="D201" s="25" t="s">
        <v>1319</v>
      </c>
      <c r="E201" s="25" t="s">
        <v>1319</v>
      </c>
      <c r="F201" s="25" t="s">
        <v>1319</v>
      </c>
      <c r="G201" s="25" t="s">
        <v>1319</v>
      </c>
      <c r="H201" s="25" t="s">
        <v>1319</v>
      </c>
      <c r="I201" s="25" t="s">
        <v>1319</v>
      </c>
      <c r="J201" s="25" t="s">
        <v>1319</v>
      </c>
      <c r="K201" s="25" t="s">
        <v>1319</v>
      </c>
      <c r="L201" s="25" t="s">
        <v>1319</v>
      </c>
      <c r="M201" s="25" t="s">
        <v>1319</v>
      </c>
    </row>
    <row r="202" spans="1:13" x14ac:dyDescent="0.35">
      <c r="A202" s="123" t="s">
        <v>202</v>
      </c>
      <c r="B202" s="303">
        <v>0</v>
      </c>
      <c r="C202" s="303">
        <v>0</v>
      </c>
      <c r="D202" s="303">
        <v>1127.02</v>
      </c>
      <c r="E202" s="303">
        <v>0</v>
      </c>
      <c r="F202" s="303">
        <v>3515.09</v>
      </c>
      <c r="G202" s="303">
        <v>0</v>
      </c>
      <c r="H202" s="303">
        <v>0</v>
      </c>
      <c r="I202" s="303">
        <v>0</v>
      </c>
      <c r="J202" s="303">
        <v>691.94</v>
      </c>
      <c r="K202" s="303">
        <v>0</v>
      </c>
      <c r="L202" s="303">
        <v>0</v>
      </c>
      <c r="M202" s="303">
        <v>0</v>
      </c>
    </row>
    <row r="203" spans="1:13" x14ac:dyDescent="0.35">
      <c r="A203" s="123" t="s">
        <v>142</v>
      </c>
      <c r="B203" s="303">
        <v>0</v>
      </c>
      <c r="C203" s="303">
        <v>0</v>
      </c>
      <c r="D203" s="303">
        <v>0</v>
      </c>
      <c r="E203" s="303">
        <v>0</v>
      </c>
      <c r="F203" s="303">
        <v>125</v>
      </c>
      <c r="G203" s="303">
        <v>0</v>
      </c>
      <c r="H203" s="303">
        <v>0</v>
      </c>
      <c r="I203" s="303">
        <v>0</v>
      </c>
      <c r="J203" s="303">
        <v>12.38857142857143</v>
      </c>
      <c r="K203" s="303">
        <v>0</v>
      </c>
      <c r="L203" s="303">
        <v>0</v>
      </c>
      <c r="M203" s="303">
        <v>0</v>
      </c>
    </row>
    <row r="204" spans="1:13" x14ac:dyDescent="0.35">
      <c r="A204" s="123" t="s">
        <v>203</v>
      </c>
      <c r="B204" s="303">
        <v>4000</v>
      </c>
      <c r="C204" s="303">
        <v>3427.3571428571427</v>
      </c>
      <c r="D204" s="303">
        <v>10000</v>
      </c>
      <c r="E204" s="303">
        <v>0</v>
      </c>
      <c r="F204" s="303">
        <v>13933.128571428573</v>
      </c>
      <c r="G204" s="303">
        <v>0</v>
      </c>
      <c r="H204" s="303">
        <v>0</v>
      </c>
      <c r="I204" s="303">
        <v>0</v>
      </c>
      <c r="J204" s="303">
        <v>3875.9214285714293</v>
      </c>
      <c r="K204" s="303">
        <v>0</v>
      </c>
      <c r="L204" s="303">
        <v>0</v>
      </c>
      <c r="M204" s="303">
        <v>0</v>
      </c>
    </row>
    <row r="205" spans="1:13" x14ac:dyDescent="0.35">
      <c r="A205" s="123" t="s">
        <v>225</v>
      </c>
      <c r="B205" s="303">
        <v>15551.184285714287</v>
      </c>
      <c r="C205" s="303">
        <v>90.001428571428505</v>
      </c>
      <c r="D205" s="303">
        <v>0</v>
      </c>
      <c r="E205" s="303">
        <v>0</v>
      </c>
      <c r="F205" s="303">
        <v>3640.3</v>
      </c>
      <c r="G205" s="303">
        <v>0</v>
      </c>
      <c r="H205" s="303">
        <v>0</v>
      </c>
      <c r="I205" s="303">
        <v>0</v>
      </c>
      <c r="J205" s="303">
        <v>1341.28</v>
      </c>
      <c r="K205" s="303">
        <v>0</v>
      </c>
      <c r="L205" s="303">
        <v>0</v>
      </c>
      <c r="M205" s="303">
        <v>0</v>
      </c>
    </row>
    <row r="206" spans="1:13" x14ac:dyDescent="0.35">
      <c r="A206" s="123" t="s">
        <v>204</v>
      </c>
      <c r="B206" s="303">
        <v>0</v>
      </c>
      <c r="C206" s="303">
        <v>5781.43</v>
      </c>
      <c r="D206" s="303">
        <v>484</v>
      </c>
      <c r="E206" s="303">
        <v>0</v>
      </c>
      <c r="F206" s="303">
        <v>1533.08</v>
      </c>
      <c r="G206" s="303">
        <v>0</v>
      </c>
      <c r="H206" s="303">
        <v>0</v>
      </c>
      <c r="I206" s="303">
        <v>0</v>
      </c>
      <c r="J206" s="303">
        <v>708.06399999999996</v>
      </c>
      <c r="K206" s="303">
        <v>0</v>
      </c>
      <c r="L206" s="303">
        <v>0</v>
      </c>
      <c r="M206" s="303">
        <v>0</v>
      </c>
    </row>
    <row r="207" spans="1:13" x14ac:dyDescent="0.35">
      <c r="A207" s="123" t="s">
        <v>146</v>
      </c>
      <c r="B207" s="303">
        <v>8000.31</v>
      </c>
      <c r="C207" s="303">
        <v>1932.52</v>
      </c>
      <c r="D207" s="303">
        <v>0</v>
      </c>
      <c r="E207" s="303">
        <v>0</v>
      </c>
      <c r="F207" s="303">
        <v>4761.93</v>
      </c>
      <c r="G207" s="303">
        <v>0</v>
      </c>
      <c r="H207" s="303">
        <v>0</v>
      </c>
      <c r="I207" s="303">
        <v>0</v>
      </c>
      <c r="J207" s="303">
        <v>631.32399999999996</v>
      </c>
      <c r="K207" s="303">
        <v>0</v>
      </c>
      <c r="L207" s="303">
        <v>0</v>
      </c>
      <c r="M207" s="303">
        <v>40000</v>
      </c>
    </row>
    <row r="208" spans="1:13" x14ac:dyDescent="0.35">
      <c r="A208" s="123" t="s">
        <v>205</v>
      </c>
      <c r="B208" s="303">
        <v>62.86</v>
      </c>
      <c r="C208" s="303">
        <v>-162.13999999999999</v>
      </c>
      <c r="D208" s="303">
        <v>1225.8399999999999</v>
      </c>
      <c r="E208" s="303">
        <v>1404</v>
      </c>
      <c r="F208" s="303">
        <v>1100</v>
      </c>
      <c r="G208" s="303">
        <v>0</v>
      </c>
      <c r="H208" s="303">
        <v>0</v>
      </c>
      <c r="I208" s="303">
        <v>0</v>
      </c>
      <c r="J208" s="303">
        <v>341.1</v>
      </c>
      <c r="K208" s="303">
        <v>0</v>
      </c>
      <c r="L208" s="303">
        <v>0</v>
      </c>
      <c r="M208" s="303">
        <v>0</v>
      </c>
    </row>
    <row r="209" spans="1:13" x14ac:dyDescent="0.35">
      <c r="A209" s="123" t="s">
        <v>148</v>
      </c>
      <c r="B209" s="303">
        <v>0</v>
      </c>
      <c r="C209" s="303">
        <v>744.09299999999996</v>
      </c>
      <c r="D209" s="303">
        <v>0</v>
      </c>
      <c r="E209" s="303">
        <v>0</v>
      </c>
      <c r="F209" s="303">
        <v>6812.97</v>
      </c>
      <c r="G209" s="303">
        <v>0</v>
      </c>
      <c r="H209" s="303">
        <v>0</v>
      </c>
      <c r="I209" s="303">
        <v>0</v>
      </c>
      <c r="J209" s="303">
        <v>2130.94</v>
      </c>
      <c r="K209" s="303">
        <v>0</v>
      </c>
      <c r="L209" s="303">
        <v>0</v>
      </c>
      <c r="M209" s="303">
        <v>0</v>
      </c>
    </row>
    <row r="210" spans="1:13" x14ac:dyDescent="0.35">
      <c r="A210" s="123" t="s">
        <v>149</v>
      </c>
      <c r="B210" s="303">
        <v>0</v>
      </c>
      <c r="C210" s="303">
        <v>0</v>
      </c>
      <c r="D210" s="303">
        <v>0</v>
      </c>
      <c r="E210" s="303">
        <v>0</v>
      </c>
      <c r="F210" s="303">
        <v>1714.85</v>
      </c>
      <c r="G210" s="303">
        <v>0</v>
      </c>
      <c r="H210" s="303">
        <v>0</v>
      </c>
      <c r="I210" s="303">
        <v>0</v>
      </c>
      <c r="J210" s="303">
        <v>2872.41</v>
      </c>
      <c r="K210" s="303">
        <v>0</v>
      </c>
      <c r="L210" s="303">
        <v>0</v>
      </c>
      <c r="M210" s="303">
        <v>44000</v>
      </c>
    </row>
    <row r="211" spans="1:13" x14ac:dyDescent="0.35">
      <c r="A211" s="104"/>
    </row>
    <row r="212" spans="1:13" x14ac:dyDescent="0.35">
      <c r="A212" s="103" t="s">
        <v>1270</v>
      </c>
    </row>
    <row r="213" spans="1:13" x14ac:dyDescent="0.35">
      <c r="A213" s="133" t="s">
        <v>1218</v>
      </c>
    </row>
    <row r="214" spans="1:13" x14ac:dyDescent="0.35">
      <c r="A214" s="64" t="s">
        <v>229</v>
      </c>
      <c r="B214" s="25" t="s">
        <v>230</v>
      </c>
    </row>
    <row r="215" spans="1:13" x14ac:dyDescent="0.35">
      <c r="A215" s="131">
        <v>0</v>
      </c>
      <c r="B215" s="131" t="s">
        <v>410</v>
      </c>
    </row>
    <row r="216" spans="1:13" x14ac:dyDescent="0.35">
      <c r="A216" s="131">
        <v>1</v>
      </c>
      <c r="B216" s="131" t="s">
        <v>411</v>
      </c>
    </row>
    <row r="217" spans="1:13" ht="15.65" customHeight="1" x14ac:dyDescent="0.35">
      <c r="A217" s="131">
        <v>2</v>
      </c>
      <c r="B217" s="131" t="s">
        <v>412</v>
      </c>
      <c r="C217" s="135"/>
    </row>
    <row r="218" spans="1:13" x14ac:dyDescent="0.35">
      <c r="A218" s="131">
        <v>3</v>
      </c>
      <c r="B218" s="131" t="s">
        <v>413</v>
      </c>
    </row>
    <row r="219" spans="1:13" x14ac:dyDescent="0.35">
      <c r="A219" s="131">
        <v>4</v>
      </c>
      <c r="B219" s="131" t="s">
        <v>414</v>
      </c>
    </row>
    <row r="220" spans="1:13" x14ac:dyDescent="0.35">
      <c r="A220" s="126" t="s">
        <v>231</v>
      </c>
      <c r="B220" s="303">
        <v>0</v>
      </c>
    </row>
    <row r="221" spans="1:13" x14ac:dyDescent="0.35">
      <c r="A221" s="98"/>
      <c r="B221" s="89"/>
      <c r="F221" s="98"/>
    </row>
    <row r="222" spans="1:13" x14ac:dyDescent="0.35">
      <c r="A222" s="96" t="s">
        <v>1065</v>
      </c>
      <c r="B222" s="41" t="s">
        <v>1066</v>
      </c>
      <c r="C222" s="41" t="s">
        <v>1067</v>
      </c>
      <c r="D222" s="41" t="s">
        <v>1068</v>
      </c>
      <c r="E222" s="41" t="s">
        <v>1069</v>
      </c>
      <c r="F222" s="99"/>
    </row>
    <row r="223" spans="1:13" ht="17.399999999999999" customHeight="1" x14ac:dyDescent="0.35">
      <c r="A223" s="64" t="s">
        <v>1074</v>
      </c>
      <c r="B223" s="101" t="s">
        <v>187</v>
      </c>
      <c r="C223" s="101" t="s">
        <v>405</v>
      </c>
      <c r="D223" s="101" t="s">
        <v>405</v>
      </c>
      <c r="E223" s="101" t="s">
        <v>1070</v>
      </c>
      <c r="F223" s="124"/>
    </row>
    <row r="224" spans="1:13" x14ac:dyDescent="0.35">
      <c r="A224" s="123" t="s">
        <v>202</v>
      </c>
      <c r="B224" s="97">
        <v>0</v>
      </c>
      <c r="C224" s="97">
        <v>2030</v>
      </c>
      <c r="D224" s="97">
        <v>2040</v>
      </c>
      <c r="E224" s="102">
        <v>100</v>
      </c>
    </row>
    <row r="225" spans="1:5" x14ac:dyDescent="0.35">
      <c r="A225" s="123" t="s">
        <v>142</v>
      </c>
      <c r="B225" s="97">
        <v>0</v>
      </c>
      <c r="C225" s="97">
        <v>2030</v>
      </c>
      <c r="D225" s="97">
        <v>2040</v>
      </c>
      <c r="E225" s="102">
        <v>100</v>
      </c>
    </row>
    <row r="226" spans="1:5" x14ac:dyDescent="0.35">
      <c r="A226" s="123" t="s">
        <v>203</v>
      </c>
      <c r="B226" s="97">
        <v>0</v>
      </c>
      <c r="C226" s="97">
        <v>2030</v>
      </c>
      <c r="D226" s="97">
        <v>2040</v>
      </c>
      <c r="E226" s="102">
        <v>80</v>
      </c>
    </row>
    <row r="227" spans="1:5" x14ac:dyDescent="0.35">
      <c r="A227" s="123" t="s">
        <v>144</v>
      </c>
      <c r="B227" s="97">
        <v>0</v>
      </c>
      <c r="C227" s="97">
        <v>2030</v>
      </c>
      <c r="D227" s="97">
        <v>2040</v>
      </c>
      <c r="E227" s="102">
        <v>150</v>
      </c>
    </row>
    <row r="228" spans="1:5" x14ac:dyDescent="0.35">
      <c r="A228" s="123" t="s">
        <v>204</v>
      </c>
      <c r="B228" s="97">
        <v>0</v>
      </c>
      <c r="C228" s="97">
        <v>2030</v>
      </c>
      <c r="D228" s="97">
        <v>2040</v>
      </c>
      <c r="E228" s="102">
        <v>130</v>
      </c>
    </row>
    <row r="229" spans="1:5" x14ac:dyDescent="0.35">
      <c r="A229" s="123" t="s">
        <v>146</v>
      </c>
      <c r="B229" s="97">
        <v>0</v>
      </c>
      <c r="C229" s="97">
        <v>2030</v>
      </c>
      <c r="D229" s="97">
        <v>2040</v>
      </c>
      <c r="E229" s="102">
        <v>80</v>
      </c>
    </row>
    <row r="230" spans="1:5" x14ac:dyDescent="0.35">
      <c r="A230" s="123" t="s">
        <v>205</v>
      </c>
      <c r="B230" s="97">
        <v>0</v>
      </c>
      <c r="C230" s="97">
        <v>2030</v>
      </c>
      <c r="D230" s="97">
        <v>2040</v>
      </c>
      <c r="E230" s="102">
        <v>120</v>
      </c>
    </row>
    <row r="231" spans="1:5" x14ac:dyDescent="0.35">
      <c r="A231" s="123" t="s">
        <v>148</v>
      </c>
      <c r="B231" s="97">
        <v>0</v>
      </c>
      <c r="C231" s="97">
        <v>2030</v>
      </c>
      <c r="D231" s="97">
        <v>2040</v>
      </c>
      <c r="E231" s="102">
        <v>80</v>
      </c>
    </row>
    <row r="232" spans="1:5" x14ac:dyDescent="0.35">
      <c r="A232" s="123" t="s">
        <v>149</v>
      </c>
      <c r="B232" s="97">
        <v>0</v>
      </c>
      <c r="C232" s="97">
        <v>2030</v>
      </c>
      <c r="D232" s="97">
        <v>2040</v>
      </c>
      <c r="E232" s="102">
        <v>200</v>
      </c>
    </row>
    <row r="234" spans="1:5" x14ac:dyDescent="0.35">
      <c r="A234" s="96" t="s">
        <v>1071</v>
      </c>
      <c r="B234" s="41" t="s">
        <v>1072</v>
      </c>
      <c r="C234" s="41" t="s">
        <v>1444</v>
      </c>
      <c r="D234" s="41" t="s">
        <v>1443</v>
      </c>
      <c r="E234" s="41" t="s">
        <v>1073</v>
      </c>
    </row>
    <row r="235" spans="1:5" x14ac:dyDescent="0.35">
      <c r="A235" s="64" t="s">
        <v>1074</v>
      </c>
      <c r="B235" s="101" t="s">
        <v>187</v>
      </c>
      <c r="C235" s="101" t="s">
        <v>405</v>
      </c>
      <c r="D235" s="101" t="s">
        <v>405</v>
      </c>
      <c r="E235" s="101" t="s">
        <v>187</v>
      </c>
    </row>
    <row r="236" spans="1:5" x14ac:dyDescent="0.35">
      <c r="A236" s="123" t="s">
        <v>202</v>
      </c>
      <c r="B236" s="97">
        <v>1</v>
      </c>
      <c r="C236" s="97">
        <v>2020</v>
      </c>
      <c r="D236" s="97">
        <v>2040</v>
      </c>
      <c r="E236" s="102">
        <v>0.4</v>
      </c>
    </row>
    <row r="237" spans="1:5" x14ac:dyDescent="0.35">
      <c r="A237" s="123" t="s">
        <v>142</v>
      </c>
      <c r="B237" s="97">
        <v>1</v>
      </c>
      <c r="C237" s="97">
        <v>2020</v>
      </c>
      <c r="D237" s="97">
        <v>2040</v>
      </c>
      <c r="E237" s="102">
        <v>0.4</v>
      </c>
    </row>
    <row r="238" spans="1:5" x14ac:dyDescent="0.35">
      <c r="A238" s="123" t="s">
        <v>203</v>
      </c>
      <c r="B238" s="97">
        <v>1</v>
      </c>
      <c r="C238" s="97">
        <v>2020</v>
      </c>
      <c r="D238" s="97">
        <v>2040</v>
      </c>
      <c r="E238" s="102">
        <v>0.4</v>
      </c>
    </row>
    <row r="239" spans="1:5" x14ac:dyDescent="0.35">
      <c r="A239" s="123" t="s">
        <v>144</v>
      </c>
      <c r="B239" s="97">
        <v>1</v>
      </c>
      <c r="C239" s="97">
        <v>2020</v>
      </c>
      <c r="D239" s="97">
        <v>2040</v>
      </c>
      <c r="E239" s="102">
        <v>0.4</v>
      </c>
    </row>
    <row r="240" spans="1:5" x14ac:dyDescent="0.35">
      <c r="A240" s="123" t="s">
        <v>204</v>
      </c>
      <c r="B240" s="97">
        <v>1</v>
      </c>
      <c r="C240" s="97">
        <v>2020</v>
      </c>
      <c r="D240" s="97">
        <v>2040</v>
      </c>
      <c r="E240" s="102">
        <v>0.4</v>
      </c>
    </row>
    <row r="241" spans="1:12" x14ac:dyDescent="0.35">
      <c r="A241" s="123" t="s">
        <v>146</v>
      </c>
      <c r="B241" s="97">
        <v>1</v>
      </c>
      <c r="C241" s="97">
        <v>2020</v>
      </c>
      <c r="D241" s="97">
        <v>2040</v>
      </c>
      <c r="E241" s="102">
        <v>0.4</v>
      </c>
    </row>
    <row r="242" spans="1:12" x14ac:dyDescent="0.35">
      <c r="A242" s="123" t="s">
        <v>205</v>
      </c>
      <c r="B242" s="97">
        <v>1</v>
      </c>
      <c r="C242" s="97">
        <v>2020</v>
      </c>
      <c r="D242" s="97">
        <v>2040</v>
      </c>
      <c r="E242" s="102">
        <v>0.4</v>
      </c>
    </row>
    <row r="243" spans="1:12" x14ac:dyDescent="0.35">
      <c r="A243" s="123" t="s">
        <v>148</v>
      </c>
      <c r="B243" s="97">
        <v>1</v>
      </c>
      <c r="C243" s="97">
        <v>2020</v>
      </c>
      <c r="D243" s="97">
        <v>2040</v>
      </c>
      <c r="E243" s="102">
        <v>0.4</v>
      </c>
    </row>
    <row r="244" spans="1:12" x14ac:dyDescent="0.35">
      <c r="A244" s="123" t="s">
        <v>149</v>
      </c>
      <c r="B244" s="97">
        <v>1</v>
      </c>
      <c r="C244" s="97">
        <v>2020</v>
      </c>
      <c r="D244" s="97">
        <v>2040</v>
      </c>
      <c r="E244" s="102">
        <v>0.4</v>
      </c>
    </row>
    <row r="245" spans="1:12" s="8" customFormat="1" x14ac:dyDescent="0.35"/>
    <row r="246" spans="1:12" x14ac:dyDescent="0.35">
      <c r="A246" s="96" t="s">
        <v>1752</v>
      </c>
      <c r="B246" s="41" t="s">
        <v>1753</v>
      </c>
      <c r="C246" s="41" t="s">
        <v>1754</v>
      </c>
      <c r="D246" s="41" t="s">
        <v>1755</v>
      </c>
      <c r="E246" s="41" t="s">
        <v>1756</v>
      </c>
    </row>
    <row r="247" spans="1:12" x14ac:dyDescent="0.35">
      <c r="A247" s="8" t="s">
        <v>506</v>
      </c>
      <c r="B247" s="101" t="s">
        <v>187</v>
      </c>
      <c r="C247" s="101" t="s">
        <v>405</v>
      </c>
      <c r="D247" s="101" t="s">
        <v>405</v>
      </c>
      <c r="E247" s="101" t="s">
        <v>187</v>
      </c>
      <c r="F247" s="478"/>
    </row>
    <row r="248" spans="1:12" x14ac:dyDescent="0.35">
      <c r="A248" s="133" t="s">
        <v>202</v>
      </c>
      <c r="B248" s="83">
        <v>1</v>
      </c>
      <c r="C248" s="303">
        <v>2025</v>
      </c>
      <c r="D248" s="303">
        <v>2050</v>
      </c>
      <c r="E248" s="479">
        <v>0.8</v>
      </c>
    </row>
    <row r="249" spans="1:12" x14ac:dyDescent="0.35">
      <c r="A249" s="133" t="s">
        <v>142</v>
      </c>
      <c r="B249" s="83">
        <v>1</v>
      </c>
      <c r="C249" s="303">
        <v>2025</v>
      </c>
      <c r="D249" s="303">
        <v>2050</v>
      </c>
      <c r="E249" s="479">
        <v>0.8</v>
      </c>
      <c r="G249" s="99"/>
      <c r="H249" s="99"/>
      <c r="I249" s="99"/>
      <c r="J249" s="99"/>
      <c r="K249" s="99"/>
    </row>
    <row r="250" spans="1:12" x14ac:dyDescent="0.35">
      <c r="A250" s="133" t="s">
        <v>203</v>
      </c>
      <c r="B250" s="83">
        <v>1</v>
      </c>
      <c r="C250" s="303">
        <v>2025</v>
      </c>
      <c r="D250" s="303">
        <v>2050</v>
      </c>
      <c r="E250" s="479">
        <v>0.8</v>
      </c>
      <c r="G250" s="89"/>
      <c r="H250" s="89"/>
      <c r="I250" s="89"/>
      <c r="J250" s="89"/>
      <c r="K250" s="89"/>
    </row>
    <row r="251" spans="1:12" x14ac:dyDescent="0.35">
      <c r="A251" s="133" t="s">
        <v>225</v>
      </c>
      <c r="B251" s="83">
        <v>1</v>
      </c>
      <c r="C251" s="303">
        <v>2025</v>
      </c>
      <c r="D251" s="303">
        <v>2050</v>
      </c>
      <c r="E251" s="479">
        <v>0.8</v>
      </c>
      <c r="G251" s="89"/>
      <c r="H251" s="89"/>
      <c r="I251" s="89"/>
      <c r="J251" s="89"/>
      <c r="K251" s="89"/>
    </row>
    <row r="252" spans="1:12" x14ac:dyDescent="0.35">
      <c r="A252" s="133" t="s">
        <v>204</v>
      </c>
      <c r="B252" s="83">
        <v>1</v>
      </c>
      <c r="C252" s="303">
        <v>2025</v>
      </c>
      <c r="D252" s="303">
        <v>2050</v>
      </c>
      <c r="E252" s="479">
        <v>0.8</v>
      </c>
      <c r="G252" s="89"/>
      <c r="H252" s="89"/>
      <c r="I252" s="89"/>
      <c r="J252" s="89"/>
      <c r="K252" s="89"/>
    </row>
    <row r="253" spans="1:12" x14ac:dyDescent="0.35">
      <c r="A253" s="133" t="s">
        <v>146</v>
      </c>
      <c r="B253" s="83">
        <v>1</v>
      </c>
      <c r="C253" s="303">
        <v>2025</v>
      </c>
      <c r="D253" s="303">
        <v>2050</v>
      </c>
      <c r="E253" s="479">
        <v>0.8</v>
      </c>
      <c r="G253" s="89"/>
      <c r="H253" s="89"/>
      <c r="I253" s="89"/>
      <c r="J253" s="89"/>
      <c r="K253" s="89"/>
    </row>
    <row r="254" spans="1:12" x14ac:dyDescent="0.35">
      <c r="A254" s="133" t="s">
        <v>205</v>
      </c>
      <c r="B254" s="83">
        <v>1</v>
      </c>
      <c r="C254" s="303">
        <v>2025</v>
      </c>
      <c r="D254" s="303">
        <v>2050</v>
      </c>
      <c r="E254" s="479">
        <v>0.8</v>
      </c>
      <c r="G254" s="89"/>
      <c r="H254" s="89"/>
      <c r="I254" s="89"/>
      <c r="J254" s="89"/>
      <c r="K254" s="89"/>
      <c r="L254" s="89"/>
    </row>
    <row r="255" spans="1:12" x14ac:dyDescent="0.35">
      <c r="A255" s="133" t="s">
        <v>148</v>
      </c>
      <c r="B255" s="83">
        <v>1</v>
      </c>
      <c r="C255" s="303">
        <v>2025</v>
      </c>
      <c r="D255" s="303">
        <v>2050</v>
      </c>
      <c r="E255" s="479">
        <v>0.8</v>
      </c>
      <c r="G255" s="89"/>
      <c r="H255" s="89"/>
      <c r="I255" s="89"/>
      <c r="J255" s="89"/>
      <c r="K255" s="89"/>
    </row>
    <row r="256" spans="1:12" x14ac:dyDescent="0.35">
      <c r="A256" s="123" t="s">
        <v>149</v>
      </c>
      <c r="B256" s="83">
        <v>1</v>
      </c>
      <c r="C256" s="97">
        <v>2025</v>
      </c>
      <c r="D256" s="97">
        <v>2050</v>
      </c>
      <c r="E256" s="102">
        <v>0.8</v>
      </c>
    </row>
    <row r="257" spans="1:12" x14ac:dyDescent="0.35">
      <c r="C257" s="28"/>
    </row>
    <row r="258" spans="1:12" x14ac:dyDescent="0.35">
      <c r="A258" s="96" t="s">
        <v>1553</v>
      </c>
      <c r="B258" s="41" t="s">
        <v>1554</v>
      </c>
      <c r="C258" s="41" t="s">
        <v>1555</v>
      </c>
      <c r="D258" s="41" t="s">
        <v>1556</v>
      </c>
      <c r="E258" s="41" t="s">
        <v>1557</v>
      </c>
    </row>
    <row r="259" spans="1:12" x14ac:dyDescent="0.35">
      <c r="A259" s="8" t="s">
        <v>506</v>
      </c>
      <c r="B259" s="101" t="s">
        <v>187</v>
      </c>
      <c r="C259" s="101" t="s">
        <v>405</v>
      </c>
      <c r="D259" s="101" t="s">
        <v>405</v>
      </c>
      <c r="E259" s="101" t="s">
        <v>187</v>
      </c>
      <c r="F259" s="478"/>
    </row>
    <row r="260" spans="1:12" x14ac:dyDescent="0.35">
      <c r="A260" s="133" t="s">
        <v>202</v>
      </c>
      <c r="B260" s="83">
        <v>0</v>
      </c>
      <c r="C260" s="303">
        <v>2025</v>
      </c>
      <c r="D260" s="303">
        <v>2050</v>
      </c>
      <c r="E260" s="479">
        <v>1</v>
      </c>
    </row>
    <row r="261" spans="1:12" x14ac:dyDescent="0.35">
      <c r="A261" s="133" t="s">
        <v>142</v>
      </c>
      <c r="B261" s="83">
        <v>0</v>
      </c>
      <c r="C261" s="303">
        <v>2025</v>
      </c>
      <c r="D261" s="303">
        <v>2050</v>
      </c>
      <c r="E261" s="479">
        <v>1</v>
      </c>
      <c r="G261" s="99"/>
      <c r="H261" s="99"/>
      <c r="I261" s="99"/>
      <c r="J261" s="99"/>
      <c r="K261" s="99"/>
    </row>
    <row r="262" spans="1:12" x14ac:dyDescent="0.35">
      <c r="A262" s="133" t="s">
        <v>203</v>
      </c>
      <c r="B262" s="83">
        <v>0</v>
      </c>
      <c r="C262" s="303">
        <v>2025</v>
      </c>
      <c r="D262" s="303">
        <v>2050</v>
      </c>
      <c r="E262" s="479">
        <v>1</v>
      </c>
      <c r="G262" s="89"/>
      <c r="H262" s="89"/>
      <c r="I262" s="89"/>
      <c r="J262" s="89"/>
      <c r="K262" s="89"/>
    </row>
    <row r="263" spans="1:12" x14ac:dyDescent="0.35">
      <c r="A263" s="133" t="s">
        <v>225</v>
      </c>
      <c r="B263" s="83">
        <v>0</v>
      </c>
      <c r="C263" s="303">
        <v>2025</v>
      </c>
      <c r="D263" s="303">
        <v>2050</v>
      </c>
      <c r="E263" s="479">
        <v>1</v>
      </c>
      <c r="G263" s="89"/>
      <c r="H263" s="89"/>
      <c r="I263" s="89"/>
      <c r="J263" s="89"/>
      <c r="K263" s="89"/>
    </row>
    <row r="264" spans="1:12" x14ac:dyDescent="0.35">
      <c r="A264" s="133" t="s">
        <v>204</v>
      </c>
      <c r="B264" s="83">
        <v>0</v>
      </c>
      <c r="C264" s="303">
        <v>2025</v>
      </c>
      <c r="D264" s="303">
        <v>2050</v>
      </c>
      <c r="E264" s="479">
        <v>1</v>
      </c>
      <c r="G264" s="89"/>
      <c r="H264" s="89"/>
      <c r="I264" s="89"/>
      <c r="J264" s="89"/>
      <c r="K264" s="89"/>
    </row>
    <row r="265" spans="1:12" x14ac:dyDescent="0.35">
      <c r="A265" s="133" t="s">
        <v>146</v>
      </c>
      <c r="B265" s="83">
        <v>0</v>
      </c>
      <c r="C265" s="303">
        <v>2025</v>
      </c>
      <c r="D265" s="303">
        <v>2050</v>
      </c>
      <c r="E265" s="479">
        <v>1</v>
      </c>
      <c r="G265" s="89"/>
      <c r="H265" s="89"/>
      <c r="I265" s="89"/>
      <c r="J265" s="89"/>
      <c r="K265" s="89"/>
    </row>
    <row r="266" spans="1:12" x14ac:dyDescent="0.35">
      <c r="A266" s="133" t="s">
        <v>205</v>
      </c>
      <c r="B266" s="83">
        <v>0</v>
      </c>
      <c r="C266" s="303">
        <v>2025</v>
      </c>
      <c r="D266" s="303">
        <v>2050</v>
      </c>
      <c r="E266" s="479">
        <v>1</v>
      </c>
      <c r="G266" s="89"/>
      <c r="H266" s="89"/>
      <c r="I266" s="89"/>
      <c r="J266" s="89"/>
      <c r="K266" s="89"/>
      <c r="L266" s="89"/>
    </row>
    <row r="267" spans="1:12" x14ac:dyDescent="0.35">
      <c r="A267" s="133" t="s">
        <v>148</v>
      </c>
      <c r="B267" s="83">
        <v>0</v>
      </c>
      <c r="C267" s="303">
        <v>2025</v>
      </c>
      <c r="D267" s="303">
        <v>2050</v>
      </c>
      <c r="E267" s="479">
        <v>1</v>
      </c>
      <c r="G267" s="89"/>
      <c r="H267" s="89"/>
      <c r="I267" s="89"/>
      <c r="J267" s="89"/>
      <c r="K267" s="89"/>
    </row>
    <row r="268" spans="1:12" x14ac:dyDescent="0.35">
      <c r="A268" s="133" t="s">
        <v>149</v>
      </c>
      <c r="B268" s="83">
        <v>0</v>
      </c>
      <c r="C268" s="303">
        <v>2025</v>
      </c>
      <c r="D268" s="303">
        <v>2050</v>
      </c>
      <c r="E268" s="479">
        <v>1</v>
      </c>
      <c r="G268" s="99"/>
      <c r="H268" s="99"/>
      <c r="I268" s="99"/>
      <c r="J268" s="99"/>
      <c r="K268" s="99"/>
    </row>
    <row r="269" spans="1:12" x14ac:dyDescent="0.35">
      <c r="B269" s="134"/>
      <c r="C269" s="28"/>
    </row>
    <row r="270" spans="1:12" x14ac:dyDescent="0.35">
      <c r="A270" s="96" t="s">
        <v>409</v>
      </c>
      <c r="F270" s="89"/>
      <c r="G270" s="89"/>
      <c r="H270" s="89"/>
      <c r="I270" s="89"/>
      <c r="J270" s="89"/>
      <c r="K270" s="89"/>
    </row>
    <row r="271" spans="1:12" x14ac:dyDescent="0.35">
      <c r="A271" s="126" t="s">
        <v>1074</v>
      </c>
      <c r="B271" s="41" t="s">
        <v>1078</v>
      </c>
      <c r="C271" s="41" t="s">
        <v>313</v>
      </c>
      <c r="D271" s="41" t="s">
        <v>315</v>
      </c>
      <c r="E271" s="41" t="s">
        <v>1079</v>
      </c>
    </row>
    <row r="272" spans="1:12" x14ac:dyDescent="0.35">
      <c r="A272" s="133" t="s">
        <v>202</v>
      </c>
      <c r="B272" s="83">
        <v>0.5</v>
      </c>
      <c r="C272" s="83">
        <v>0</v>
      </c>
      <c r="D272" s="83">
        <v>0.5</v>
      </c>
      <c r="E272" s="83">
        <v>0</v>
      </c>
    </row>
    <row r="273" spans="1:12" x14ac:dyDescent="0.35">
      <c r="A273" s="133" t="s">
        <v>142</v>
      </c>
      <c r="B273" s="83">
        <v>0.5</v>
      </c>
      <c r="C273" s="83">
        <v>0</v>
      </c>
      <c r="D273" s="83">
        <v>0.5</v>
      </c>
      <c r="E273" s="83">
        <v>0</v>
      </c>
      <c r="G273" s="99"/>
      <c r="H273" s="99"/>
      <c r="I273" s="99"/>
      <c r="J273" s="99"/>
      <c r="K273" s="99"/>
    </row>
    <row r="274" spans="1:12" x14ac:dyDescent="0.35">
      <c r="A274" s="133" t="s">
        <v>203</v>
      </c>
      <c r="B274" s="83">
        <v>0.5</v>
      </c>
      <c r="C274" s="83">
        <v>0</v>
      </c>
      <c r="D274" s="83">
        <v>0.5</v>
      </c>
      <c r="E274" s="83">
        <v>0</v>
      </c>
      <c r="G274" s="89"/>
      <c r="H274" s="89"/>
      <c r="I274" s="89"/>
      <c r="J274" s="89"/>
      <c r="K274" s="89"/>
    </row>
    <row r="275" spans="1:12" x14ac:dyDescent="0.35">
      <c r="A275" s="133" t="s">
        <v>225</v>
      </c>
      <c r="B275" s="83">
        <v>0.5</v>
      </c>
      <c r="C275" s="83">
        <v>0</v>
      </c>
      <c r="D275" s="83">
        <v>0.5</v>
      </c>
      <c r="E275" s="83">
        <v>0</v>
      </c>
      <c r="G275" s="89"/>
      <c r="H275" s="89"/>
      <c r="I275" s="89"/>
      <c r="J275" s="89"/>
      <c r="K275" s="89"/>
    </row>
    <row r="276" spans="1:12" x14ac:dyDescent="0.35">
      <c r="A276" s="133" t="s">
        <v>204</v>
      </c>
      <c r="B276" s="83">
        <v>0.5</v>
      </c>
      <c r="C276" s="83">
        <v>0</v>
      </c>
      <c r="D276" s="83">
        <v>0.5</v>
      </c>
      <c r="E276" s="83">
        <v>0</v>
      </c>
      <c r="G276" s="89"/>
      <c r="H276" s="89"/>
      <c r="I276" s="89"/>
      <c r="J276" s="89"/>
      <c r="K276" s="89"/>
    </row>
    <row r="277" spans="1:12" x14ac:dyDescent="0.35">
      <c r="A277" s="133" t="s">
        <v>146</v>
      </c>
      <c r="B277" s="83">
        <v>0.5</v>
      </c>
      <c r="C277" s="83">
        <v>0</v>
      </c>
      <c r="D277" s="83">
        <v>0.5</v>
      </c>
      <c r="E277" s="83">
        <v>0</v>
      </c>
      <c r="G277" s="89"/>
      <c r="H277" s="89"/>
      <c r="I277" s="89"/>
      <c r="J277" s="89"/>
      <c r="K277" s="89"/>
    </row>
    <row r="278" spans="1:12" x14ac:dyDescent="0.35">
      <c r="A278" s="133" t="s">
        <v>205</v>
      </c>
      <c r="B278" s="83">
        <v>0.5</v>
      </c>
      <c r="C278" s="83">
        <v>0</v>
      </c>
      <c r="D278" s="83">
        <v>0.5</v>
      </c>
      <c r="E278" s="83">
        <v>0</v>
      </c>
      <c r="F278" s="89"/>
      <c r="G278" s="89"/>
      <c r="H278" s="89"/>
      <c r="I278" s="89"/>
      <c r="J278" s="89"/>
      <c r="K278" s="89"/>
      <c r="L278" s="89"/>
    </row>
    <row r="279" spans="1:12" x14ac:dyDescent="0.35">
      <c r="A279" s="133" t="s">
        <v>148</v>
      </c>
      <c r="B279" s="83">
        <v>0.5</v>
      </c>
      <c r="C279" s="83">
        <v>0</v>
      </c>
      <c r="D279" s="83">
        <v>0.5</v>
      </c>
      <c r="E279" s="83">
        <v>0</v>
      </c>
      <c r="F279" s="89"/>
      <c r="G279" s="89"/>
      <c r="H279" s="89"/>
      <c r="I279" s="89"/>
      <c r="J279" s="89"/>
      <c r="K279" s="89"/>
    </row>
    <row r="280" spans="1:12" x14ac:dyDescent="0.35">
      <c r="A280" s="133" t="s">
        <v>149</v>
      </c>
      <c r="B280" s="83">
        <v>0.5</v>
      </c>
      <c r="C280" s="83">
        <v>0</v>
      </c>
      <c r="D280" s="83">
        <v>0.5</v>
      </c>
      <c r="E280" s="83">
        <v>0</v>
      </c>
      <c r="F280" s="99"/>
      <c r="G280" s="99"/>
      <c r="H280" s="99"/>
      <c r="I280" s="99"/>
      <c r="J280" s="99"/>
      <c r="K280" s="99"/>
    </row>
    <row r="281" spans="1:12" x14ac:dyDescent="0.35">
      <c r="F281" s="89"/>
      <c r="G281" s="89"/>
      <c r="H281" s="89"/>
      <c r="I281" s="89"/>
      <c r="J281" s="89"/>
      <c r="K281" s="89"/>
    </row>
    <row r="283" spans="1:12" x14ac:dyDescent="0.35">
      <c r="A283" s="304" t="s">
        <v>1080</v>
      </c>
    </row>
    <row r="284" spans="1:12" x14ac:dyDescent="0.35">
      <c r="A284" s="96" t="s">
        <v>1081</v>
      </c>
      <c r="B284" s="99"/>
      <c r="C284" s="89"/>
      <c r="D284" s="89"/>
      <c r="E284" s="89"/>
      <c r="F284" s="89"/>
      <c r="G284" s="89"/>
      <c r="H284" s="89"/>
      <c r="I284" s="89"/>
      <c r="J284" s="89"/>
      <c r="K284" s="89"/>
    </row>
    <row r="285" spans="1:12" x14ac:dyDescent="0.35">
      <c r="A285" s="115" t="s">
        <v>406</v>
      </c>
      <c r="B285" s="41" t="s">
        <v>1082</v>
      </c>
      <c r="C285" s="41" t="s">
        <v>1083</v>
      </c>
      <c r="D285" s="41" t="s">
        <v>1084</v>
      </c>
      <c r="E285" s="99"/>
    </row>
    <row r="286" spans="1:12" x14ac:dyDescent="0.35">
      <c r="A286" s="8" t="s">
        <v>1085</v>
      </c>
      <c r="B286" s="115" t="s">
        <v>187</v>
      </c>
      <c r="C286" s="115" t="s">
        <v>405</v>
      </c>
      <c r="D286" s="115" t="s">
        <v>405</v>
      </c>
      <c r="E286" s="98"/>
    </row>
    <row r="287" spans="1:12" x14ac:dyDescent="0.35">
      <c r="A287" s="133" t="s">
        <v>202</v>
      </c>
      <c r="B287" s="303">
        <v>0</v>
      </c>
      <c r="C287" s="303">
        <v>2015</v>
      </c>
      <c r="D287" s="303">
        <v>2030</v>
      </c>
      <c r="E287" s="89"/>
      <c r="G287" s="99"/>
      <c r="H287" s="99"/>
      <c r="I287" s="99"/>
      <c r="J287" s="99"/>
      <c r="K287" s="99"/>
    </row>
    <row r="288" spans="1:12" x14ac:dyDescent="0.35">
      <c r="A288" s="133" t="s">
        <v>142</v>
      </c>
      <c r="B288" s="303">
        <v>0</v>
      </c>
      <c r="C288" s="303">
        <v>2015</v>
      </c>
      <c r="D288" s="303">
        <v>2030</v>
      </c>
      <c r="E288" s="89"/>
      <c r="G288" s="89"/>
      <c r="H288" s="89"/>
      <c r="I288" s="89"/>
      <c r="J288" s="89"/>
      <c r="K288" s="89"/>
    </row>
    <row r="289" spans="1:14" x14ac:dyDescent="0.35">
      <c r="A289" s="133" t="s">
        <v>203</v>
      </c>
      <c r="B289" s="303">
        <v>0</v>
      </c>
      <c r="C289" s="303">
        <v>2015</v>
      </c>
      <c r="D289" s="303">
        <v>2030</v>
      </c>
      <c r="E289" s="89"/>
      <c r="G289" s="89"/>
      <c r="H289" s="89"/>
      <c r="I289" s="89"/>
      <c r="J289" s="89"/>
      <c r="K289" s="89"/>
    </row>
    <row r="290" spans="1:14" x14ac:dyDescent="0.35">
      <c r="A290" s="133" t="s">
        <v>225</v>
      </c>
      <c r="B290" s="303">
        <v>0</v>
      </c>
      <c r="C290" s="303">
        <v>2015</v>
      </c>
      <c r="D290" s="303">
        <v>2030</v>
      </c>
      <c r="E290" s="89"/>
      <c r="G290" s="89"/>
      <c r="H290" s="89"/>
      <c r="I290" s="89"/>
      <c r="J290" s="89"/>
      <c r="K290" s="89"/>
    </row>
    <row r="291" spans="1:14" x14ac:dyDescent="0.35">
      <c r="A291" s="133" t="s">
        <v>204</v>
      </c>
      <c r="B291" s="303">
        <v>0</v>
      </c>
      <c r="C291" s="303">
        <v>2015</v>
      </c>
      <c r="D291" s="303">
        <v>2030</v>
      </c>
      <c r="E291" s="89"/>
      <c r="G291" s="89"/>
      <c r="H291" s="89"/>
      <c r="I291" s="89"/>
      <c r="J291" s="89"/>
      <c r="K291" s="89"/>
    </row>
    <row r="292" spans="1:14" x14ac:dyDescent="0.35">
      <c r="A292" s="133" t="s">
        <v>146</v>
      </c>
      <c r="B292" s="303">
        <v>0</v>
      </c>
      <c r="C292" s="303">
        <v>2015</v>
      </c>
      <c r="D292" s="303">
        <v>2030</v>
      </c>
      <c r="E292" s="89"/>
      <c r="F292" s="89"/>
      <c r="G292" s="89"/>
      <c r="H292" s="89"/>
      <c r="I292" s="89"/>
      <c r="J292" s="89"/>
      <c r="K292" s="89"/>
      <c r="L292" s="89"/>
    </row>
    <row r="293" spans="1:14" x14ac:dyDescent="0.35">
      <c r="A293" s="133" t="s">
        <v>205</v>
      </c>
      <c r="B293" s="303">
        <v>0</v>
      </c>
      <c r="C293" s="303">
        <v>2015</v>
      </c>
      <c r="D293" s="303">
        <v>2030</v>
      </c>
      <c r="E293" s="89"/>
      <c r="F293" s="89"/>
      <c r="G293" s="89"/>
      <c r="H293" s="89"/>
      <c r="I293" s="89"/>
      <c r="J293" s="89"/>
      <c r="K293" s="89"/>
    </row>
    <row r="294" spans="1:14" x14ac:dyDescent="0.35">
      <c r="A294" s="133" t="s">
        <v>148</v>
      </c>
      <c r="B294" s="303">
        <v>0</v>
      </c>
      <c r="C294" s="303">
        <v>2015</v>
      </c>
      <c r="D294" s="303">
        <v>2030</v>
      </c>
      <c r="E294" s="89"/>
      <c r="F294" s="99"/>
      <c r="G294" s="99"/>
      <c r="H294" s="99"/>
      <c r="I294" s="99"/>
      <c r="J294" s="99"/>
      <c r="K294" s="99"/>
    </row>
    <row r="295" spans="1:14" x14ac:dyDescent="0.35">
      <c r="A295" s="133" t="s">
        <v>149</v>
      </c>
      <c r="B295" s="303">
        <v>0</v>
      </c>
      <c r="C295" s="303">
        <v>2015</v>
      </c>
      <c r="D295" s="303">
        <v>2030</v>
      </c>
      <c r="E295" s="89"/>
      <c r="F295" s="89"/>
      <c r="G295" s="89"/>
      <c r="H295" s="89"/>
      <c r="I295" s="89"/>
      <c r="J295" s="89"/>
      <c r="K295" s="89"/>
    </row>
    <row r="297" spans="1:14" x14ac:dyDescent="0.35">
      <c r="A297" s="304" t="s">
        <v>1086</v>
      </c>
    </row>
    <row r="298" spans="1:14" x14ac:dyDescent="0.35">
      <c r="A298" s="41" t="s">
        <v>1087</v>
      </c>
      <c r="B298" s="104"/>
      <c r="C298" s="104"/>
      <c r="D298" s="104"/>
      <c r="E298" s="104"/>
      <c r="F298" s="104"/>
      <c r="G298" s="104"/>
      <c r="H298" s="82"/>
      <c r="I298" s="82"/>
      <c r="J298" s="82"/>
      <c r="K298" s="82"/>
      <c r="L298" s="82"/>
    </row>
    <row r="299" spans="1:14" x14ac:dyDescent="0.35">
      <c r="A299" s="305" t="s">
        <v>1088</v>
      </c>
      <c r="B299" s="41" t="s">
        <v>311</v>
      </c>
      <c r="C299" s="41" t="s">
        <v>312</v>
      </c>
      <c r="D299" s="41" t="s">
        <v>313</v>
      </c>
      <c r="E299" s="41" t="s">
        <v>314</v>
      </c>
      <c r="F299" s="41" t="s">
        <v>315</v>
      </c>
      <c r="G299" s="41" t="s">
        <v>316</v>
      </c>
      <c r="H299" s="41" t="s">
        <v>317</v>
      </c>
      <c r="I299" s="41" t="s">
        <v>318</v>
      </c>
      <c r="J299" s="41" t="s">
        <v>319</v>
      </c>
      <c r="K299" s="41" t="s">
        <v>320</v>
      </c>
      <c r="L299" s="41" t="s">
        <v>321</v>
      </c>
      <c r="M299" s="41" t="s">
        <v>322</v>
      </c>
    </row>
    <row r="300" spans="1:14" x14ac:dyDescent="0.35">
      <c r="A300" s="305" t="s">
        <v>481</v>
      </c>
      <c r="B300" s="306" t="s">
        <v>1089</v>
      </c>
      <c r="C300" s="306" t="s">
        <v>1089</v>
      </c>
      <c r="D300" s="306" t="s">
        <v>1089</v>
      </c>
      <c r="E300" s="306" t="s">
        <v>1089</v>
      </c>
      <c r="F300" s="306" t="s">
        <v>1089</v>
      </c>
      <c r="G300" s="306" t="s">
        <v>1089</v>
      </c>
      <c r="H300" s="306" t="s">
        <v>1089</v>
      </c>
      <c r="I300" s="306" t="s">
        <v>1089</v>
      </c>
      <c r="J300" s="306" t="s">
        <v>1089</v>
      </c>
      <c r="K300" s="306" t="s">
        <v>1089</v>
      </c>
      <c r="L300" s="306" t="s">
        <v>1089</v>
      </c>
      <c r="M300" s="306" t="s">
        <v>1089</v>
      </c>
    </row>
    <row r="301" spans="1:14" x14ac:dyDescent="0.35">
      <c r="A301" s="123" t="s">
        <v>202</v>
      </c>
      <c r="B301" s="83">
        <v>0</v>
      </c>
      <c r="C301" s="83">
        <v>0</v>
      </c>
      <c r="D301" s="83">
        <v>0</v>
      </c>
      <c r="E301" s="83">
        <v>0</v>
      </c>
      <c r="F301" s="83">
        <v>0</v>
      </c>
      <c r="G301" s="83">
        <f>0.125</f>
        <v>0.125</v>
      </c>
      <c r="H301" s="83">
        <f>0.125</f>
        <v>0.125</v>
      </c>
      <c r="I301" s="83">
        <v>0</v>
      </c>
      <c r="J301" s="83">
        <v>0</v>
      </c>
      <c r="K301" s="83">
        <v>0</v>
      </c>
      <c r="L301" s="83">
        <v>0</v>
      </c>
      <c r="M301" s="83">
        <f t="shared" ref="M301:M309" si="0">0.75</f>
        <v>0.75</v>
      </c>
      <c r="N301" s="307">
        <f t="shared" ref="N301:N309" si="1">SUM(B301:M301)</f>
        <v>1</v>
      </c>
    </row>
    <row r="302" spans="1:14" x14ac:dyDescent="0.35">
      <c r="A302" s="123" t="s">
        <v>142</v>
      </c>
      <c r="B302" s="83">
        <v>0</v>
      </c>
      <c r="C302" s="83">
        <v>0</v>
      </c>
      <c r="D302" s="83">
        <v>0</v>
      </c>
      <c r="E302" s="83">
        <v>0</v>
      </c>
      <c r="F302" s="83">
        <v>0</v>
      </c>
      <c r="G302" s="83">
        <v>0.125</v>
      </c>
      <c r="H302" s="83">
        <v>0.125</v>
      </c>
      <c r="I302" s="83">
        <v>0</v>
      </c>
      <c r="J302" s="83">
        <v>0</v>
      </c>
      <c r="K302" s="83">
        <v>0</v>
      </c>
      <c r="L302" s="83">
        <v>0</v>
      </c>
      <c r="M302" s="83">
        <f t="shared" si="0"/>
        <v>0.75</v>
      </c>
      <c r="N302" s="307">
        <f t="shared" si="1"/>
        <v>1</v>
      </c>
    </row>
    <row r="303" spans="1:14" x14ac:dyDescent="0.35">
      <c r="A303" s="123" t="s">
        <v>203</v>
      </c>
      <c r="B303" s="83">
        <v>0</v>
      </c>
      <c r="C303" s="83">
        <v>0</v>
      </c>
      <c r="D303" s="83">
        <v>0</v>
      </c>
      <c r="E303" s="83">
        <v>0</v>
      </c>
      <c r="F303" s="83">
        <v>0</v>
      </c>
      <c r="G303" s="83">
        <v>0.125</v>
      </c>
      <c r="H303" s="83">
        <v>0.125</v>
      </c>
      <c r="I303" s="83">
        <v>0</v>
      </c>
      <c r="J303" s="83">
        <v>0</v>
      </c>
      <c r="K303" s="83">
        <v>0</v>
      </c>
      <c r="L303" s="83">
        <v>0</v>
      </c>
      <c r="M303" s="83">
        <f t="shared" si="0"/>
        <v>0.75</v>
      </c>
      <c r="N303" s="307">
        <f t="shared" si="1"/>
        <v>1</v>
      </c>
    </row>
    <row r="304" spans="1:14" x14ac:dyDescent="0.35">
      <c r="A304" s="123" t="s">
        <v>225</v>
      </c>
      <c r="B304" s="83">
        <v>0</v>
      </c>
      <c r="C304" s="83">
        <v>0</v>
      </c>
      <c r="D304" s="83">
        <v>0</v>
      </c>
      <c r="E304" s="83">
        <v>0</v>
      </c>
      <c r="F304" s="83">
        <v>0</v>
      </c>
      <c r="G304" s="83">
        <v>0.125</v>
      </c>
      <c r="H304" s="83">
        <v>0.125</v>
      </c>
      <c r="I304" s="83">
        <v>0</v>
      </c>
      <c r="J304" s="83">
        <v>0</v>
      </c>
      <c r="K304" s="83">
        <v>0</v>
      </c>
      <c r="L304" s="83">
        <v>0</v>
      </c>
      <c r="M304" s="83">
        <f t="shared" si="0"/>
        <v>0.75</v>
      </c>
      <c r="N304" s="307">
        <f t="shared" si="1"/>
        <v>1</v>
      </c>
    </row>
    <row r="305" spans="1:14" x14ac:dyDescent="0.35">
      <c r="A305" s="123" t="s">
        <v>204</v>
      </c>
      <c r="B305" s="83">
        <v>0</v>
      </c>
      <c r="C305" s="83">
        <v>0</v>
      </c>
      <c r="D305" s="83">
        <v>0</v>
      </c>
      <c r="E305" s="83">
        <v>0</v>
      </c>
      <c r="F305" s="83">
        <v>0</v>
      </c>
      <c r="G305" s="83">
        <v>0.125</v>
      </c>
      <c r="H305" s="83">
        <v>0.125</v>
      </c>
      <c r="I305" s="83">
        <v>0</v>
      </c>
      <c r="J305" s="83">
        <v>0</v>
      </c>
      <c r="K305" s="83">
        <v>0</v>
      </c>
      <c r="L305" s="83">
        <v>0</v>
      </c>
      <c r="M305" s="83">
        <f t="shared" si="0"/>
        <v>0.75</v>
      </c>
      <c r="N305" s="307">
        <f t="shared" si="1"/>
        <v>1</v>
      </c>
    </row>
    <row r="306" spans="1:14" x14ac:dyDescent="0.35">
      <c r="A306" s="123" t="s">
        <v>146</v>
      </c>
      <c r="B306" s="83">
        <v>0</v>
      </c>
      <c r="C306" s="83">
        <v>0</v>
      </c>
      <c r="D306" s="83">
        <v>0</v>
      </c>
      <c r="E306" s="83">
        <v>0</v>
      </c>
      <c r="F306" s="83">
        <v>0</v>
      </c>
      <c r="G306" s="83">
        <v>0.125</v>
      </c>
      <c r="H306" s="83">
        <v>0.125</v>
      </c>
      <c r="I306" s="83">
        <v>0</v>
      </c>
      <c r="J306" s="83">
        <v>0</v>
      </c>
      <c r="K306" s="83">
        <v>0</v>
      </c>
      <c r="L306" s="83">
        <v>0</v>
      </c>
      <c r="M306" s="83">
        <f t="shared" si="0"/>
        <v>0.75</v>
      </c>
      <c r="N306" s="307">
        <f t="shared" si="1"/>
        <v>1</v>
      </c>
    </row>
    <row r="307" spans="1:14" x14ac:dyDescent="0.35">
      <c r="A307" s="123" t="s">
        <v>205</v>
      </c>
      <c r="B307" s="83">
        <v>0</v>
      </c>
      <c r="C307" s="83">
        <v>0</v>
      </c>
      <c r="D307" s="83">
        <v>0</v>
      </c>
      <c r="E307" s="83">
        <v>0</v>
      </c>
      <c r="F307" s="83">
        <v>0</v>
      </c>
      <c r="G307" s="83">
        <v>0.125</v>
      </c>
      <c r="H307" s="83">
        <v>0.125</v>
      </c>
      <c r="I307" s="83">
        <v>0</v>
      </c>
      <c r="J307" s="83">
        <v>0</v>
      </c>
      <c r="K307" s="83">
        <v>0</v>
      </c>
      <c r="L307" s="83">
        <v>0</v>
      </c>
      <c r="M307" s="83">
        <f t="shared" si="0"/>
        <v>0.75</v>
      </c>
      <c r="N307" s="307">
        <f t="shared" si="1"/>
        <v>1</v>
      </c>
    </row>
    <row r="308" spans="1:14" x14ac:dyDescent="0.35">
      <c r="A308" s="123" t="s">
        <v>148</v>
      </c>
      <c r="B308" s="83">
        <v>0</v>
      </c>
      <c r="C308" s="83">
        <v>0</v>
      </c>
      <c r="D308" s="83">
        <v>0</v>
      </c>
      <c r="E308" s="83">
        <v>0</v>
      </c>
      <c r="F308" s="83">
        <v>0</v>
      </c>
      <c r="G308" s="83">
        <v>0.125</v>
      </c>
      <c r="H308" s="83">
        <v>0.125</v>
      </c>
      <c r="I308" s="83">
        <v>0</v>
      </c>
      <c r="J308" s="83">
        <v>0</v>
      </c>
      <c r="K308" s="83">
        <v>0</v>
      </c>
      <c r="L308" s="83">
        <v>0</v>
      </c>
      <c r="M308" s="83">
        <f t="shared" si="0"/>
        <v>0.75</v>
      </c>
      <c r="N308" s="307">
        <f t="shared" si="1"/>
        <v>1</v>
      </c>
    </row>
    <row r="309" spans="1:14" x14ac:dyDescent="0.35">
      <c r="A309" s="123" t="s">
        <v>149</v>
      </c>
      <c r="B309" s="83">
        <v>0</v>
      </c>
      <c r="C309" s="83">
        <v>0</v>
      </c>
      <c r="D309" s="83">
        <v>0</v>
      </c>
      <c r="E309" s="83">
        <v>0</v>
      </c>
      <c r="F309" s="83">
        <v>0</v>
      </c>
      <c r="G309" s="83">
        <v>0.125</v>
      </c>
      <c r="H309" s="83">
        <v>0.125</v>
      </c>
      <c r="I309" s="83">
        <v>0</v>
      </c>
      <c r="J309" s="83">
        <v>0</v>
      </c>
      <c r="K309" s="83">
        <v>0</v>
      </c>
      <c r="L309" s="83">
        <v>0</v>
      </c>
      <c r="M309" s="83">
        <f t="shared" si="0"/>
        <v>0.75</v>
      </c>
      <c r="N309" s="307">
        <f t="shared" si="1"/>
        <v>1</v>
      </c>
    </row>
    <row r="311" spans="1:14" x14ac:dyDescent="0.35">
      <c r="A311" s="96" t="s">
        <v>1090</v>
      </c>
    </row>
    <row r="312" spans="1:14" x14ac:dyDescent="0.35">
      <c r="A312" s="305" t="s">
        <v>481</v>
      </c>
      <c r="B312" s="41" t="s">
        <v>1091</v>
      </c>
      <c r="C312" s="41" t="s">
        <v>1092</v>
      </c>
      <c r="D312" s="41" t="s">
        <v>1093</v>
      </c>
      <c r="E312" s="41" t="s">
        <v>1094</v>
      </c>
      <c r="F312" s="41" t="s">
        <v>1095</v>
      </c>
      <c r="G312" s="41" t="s">
        <v>1096</v>
      </c>
      <c r="H312" s="41" t="s">
        <v>1097</v>
      </c>
      <c r="I312" s="41" t="s">
        <v>1098</v>
      </c>
      <c r="J312" s="41" t="s">
        <v>1099</v>
      </c>
      <c r="K312" s="41" t="s">
        <v>1100</v>
      </c>
      <c r="L312" s="41" t="s">
        <v>1101</v>
      </c>
      <c r="M312" s="41" t="s">
        <v>1102</v>
      </c>
      <c r="N312" s="41" t="s">
        <v>1103</v>
      </c>
    </row>
    <row r="313" spans="1:14" x14ac:dyDescent="0.35">
      <c r="A313" s="123" t="s">
        <v>202</v>
      </c>
      <c r="B313" s="308">
        <v>0</v>
      </c>
      <c r="C313" s="308">
        <v>1</v>
      </c>
      <c r="D313" s="308">
        <v>1</v>
      </c>
      <c r="E313" s="308">
        <v>1</v>
      </c>
      <c r="F313" s="308">
        <v>1</v>
      </c>
      <c r="G313" s="308">
        <v>1</v>
      </c>
      <c r="H313" s="308">
        <v>1</v>
      </c>
      <c r="I313" s="308">
        <v>1</v>
      </c>
      <c r="J313" s="308">
        <v>1</v>
      </c>
      <c r="K313" s="308">
        <v>1</v>
      </c>
      <c r="L313" s="308">
        <v>1</v>
      </c>
      <c r="M313" s="308">
        <v>1</v>
      </c>
      <c r="N313" s="308">
        <v>1</v>
      </c>
    </row>
    <row r="314" spans="1:14" x14ac:dyDescent="0.35">
      <c r="A314" s="123" t="s">
        <v>142</v>
      </c>
      <c r="B314" s="308">
        <v>0</v>
      </c>
      <c r="C314" s="308">
        <v>1</v>
      </c>
      <c r="D314" s="308">
        <v>1</v>
      </c>
      <c r="E314" s="308">
        <v>1</v>
      </c>
      <c r="F314" s="308">
        <v>1</v>
      </c>
      <c r="G314" s="308">
        <v>1</v>
      </c>
      <c r="H314" s="308">
        <v>1</v>
      </c>
      <c r="I314" s="308">
        <v>1</v>
      </c>
      <c r="J314" s="308">
        <v>1</v>
      </c>
      <c r="K314" s="308">
        <v>1</v>
      </c>
      <c r="L314" s="308">
        <v>1</v>
      </c>
      <c r="M314" s="308">
        <v>1</v>
      </c>
      <c r="N314" s="308">
        <v>1</v>
      </c>
    </row>
    <row r="315" spans="1:14" x14ac:dyDescent="0.35">
      <c r="A315" s="123" t="s">
        <v>203</v>
      </c>
      <c r="B315" s="308">
        <v>0</v>
      </c>
      <c r="C315" s="308">
        <v>1</v>
      </c>
      <c r="D315" s="308">
        <v>1</v>
      </c>
      <c r="E315" s="308">
        <v>1</v>
      </c>
      <c r="F315" s="308">
        <v>1</v>
      </c>
      <c r="G315" s="308">
        <v>1</v>
      </c>
      <c r="H315" s="308">
        <v>1</v>
      </c>
      <c r="I315" s="308">
        <v>1</v>
      </c>
      <c r="J315" s="308">
        <v>1</v>
      </c>
      <c r="K315" s="308">
        <v>1</v>
      </c>
      <c r="L315" s="308">
        <v>1</v>
      </c>
      <c r="M315" s="308">
        <v>1</v>
      </c>
      <c r="N315" s="308">
        <v>1</v>
      </c>
    </row>
    <row r="316" spans="1:14" x14ac:dyDescent="0.35">
      <c r="A316" s="123" t="s">
        <v>225</v>
      </c>
      <c r="B316" s="308">
        <v>0</v>
      </c>
      <c r="C316" s="308">
        <v>1</v>
      </c>
      <c r="D316" s="308">
        <v>1</v>
      </c>
      <c r="E316" s="308">
        <v>1</v>
      </c>
      <c r="F316" s="308">
        <v>1</v>
      </c>
      <c r="G316" s="308">
        <v>1</v>
      </c>
      <c r="H316" s="308">
        <v>1</v>
      </c>
      <c r="I316" s="308">
        <v>1</v>
      </c>
      <c r="J316" s="308">
        <v>1</v>
      </c>
      <c r="K316" s="308">
        <v>1</v>
      </c>
      <c r="L316" s="308">
        <v>1</v>
      </c>
      <c r="M316" s="308">
        <v>1</v>
      </c>
      <c r="N316" s="308">
        <v>1</v>
      </c>
    </row>
    <row r="317" spans="1:14" x14ac:dyDescent="0.35">
      <c r="A317" s="123" t="s">
        <v>204</v>
      </c>
      <c r="B317" s="308">
        <v>0</v>
      </c>
      <c r="C317" s="308">
        <v>1</v>
      </c>
      <c r="D317" s="308">
        <v>1</v>
      </c>
      <c r="E317" s="308">
        <v>1</v>
      </c>
      <c r="F317" s="308">
        <v>1</v>
      </c>
      <c r="G317" s="308">
        <v>1</v>
      </c>
      <c r="H317" s="308">
        <v>1</v>
      </c>
      <c r="I317" s="308">
        <v>1</v>
      </c>
      <c r="J317" s="308">
        <v>1</v>
      </c>
      <c r="K317" s="308">
        <v>1</v>
      </c>
      <c r="L317" s="308">
        <v>1</v>
      </c>
      <c r="M317" s="308">
        <v>1</v>
      </c>
      <c r="N317" s="308">
        <v>1</v>
      </c>
    </row>
    <row r="318" spans="1:14" x14ac:dyDescent="0.35">
      <c r="A318" s="123" t="s">
        <v>146</v>
      </c>
      <c r="B318" s="308">
        <v>0</v>
      </c>
      <c r="C318" s="308">
        <v>1</v>
      </c>
      <c r="D318" s="308">
        <v>1</v>
      </c>
      <c r="E318" s="308">
        <v>1</v>
      </c>
      <c r="F318" s="308">
        <v>1</v>
      </c>
      <c r="G318" s="308">
        <v>1</v>
      </c>
      <c r="H318" s="308">
        <v>1</v>
      </c>
      <c r="I318" s="308">
        <v>1</v>
      </c>
      <c r="J318" s="308">
        <v>1</v>
      </c>
      <c r="K318" s="308">
        <v>1</v>
      </c>
      <c r="L318" s="308">
        <v>1</v>
      </c>
      <c r="M318" s="308">
        <v>1</v>
      </c>
      <c r="N318" s="308">
        <v>1</v>
      </c>
    </row>
    <row r="319" spans="1:14" ht="16.25" customHeight="1" x14ac:dyDescent="0.35">
      <c r="A319" s="123" t="s">
        <v>205</v>
      </c>
      <c r="B319" s="308">
        <v>0</v>
      </c>
      <c r="C319" s="308">
        <v>1</v>
      </c>
      <c r="D319" s="308">
        <v>1</v>
      </c>
      <c r="E319" s="308">
        <v>1</v>
      </c>
      <c r="F319" s="308">
        <v>1</v>
      </c>
      <c r="G319" s="308">
        <v>1</v>
      </c>
      <c r="H319" s="308">
        <v>1</v>
      </c>
      <c r="I319" s="308">
        <v>1</v>
      </c>
      <c r="J319" s="308">
        <v>1</v>
      </c>
      <c r="K319" s="308">
        <v>1</v>
      </c>
      <c r="L319" s="308">
        <v>1</v>
      </c>
      <c r="M319" s="308">
        <v>1</v>
      </c>
      <c r="N319" s="308">
        <v>1</v>
      </c>
    </row>
    <row r="320" spans="1:14" ht="17" customHeight="1" x14ac:dyDescent="0.35">
      <c r="A320" s="123" t="s">
        <v>148</v>
      </c>
      <c r="B320" s="308">
        <v>0</v>
      </c>
      <c r="C320" s="308">
        <v>1</v>
      </c>
      <c r="D320" s="308">
        <v>1</v>
      </c>
      <c r="E320" s="308">
        <v>1</v>
      </c>
      <c r="F320" s="308">
        <v>1</v>
      </c>
      <c r="G320" s="308">
        <v>1</v>
      </c>
      <c r="H320" s="308">
        <v>1</v>
      </c>
      <c r="I320" s="308">
        <v>1</v>
      </c>
      <c r="J320" s="308">
        <v>1</v>
      </c>
      <c r="K320" s="308">
        <v>1</v>
      </c>
      <c r="L320" s="308">
        <v>1</v>
      </c>
      <c r="M320" s="308">
        <v>1</v>
      </c>
      <c r="N320" s="308">
        <v>1</v>
      </c>
    </row>
    <row r="321" spans="1:14" x14ac:dyDescent="0.35">
      <c r="A321" s="123" t="s">
        <v>149</v>
      </c>
      <c r="B321" s="308">
        <v>0</v>
      </c>
      <c r="C321" s="308">
        <v>1</v>
      </c>
      <c r="D321" s="308">
        <v>1</v>
      </c>
      <c r="E321" s="308">
        <v>1</v>
      </c>
      <c r="F321" s="308">
        <v>1</v>
      </c>
      <c r="G321" s="308">
        <v>1</v>
      </c>
      <c r="H321" s="308">
        <v>1</v>
      </c>
      <c r="I321" s="308">
        <v>1</v>
      </c>
      <c r="J321" s="308">
        <v>1</v>
      </c>
      <c r="K321" s="308">
        <v>1</v>
      </c>
      <c r="L321" s="308">
        <v>1</v>
      </c>
      <c r="M321" s="308">
        <v>1</v>
      </c>
      <c r="N321" s="308">
        <v>1</v>
      </c>
    </row>
    <row r="323" spans="1:14" x14ac:dyDescent="0.35">
      <c r="A323" s="96" t="s">
        <v>1104</v>
      </c>
      <c r="B323" s="308">
        <v>1</v>
      </c>
      <c r="C323" s="308">
        <v>1</v>
      </c>
      <c r="D323" s="308">
        <v>1</v>
      </c>
      <c r="E323" s="308">
        <v>1</v>
      </c>
      <c r="F323" s="308">
        <v>1</v>
      </c>
      <c r="G323" s="308">
        <v>1</v>
      </c>
      <c r="H323" s="308">
        <v>1</v>
      </c>
      <c r="I323" s="308">
        <v>1</v>
      </c>
      <c r="J323" s="308">
        <v>1</v>
      </c>
      <c r="K323" s="308">
        <v>1</v>
      </c>
      <c r="L323" s="308">
        <v>1</v>
      </c>
      <c r="M323" s="308">
        <v>1</v>
      </c>
      <c r="N323" s="308">
        <v>1</v>
      </c>
    </row>
    <row r="325" spans="1:14" x14ac:dyDescent="0.35">
      <c r="A325" s="96" t="s">
        <v>1105</v>
      </c>
      <c r="B325" s="99"/>
      <c r="C325" s="89"/>
      <c r="D325" s="89"/>
      <c r="E325" s="89"/>
      <c r="F325" s="89"/>
      <c r="G325" s="89"/>
      <c r="H325" s="89"/>
      <c r="I325" s="89"/>
      <c r="J325" s="89"/>
      <c r="K325" s="89"/>
    </row>
    <row r="326" spans="1:14" x14ac:dyDescent="0.35">
      <c r="A326" s="115" t="s">
        <v>406</v>
      </c>
      <c r="B326" s="41" t="s">
        <v>1106</v>
      </c>
      <c r="C326" s="41" t="s">
        <v>1107</v>
      </c>
      <c r="D326" s="41" t="s">
        <v>1108</v>
      </c>
      <c r="E326" s="41" t="s">
        <v>1109</v>
      </c>
    </row>
    <row r="327" spans="1:14" x14ac:dyDescent="0.35">
      <c r="A327" s="8" t="s">
        <v>504</v>
      </c>
      <c r="B327" s="115" t="s">
        <v>187</v>
      </c>
      <c r="C327" s="115" t="s">
        <v>405</v>
      </c>
      <c r="D327" s="115" t="s">
        <v>405</v>
      </c>
      <c r="E327" s="115" t="s">
        <v>187</v>
      </c>
    </row>
    <row r="328" spans="1:14" x14ac:dyDescent="0.35">
      <c r="A328" s="123" t="s">
        <v>202</v>
      </c>
      <c r="B328" s="303">
        <v>0</v>
      </c>
      <c r="C328" s="303">
        <v>2015</v>
      </c>
      <c r="D328" s="303">
        <v>2050</v>
      </c>
      <c r="E328" s="83">
        <v>0.8</v>
      </c>
      <c r="G328" s="99"/>
      <c r="H328" s="99"/>
      <c r="I328" s="99"/>
      <c r="J328" s="99"/>
      <c r="K328" s="99"/>
    </row>
    <row r="329" spans="1:14" x14ac:dyDescent="0.35">
      <c r="A329" s="123" t="s">
        <v>142</v>
      </c>
      <c r="B329" s="303">
        <v>0</v>
      </c>
      <c r="C329" s="303">
        <v>2015</v>
      </c>
      <c r="D329" s="303">
        <v>2050</v>
      </c>
      <c r="E329" s="83">
        <v>0.8</v>
      </c>
      <c r="G329" s="89"/>
      <c r="H329" s="89"/>
      <c r="I329" s="89"/>
      <c r="J329" s="89"/>
      <c r="K329" s="89"/>
    </row>
    <row r="330" spans="1:14" x14ac:dyDescent="0.35">
      <c r="A330" s="123" t="s">
        <v>203</v>
      </c>
      <c r="B330" s="303">
        <v>0</v>
      </c>
      <c r="C330" s="303">
        <v>2015</v>
      </c>
      <c r="D330" s="303">
        <v>2050</v>
      </c>
      <c r="E330" s="83">
        <v>0.8</v>
      </c>
      <c r="G330" s="89"/>
      <c r="H330" s="89"/>
      <c r="I330" s="89"/>
      <c r="J330" s="89"/>
      <c r="K330" s="89"/>
    </row>
    <row r="331" spans="1:14" x14ac:dyDescent="0.35">
      <c r="A331" s="123" t="s">
        <v>225</v>
      </c>
      <c r="B331" s="303">
        <v>0</v>
      </c>
      <c r="C331" s="303">
        <v>2015</v>
      </c>
      <c r="D331" s="303">
        <v>2050</v>
      </c>
      <c r="E331" s="83">
        <v>0.8</v>
      </c>
      <c r="G331" s="89"/>
      <c r="H331" s="89"/>
      <c r="I331" s="89"/>
      <c r="J331" s="89"/>
      <c r="K331" s="89"/>
    </row>
    <row r="332" spans="1:14" x14ac:dyDescent="0.35">
      <c r="A332" s="123" t="s">
        <v>204</v>
      </c>
      <c r="B332" s="303">
        <v>0</v>
      </c>
      <c r="C332" s="303">
        <v>2015</v>
      </c>
      <c r="D332" s="303">
        <v>2050</v>
      </c>
      <c r="E332" s="83">
        <v>0.8</v>
      </c>
      <c r="G332" s="89"/>
      <c r="H332" s="89"/>
      <c r="I332" s="89"/>
      <c r="J332" s="89"/>
      <c r="K332" s="89"/>
    </row>
    <row r="333" spans="1:14" x14ac:dyDescent="0.35">
      <c r="A333" s="123" t="s">
        <v>146</v>
      </c>
      <c r="B333" s="303">
        <v>0</v>
      </c>
      <c r="C333" s="303">
        <v>2015</v>
      </c>
      <c r="D333" s="303">
        <v>2050</v>
      </c>
      <c r="E333" s="83">
        <v>0.8</v>
      </c>
      <c r="F333" s="89"/>
      <c r="G333" s="89"/>
      <c r="H333" s="89"/>
      <c r="I333" s="89"/>
      <c r="J333" s="89"/>
      <c r="K333" s="89"/>
      <c r="L333" s="89"/>
    </row>
    <row r="334" spans="1:14" x14ac:dyDescent="0.35">
      <c r="A334" s="123" t="s">
        <v>205</v>
      </c>
      <c r="B334" s="303">
        <v>0</v>
      </c>
      <c r="C334" s="303">
        <v>2015</v>
      </c>
      <c r="D334" s="303">
        <v>2050</v>
      </c>
      <c r="E334" s="83">
        <v>0.8</v>
      </c>
      <c r="F334" s="89"/>
      <c r="G334" s="89"/>
      <c r="H334" s="89"/>
      <c r="I334" s="89"/>
      <c r="J334" s="89"/>
      <c r="K334" s="89"/>
    </row>
    <row r="335" spans="1:14" x14ac:dyDescent="0.35">
      <c r="A335" s="123" t="s">
        <v>148</v>
      </c>
      <c r="B335" s="303">
        <v>0</v>
      </c>
      <c r="C335" s="303">
        <v>2015</v>
      </c>
      <c r="D335" s="303">
        <v>2050</v>
      </c>
      <c r="E335" s="83">
        <v>0.8</v>
      </c>
      <c r="F335" s="99"/>
      <c r="G335" s="99"/>
      <c r="H335" s="99"/>
      <c r="I335" s="99"/>
      <c r="J335" s="99"/>
      <c r="K335" s="99"/>
    </row>
    <row r="336" spans="1:14" x14ac:dyDescent="0.35">
      <c r="A336" s="123" t="s">
        <v>149</v>
      </c>
      <c r="B336" s="303">
        <v>0</v>
      </c>
      <c r="C336" s="303">
        <v>2015</v>
      </c>
      <c r="D336" s="303">
        <v>2050</v>
      </c>
      <c r="E336" s="83">
        <v>0.8</v>
      </c>
      <c r="F336" s="89"/>
      <c r="G336" s="89"/>
      <c r="H336" s="89"/>
      <c r="I336" s="89"/>
      <c r="J336" s="89"/>
      <c r="K336" s="89"/>
    </row>
    <row r="338" spans="1:12" x14ac:dyDescent="0.35">
      <c r="A338" s="96" t="s">
        <v>1110</v>
      </c>
      <c r="B338" s="99"/>
      <c r="C338" s="89"/>
      <c r="D338" s="89"/>
      <c r="E338" s="89"/>
      <c r="F338" s="89"/>
      <c r="G338" s="89"/>
      <c r="H338" s="89"/>
      <c r="I338" s="89"/>
      <c r="J338" s="89"/>
      <c r="K338" s="89"/>
    </row>
    <row r="339" spans="1:12" x14ac:dyDescent="0.35">
      <c r="A339" s="115" t="s">
        <v>406</v>
      </c>
      <c r="B339" s="41" t="s">
        <v>1111</v>
      </c>
      <c r="C339" s="41" t="s">
        <v>1112</v>
      </c>
      <c r="D339" s="41" t="s">
        <v>1113</v>
      </c>
      <c r="E339" s="41" t="s">
        <v>1114</v>
      </c>
    </row>
    <row r="340" spans="1:12" x14ac:dyDescent="0.35">
      <c r="A340" s="8" t="s">
        <v>504</v>
      </c>
      <c r="B340" s="115" t="s">
        <v>187</v>
      </c>
      <c r="C340" s="115" t="s">
        <v>405</v>
      </c>
      <c r="D340" s="115" t="s">
        <v>405</v>
      </c>
      <c r="E340" s="115" t="s">
        <v>187</v>
      </c>
    </row>
    <row r="341" spans="1:12" x14ac:dyDescent="0.35">
      <c r="A341" s="123" t="s">
        <v>202</v>
      </c>
      <c r="B341" s="303">
        <v>0</v>
      </c>
      <c r="C341" s="303">
        <v>2015</v>
      </c>
      <c r="D341" s="303">
        <v>2050</v>
      </c>
      <c r="E341" s="83">
        <v>2</v>
      </c>
      <c r="G341" s="99"/>
      <c r="H341" s="99"/>
      <c r="I341" s="99"/>
      <c r="J341" s="99"/>
      <c r="K341" s="99"/>
    </row>
    <row r="342" spans="1:12" x14ac:dyDescent="0.35">
      <c r="A342" s="123" t="s">
        <v>142</v>
      </c>
      <c r="B342" s="303">
        <v>0</v>
      </c>
      <c r="C342" s="303">
        <v>2015</v>
      </c>
      <c r="D342" s="303">
        <v>2050</v>
      </c>
      <c r="E342" s="83">
        <v>2</v>
      </c>
      <c r="G342" s="89"/>
      <c r="H342" s="89"/>
      <c r="I342" s="89"/>
      <c r="J342" s="89"/>
      <c r="K342" s="89"/>
    </row>
    <row r="343" spans="1:12" x14ac:dyDescent="0.35">
      <c r="A343" s="123" t="s">
        <v>203</v>
      </c>
      <c r="B343" s="303">
        <v>0</v>
      </c>
      <c r="C343" s="303">
        <v>2015</v>
      </c>
      <c r="D343" s="303">
        <v>2050</v>
      </c>
      <c r="E343" s="83">
        <v>2</v>
      </c>
      <c r="G343" s="89"/>
      <c r="H343" s="89"/>
      <c r="I343" s="89"/>
      <c r="J343" s="89"/>
      <c r="K343" s="89"/>
    </row>
    <row r="344" spans="1:12" x14ac:dyDescent="0.35">
      <c r="A344" s="123" t="s">
        <v>225</v>
      </c>
      <c r="B344" s="303">
        <v>0</v>
      </c>
      <c r="C344" s="303">
        <v>2015</v>
      </c>
      <c r="D344" s="303">
        <v>2050</v>
      </c>
      <c r="E344" s="83">
        <v>2</v>
      </c>
      <c r="G344" s="89"/>
      <c r="H344" s="89"/>
      <c r="I344" s="89"/>
      <c r="J344" s="89"/>
      <c r="K344" s="89"/>
    </row>
    <row r="345" spans="1:12" x14ac:dyDescent="0.35">
      <c r="A345" s="123" t="s">
        <v>204</v>
      </c>
      <c r="B345" s="303">
        <v>0</v>
      </c>
      <c r="C345" s="303">
        <v>2015</v>
      </c>
      <c r="D345" s="303">
        <v>2050</v>
      </c>
      <c r="E345" s="83">
        <v>2</v>
      </c>
      <c r="G345" s="89"/>
      <c r="H345" s="89"/>
      <c r="I345" s="89"/>
      <c r="J345" s="89"/>
      <c r="K345" s="89"/>
    </row>
    <row r="346" spans="1:12" x14ac:dyDescent="0.35">
      <c r="A346" s="123" t="s">
        <v>146</v>
      </c>
      <c r="B346" s="303">
        <v>0</v>
      </c>
      <c r="C346" s="303">
        <v>2015</v>
      </c>
      <c r="D346" s="303">
        <v>2050</v>
      </c>
      <c r="E346" s="83">
        <v>2</v>
      </c>
      <c r="F346" s="89"/>
      <c r="G346" s="89"/>
      <c r="H346" s="89"/>
      <c r="I346" s="89"/>
      <c r="J346" s="89"/>
      <c r="K346" s="89"/>
      <c r="L346" s="89"/>
    </row>
    <row r="347" spans="1:12" x14ac:dyDescent="0.35">
      <c r="A347" s="123" t="s">
        <v>205</v>
      </c>
      <c r="B347" s="303">
        <v>0</v>
      </c>
      <c r="C347" s="303">
        <v>2015</v>
      </c>
      <c r="D347" s="303">
        <v>2050</v>
      </c>
      <c r="E347" s="83">
        <v>2</v>
      </c>
      <c r="F347" s="89"/>
      <c r="G347" s="89"/>
      <c r="H347" s="89"/>
      <c r="I347" s="89"/>
      <c r="J347" s="89"/>
      <c r="K347" s="89"/>
    </row>
    <row r="348" spans="1:12" x14ac:dyDescent="0.35">
      <c r="A348" s="123" t="s">
        <v>148</v>
      </c>
      <c r="B348" s="303">
        <v>0</v>
      </c>
      <c r="C348" s="303">
        <v>2015</v>
      </c>
      <c r="D348" s="303">
        <v>2050</v>
      </c>
      <c r="E348" s="83">
        <v>2</v>
      </c>
      <c r="F348" s="99"/>
      <c r="G348" s="99"/>
      <c r="H348" s="99"/>
      <c r="I348" s="99"/>
      <c r="J348" s="99"/>
      <c r="K348" s="99"/>
    </row>
    <row r="349" spans="1:12" x14ac:dyDescent="0.35">
      <c r="A349" s="123" t="s">
        <v>149</v>
      </c>
      <c r="B349" s="303">
        <v>0</v>
      </c>
      <c r="C349" s="303">
        <v>2015</v>
      </c>
      <c r="D349" s="303">
        <v>2050</v>
      </c>
      <c r="E349" s="83">
        <v>2</v>
      </c>
      <c r="F349" s="89"/>
      <c r="G349" s="89"/>
      <c r="H349" s="89"/>
      <c r="I349" s="89"/>
      <c r="J349" s="89"/>
      <c r="K349" s="89"/>
    </row>
    <row r="351" spans="1:12" x14ac:dyDescent="0.35">
      <c r="A351" s="96" t="s">
        <v>1115</v>
      </c>
      <c r="B351" s="99"/>
      <c r="C351" s="89"/>
      <c r="D351" s="89"/>
      <c r="E351" s="89"/>
      <c r="F351" s="89"/>
      <c r="G351" s="89"/>
      <c r="H351" s="89"/>
      <c r="I351" s="89"/>
      <c r="J351" s="89"/>
      <c r="K351" s="89"/>
    </row>
    <row r="352" spans="1:12" x14ac:dyDescent="0.35">
      <c r="A352" s="115" t="s">
        <v>406</v>
      </c>
      <c r="B352" s="41" t="s">
        <v>1116</v>
      </c>
      <c r="C352" s="41" t="s">
        <v>1117</v>
      </c>
      <c r="D352" s="41" t="s">
        <v>1118</v>
      </c>
      <c r="E352" s="41" t="s">
        <v>1119</v>
      </c>
    </row>
    <row r="353" spans="1:22" x14ac:dyDescent="0.35">
      <c r="A353" s="8" t="s">
        <v>504</v>
      </c>
      <c r="B353" s="115" t="s">
        <v>187</v>
      </c>
      <c r="C353" s="115" t="s">
        <v>405</v>
      </c>
      <c r="D353" s="115" t="s">
        <v>405</v>
      </c>
      <c r="E353" s="115" t="s">
        <v>187</v>
      </c>
    </row>
    <row r="354" spans="1:22" x14ac:dyDescent="0.35">
      <c r="A354" s="123" t="s">
        <v>202</v>
      </c>
      <c r="B354" s="303">
        <v>0</v>
      </c>
      <c r="C354" s="303">
        <v>2015</v>
      </c>
      <c r="D354" s="303">
        <v>2050</v>
      </c>
      <c r="E354" s="83">
        <v>0.5</v>
      </c>
      <c r="G354" s="99"/>
      <c r="H354" s="99"/>
      <c r="I354" s="99"/>
      <c r="J354" s="99"/>
      <c r="K354" s="99"/>
    </row>
    <row r="355" spans="1:22" x14ac:dyDescent="0.35">
      <c r="A355" s="123" t="s">
        <v>142</v>
      </c>
      <c r="B355" s="303">
        <v>0</v>
      </c>
      <c r="C355" s="303">
        <v>2015</v>
      </c>
      <c r="D355" s="303">
        <v>2050</v>
      </c>
      <c r="E355" s="83">
        <v>0.5</v>
      </c>
      <c r="G355" s="89"/>
      <c r="H355" s="89"/>
      <c r="I355" s="89"/>
      <c r="J355" s="89"/>
      <c r="K355" s="89"/>
    </row>
    <row r="356" spans="1:22" x14ac:dyDescent="0.35">
      <c r="A356" s="123" t="s">
        <v>203</v>
      </c>
      <c r="B356" s="303">
        <v>0</v>
      </c>
      <c r="C356" s="303">
        <v>2015</v>
      </c>
      <c r="D356" s="303">
        <v>2050</v>
      </c>
      <c r="E356" s="83">
        <v>0.5</v>
      </c>
      <c r="G356" s="89"/>
      <c r="H356" s="89"/>
      <c r="I356" s="89"/>
      <c r="J356" s="89"/>
      <c r="K356" s="89"/>
    </row>
    <row r="357" spans="1:22" x14ac:dyDescent="0.35">
      <c r="A357" s="123" t="s">
        <v>225</v>
      </c>
      <c r="B357" s="303">
        <v>0</v>
      </c>
      <c r="C357" s="303">
        <v>2015</v>
      </c>
      <c r="D357" s="303">
        <v>2050</v>
      </c>
      <c r="E357" s="83">
        <v>0.5</v>
      </c>
      <c r="G357" s="89"/>
      <c r="H357" s="89"/>
      <c r="I357" s="89"/>
      <c r="J357" s="89"/>
      <c r="K357" s="89"/>
    </row>
    <row r="358" spans="1:22" x14ac:dyDescent="0.35">
      <c r="A358" s="123" t="s">
        <v>204</v>
      </c>
      <c r="B358" s="303">
        <v>0</v>
      </c>
      <c r="C358" s="303">
        <v>2015</v>
      </c>
      <c r="D358" s="303">
        <v>2050</v>
      </c>
      <c r="E358" s="83">
        <v>0.5</v>
      </c>
      <c r="G358" s="89"/>
      <c r="H358" s="89"/>
      <c r="I358" s="89"/>
      <c r="J358" s="89"/>
      <c r="K358" s="89"/>
    </row>
    <row r="359" spans="1:22" x14ac:dyDescent="0.35">
      <c r="A359" s="123" t="s">
        <v>146</v>
      </c>
      <c r="B359" s="303">
        <v>0</v>
      </c>
      <c r="C359" s="303">
        <v>2015</v>
      </c>
      <c r="D359" s="303">
        <v>2050</v>
      </c>
      <c r="E359" s="83">
        <v>0.5</v>
      </c>
      <c r="F359" s="89"/>
      <c r="G359" s="89"/>
      <c r="H359" s="89"/>
      <c r="I359" s="89"/>
      <c r="J359" s="89"/>
      <c r="K359" s="89"/>
      <c r="L359" s="89"/>
    </row>
    <row r="360" spans="1:22" x14ac:dyDescent="0.35">
      <c r="A360" s="123" t="s">
        <v>205</v>
      </c>
      <c r="B360" s="303">
        <v>0</v>
      </c>
      <c r="C360" s="303">
        <v>2015</v>
      </c>
      <c r="D360" s="303">
        <v>2050</v>
      </c>
      <c r="E360" s="83">
        <v>0.5</v>
      </c>
      <c r="F360" s="89"/>
      <c r="G360" s="89"/>
      <c r="H360" s="89"/>
      <c r="I360" s="89"/>
      <c r="J360" s="89"/>
      <c r="K360" s="89"/>
    </row>
    <row r="361" spans="1:22" x14ac:dyDescent="0.35">
      <c r="A361" s="123" t="s">
        <v>148</v>
      </c>
      <c r="B361" s="303">
        <v>0</v>
      </c>
      <c r="C361" s="303">
        <v>2015</v>
      </c>
      <c r="D361" s="303">
        <v>2050</v>
      </c>
      <c r="E361" s="83">
        <v>0.5</v>
      </c>
      <c r="F361" s="99"/>
      <c r="G361" s="99"/>
      <c r="H361" s="99"/>
      <c r="I361" s="99"/>
      <c r="J361" s="99"/>
      <c r="K361" s="99"/>
    </row>
    <row r="362" spans="1:22" x14ac:dyDescent="0.35">
      <c r="A362" s="123" t="s">
        <v>149</v>
      </c>
      <c r="B362" s="303">
        <v>0</v>
      </c>
      <c r="C362" s="303">
        <v>2015</v>
      </c>
      <c r="D362" s="303">
        <v>2050</v>
      </c>
      <c r="E362" s="83">
        <v>0.5</v>
      </c>
      <c r="F362" s="89"/>
      <c r="G362" s="89"/>
      <c r="H362" s="89"/>
      <c r="I362" s="89"/>
      <c r="J362" s="89"/>
      <c r="K362" s="89"/>
    </row>
    <row r="364" spans="1:22" x14ac:dyDescent="0.35">
      <c r="A364" s="96" t="s">
        <v>1120</v>
      </c>
      <c r="B364" s="99"/>
      <c r="C364" s="89"/>
      <c r="D364" s="89"/>
      <c r="E364" s="89"/>
      <c r="F364" s="89"/>
      <c r="G364" s="89"/>
      <c r="H364" s="89"/>
      <c r="I364" s="89"/>
      <c r="J364" s="89"/>
      <c r="K364" s="89"/>
    </row>
    <row r="365" spans="1:22" x14ac:dyDescent="0.35">
      <c r="A365" s="115" t="s">
        <v>406</v>
      </c>
      <c r="B365" s="41" t="s">
        <v>1121</v>
      </c>
      <c r="C365" s="41" t="s">
        <v>1255</v>
      </c>
      <c r="D365" s="41" t="s">
        <v>1256</v>
      </c>
      <c r="E365" s="41" t="s">
        <v>1257</v>
      </c>
      <c r="F365" s="85"/>
      <c r="G365" s="85"/>
      <c r="H365" s="85"/>
      <c r="I365" s="85"/>
      <c r="J365" s="85"/>
      <c r="K365" s="85"/>
      <c r="L365" s="85"/>
      <c r="M365" s="85"/>
      <c r="N365" s="85"/>
      <c r="O365" s="85"/>
      <c r="P365" s="85"/>
      <c r="Q365" s="85"/>
      <c r="R365" s="85"/>
      <c r="S365" s="85"/>
      <c r="T365" s="85"/>
      <c r="U365" s="85"/>
      <c r="V365" s="85"/>
    </row>
    <row r="366" spans="1:22" x14ac:dyDescent="0.35">
      <c r="A366" s="8" t="s">
        <v>504</v>
      </c>
      <c r="B366" s="115" t="s">
        <v>187</v>
      </c>
      <c r="C366" s="115" t="s">
        <v>405</v>
      </c>
      <c r="D366" s="115" t="s">
        <v>405</v>
      </c>
      <c r="E366" s="115" t="s">
        <v>187</v>
      </c>
    </row>
    <row r="367" spans="1:22" x14ac:dyDescent="0.35">
      <c r="A367" s="123" t="s">
        <v>202</v>
      </c>
      <c r="B367" s="303">
        <v>0</v>
      </c>
      <c r="C367" s="303">
        <v>2024</v>
      </c>
      <c r="D367" s="303">
        <v>2050</v>
      </c>
      <c r="E367" s="83">
        <v>0.3</v>
      </c>
      <c r="G367" s="99"/>
      <c r="H367" s="99"/>
      <c r="I367" s="99"/>
      <c r="J367" s="99"/>
      <c r="K367" s="99"/>
    </row>
    <row r="368" spans="1:22" x14ac:dyDescent="0.35">
      <c r="A368" s="123" t="s">
        <v>142</v>
      </c>
      <c r="B368" s="303">
        <v>0</v>
      </c>
      <c r="C368" s="303">
        <v>2024</v>
      </c>
      <c r="D368" s="303">
        <v>2050</v>
      </c>
      <c r="E368" s="83">
        <v>0.3</v>
      </c>
      <c r="G368" s="89"/>
      <c r="H368" s="89"/>
      <c r="I368" s="89"/>
      <c r="J368" s="89"/>
      <c r="K368" s="89"/>
    </row>
    <row r="369" spans="1:12" x14ac:dyDescent="0.35">
      <c r="A369" s="123" t="s">
        <v>203</v>
      </c>
      <c r="B369" s="303">
        <v>0</v>
      </c>
      <c r="C369" s="303">
        <v>2024</v>
      </c>
      <c r="D369" s="303">
        <v>2050</v>
      </c>
      <c r="E369" s="83">
        <v>0.3</v>
      </c>
      <c r="G369" s="89"/>
      <c r="H369" s="89"/>
      <c r="I369" s="89"/>
      <c r="J369" s="89"/>
      <c r="K369" s="89"/>
    </row>
    <row r="370" spans="1:12" x14ac:dyDescent="0.35">
      <c r="A370" s="123" t="s">
        <v>225</v>
      </c>
      <c r="B370" s="303">
        <v>0</v>
      </c>
      <c r="C370" s="303">
        <v>2024</v>
      </c>
      <c r="D370" s="303">
        <v>2050</v>
      </c>
      <c r="E370" s="83">
        <v>0.3</v>
      </c>
      <c r="G370" s="89"/>
      <c r="H370" s="89"/>
      <c r="I370" s="89"/>
      <c r="J370" s="89"/>
      <c r="K370" s="89"/>
    </row>
    <row r="371" spans="1:12" x14ac:dyDescent="0.35">
      <c r="A371" s="123" t="s">
        <v>204</v>
      </c>
      <c r="B371" s="303">
        <v>0</v>
      </c>
      <c r="C371" s="303">
        <v>2024</v>
      </c>
      <c r="D371" s="303">
        <v>2050</v>
      </c>
      <c r="E371" s="83">
        <v>0.3</v>
      </c>
      <c r="G371" s="89"/>
      <c r="H371" s="89"/>
      <c r="I371" s="89"/>
      <c r="J371" s="89"/>
      <c r="K371" s="89"/>
    </row>
    <row r="372" spans="1:12" x14ac:dyDescent="0.35">
      <c r="A372" s="123" t="s">
        <v>146</v>
      </c>
      <c r="B372" s="303">
        <v>0</v>
      </c>
      <c r="C372" s="303">
        <v>2024</v>
      </c>
      <c r="D372" s="303">
        <v>2050</v>
      </c>
      <c r="E372" s="83">
        <v>0.3</v>
      </c>
      <c r="F372" s="89"/>
      <c r="G372" s="89"/>
      <c r="H372" s="89"/>
      <c r="I372" s="89"/>
      <c r="J372" s="89"/>
      <c r="K372" s="89"/>
      <c r="L372" s="89"/>
    </row>
    <row r="373" spans="1:12" x14ac:dyDescent="0.35">
      <c r="A373" s="123" t="s">
        <v>205</v>
      </c>
      <c r="B373" s="303">
        <v>0</v>
      </c>
      <c r="C373" s="303">
        <v>2024</v>
      </c>
      <c r="D373" s="303">
        <v>2050</v>
      </c>
      <c r="E373" s="83">
        <v>0.3</v>
      </c>
      <c r="F373" s="89"/>
      <c r="G373" s="89"/>
      <c r="H373" s="89"/>
      <c r="I373" s="89"/>
      <c r="J373" s="89"/>
      <c r="K373" s="89"/>
    </row>
    <row r="374" spans="1:12" x14ac:dyDescent="0.35">
      <c r="A374" s="123" t="s">
        <v>148</v>
      </c>
      <c r="B374" s="303">
        <v>0</v>
      </c>
      <c r="C374" s="303">
        <v>2024</v>
      </c>
      <c r="D374" s="303">
        <v>2050</v>
      </c>
      <c r="E374" s="83">
        <v>0.3</v>
      </c>
      <c r="F374" s="99"/>
      <c r="G374" s="99"/>
      <c r="H374" s="99"/>
      <c r="I374" s="99"/>
      <c r="J374" s="99"/>
      <c r="K374" s="99"/>
    </row>
    <row r="375" spans="1:12" x14ac:dyDescent="0.35">
      <c r="A375" s="123" t="s">
        <v>149</v>
      </c>
      <c r="B375" s="303">
        <v>0</v>
      </c>
      <c r="C375" s="303">
        <v>2024</v>
      </c>
      <c r="D375" s="303">
        <v>2050</v>
      </c>
      <c r="E375" s="83">
        <v>0.3</v>
      </c>
      <c r="F375" s="89"/>
      <c r="G375" s="89"/>
      <c r="H375" s="89"/>
      <c r="I375" s="89"/>
      <c r="J375" s="89"/>
      <c r="K375" s="89"/>
    </row>
    <row r="377" spans="1:12" x14ac:dyDescent="0.35">
      <c r="A377" s="96" t="s">
        <v>1125</v>
      </c>
      <c r="B377" s="41" t="s">
        <v>1126</v>
      </c>
      <c r="C377" s="41" t="s">
        <v>1127</v>
      </c>
      <c r="D377" s="41" t="s">
        <v>1128</v>
      </c>
      <c r="E377" s="41" t="s">
        <v>1129</v>
      </c>
      <c r="F377" s="98"/>
    </row>
    <row r="378" spans="1:12" x14ac:dyDescent="0.35">
      <c r="A378" s="8" t="s">
        <v>506</v>
      </c>
      <c r="B378" s="101" t="s">
        <v>187</v>
      </c>
      <c r="C378" s="101" t="s">
        <v>405</v>
      </c>
      <c r="D378" s="101" t="s">
        <v>405</v>
      </c>
      <c r="E378" s="101" t="s">
        <v>187</v>
      </c>
      <c r="F378" s="99"/>
    </row>
    <row r="379" spans="1:12" x14ac:dyDescent="0.35">
      <c r="A379" s="8" t="s">
        <v>186</v>
      </c>
      <c r="B379" s="97">
        <v>1</v>
      </c>
      <c r="C379" s="97">
        <v>2030</v>
      </c>
      <c r="D379" s="97">
        <v>2050</v>
      </c>
      <c r="E379" s="102">
        <v>0.1</v>
      </c>
      <c r="F379" s="124"/>
    </row>
    <row r="380" spans="1:12" x14ac:dyDescent="0.35">
      <c r="A380" s="96" t="s">
        <v>1272</v>
      </c>
    </row>
    <row r="381" spans="1:12" x14ac:dyDescent="0.35">
      <c r="A381" s="123" t="s">
        <v>1271</v>
      </c>
    </row>
    <row r="382" spans="1:12" x14ac:dyDescent="0.35">
      <c r="A382" s="64" t="s">
        <v>229</v>
      </c>
      <c r="B382" s="25" t="s">
        <v>230</v>
      </c>
    </row>
    <row r="383" spans="1:12" x14ac:dyDescent="0.35">
      <c r="A383" s="131">
        <v>0</v>
      </c>
      <c r="B383" s="131" t="s">
        <v>1122</v>
      </c>
    </row>
    <row r="384" spans="1:12" x14ac:dyDescent="0.35">
      <c r="A384" s="131">
        <v>1</v>
      </c>
      <c r="B384" s="131" t="s">
        <v>1123</v>
      </c>
    </row>
    <row r="385" spans="1:12" x14ac:dyDescent="0.35">
      <c r="A385" s="131">
        <v>2</v>
      </c>
      <c r="B385" s="131" t="s">
        <v>1124</v>
      </c>
    </row>
    <row r="386" spans="1:12" x14ac:dyDescent="0.35">
      <c r="A386" s="126" t="s">
        <v>231</v>
      </c>
      <c r="B386" s="97">
        <v>0</v>
      </c>
    </row>
    <row r="388" spans="1:12" x14ac:dyDescent="0.35">
      <c r="A388" s="96" t="s">
        <v>1394</v>
      </c>
      <c r="B388" t="s">
        <v>1395</v>
      </c>
    </row>
    <row r="389" spans="1:12" x14ac:dyDescent="0.35">
      <c r="A389" s="115" t="s">
        <v>406</v>
      </c>
      <c r="B389" s="41" t="s">
        <v>1396</v>
      </c>
      <c r="C389" s="41" t="s">
        <v>1397</v>
      </c>
      <c r="D389" s="41" t="s">
        <v>1398</v>
      </c>
      <c r="E389" s="99"/>
    </row>
    <row r="390" spans="1:12" x14ac:dyDescent="0.35">
      <c r="A390" s="8" t="s">
        <v>1085</v>
      </c>
      <c r="B390" s="115" t="s">
        <v>187</v>
      </c>
      <c r="C390" s="115" t="s">
        <v>405</v>
      </c>
      <c r="D390" s="115" t="s">
        <v>405</v>
      </c>
      <c r="E390" s="98"/>
    </row>
    <row r="391" spans="1:12" x14ac:dyDescent="0.35">
      <c r="A391" s="133" t="s">
        <v>202</v>
      </c>
      <c r="B391" s="303">
        <v>0</v>
      </c>
      <c r="C391" s="303">
        <v>2025</v>
      </c>
      <c r="D391" s="303">
        <v>2050</v>
      </c>
      <c r="E391" s="89"/>
      <c r="G391" s="99"/>
      <c r="H391" s="99"/>
      <c r="I391" s="99"/>
      <c r="J391" s="99"/>
      <c r="K391" s="99"/>
    </row>
    <row r="392" spans="1:12" x14ac:dyDescent="0.35">
      <c r="A392" s="133" t="s">
        <v>142</v>
      </c>
      <c r="B392" s="303">
        <v>0</v>
      </c>
      <c r="C392" s="303">
        <v>2025</v>
      </c>
      <c r="D392" s="303">
        <v>2050</v>
      </c>
      <c r="E392" s="89"/>
      <c r="G392" s="89"/>
      <c r="H392" s="89"/>
      <c r="I392" s="89"/>
      <c r="J392" s="89"/>
      <c r="K392" s="89"/>
    </row>
    <row r="393" spans="1:12" x14ac:dyDescent="0.35">
      <c r="A393" s="133" t="s">
        <v>203</v>
      </c>
      <c r="B393" s="303">
        <v>0</v>
      </c>
      <c r="C393" s="303">
        <v>2025</v>
      </c>
      <c r="D393" s="303">
        <v>2050</v>
      </c>
      <c r="E393" s="89"/>
      <c r="G393" s="89"/>
      <c r="H393" s="89"/>
      <c r="I393" s="89"/>
      <c r="J393" s="89"/>
      <c r="K393" s="89"/>
    </row>
    <row r="394" spans="1:12" x14ac:dyDescent="0.35">
      <c r="A394" s="133" t="s">
        <v>225</v>
      </c>
      <c r="B394" s="303">
        <v>0</v>
      </c>
      <c r="C394" s="303">
        <v>2025</v>
      </c>
      <c r="D394" s="303">
        <v>2050</v>
      </c>
      <c r="E394" s="89"/>
      <c r="G394" s="89"/>
      <c r="H394" s="89"/>
      <c r="I394" s="89"/>
      <c r="J394" s="89"/>
      <c r="K394" s="89"/>
    </row>
    <row r="395" spans="1:12" x14ac:dyDescent="0.35">
      <c r="A395" s="133" t="s">
        <v>204</v>
      </c>
      <c r="B395" s="303">
        <v>0</v>
      </c>
      <c r="C395" s="303">
        <v>2025</v>
      </c>
      <c r="D395" s="303">
        <v>2050</v>
      </c>
      <c r="E395" s="89"/>
      <c r="G395" s="89"/>
      <c r="H395" s="89"/>
      <c r="I395" s="89"/>
      <c r="J395" s="89"/>
      <c r="K395" s="89"/>
    </row>
    <row r="396" spans="1:12" x14ac:dyDescent="0.35">
      <c r="A396" s="133" t="s">
        <v>146</v>
      </c>
      <c r="B396" s="303">
        <v>0</v>
      </c>
      <c r="C396" s="303">
        <v>2025</v>
      </c>
      <c r="D396" s="303">
        <v>2050</v>
      </c>
      <c r="E396" s="89"/>
      <c r="F396" s="89"/>
      <c r="G396" s="89"/>
      <c r="H396" s="89"/>
      <c r="I396" s="89"/>
      <c r="J396" s="89"/>
      <c r="K396" s="89"/>
      <c r="L396" s="89"/>
    </row>
    <row r="397" spans="1:12" x14ac:dyDescent="0.35">
      <c r="A397" s="133" t="s">
        <v>205</v>
      </c>
      <c r="B397" s="303">
        <v>0</v>
      </c>
      <c r="C397" s="303">
        <v>2025</v>
      </c>
      <c r="D397" s="303">
        <v>2050</v>
      </c>
      <c r="E397" s="89"/>
      <c r="F397" s="89"/>
      <c r="G397" s="89"/>
      <c r="H397" s="89"/>
      <c r="I397" s="89"/>
      <c r="J397" s="89"/>
      <c r="K397" s="89"/>
    </row>
    <row r="398" spans="1:12" x14ac:dyDescent="0.35">
      <c r="A398" s="133" t="s">
        <v>148</v>
      </c>
      <c r="B398" s="303">
        <v>0</v>
      </c>
      <c r="C398" s="303">
        <v>2025</v>
      </c>
      <c r="D398" s="303">
        <v>2050</v>
      </c>
      <c r="E398" s="89"/>
      <c r="F398" s="99"/>
      <c r="G398" s="99"/>
      <c r="H398" s="99"/>
      <c r="I398" s="99"/>
      <c r="J398" s="99"/>
      <c r="K398" s="99"/>
    </row>
    <row r="399" spans="1:12" x14ac:dyDescent="0.35">
      <c r="A399" s="133" t="s">
        <v>149</v>
      </c>
      <c r="B399" s="303">
        <v>0</v>
      </c>
      <c r="C399" s="303">
        <v>2025</v>
      </c>
      <c r="D399" s="303">
        <v>2050</v>
      </c>
      <c r="E399" s="89"/>
      <c r="F399" s="89"/>
      <c r="G399" s="89"/>
      <c r="H399" s="89"/>
      <c r="I399" s="89"/>
      <c r="J399" s="89"/>
      <c r="K399" s="89"/>
    </row>
    <row r="400" spans="1:12" x14ac:dyDescent="0.35">
      <c r="A400" s="89"/>
      <c r="B400" s="89"/>
      <c r="C400" s="89"/>
      <c r="D400" s="89"/>
      <c r="E400" s="89"/>
      <c r="F400" s="89"/>
      <c r="G400" s="89"/>
      <c r="H400" s="89"/>
      <c r="I400" s="89"/>
      <c r="J400" s="89"/>
      <c r="K400" s="89"/>
    </row>
    <row r="401" spans="1:13" x14ac:dyDescent="0.35">
      <c r="A401" s="41" t="s">
        <v>1399</v>
      </c>
      <c r="B401" t="s">
        <v>1400</v>
      </c>
    </row>
    <row r="402" spans="1:13" x14ac:dyDescent="0.35">
      <c r="A402" s="126" t="s">
        <v>1074</v>
      </c>
      <c r="B402" s="41" t="s">
        <v>1401</v>
      </c>
      <c r="C402" s="41" t="s">
        <v>1402</v>
      </c>
      <c r="D402" s="41" t="s">
        <v>1403</v>
      </c>
      <c r="E402" s="41" t="s">
        <v>1404</v>
      </c>
      <c r="F402" s="41" t="s">
        <v>1405</v>
      </c>
      <c r="G402" s="41" t="s">
        <v>1406</v>
      </c>
      <c r="H402" s="41" t="s">
        <v>1407</v>
      </c>
      <c r="I402" s="41" t="s">
        <v>1408</v>
      </c>
      <c r="J402" s="41" t="s">
        <v>1409</v>
      </c>
      <c r="K402" s="41" t="s">
        <v>1410</v>
      </c>
      <c r="L402" s="41" t="s">
        <v>1411</v>
      </c>
    </row>
    <row r="403" spans="1:13" x14ac:dyDescent="0.35">
      <c r="A403" s="133" t="s">
        <v>202</v>
      </c>
      <c r="B403" s="83">
        <v>0</v>
      </c>
      <c r="C403" s="83">
        <v>0.26600000000000001</v>
      </c>
      <c r="D403" s="83">
        <v>0.48399999999999999</v>
      </c>
      <c r="E403" s="83">
        <v>0</v>
      </c>
      <c r="F403" s="83">
        <v>0.19000000000000003</v>
      </c>
      <c r="G403" s="83">
        <v>4.7500000000000021E-2</v>
      </c>
      <c r="H403" s="83">
        <v>0</v>
      </c>
      <c r="I403" s="83">
        <v>0</v>
      </c>
      <c r="J403" s="164">
        <v>0</v>
      </c>
      <c r="K403" s="164">
        <v>0</v>
      </c>
      <c r="L403" s="83">
        <v>1.2500000000000023E-2</v>
      </c>
      <c r="M403" s="307">
        <f t="shared" ref="M403:M411" si="2">SUM(B403:L403)</f>
        <v>1</v>
      </c>
    </row>
    <row r="404" spans="1:13" x14ac:dyDescent="0.35">
      <c r="A404" s="133" t="s">
        <v>142</v>
      </c>
      <c r="B404" s="83">
        <v>0</v>
      </c>
      <c r="C404" s="83">
        <v>0.35699999999999998</v>
      </c>
      <c r="D404" s="83">
        <v>0.36799999999999999</v>
      </c>
      <c r="E404" s="83">
        <v>0</v>
      </c>
      <c r="F404" s="83">
        <v>0.2</v>
      </c>
      <c r="G404" s="83">
        <v>7.0000000000000007E-2</v>
      </c>
      <c r="H404" s="83">
        <v>0</v>
      </c>
      <c r="I404" s="83">
        <v>0</v>
      </c>
      <c r="J404" s="164">
        <v>0</v>
      </c>
      <c r="K404" s="164">
        <v>0</v>
      </c>
      <c r="L404" s="83">
        <v>5.0000000000000001E-3</v>
      </c>
      <c r="M404" s="307">
        <f t="shared" si="2"/>
        <v>1</v>
      </c>
    </row>
    <row r="405" spans="1:13" x14ac:dyDescent="0.35">
      <c r="A405" s="133" t="s">
        <v>203</v>
      </c>
      <c r="B405" s="83">
        <v>0.04</v>
      </c>
      <c r="C405" s="83">
        <v>0.38</v>
      </c>
      <c r="D405" s="83">
        <v>0</v>
      </c>
      <c r="E405" s="83">
        <v>0</v>
      </c>
      <c r="F405" s="83">
        <v>0.2</v>
      </c>
      <c r="G405" s="83">
        <v>0.28999999999999998</v>
      </c>
      <c r="H405" s="83">
        <v>0.02</v>
      </c>
      <c r="I405" s="83">
        <v>7.0000000000000007E-2</v>
      </c>
      <c r="J405" s="164">
        <v>0</v>
      </c>
      <c r="K405" s="164">
        <v>0</v>
      </c>
      <c r="L405" s="83">
        <v>0</v>
      </c>
      <c r="M405" s="307">
        <f t="shared" si="2"/>
        <v>1</v>
      </c>
    </row>
    <row r="406" spans="1:13" x14ac:dyDescent="0.35">
      <c r="A406" s="133" t="s">
        <v>225</v>
      </c>
      <c r="B406" s="83">
        <v>9.9166666666666695E-2</v>
      </c>
      <c r="C406" s="83">
        <v>0.19416700000000001</v>
      </c>
      <c r="D406" s="83">
        <v>0</v>
      </c>
      <c r="E406" s="83">
        <v>0</v>
      </c>
      <c r="F406" s="83">
        <v>0.47916700000000001</v>
      </c>
      <c r="G406" s="83">
        <v>0.18416666666666667</v>
      </c>
      <c r="H406" s="83">
        <v>9.1666666666666841E-3</v>
      </c>
      <c r="I406" s="83">
        <v>3.4167000000000003E-2</v>
      </c>
      <c r="J406" s="164">
        <v>0</v>
      </c>
      <c r="K406" s="164">
        <v>0</v>
      </c>
      <c r="L406" s="83">
        <v>0</v>
      </c>
      <c r="M406" s="307">
        <f t="shared" si="2"/>
        <v>1.0000010000000001</v>
      </c>
    </row>
    <row r="407" spans="1:13" x14ac:dyDescent="0.35">
      <c r="A407" s="133" t="s">
        <v>204</v>
      </c>
      <c r="B407" s="83">
        <v>0</v>
      </c>
      <c r="C407" s="83">
        <v>1.2000000000000002E-2</v>
      </c>
      <c r="D407" s="83">
        <v>0</v>
      </c>
      <c r="E407" s="83">
        <v>0</v>
      </c>
      <c r="F407" s="83">
        <v>0.27200000000000002</v>
      </c>
      <c r="G407" s="83">
        <v>0.192</v>
      </c>
      <c r="H407" s="83">
        <v>1.2000000000000002E-2</v>
      </c>
      <c r="I407" s="83">
        <v>0.51200000000000001</v>
      </c>
      <c r="J407" s="164">
        <v>0</v>
      </c>
      <c r="K407" s="164">
        <v>0</v>
      </c>
      <c r="L407" s="83">
        <v>0</v>
      </c>
      <c r="M407" s="307">
        <f t="shared" si="2"/>
        <v>1</v>
      </c>
    </row>
    <row r="408" spans="1:13" x14ac:dyDescent="0.35">
      <c r="A408" s="133" t="s">
        <v>146</v>
      </c>
      <c r="B408" s="83">
        <v>0</v>
      </c>
      <c r="C408" s="83">
        <v>0.01</v>
      </c>
      <c r="D408" s="83">
        <v>0.01</v>
      </c>
      <c r="E408" s="83">
        <v>0</v>
      </c>
      <c r="F408" s="83">
        <v>0.36</v>
      </c>
      <c r="G408" s="83">
        <v>0.62</v>
      </c>
      <c r="H408" s="83">
        <v>0</v>
      </c>
      <c r="I408" s="83">
        <v>0</v>
      </c>
      <c r="J408" s="164">
        <v>0</v>
      </c>
      <c r="K408" s="164">
        <v>0</v>
      </c>
      <c r="L408" s="83">
        <v>0</v>
      </c>
      <c r="M408" s="307">
        <f t="shared" si="2"/>
        <v>1</v>
      </c>
    </row>
    <row r="409" spans="1:13" x14ac:dyDescent="0.35">
      <c r="A409" s="133" t="s">
        <v>205</v>
      </c>
      <c r="B409" s="83">
        <v>2.0000000000000014E-2</v>
      </c>
      <c r="C409" s="83">
        <v>0.27749999999999997</v>
      </c>
      <c r="D409" s="83">
        <v>0.3</v>
      </c>
      <c r="E409" s="83">
        <v>0</v>
      </c>
      <c r="F409" s="83">
        <v>0.19</v>
      </c>
      <c r="G409" s="83">
        <v>0.15750000000000003</v>
      </c>
      <c r="H409" s="83">
        <v>1.0000000000000014E-2</v>
      </c>
      <c r="I409" s="83">
        <v>3.5000000000000017E-2</v>
      </c>
      <c r="J409" s="164">
        <v>0</v>
      </c>
      <c r="K409" s="164">
        <v>0</v>
      </c>
      <c r="L409" s="83">
        <v>1.0000000000000014E-2</v>
      </c>
      <c r="M409" s="307">
        <f t="shared" si="2"/>
        <v>0.99999999999999989</v>
      </c>
    </row>
    <row r="410" spans="1:13" x14ac:dyDescent="0.35">
      <c r="A410" s="133" t="s">
        <v>148</v>
      </c>
      <c r="B410" s="83">
        <v>0.14979999999999999</v>
      </c>
      <c r="C410" s="83">
        <v>0.26983000000000001</v>
      </c>
      <c r="D410" s="83">
        <v>0.26283000000000001</v>
      </c>
      <c r="E410" s="83">
        <v>0</v>
      </c>
      <c r="F410" s="83">
        <v>0.10783</v>
      </c>
      <c r="G410" s="83">
        <v>0.18383333333333332</v>
      </c>
      <c r="H410" s="83">
        <v>0</v>
      </c>
      <c r="I410" s="83">
        <v>0</v>
      </c>
      <c r="J410" s="164">
        <v>0</v>
      </c>
      <c r="K410" s="164">
        <v>0</v>
      </c>
      <c r="L410" s="83">
        <v>2.5833333333333312E-2</v>
      </c>
      <c r="M410" s="307">
        <f t="shared" si="2"/>
        <v>0.9999566666666666</v>
      </c>
    </row>
    <row r="411" spans="1:13" x14ac:dyDescent="0.35">
      <c r="A411" s="133" t="s">
        <v>149</v>
      </c>
      <c r="B411" s="83">
        <v>6.3124999999999935E-3</v>
      </c>
      <c r="C411" s="83">
        <v>5.931249999999999E-2</v>
      </c>
      <c r="D411" s="83">
        <v>1.0812499999999994E-2</v>
      </c>
      <c r="E411" s="83">
        <v>0</v>
      </c>
      <c r="F411" s="83">
        <v>0.72981249999999998</v>
      </c>
      <c r="G411" s="83">
        <v>8.0312499999999995E-2</v>
      </c>
      <c r="H411" s="83">
        <v>3.3124999999999934E-3</v>
      </c>
      <c r="I411" s="83">
        <v>8.3812499999999998E-2</v>
      </c>
      <c r="J411" s="164">
        <v>0</v>
      </c>
      <c r="K411" s="164">
        <v>0</v>
      </c>
      <c r="L411" s="83">
        <v>2.6312499999999996E-2</v>
      </c>
      <c r="M411" s="307">
        <f t="shared" si="2"/>
        <v>0.99999999999999978</v>
      </c>
    </row>
    <row r="413" spans="1:13" x14ac:dyDescent="0.35">
      <c r="A413" s="41" t="s">
        <v>1412</v>
      </c>
      <c r="B413" t="s">
        <v>1400</v>
      </c>
    </row>
    <row r="414" spans="1:13" x14ac:dyDescent="0.35">
      <c r="A414" s="126" t="s">
        <v>1074</v>
      </c>
      <c r="B414" s="41" t="s">
        <v>1401</v>
      </c>
      <c r="C414" s="41" t="s">
        <v>1402</v>
      </c>
      <c r="D414" s="41" t="s">
        <v>1403</v>
      </c>
      <c r="E414" s="41" t="s">
        <v>1404</v>
      </c>
      <c r="F414" s="41" t="s">
        <v>1405</v>
      </c>
      <c r="G414" s="41" t="s">
        <v>1406</v>
      </c>
      <c r="H414" s="41" t="s">
        <v>1407</v>
      </c>
      <c r="I414" s="41" t="s">
        <v>1408</v>
      </c>
      <c r="J414" s="41" t="s">
        <v>1409</v>
      </c>
      <c r="K414" s="41" t="s">
        <v>1410</v>
      </c>
      <c r="L414" s="41" t="s">
        <v>1411</v>
      </c>
    </row>
    <row r="415" spans="1:13" x14ac:dyDescent="0.35">
      <c r="A415" s="133" t="s">
        <v>202</v>
      </c>
      <c r="B415" s="83">
        <v>0</v>
      </c>
      <c r="C415" s="83">
        <v>0.23849999999999999</v>
      </c>
      <c r="D415" s="83">
        <v>0.41500000000000004</v>
      </c>
      <c r="E415" s="83">
        <v>0</v>
      </c>
      <c r="F415" s="83">
        <v>0.26</v>
      </c>
      <c r="G415" s="83">
        <v>8.9999999999999993E-3</v>
      </c>
      <c r="H415" s="83">
        <v>0</v>
      </c>
      <c r="I415" s="83">
        <v>0</v>
      </c>
      <c r="J415" s="164">
        <v>0</v>
      </c>
      <c r="K415" s="164">
        <v>0</v>
      </c>
      <c r="L415" s="83">
        <v>7.7499999999999999E-2</v>
      </c>
      <c r="M415" s="307">
        <f t="shared" ref="M415:M423" si="3">SUM(B415:L415)</f>
        <v>1</v>
      </c>
    </row>
    <row r="416" spans="1:13" x14ac:dyDescent="0.35">
      <c r="A416" s="133" t="s">
        <v>142</v>
      </c>
      <c r="B416" s="83">
        <v>0</v>
      </c>
      <c r="C416" s="83">
        <v>0.252</v>
      </c>
      <c r="D416" s="83">
        <v>0.39</v>
      </c>
      <c r="E416" s="83">
        <v>0</v>
      </c>
      <c r="F416" s="83">
        <v>0.32</v>
      </c>
      <c r="G416" s="83">
        <v>1.7999999999999999E-2</v>
      </c>
      <c r="H416" s="83">
        <v>0</v>
      </c>
      <c r="I416" s="83">
        <v>0</v>
      </c>
      <c r="J416" s="164">
        <v>0</v>
      </c>
      <c r="K416" s="164">
        <v>0</v>
      </c>
      <c r="L416" s="83">
        <v>0.02</v>
      </c>
      <c r="M416" s="307">
        <f t="shared" si="3"/>
        <v>1</v>
      </c>
    </row>
    <row r="417" spans="1:13" x14ac:dyDescent="0.35">
      <c r="A417" s="133" t="s">
        <v>203</v>
      </c>
      <c r="B417" s="83">
        <v>0</v>
      </c>
      <c r="C417" s="83">
        <v>0</v>
      </c>
      <c r="D417" s="83">
        <v>0</v>
      </c>
      <c r="E417" s="83">
        <v>0.46</v>
      </c>
      <c r="F417" s="83">
        <v>0.5</v>
      </c>
      <c r="G417" s="83">
        <v>0.02</v>
      </c>
      <c r="H417" s="83">
        <v>0</v>
      </c>
      <c r="I417" s="83">
        <v>0.02</v>
      </c>
      <c r="J417" s="164">
        <v>0</v>
      </c>
      <c r="K417" s="164">
        <v>0</v>
      </c>
      <c r="L417" s="83">
        <v>0</v>
      </c>
      <c r="M417" s="307">
        <f t="shared" si="3"/>
        <v>1</v>
      </c>
    </row>
    <row r="418" spans="1:13" x14ac:dyDescent="0.35">
      <c r="A418" s="133" t="s">
        <v>225</v>
      </c>
      <c r="B418" s="83">
        <v>0</v>
      </c>
      <c r="C418" s="83">
        <v>0</v>
      </c>
      <c r="D418" s="83">
        <v>0</v>
      </c>
      <c r="E418" s="83">
        <v>0.27500000000000002</v>
      </c>
      <c r="F418" s="83">
        <v>0.70500000000000007</v>
      </c>
      <c r="G418" s="83">
        <v>0.01</v>
      </c>
      <c r="H418" s="83">
        <v>0</v>
      </c>
      <c r="I418" s="83">
        <v>0.01</v>
      </c>
      <c r="J418" s="164">
        <v>0</v>
      </c>
      <c r="K418" s="164">
        <v>0</v>
      </c>
      <c r="L418" s="83">
        <v>0</v>
      </c>
      <c r="M418" s="307">
        <f t="shared" si="3"/>
        <v>1</v>
      </c>
    </row>
    <row r="419" spans="1:13" x14ac:dyDescent="0.35">
      <c r="A419" s="133" t="s">
        <v>204</v>
      </c>
      <c r="B419" s="83">
        <v>0</v>
      </c>
      <c r="C419" s="83">
        <v>8.3333333333333315E-3</v>
      </c>
      <c r="D419" s="83">
        <v>0</v>
      </c>
      <c r="E419" s="83">
        <v>3.833333333333333E-2</v>
      </c>
      <c r="F419" s="83">
        <v>0.21833333333333332</v>
      </c>
      <c r="G419" s="83">
        <v>0.19833333333333333</v>
      </c>
      <c r="H419" s="83">
        <v>8.3333333333333315E-3</v>
      </c>
      <c r="I419" s="83">
        <v>0.52833333333333332</v>
      </c>
      <c r="J419" s="164">
        <v>0</v>
      </c>
      <c r="K419" s="164">
        <v>0</v>
      </c>
      <c r="L419" s="83">
        <v>0</v>
      </c>
      <c r="M419" s="307">
        <f t="shared" si="3"/>
        <v>1</v>
      </c>
    </row>
    <row r="420" spans="1:13" x14ac:dyDescent="0.35">
      <c r="A420" s="133" t="s">
        <v>146</v>
      </c>
      <c r="B420" s="83">
        <v>0</v>
      </c>
      <c r="C420" s="83">
        <v>0</v>
      </c>
      <c r="D420" s="83">
        <v>0</v>
      </c>
      <c r="E420" s="83">
        <v>0</v>
      </c>
      <c r="F420" s="83">
        <v>0.99</v>
      </c>
      <c r="G420" s="83">
        <v>0</v>
      </c>
      <c r="H420" s="83">
        <v>0</v>
      </c>
      <c r="I420" s="83">
        <v>0</v>
      </c>
      <c r="J420" s="164">
        <v>0</v>
      </c>
      <c r="K420" s="164">
        <v>0</v>
      </c>
      <c r="L420" s="83">
        <v>0.01</v>
      </c>
      <c r="M420" s="307">
        <f t="shared" si="3"/>
        <v>1</v>
      </c>
    </row>
    <row r="421" spans="1:13" x14ac:dyDescent="0.35">
      <c r="A421" s="133" t="s">
        <v>205</v>
      </c>
      <c r="B421" s="83">
        <v>0</v>
      </c>
      <c r="C421" s="83">
        <v>0.1125</v>
      </c>
      <c r="D421" s="83">
        <v>0.22</v>
      </c>
      <c r="E421" s="83">
        <v>0.23</v>
      </c>
      <c r="F421" s="83">
        <v>0.35</v>
      </c>
      <c r="G421" s="83">
        <v>0.01</v>
      </c>
      <c r="H421" s="83">
        <v>0</v>
      </c>
      <c r="I421" s="83">
        <v>0.01</v>
      </c>
      <c r="J421" s="164">
        <v>0</v>
      </c>
      <c r="K421" s="164">
        <v>0</v>
      </c>
      <c r="L421" s="83">
        <v>6.7500000000000004E-2</v>
      </c>
      <c r="M421" s="307">
        <f t="shared" si="3"/>
        <v>1</v>
      </c>
    </row>
    <row r="422" spans="1:13" x14ac:dyDescent="0.35">
      <c r="A422" s="133" t="s">
        <v>148</v>
      </c>
      <c r="B422" s="83">
        <v>0</v>
      </c>
      <c r="C422" s="83">
        <v>1.6666666666667034E-3</v>
      </c>
      <c r="D422" s="83">
        <v>0</v>
      </c>
      <c r="E422" s="83">
        <v>0.1836666666666667</v>
      </c>
      <c r="F422" s="83">
        <v>0.81466666666666665</v>
      </c>
      <c r="G422" s="83">
        <v>0</v>
      </c>
      <c r="H422" s="83">
        <v>0</v>
      </c>
      <c r="I422" s="83">
        <v>0</v>
      </c>
      <c r="J422" s="164">
        <v>0</v>
      </c>
      <c r="K422" s="164">
        <v>0</v>
      </c>
      <c r="L422" s="83">
        <v>0</v>
      </c>
      <c r="M422" s="307">
        <f t="shared" si="3"/>
        <v>1</v>
      </c>
    </row>
    <row r="423" spans="1:13" x14ac:dyDescent="0.35">
      <c r="A423" s="133" t="s">
        <v>149</v>
      </c>
      <c r="B423" s="83">
        <v>0</v>
      </c>
      <c r="C423" s="83">
        <v>0</v>
      </c>
      <c r="D423" s="83">
        <v>0</v>
      </c>
      <c r="E423" s="83">
        <v>7.7100000000000057E-2</v>
      </c>
      <c r="F423" s="83">
        <v>0.85009999999999997</v>
      </c>
      <c r="G423" s="83">
        <v>1.3100000000000046E-2</v>
      </c>
      <c r="H423" s="83">
        <v>0</v>
      </c>
      <c r="I423" s="83">
        <v>5.6100000000000046E-2</v>
      </c>
      <c r="J423" s="164">
        <v>0</v>
      </c>
      <c r="K423" s="164">
        <v>0</v>
      </c>
      <c r="L423" s="83">
        <v>3.6000000000000441E-3</v>
      </c>
      <c r="M423" s="307">
        <f t="shared" si="3"/>
        <v>1</v>
      </c>
    </row>
    <row r="424" spans="1:13" x14ac:dyDescent="0.35">
      <c r="A424" s="89"/>
      <c r="B424" s="89"/>
      <c r="C424" s="89"/>
      <c r="D424" s="89"/>
      <c r="E424" s="89"/>
      <c r="F424" s="99"/>
      <c r="G424" s="99"/>
      <c r="H424" s="99"/>
      <c r="I424" s="99"/>
      <c r="J424" s="99"/>
      <c r="K424" s="99"/>
    </row>
    <row r="425" spans="1:13" x14ac:dyDescent="0.35">
      <c r="A425" s="41" t="s">
        <v>1413</v>
      </c>
      <c r="B425" t="s">
        <v>1400</v>
      </c>
    </row>
    <row r="426" spans="1:13" x14ac:dyDescent="0.35">
      <c r="A426" s="126" t="s">
        <v>1074</v>
      </c>
      <c r="B426" s="41" t="s">
        <v>1401</v>
      </c>
      <c r="C426" s="41" t="s">
        <v>1402</v>
      </c>
      <c r="D426" s="41" t="s">
        <v>1403</v>
      </c>
      <c r="E426" s="41" t="s">
        <v>1404</v>
      </c>
      <c r="F426" s="41" t="s">
        <v>1405</v>
      </c>
      <c r="G426" s="41" t="s">
        <v>1406</v>
      </c>
      <c r="H426" s="41" t="s">
        <v>1407</v>
      </c>
      <c r="I426" s="41" t="s">
        <v>1408</v>
      </c>
      <c r="J426" s="41" t="s">
        <v>1409</v>
      </c>
      <c r="K426" s="41" t="s">
        <v>1410</v>
      </c>
      <c r="L426" s="41" t="s">
        <v>1411</v>
      </c>
    </row>
    <row r="427" spans="1:13" x14ac:dyDescent="0.35">
      <c r="A427" s="133" t="s">
        <v>202</v>
      </c>
      <c r="B427" s="83">
        <v>0</v>
      </c>
      <c r="C427" s="83">
        <v>0.22125</v>
      </c>
      <c r="D427" s="83">
        <v>0</v>
      </c>
      <c r="E427" s="83">
        <v>0.39624999999999999</v>
      </c>
      <c r="F427" s="83">
        <v>0.14624999999999999</v>
      </c>
      <c r="G427" s="83">
        <v>0</v>
      </c>
      <c r="H427" s="83">
        <v>0</v>
      </c>
      <c r="I427" s="83">
        <v>0</v>
      </c>
      <c r="J427" s="164">
        <v>0</v>
      </c>
      <c r="K427" s="164">
        <v>0</v>
      </c>
      <c r="L427" s="83">
        <v>0.23624999999999999</v>
      </c>
      <c r="M427" s="307">
        <f t="shared" ref="M427:M435" si="4">SUM(B427:L427)</f>
        <v>0.99999999999999989</v>
      </c>
    </row>
    <row r="428" spans="1:13" x14ac:dyDescent="0.35">
      <c r="A428" s="133" t="s">
        <v>142</v>
      </c>
      <c r="B428" s="83">
        <v>0</v>
      </c>
      <c r="C428" s="83">
        <v>0.20500000000000002</v>
      </c>
      <c r="D428" s="83">
        <v>0</v>
      </c>
      <c r="E428" s="83">
        <v>0.79500000000000004</v>
      </c>
      <c r="F428" s="83">
        <v>0</v>
      </c>
      <c r="G428" s="83">
        <v>0</v>
      </c>
      <c r="H428" s="83">
        <v>0</v>
      </c>
      <c r="I428" s="83">
        <v>0</v>
      </c>
      <c r="J428" s="164">
        <v>0</v>
      </c>
      <c r="K428" s="164">
        <v>0</v>
      </c>
      <c r="L428" s="83">
        <v>0</v>
      </c>
      <c r="M428" s="307">
        <f t="shared" si="4"/>
        <v>1</v>
      </c>
    </row>
    <row r="429" spans="1:13" x14ac:dyDescent="0.35">
      <c r="A429" s="133" t="s">
        <v>203</v>
      </c>
      <c r="B429" s="83">
        <v>0</v>
      </c>
      <c r="C429" s="83">
        <v>0</v>
      </c>
      <c r="D429" s="83">
        <v>0</v>
      </c>
      <c r="E429" s="83">
        <v>0.41</v>
      </c>
      <c r="F429" s="83">
        <v>0.5</v>
      </c>
      <c r="G429" s="83">
        <v>0.04</v>
      </c>
      <c r="H429" s="83">
        <v>0</v>
      </c>
      <c r="I429" s="83">
        <v>0.05</v>
      </c>
      <c r="J429" s="164">
        <v>0</v>
      </c>
      <c r="K429" s="164">
        <v>0</v>
      </c>
      <c r="L429" s="83">
        <v>0</v>
      </c>
      <c r="M429" s="307">
        <f t="shared" si="4"/>
        <v>1</v>
      </c>
    </row>
    <row r="430" spans="1:13" x14ac:dyDescent="0.35">
      <c r="A430" s="133" t="s">
        <v>225</v>
      </c>
      <c r="B430" s="83">
        <v>0</v>
      </c>
      <c r="C430" s="83">
        <v>0</v>
      </c>
      <c r="D430" s="83">
        <v>0</v>
      </c>
      <c r="E430" s="83">
        <v>0.41</v>
      </c>
      <c r="F430" s="83">
        <v>0.5</v>
      </c>
      <c r="G430" s="83">
        <v>0.04</v>
      </c>
      <c r="H430" s="83">
        <v>0</v>
      </c>
      <c r="I430" s="83">
        <v>0.05</v>
      </c>
      <c r="J430" s="164">
        <v>0</v>
      </c>
      <c r="K430" s="164">
        <v>0</v>
      </c>
      <c r="L430" s="83">
        <v>0</v>
      </c>
      <c r="M430" s="307">
        <f t="shared" si="4"/>
        <v>1</v>
      </c>
    </row>
    <row r="431" spans="1:13" x14ac:dyDescent="0.35">
      <c r="A431" s="133" t="s">
        <v>204</v>
      </c>
      <c r="B431" s="83">
        <v>0</v>
      </c>
      <c r="C431" s="83">
        <v>0</v>
      </c>
      <c r="D431" s="83">
        <v>0</v>
      </c>
      <c r="E431" s="83">
        <v>0.04</v>
      </c>
      <c r="F431" s="83">
        <v>0.19</v>
      </c>
      <c r="G431" s="83">
        <v>0.21</v>
      </c>
      <c r="H431" s="83">
        <v>0.01</v>
      </c>
      <c r="I431" s="83">
        <v>0.55000000000000004</v>
      </c>
      <c r="J431" s="164">
        <v>0</v>
      </c>
      <c r="K431" s="164">
        <v>0</v>
      </c>
      <c r="L431" s="83">
        <v>0</v>
      </c>
      <c r="M431" s="307">
        <f t="shared" si="4"/>
        <v>1</v>
      </c>
    </row>
    <row r="432" spans="1:13" x14ac:dyDescent="0.35">
      <c r="A432" s="133" t="s">
        <v>146</v>
      </c>
      <c r="B432" s="83">
        <v>0</v>
      </c>
      <c r="C432" s="83">
        <v>0</v>
      </c>
      <c r="D432" s="83">
        <v>0</v>
      </c>
      <c r="E432" s="83">
        <v>0</v>
      </c>
      <c r="F432" s="83">
        <v>0.99</v>
      </c>
      <c r="G432" s="83">
        <v>0</v>
      </c>
      <c r="H432" s="83">
        <v>0</v>
      </c>
      <c r="I432" s="83">
        <v>0</v>
      </c>
      <c r="J432" s="164">
        <v>0</v>
      </c>
      <c r="K432" s="164">
        <v>0</v>
      </c>
      <c r="L432" s="83">
        <v>0.01</v>
      </c>
      <c r="M432" s="307">
        <f t="shared" si="4"/>
        <v>1</v>
      </c>
    </row>
    <row r="433" spans="1:13" x14ac:dyDescent="0.35">
      <c r="A433" s="133" t="s">
        <v>205</v>
      </c>
      <c r="B433" s="83">
        <v>0</v>
      </c>
      <c r="C433" s="83">
        <v>0.12</v>
      </c>
      <c r="D433" s="83">
        <v>0</v>
      </c>
      <c r="E433" s="83">
        <v>0.20499999999999999</v>
      </c>
      <c r="F433" s="83">
        <v>0.39500000000000002</v>
      </c>
      <c r="G433" s="83">
        <v>0.02</v>
      </c>
      <c r="H433" s="83">
        <v>0</v>
      </c>
      <c r="I433" s="83">
        <v>2.5000000000000001E-2</v>
      </c>
      <c r="J433" s="164">
        <v>0</v>
      </c>
      <c r="K433" s="164">
        <v>0</v>
      </c>
      <c r="L433" s="83">
        <v>0.23499999999999999</v>
      </c>
      <c r="M433" s="307">
        <f t="shared" si="4"/>
        <v>1</v>
      </c>
    </row>
    <row r="434" spans="1:13" x14ac:dyDescent="0.35">
      <c r="A434" s="133" t="s">
        <v>148</v>
      </c>
      <c r="B434" s="83">
        <v>0</v>
      </c>
      <c r="C434" s="83">
        <v>0.20500000000000002</v>
      </c>
      <c r="D434" s="83">
        <v>0</v>
      </c>
      <c r="E434" s="83">
        <v>0.79500000000000004</v>
      </c>
      <c r="F434" s="83">
        <v>0</v>
      </c>
      <c r="G434" s="83">
        <v>0</v>
      </c>
      <c r="H434" s="83">
        <v>0</v>
      </c>
      <c r="I434" s="83">
        <v>0</v>
      </c>
      <c r="J434" s="164">
        <v>0</v>
      </c>
      <c r="K434" s="164">
        <v>0</v>
      </c>
      <c r="L434" s="83">
        <v>0</v>
      </c>
      <c r="M434" s="307">
        <f t="shared" si="4"/>
        <v>1</v>
      </c>
    </row>
    <row r="435" spans="1:13" x14ac:dyDescent="0.35">
      <c r="A435" s="133" t="s">
        <v>149</v>
      </c>
      <c r="B435" s="83">
        <v>0</v>
      </c>
      <c r="C435" s="83">
        <v>0</v>
      </c>
      <c r="D435" s="83">
        <v>0</v>
      </c>
      <c r="E435" s="83">
        <v>0.14349999999999999</v>
      </c>
      <c r="F435" s="83">
        <v>0.30499999999999999</v>
      </c>
      <c r="G435" s="83">
        <v>0.13750000000000001</v>
      </c>
      <c r="H435" s="83">
        <v>0</v>
      </c>
      <c r="I435" s="83">
        <v>0.29050000000000004</v>
      </c>
      <c r="J435" s="164">
        <v>0</v>
      </c>
      <c r="K435" s="164">
        <v>0</v>
      </c>
      <c r="L435" s="83">
        <v>0.12350000000000001</v>
      </c>
      <c r="M435" s="307">
        <f t="shared" si="4"/>
        <v>1</v>
      </c>
    </row>
    <row r="437" spans="1:13" x14ac:dyDescent="0.35">
      <c r="A437" s="41" t="s">
        <v>1414</v>
      </c>
      <c r="B437" t="s">
        <v>1400</v>
      </c>
    </row>
    <row r="438" spans="1:13" x14ac:dyDescent="0.35">
      <c r="A438" s="126" t="s">
        <v>1074</v>
      </c>
      <c r="B438" s="41" t="s">
        <v>1401</v>
      </c>
      <c r="C438" s="41" t="s">
        <v>1402</v>
      </c>
      <c r="D438" s="41" t="s">
        <v>1403</v>
      </c>
      <c r="E438" s="41" t="s">
        <v>1404</v>
      </c>
      <c r="F438" s="41" t="s">
        <v>1405</v>
      </c>
      <c r="G438" s="41" t="s">
        <v>1406</v>
      </c>
      <c r="H438" s="41" t="s">
        <v>1407</v>
      </c>
      <c r="I438" s="41" t="s">
        <v>1408</v>
      </c>
      <c r="J438" s="41" t="s">
        <v>1409</v>
      </c>
      <c r="K438" s="41" t="s">
        <v>1410</v>
      </c>
      <c r="L438" s="41" t="s">
        <v>1411</v>
      </c>
    </row>
    <row r="439" spans="1:13" x14ac:dyDescent="0.35">
      <c r="A439" s="133" t="s">
        <v>202</v>
      </c>
      <c r="B439" s="83">
        <v>5.8416666666666672E-2</v>
      </c>
      <c r="C439" s="83">
        <v>0</v>
      </c>
      <c r="D439" s="83">
        <v>0.27841666666666665</v>
      </c>
      <c r="E439" s="83">
        <v>0</v>
      </c>
      <c r="F439" s="164">
        <v>0</v>
      </c>
      <c r="G439" s="83">
        <v>9.9166666666666778E-3</v>
      </c>
      <c r="H439" s="83">
        <v>0</v>
      </c>
      <c r="I439" s="164">
        <v>0</v>
      </c>
      <c r="J439" s="83">
        <v>0.13741666666666669</v>
      </c>
      <c r="K439" s="83">
        <v>0.47241666666666665</v>
      </c>
      <c r="L439" s="83">
        <v>4.3416666666666673E-2</v>
      </c>
      <c r="M439" s="307">
        <f t="shared" ref="M439:M447" si="5">SUM(B439:L439)</f>
        <v>1</v>
      </c>
    </row>
    <row r="440" spans="1:13" x14ac:dyDescent="0.35">
      <c r="A440" s="133" t="s">
        <v>142</v>
      </c>
      <c r="B440" s="83">
        <v>8.6999999999999994E-2</v>
      </c>
      <c r="C440" s="83">
        <v>0</v>
      </c>
      <c r="D440" s="83">
        <v>0.13700000000000001</v>
      </c>
      <c r="E440" s="83">
        <v>0</v>
      </c>
      <c r="F440" s="164">
        <v>0</v>
      </c>
      <c r="G440" s="83">
        <v>2.0000000000000004E-2</v>
      </c>
      <c r="H440" s="83">
        <v>0</v>
      </c>
      <c r="I440" s="164">
        <v>0</v>
      </c>
      <c r="J440" s="83">
        <v>2.8000000000000001E-2</v>
      </c>
      <c r="K440" s="83">
        <v>0.69799999999999995</v>
      </c>
      <c r="L440" s="83">
        <v>0.03</v>
      </c>
      <c r="M440" s="307">
        <f t="shared" si="5"/>
        <v>1</v>
      </c>
    </row>
    <row r="441" spans="1:13" x14ac:dyDescent="0.35">
      <c r="A441" s="133" t="s">
        <v>203</v>
      </c>
      <c r="B441" s="83">
        <v>0</v>
      </c>
      <c r="C441" s="83">
        <v>0.39666666666666667</v>
      </c>
      <c r="D441" s="83">
        <v>0</v>
      </c>
      <c r="E441" s="83">
        <v>0.53666666666666674</v>
      </c>
      <c r="F441" s="164">
        <v>0</v>
      </c>
      <c r="G441" s="83">
        <v>0</v>
      </c>
      <c r="H441" s="83">
        <v>6.666666666666668E-2</v>
      </c>
      <c r="I441" s="164">
        <v>0</v>
      </c>
      <c r="J441" s="83">
        <v>0</v>
      </c>
      <c r="K441" s="83">
        <v>0</v>
      </c>
      <c r="L441" s="83">
        <v>0</v>
      </c>
      <c r="M441" s="307">
        <f t="shared" si="5"/>
        <v>1</v>
      </c>
    </row>
    <row r="442" spans="1:13" x14ac:dyDescent="0.35">
      <c r="A442" s="133" t="s">
        <v>225</v>
      </c>
      <c r="B442" s="83">
        <v>0.26916666666666667</v>
      </c>
      <c r="C442" s="83">
        <v>0.19916666666666666</v>
      </c>
      <c r="D442" s="83">
        <v>1.4166666666666647E-2</v>
      </c>
      <c r="E442" s="83">
        <v>0.34416666666666673</v>
      </c>
      <c r="F442" s="164">
        <v>0</v>
      </c>
      <c r="G442" s="83">
        <v>0</v>
      </c>
      <c r="H442" s="83">
        <v>3.4166666666666658E-2</v>
      </c>
      <c r="I442" s="164">
        <v>0</v>
      </c>
      <c r="J442" s="83">
        <v>0</v>
      </c>
      <c r="K442" s="83">
        <v>0</v>
      </c>
      <c r="L442" s="83">
        <v>0.13916666666666669</v>
      </c>
      <c r="M442" s="307">
        <f t="shared" si="5"/>
        <v>1</v>
      </c>
    </row>
    <row r="443" spans="1:13" x14ac:dyDescent="0.35">
      <c r="A443" s="133" t="s">
        <v>204</v>
      </c>
      <c r="B443" s="83">
        <v>0.09</v>
      </c>
      <c r="C443" s="83">
        <v>0.22</v>
      </c>
      <c r="D443" s="83">
        <v>0.16000000000000003</v>
      </c>
      <c r="E443" s="83">
        <v>0.30000000000000004</v>
      </c>
      <c r="F443" s="164">
        <v>0</v>
      </c>
      <c r="G443" s="83">
        <v>0.09</v>
      </c>
      <c r="H443" s="83">
        <v>8.0000000000000016E-2</v>
      </c>
      <c r="I443" s="164">
        <v>0</v>
      </c>
      <c r="J443" s="83">
        <v>0.03</v>
      </c>
      <c r="K443" s="83">
        <v>0</v>
      </c>
      <c r="L443" s="83">
        <v>0.03</v>
      </c>
      <c r="M443" s="307">
        <f t="shared" si="5"/>
        <v>1</v>
      </c>
    </row>
    <row r="444" spans="1:13" x14ac:dyDescent="0.35">
      <c r="A444" s="133" t="s">
        <v>146</v>
      </c>
      <c r="B444" s="83">
        <v>0</v>
      </c>
      <c r="C444" s="83">
        <v>7.8000000000000014E-2</v>
      </c>
      <c r="D444" s="83">
        <v>9.8000000000000004E-2</v>
      </c>
      <c r="E444" s="83">
        <v>0.40799999999999997</v>
      </c>
      <c r="F444" s="164">
        <v>0</v>
      </c>
      <c r="G444" s="83">
        <v>1.8000000000000002E-2</v>
      </c>
      <c r="H444" s="83">
        <v>0</v>
      </c>
      <c r="I444" s="164">
        <v>0</v>
      </c>
      <c r="J444" s="83">
        <v>0</v>
      </c>
      <c r="K444" s="83">
        <v>0</v>
      </c>
      <c r="L444" s="83">
        <v>0.39800000000000002</v>
      </c>
      <c r="M444" s="307">
        <f t="shared" si="5"/>
        <v>1</v>
      </c>
    </row>
    <row r="445" spans="1:13" x14ac:dyDescent="0.35">
      <c r="A445" s="133" t="s">
        <v>205</v>
      </c>
      <c r="B445" s="83">
        <v>1.4312499999999992E-2</v>
      </c>
      <c r="C445" s="83">
        <v>0.1993125</v>
      </c>
      <c r="D445" s="83">
        <v>0.20931249999999998</v>
      </c>
      <c r="E445" s="83">
        <v>0.26931250000000001</v>
      </c>
      <c r="F445" s="164">
        <v>0</v>
      </c>
      <c r="G445" s="83">
        <v>0</v>
      </c>
      <c r="H445" s="83">
        <v>3.4312500000000003E-2</v>
      </c>
      <c r="I445" s="164">
        <v>0</v>
      </c>
      <c r="J445" s="83">
        <v>0.12281249999999999</v>
      </c>
      <c r="K445" s="83">
        <v>0.12281249999999999</v>
      </c>
      <c r="L445" s="83">
        <v>2.7812499999999997E-2</v>
      </c>
      <c r="M445" s="307">
        <f t="shared" si="5"/>
        <v>1</v>
      </c>
    </row>
    <row r="446" spans="1:13" x14ac:dyDescent="0.35">
      <c r="A446" s="133" t="s">
        <v>148</v>
      </c>
      <c r="B446" s="83">
        <v>0.32779999999999998</v>
      </c>
      <c r="C446" s="83">
        <v>0.18479999999999996</v>
      </c>
      <c r="D446" s="83">
        <v>4.1799999999999983E-2</v>
      </c>
      <c r="E446" s="83">
        <v>3.9799999999999988E-2</v>
      </c>
      <c r="F446" s="164">
        <v>0</v>
      </c>
      <c r="G446" s="83">
        <v>0</v>
      </c>
      <c r="H446" s="83">
        <v>0</v>
      </c>
      <c r="I446" s="164">
        <v>0</v>
      </c>
      <c r="J446" s="83">
        <v>0</v>
      </c>
      <c r="K446" s="83">
        <v>0.40580000000000005</v>
      </c>
      <c r="L446" s="83">
        <v>0</v>
      </c>
      <c r="M446" s="307">
        <f t="shared" si="5"/>
        <v>0.99999999999999989</v>
      </c>
    </row>
    <row r="447" spans="1:13" x14ac:dyDescent="0.35">
      <c r="A447" s="133" t="s">
        <v>149</v>
      </c>
      <c r="B447" s="83">
        <v>0</v>
      </c>
      <c r="C447" s="83">
        <v>0.12675</v>
      </c>
      <c r="D447" s="83">
        <v>3.8749999999999993E-2</v>
      </c>
      <c r="E447" s="83">
        <v>0.78425</v>
      </c>
      <c r="F447" s="164">
        <v>0</v>
      </c>
      <c r="G447" s="83">
        <v>0</v>
      </c>
      <c r="H447" s="83">
        <v>1.0249999999999992E-2</v>
      </c>
      <c r="I447" s="164">
        <v>0</v>
      </c>
      <c r="J447" s="83">
        <v>6.2499999999999917E-3</v>
      </c>
      <c r="K447" s="83">
        <v>3.3749999999999995E-2</v>
      </c>
      <c r="L447" s="83">
        <v>0</v>
      </c>
      <c r="M447" s="307">
        <f t="shared" si="5"/>
        <v>0.99999999999999989</v>
      </c>
    </row>
    <row r="449" spans="1:13" x14ac:dyDescent="0.35">
      <c r="A449" s="96" t="s">
        <v>1546</v>
      </c>
      <c r="B449" s="41" t="s">
        <v>1546</v>
      </c>
    </row>
    <row r="450" spans="1:13" x14ac:dyDescent="0.35">
      <c r="A450" s="64" t="s">
        <v>1074</v>
      </c>
      <c r="B450" s="101" t="s">
        <v>187</v>
      </c>
    </row>
    <row r="451" spans="1:13" x14ac:dyDescent="0.35">
      <c r="A451" s="123" t="s">
        <v>202</v>
      </c>
      <c r="B451" s="97">
        <v>1</v>
      </c>
    </row>
    <row r="452" spans="1:13" x14ac:dyDescent="0.35">
      <c r="A452" s="123" t="s">
        <v>142</v>
      </c>
      <c r="B452" s="97">
        <v>1</v>
      </c>
    </row>
    <row r="453" spans="1:13" x14ac:dyDescent="0.35">
      <c r="A453" s="123" t="s">
        <v>203</v>
      </c>
      <c r="B453" s="97">
        <v>1</v>
      </c>
    </row>
    <row r="454" spans="1:13" x14ac:dyDescent="0.35">
      <c r="A454" s="123" t="s">
        <v>144</v>
      </c>
      <c r="B454" s="97">
        <v>1</v>
      </c>
    </row>
    <row r="455" spans="1:13" x14ac:dyDescent="0.35">
      <c r="A455" s="123" t="s">
        <v>204</v>
      </c>
      <c r="B455" s="97">
        <v>1</v>
      </c>
    </row>
    <row r="456" spans="1:13" x14ac:dyDescent="0.35">
      <c r="A456" s="123" t="s">
        <v>146</v>
      </c>
      <c r="B456" s="97">
        <v>1</v>
      </c>
    </row>
    <row r="457" spans="1:13" x14ac:dyDescent="0.35">
      <c r="A457" s="123" t="s">
        <v>205</v>
      </c>
      <c r="B457" s="97">
        <v>1</v>
      </c>
    </row>
    <row r="458" spans="1:13" x14ac:dyDescent="0.35">
      <c r="A458" s="123" t="s">
        <v>148</v>
      </c>
      <c r="B458" s="97">
        <v>1</v>
      </c>
    </row>
    <row r="459" spans="1:13" x14ac:dyDescent="0.35">
      <c r="A459" s="123" t="s">
        <v>149</v>
      </c>
      <c r="B459" s="97">
        <v>1</v>
      </c>
    </row>
    <row r="461" spans="1:13" x14ac:dyDescent="0.35">
      <c r="A461" s="96" t="s">
        <v>1547</v>
      </c>
      <c r="B461" s="41" t="s">
        <v>311</v>
      </c>
      <c r="C461" s="41" t="s">
        <v>312</v>
      </c>
      <c r="D461" s="41" t="s">
        <v>313</v>
      </c>
      <c r="E461" s="41" t="s">
        <v>314</v>
      </c>
      <c r="F461" s="41" t="s">
        <v>315</v>
      </c>
      <c r="G461" s="41" t="s">
        <v>316</v>
      </c>
      <c r="H461" s="41" t="s">
        <v>317</v>
      </c>
      <c r="I461" s="41" t="s">
        <v>318</v>
      </c>
      <c r="J461" s="41" t="s">
        <v>319</v>
      </c>
      <c r="K461" s="41" t="s">
        <v>320</v>
      </c>
      <c r="L461" s="41" t="s">
        <v>321</v>
      </c>
      <c r="M461" s="41" t="s">
        <v>322</v>
      </c>
    </row>
    <row r="462" spans="1:13" x14ac:dyDescent="0.35">
      <c r="A462" s="54" t="s">
        <v>1318</v>
      </c>
      <c r="B462" s="306" t="s">
        <v>1548</v>
      </c>
      <c r="C462" s="306"/>
      <c r="D462" s="306"/>
      <c r="E462" s="306"/>
      <c r="F462" s="306"/>
      <c r="G462" s="306"/>
      <c r="H462" s="306"/>
      <c r="I462" s="306"/>
      <c r="J462" s="306"/>
      <c r="K462" s="306"/>
      <c r="L462" s="306"/>
      <c r="M462" s="306"/>
    </row>
    <row r="463" spans="1:13" x14ac:dyDescent="0.35">
      <c r="A463" s="477" t="s">
        <v>202</v>
      </c>
      <c r="B463" s="97">
        <v>0</v>
      </c>
      <c r="C463" s="97">
        <v>0</v>
      </c>
      <c r="D463" s="97">
        <v>0</v>
      </c>
      <c r="E463" s="97">
        <v>0</v>
      </c>
      <c r="F463" s="97">
        <v>0</v>
      </c>
      <c r="G463" s="97">
        <v>1</v>
      </c>
      <c r="H463" s="97">
        <v>1</v>
      </c>
      <c r="I463" s="97">
        <v>1</v>
      </c>
      <c r="J463" s="97">
        <v>1</v>
      </c>
      <c r="K463" s="97">
        <v>1</v>
      </c>
      <c r="L463" s="97">
        <v>1</v>
      </c>
      <c r="M463" s="97">
        <v>1</v>
      </c>
    </row>
    <row r="464" spans="1:13" x14ac:dyDescent="0.35">
      <c r="A464" s="477" t="s">
        <v>142</v>
      </c>
      <c r="B464" s="97">
        <v>0</v>
      </c>
      <c r="C464" s="97">
        <v>0</v>
      </c>
      <c r="D464" s="97">
        <v>0</v>
      </c>
      <c r="E464" s="97">
        <v>0</v>
      </c>
      <c r="F464" s="97">
        <v>0</v>
      </c>
      <c r="G464" s="97">
        <v>1</v>
      </c>
      <c r="H464" s="97">
        <v>1</v>
      </c>
      <c r="I464" s="97">
        <v>1</v>
      </c>
      <c r="J464" s="97">
        <v>1</v>
      </c>
      <c r="K464" s="97">
        <v>1</v>
      </c>
      <c r="L464" s="97">
        <v>1</v>
      </c>
      <c r="M464" s="97">
        <v>1</v>
      </c>
    </row>
    <row r="465" spans="1:13" x14ac:dyDescent="0.35">
      <c r="A465" s="477" t="s">
        <v>203</v>
      </c>
      <c r="B465" s="97">
        <v>0</v>
      </c>
      <c r="C465" s="97">
        <v>0</v>
      </c>
      <c r="D465" s="97">
        <v>0</v>
      </c>
      <c r="E465" s="97">
        <v>0</v>
      </c>
      <c r="F465" s="97">
        <v>0</v>
      </c>
      <c r="G465" s="97">
        <v>1</v>
      </c>
      <c r="H465" s="97">
        <v>1</v>
      </c>
      <c r="I465" s="97">
        <v>1</v>
      </c>
      <c r="J465" s="97">
        <v>1</v>
      </c>
      <c r="K465" s="97">
        <v>1</v>
      </c>
      <c r="L465" s="97">
        <v>1</v>
      </c>
      <c r="M465" s="97">
        <v>1</v>
      </c>
    </row>
    <row r="466" spans="1:13" x14ac:dyDescent="0.35">
      <c r="A466" s="477" t="s">
        <v>225</v>
      </c>
      <c r="B466" s="97">
        <v>0</v>
      </c>
      <c r="C466" s="97">
        <v>0</v>
      </c>
      <c r="D466" s="97">
        <v>0</v>
      </c>
      <c r="E466" s="97">
        <v>0</v>
      </c>
      <c r="F466" s="97">
        <v>0</v>
      </c>
      <c r="G466" s="97">
        <v>1</v>
      </c>
      <c r="H466" s="97">
        <v>1</v>
      </c>
      <c r="I466" s="97">
        <v>1</v>
      </c>
      <c r="J466" s="97">
        <v>1</v>
      </c>
      <c r="K466" s="97">
        <v>1</v>
      </c>
      <c r="L466" s="97">
        <v>1</v>
      </c>
      <c r="M466" s="97">
        <v>1</v>
      </c>
    </row>
    <row r="467" spans="1:13" x14ac:dyDescent="0.35">
      <c r="A467" s="477" t="s">
        <v>204</v>
      </c>
      <c r="B467" s="97">
        <v>0</v>
      </c>
      <c r="C467" s="97">
        <v>0</v>
      </c>
      <c r="D467" s="97">
        <v>0</v>
      </c>
      <c r="E467" s="97">
        <v>0</v>
      </c>
      <c r="F467" s="97">
        <v>0</v>
      </c>
      <c r="G467" s="97">
        <v>1</v>
      </c>
      <c r="H467" s="97">
        <v>1</v>
      </c>
      <c r="I467" s="97">
        <v>1</v>
      </c>
      <c r="J467" s="97">
        <v>1</v>
      </c>
      <c r="K467" s="97">
        <v>1</v>
      </c>
      <c r="L467" s="97">
        <v>1</v>
      </c>
      <c r="M467" s="97">
        <v>1</v>
      </c>
    </row>
    <row r="468" spans="1:13" x14ac:dyDescent="0.35">
      <c r="A468" s="477" t="s">
        <v>146</v>
      </c>
      <c r="B468" s="97">
        <v>0</v>
      </c>
      <c r="C468" s="97">
        <v>0</v>
      </c>
      <c r="D468" s="97">
        <v>0</v>
      </c>
      <c r="E468" s="97">
        <v>0</v>
      </c>
      <c r="F468" s="97">
        <v>0</v>
      </c>
      <c r="G468" s="97">
        <v>1</v>
      </c>
      <c r="H468" s="97">
        <v>1</v>
      </c>
      <c r="I468" s="97">
        <v>1</v>
      </c>
      <c r="J468" s="97">
        <v>1</v>
      </c>
      <c r="K468" s="97">
        <v>1</v>
      </c>
      <c r="L468" s="97">
        <v>1</v>
      </c>
      <c r="M468" s="97">
        <v>1</v>
      </c>
    </row>
    <row r="469" spans="1:13" x14ac:dyDescent="0.35">
      <c r="A469" s="477" t="s">
        <v>1549</v>
      </c>
      <c r="B469" s="97">
        <v>0</v>
      </c>
      <c r="C469" s="97">
        <v>0</v>
      </c>
      <c r="D469" s="97">
        <v>0</v>
      </c>
      <c r="E469" s="97">
        <v>0</v>
      </c>
      <c r="F469" s="97">
        <v>0</v>
      </c>
      <c r="G469" s="97">
        <v>1</v>
      </c>
      <c r="H469" s="97">
        <v>1</v>
      </c>
      <c r="I469" s="97">
        <v>1</v>
      </c>
      <c r="J469" s="97">
        <v>1</v>
      </c>
      <c r="K469" s="97">
        <v>1</v>
      </c>
      <c r="L469" s="97">
        <v>1</v>
      </c>
      <c r="M469" s="97">
        <v>1</v>
      </c>
    </row>
    <row r="470" spans="1:13" x14ac:dyDescent="0.35">
      <c r="A470" s="477" t="s">
        <v>148</v>
      </c>
      <c r="B470" s="97">
        <v>0</v>
      </c>
      <c r="C470" s="97">
        <v>0</v>
      </c>
      <c r="D470" s="97">
        <v>0</v>
      </c>
      <c r="E470" s="97">
        <v>0</v>
      </c>
      <c r="F470" s="97">
        <v>0</v>
      </c>
      <c r="G470" s="97">
        <v>1</v>
      </c>
      <c r="H470" s="97">
        <v>1</v>
      </c>
      <c r="I470" s="97">
        <v>1</v>
      </c>
      <c r="J470" s="97">
        <v>1</v>
      </c>
      <c r="K470" s="97">
        <v>1</v>
      </c>
      <c r="L470" s="97">
        <v>1</v>
      </c>
      <c r="M470" s="97">
        <v>1</v>
      </c>
    </row>
    <row r="471" spans="1:13" x14ac:dyDescent="0.35">
      <c r="A471" s="477" t="s">
        <v>149</v>
      </c>
      <c r="B471" s="97">
        <v>0</v>
      </c>
      <c r="C471" s="97">
        <v>0</v>
      </c>
      <c r="D471" s="97">
        <v>0</v>
      </c>
      <c r="E471" s="97">
        <v>0</v>
      </c>
      <c r="F471" s="97">
        <v>0</v>
      </c>
      <c r="G471" s="97">
        <v>1</v>
      </c>
      <c r="H471" s="97">
        <v>1</v>
      </c>
      <c r="I471" s="97">
        <v>1</v>
      </c>
      <c r="J471" s="97">
        <v>1</v>
      </c>
      <c r="K471" s="97">
        <v>1</v>
      </c>
      <c r="L471" s="97">
        <v>1</v>
      </c>
      <c r="M471" s="97">
        <v>1</v>
      </c>
    </row>
    <row r="473" spans="1:13" x14ac:dyDescent="0.35">
      <c r="A473" s="96" t="s">
        <v>1550</v>
      </c>
    </row>
    <row r="474" spans="1:13" x14ac:dyDescent="0.35">
      <c r="A474" s="90" t="s">
        <v>406</v>
      </c>
      <c r="B474" s="90" t="s">
        <v>1551</v>
      </c>
      <c r="C474" s="90" t="s">
        <v>1550</v>
      </c>
    </row>
    <row r="475" spans="1:13" x14ac:dyDescent="0.35">
      <c r="A475" s="8" t="s">
        <v>504</v>
      </c>
      <c r="B475" s="101" t="s">
        <v>187</v>
      </c>
      <c r="C475" s="101" t="s">
        <v>187</v>
      </c>
    </row>
    <row r="476" spans="1:13" x14ac:dyDescent="0.35">
      <c r="A476" s="119" t="s">
        <v>202</v>
      </c>
      <c r="B476" s="97">
        <v>1</v>
      </c>
      <c r="C476" s="97">
        <v>1</v>
      </c>
    </row>
    <row r="477" spans="1:13" x14ac:dyDescent="0.35">
      <c r="A477" s="119" t="s">
        <v>142</v>
      </c>
      <c r="B477" s="97">
        <v>1</v>
      </c>
      <c r="C477" s="97">
        <v>1</v>
      </c>
    </row>
    <row r="478" spans="1:13" x14ac:dyDescent="0.35">
      <c r="A478" s="119" t="s">
        <v>203</v>
      </c>
      <c r="B478" s="97">
        <v>1</v>
      </c>
      <c r="C478" s="97">
        <v>1</v>
      </c>
    </row>
    <row r="479" spans="1:13" x14ac:dyDescent="0.35">
      <c r="A479" s="119" t="s">
        <v>225</v>
      </c>
      <c r="B479" s="97">
        <v>1</v>
      </c>
      <c r="C479" s="97">
        <v>1</v>
      </c>
    </row>
    <row r="480" spans="1:13" x14ac:dyDescent="0.35">
      <c r="A480" s="119" t="s">
        <v>204</v>
      </c>
      <c r="B480" s="97">
        <v>1</v>
      </c>
      <c r="C480" s="97">
        <v>1</v>
      </c>
    </row>
    <row r="481" spans="1:3" x14ac:dyDescent="0.35">
      <c r="A481" s="119" t="s">
        <v>146</v>
      </c>
      <c r="B481" s="97">
        <v>1</v>
      </c>
      <c r="C481" s="97">
        <v>1</v>
      </c>
    </row>
    <row r="482" spans="1:3" x14ac:dyDescent="0.35">
      <c r="A482" s="119" t="s">
        <v>205</v>
      </c>
      <c r="B482" s="97">
        <v>1</v>
      </c>
      <c r="C482" s="97">
        <v>1</v>
      </c>
    </row>
    <row r="483" spans="1:3" x14ac:dyDescent="0.35">
      <c r="A483" s="119" t="s">
        <v>148</v>
      </c>
      <c r="B483" s="97">
        <v>1</v>
      </c>
      <c r="C483" s="97">
        <v>1</v>
      </c>
    </row>
    <row r="484" spans="1:3" x14ac:dyDescent="0.35">
      <c r="A484" s="119" t="s">
        <v>149</v>
      </c>
      <c r="B484" s="97">
        <v>1</v>
      </c>
      <c r="C484" s="97">
        <v>1</v>
      </c>
    </row>
  </sheetData>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B0F0"/>
  </sheetPr>
  <dimension ref="A1:S34"/>
  <sheetViews>
    <sheetView zoomScale="90" zoomScaleNormal="90" workbookViewId="0">
      <selection activeCell="C30" sqref="C30"/>
    </sheetView>
  </sheetViews>
  <sheetFormatPr baseColWidth="10" defaultColWidth="11.453125" defaultRowHeight="14.5" x14ac:dyDescent="0.35"/>
  <cols>
    <col min="1" max="1" width="52.453125" customWidth="1"/>
    <col min="2" max="2" width="69.54296875" customWidth="1"/>
    <col min="3" max="3" width="18" customWidth="1"/>
    <col min="4" max="4" width="42.453125" bestFit="1" customWidth="1"/>
    <col min="7" max="7" width="14.453125" bestFit="1" customWidth="1"/>
  </cols>
  <sheetData>
    <row r="1" spans="1:19" ht="26" x14ac:dyDescent="0.35">
      <c r="C1" s="182" t="s">
        <v>516</v>
      </c>
    </row>
    <row r="2" spans="1:19" x14ac:dyDescent="0.35">
      <c r="A2" s="103" t="s">
        <v>517</v>
      </c>
    </row>
    <row r="4" spans="1:19" x14ac:dyDescent="0.35">
      <c r="A4" s="158" t="s">
        <v>525</v>
      </c>
    </row>
    <row r="5" spans="1:19" x14ac:dyDescent="0.35">
      <c r="A5" s="156" t="s">
        <v>184</v>
      </c>
      <c r="B5" s="144" t="s">
        <v>1531</v>
      </c>
    </row>
    <row r="6" spans="1:19" x14ac:dyDescent="0.35">
      <c r="A6" s="127" t="s">
        <v>506</v>
      </c>
      <c r="B6" s="101" t="s">
        <v>187</v>
      </c>
    </row>
    <row r="7" spans="1:19" x14ac:dyDescent="0.35">
      <c r="A7" s="127" t="s">
        <v>186</v>
      </c>
      <c r="B7" s="68">
        <v>3</v>
      </c>
    </row>
    <row r="8" spans="1:19" s="5" customFormat="1" x14ac:dyDescent="0.35">
      <c r="A8" s="116"/>
      <c r="B8"/>
    </row>
    <row r="9" spans="1:19" s="5" customFormat="1" x14ac:dyDescent="0.35">
      <c r="A9" s="158" t="s">
        <v>817</v>
      </c>
      <c r="B9"/>
    </row>
    <row r="10" spans="1:19" x14ac:dyDescent="0.35">
      <c r="A10" s="64" t="s">
        <v>229</v>
      </c>
      <c r="B10" s="25" t="s">
        <v>230</v>
      </c>
    </row>
    <row r="11" spans="1:19" x14ac:dyDescent="0.35">
      <c r="A11" s="131">
        <v>1</v>
      </c>
      <c r="B11" s="132" t="s">
        <v>518</v>
      </c>
    </row>
    <row r="12" spans="1:19" x14ac:dyDescent="0.35">
      <c r="A12" s="131">
        <v>2</v>
      </c>
      <c r="B12" s="132" t="s">
        <v>519</v>
      </c>
      <c r="J12" s="4"/>
      <c r="K12" s="4"/>
      <c r="L12" s="4"/>
      <c r="M12" s="4"/>
      <c r="N12" s="4"/>
      <c r="O12" s="4"/>
      <c r="P12" s="4"/>
      <c r="Q12" s="4"/>
      <c r="R12" s="4"/>
      <c r="S12" s="4"/>
    </row>
    <row r="13" spans="1:19" x14ac:dyDescent="0.35">
      <c r="A13" s="131">
        <v>3</v>
      </c>
      <c r="B13" s="132" t="s">
        <v>520</v>
      </c>
      <c r="C13" s="4"/>
    </row>
    <row r="14" spans="1:19" x14ac:dyDescent="0.35">
      <c r="A14" s="131">
        <v>4</v>
      </c>
      <c r="B14" s="132" t="s">
        <v>521</v>
      </c>
    </row>
    <row r="15" spans="1:19" x14ac:dyDescent="0.35">
      <c r="A15" s="126" t="s">
        <v>231</v>
      </c>
      <c r="B15" s="68">
        <v>2</v>
      </c>
    </row>
    <row r="16" spans="1:19" ht="15" customHeight="1" x14ac:dyDescent="0.35"/>
    <row r="17" spans="1:9" x14ac:dyDescent="0.35">
      <c r="A17" s="158" t="s">
        <v>522</v>
      </c>
    </row>
    <row r="18" spans="1:9" x14ac:dyDescent="0.35">
      <c r="A18" s="64" t="s">
        <v>229</v>
      </c>
      <c r="B18" s="25" t="s">
        <v>230</v>
      </c>
    </row>
    <row r="19" spans="1:9" x14ac:dyDescent="0.35">
      <c r="A19" s="131">
        <v>1</v>
      </c>
      <c r="B19" s="132" t="s">
        <v>523</v>
      </c>
    </row>
    <row r="20" spans="1:9" x14ac:dyDescent="0.35">
      <c r="A20" s="131">
        <v>2</v>
      </c>
      <c r="B20" s="132" t="s">
        <v>524</v>
      </c>
    </row>
    <row r="21" spans="1:9" x14ac:dyDescent="0.35">
      <c r="A21" s="126" t="s">
        <v>231</v>
      </c>
      <c r="B21" s="68">
        <v>2</v>
      </c>
    </row>
    <row r="22" spans="1:9" ht="14.4" customHeight="1" x14ac:dyDescent="0.35"/>
    <row r="25" spans="1:9" ht="13.4" customHeight="1" x14ac:dyDescent="0.35"/>
    <row r="26" spans="1:9" x14ac:dyDescent="0.35">
      <c r="A26" s="116"/>
      <c r="B26" s="5"/>
      <c r="C26" s="47"/>
      <c r="D26" s="47"/>
      <c r="E26" s="47"/>
      <c r="F26" s="47"/>
      <c r="G26" s="47"/>
      <c r="H26" s="47"/>
      <c r="I26" s="47"/>
    </row>
    <row r="27" spans="1:9" x14ac:dyDescent="0.35">
      <c r="A27" s="139"/>
      <c r="C27" s="48"/>
      <c r="D27" s="48"/>
      <c r="E27" s="48"/>
      <c r="F27" s="48"/>
      <c r="G27" s="48"/>
      <c r="H27" s="48"/>
      <c r="I27" s="48"/>
    </row>
    <row r="28" spans="1:9" x14ac:dyDescent="0.35">
      <c r="A28" s="157"/>
      <c r="C28" s="48"/>
      <c r="D28" s="48"/>
      <c r="E28" s="48"/>
      <c r="F28" s="48"/>
      <c r="G28" s="48"/>
      <c r="H28" s="48"/>
      <c r="I28" s="48"/>
    </row>
    <row r="29" spans="1:9" x14ac:dyDescent="0.35">
      <c r="A29" s="157"/>
      <c r="C29" s="48"/>
      <c r="D29" s="48"/>
      <c r="E29" s="48"/>
      <c r="F29" s="48"/>
      <c r="G29" s="48"/>
      <c r="H29" s="48"/>
      <c r="I29" s="48"/>
    </row>
    <row r="30" spans="1:9" x14ac:dyDescent="0.35">
      <c r="A30" s="157"/>
      <c r="C30" s="48"/>
      <c r="D30" s="48"/>
      <c r="E30" s="48"/>
      <c r="F30" s="48"/>
      <c r="G30" s="48"/>
      <c r="H30" s="48"/>
      <c r="I30" s="48"/>
    </row>
    <row r="31" spans="1:9" x14ac:dyDescent="0.35">
      <c r="C31" s="48"/>
      <c r="D31" s="48"/>
      <c r="E31" s="48"/>
      <c r="F31" s="48"/>
      <c r="G31" s="48"/>
      <c r="H31" s="48"/>
      <c r="I31" s="48"/>
    </row>
    <row r="32" spans="1:9" x14ac:dyDescent="0.35">
      <c r="C32" s="48"/>
      <c r="D32" s="48"/>
      <c r="E32" s="48"/>
      <c r="F32" s="48"/>
      <c r="G32" s="48"/>
      <c r="H32" s="48"/>
      <c r="I32" s="48"/>
    </row>
    <row r="33" spans="1:9" x14ac:dyDescent="0.35">
      <c r="A33" s="139"/>
      <c r="C33" s="48"/>
      <c r="D33" s="48"/>
      <c r="E33" s="48"/>
      <c r="F33" s="48"/>
      <c r="G33" s="48"/>
      <c r="H33" s="48"/>
      <c r="I33" s="48"/>
    </row>
    <row r="34" spans="1:9" x14ac:dyDescent="0.35">
      <c r="A34" s="157"/>
      <c r="C34" s="48"/>
      <c r="D34" s="48"/>
      <c r="E34" s="48"/>
      <c r="F34" s="48"/>
      <c r="G34" s="48"/>
      <c r="H34" s="48"/>
      <c r="I34" s="48"/>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L243"/>
  <sheetViews>
    <sheetView topLeftCell="A67" zoomScale="115" zoomScaleNormal="115" workbookViewId="0">
      <selection activeCell="G75" sqref="G75"/>
    </sheetView>
  </sheetViews>
  <sheetFormatPr baseColWidth="10" defaultColWidth="11.54296875" defaultRowHeight="14.5" x14ac:dyDescent="0.35"/>
  <cols>
    <col min="1" max="1" width="29.54296875" bestFit="1" customWidth="1"/>
    <col min="2" max="2" width="19.90625" customWidth="1"/>
    <col min="3" max="4" width="12" bestFit="1" customWidth="1"/>
    <col min="5" max="5" width="11.54296875" bestFit="1" customWidth="1"/>
    <col min="6" max="6" width="12" bestFit="1" customWidth="1"/>
    <col min="7" max="7" width="20.54296875" customWidth="1"/>
    <col min="11" max="11" width="17.54296875" customWidth="1"/>
    <col min="15" max="15" width="20.453125" customWidth="1"/>
    <col min="29" max="29" width="13.453125" bestFit="1" customWidth="1"/>
    <col min="30" max="31" width="19.08984375" bestFit="1" customWidth="1"/>
    <col min="32" max="32" width="16.453125" bestFit="1" customWidth="1"/>
    <col min="33" max="33" width="19.08984375" bestFit="1" customWidth="1"/>
  </cols>
  <sheetData>
    <row r="1" spans="2:32" ht="15" thickBot="1" x14ac:dyDescent="0.4"/>
    <row r="2" spans="2:32" ht="14.4" customHeight="1" x14ac:dyDescent="0.35">
      <c r="B2" s="383" t="s">
        <v>151</v>
      </c>
      <c r="C2" s="384" t="s">
        <v>183</v>
      </c>
      <c r="K2" s="383" t="s">
        <v>152</v>
      </c>
      <c r="L2" s="384" t="s">
        <v>183</v>
      </c>
      <c r="T2" s="383" t="s">
        <v>150</v>
      </c>
      <c r="U2" s="384" t="s">
        <v>183</v>
      </c>
      <c r="AC2" s="573" t="s">
        <v>1388</v>
      </c>
      <c r="AD2" s="574"/>
      <c r="AE2" s="574"/>
      <c r="AF2" s="575"/>
    </row>
    <row r="3" spans="2:32" x14ac:dyDescent="0.35">
      <c r="B3" s="385" t="s">
        <v>1305</v>
      </c>
      <c r="C3" s="385" t="s">
        <v>1306</v>
      </c>
      <c r="K3" s="385" t="s">
        <v>1305</v>
      </c>
      <c r="L3" s="385" t="s">
        <v>1306</v>
      </c>
      <c r="T3" s="385" t="s">
        <v>1305</v>
      </c>
      <c r="U3" s="385" t="s">
        <v>1306</v>
      </c>
      <c r="AC3" s="576"/>
      <c r="AD3" s="577"/>
      <c r="AE3" s="577"/>
      <c r="AF3" s="578"/>
    </row>
    <row r="4" spans="2:32" x14ac:dyDescent="0.35">
      <c r="B4" s="386" t="s">
        <v>1307</v>
      </c>
      <c r="C4" s="49" t="s">
        <v>109</v>
      </c>
      <c r="D4" s="49" t="s">
        <v>110</v>
      </c>
      <c r="E4" s="49" t="s">
        <v>111</v>
      </c>
      <c r="F4" s="49" t="s">
        <v>112</v>
      </c>
      <c r="G4" s="49" t="s">
        <v>113</v>
      </c>
      <c r="H4" s="49" t="s">
        <v>114</v>
      </c>
      <c r="I4" s="49" t="s">
        <v>115</v>
      </c>
      <c r="K4" s="386" t="s">
        <v>1307</v>
      </c>
      <c r="L4" s="49" t="s">
        <v>109</v>
      </c>
      <c r="M4" s="49" t="s">
        <v>110</v>
      </c>
      <c r="N4" s="49" t="s">
        <v>111</v>
      </c>
      <c r="O4" s="49" t="s">
        <v>112</v>
      </c>
      <c r="P4" s="49" t="s">
        <v>113</v>
      </c>
      <c r="Q4" s="49" t="s">
        <v>114</v>
      </c>
      <c r="R4" s="49" t="s">
        <v>115</v>
      </c>
      <c r="T4" s="386" t="s">
        <v>1307</v>
      </c>
      <c r="U4" s="49" t="s">
        <v>109</v>
      </c>
      <c r="V4" s="49" t="s">
        <v>110</v>
      </c>
      <c r="W4" s="49" t="s">
        <v>111</v>
      </c>
      <c r="X4" s="49" t="s">
        <v>112</v>
      </c>
      <c r="Y4" s="49" t="s">
        <v>113</v>
      </c>
      <c r="Z4" s="49" t="s">
        <v>114</v>
      </c>
      <c r="AA4" s="49" t="s">
        <v>115</v>
      </c>
      <c r="AC4" s="54"/>
      <c r="AD4" t="s">
        <v>1384</v>
      </c>
      <c r="AE4" t="s">
        <v>972</v>
      </c>
      <c r="AF4" s="11" t="s">
        <v>1383</v>
      </c>
    </row>
    <row r="5" spans="2:32" x14ac:dyDescent="0.35">
      <c r="B5" s="387" t="s">
        <v>108</v>
      </c>
      <c r="C5" s="388">
        <v>8.3800000000000008</v>
      </c>
      <c r="D5" s="389">
        <v>32.235999999999997</v>
      </c>
      <c r="E5" s="389">
        <v>66.819000000000003</v>
      </c>
      <c r="F5" s="389">
        <v>87.64</v>
      </c>
      <c r="G5" s="389">
        <v>50.906999999999996</v>
      </c>
      <c r="H5" s="389">
        <v>11.031000000000001</v>
      </c>
      <c r="I5" s="389">
        <v>0.58699999999999997</v>
      </c>
      <c r="K5" s="390" t="s">
        <v>108</v>
      </c>
      <c r="L5" s="389">
        <v>11.011407407407409</v>
      </c>
      <c r="M5" s="389">
        <v>41.748370370370374</v>
      </c>
      <c r="N5" s="389">
        <v>90.530296296296299</v>
      </c>
      <c r="O5" s="389">
        <v>102.41348148148147</v>
      </c>
      <c r="P5" s="389">
        <v>53.61518518518519</v>
      </c>
      <c r="Q5" s="389">
        <v>11.542555555555559</v>
      </c>
      <c r="R5" s="389">
        <v>0.7416666666666667</v>
      </c>
      <c r="T5" s="390" t="s">
        <v>108</v>
      </c>
      <c r="U5" s="389">
        <v>7.2480000000000002</v>
      </c>
      <c r="V5" s="389">
        <v>54.789000000000001</v>
      </c>
      <c r="W5" s="389">
        <v>128.80500000000001</v>
      </c>
      <c r="X5" s="389">
        <v>129.001</v>
      </c>
      <c r="Y5" s="389">
        <v>60.84</v>
      </c>
      <c r="Z5" s="389">
        <v>13.958</v>
      </c>
      <c r="AA5" s="389">
        <v>0.77900000000000003</v>
      </c>
      <c r="AC5" s="54" t="s">
        <v>108</v>
      </c>
      <c r="AD5" t="s">
        <v>136</v>
      </c>
      <c r="AE5" t="s">
        <v>1386</v>
      </c>
      <c r="AF5" s="11" t="s">
        <v>1385</v>
      </c>
    </row>
    <row r="6" spans="2:32" x14ac:dyDescent="0.35">
      <c r="B6" s="387" t="s">
        <v>116</v>
      </c>
      <c r="C6" s="388">
        <v>8.3800000000000008</v>
      </c>
      <c r="D6" s="389">
        <v>32.235999999999997</v>
      </c>
      <c r="E6" s="389">
        <v>66.819000000000003</v>
      </c>
      <c r="F6" s="389">
        <v>87.64</v>
      </c>
      <c r="G6" s="389">
        <v>50.906999999999996</v>
      </c>
      <c r="H6" s="389">
        <v>11.031000000000001</v>
      </c>
      <c r="I6" s="389">
        <v>0.58699999999999997</v>
      </c>
      <c r="K6" s="390" t="s">
        <v>116</v>
      </c>
      <c r="L6" s="389">
        <v>11.011407407407409</v>
      </c>
      <c r="M6" s="389">
        <v>41.748370370370374</v>
      </c>
      <c r="N6" s="389">
        <v>90.530296296296299</v>
      </c>
      <c r="O6" s="389">
        <v>102.41348148148147</v>
      </c>
      <c r="P6" s="389">
        <v>53.61518518518519</v>
      </c>
      <c r="Q6" s="389">
        <v>11.542555555555559</v>
      </c>
      <c r="R6" s="389">
        <v>0.7416666666666667</v>
      </c>
      <c r="T6" s="390" t="s">
        <v>116</v>
      </c>
      <c r="U6" s="389">
        <v>7.2480000000000002</v>
      </c>
      <c r="V6" s="389">
        <v>54.789000000000001</v>
      </c>
      <c r="W6" s="389">
        <v>128.80500000000001</v>
      </c>
      <c r="X6" s="389">
        <v>129.001</v>
      </c>
      <c r="Y6" s="389">
        <v>60.84</v>
      </c>
      <c r="Z6" s="389">
        <v>13.958</v>
      </c>
      <c r="AA6" s="389">
        <v>0.77900000000000003</v>
      </c>
      <c r="AC6" s="54" t="s">
        <v>116</v>
      </c>
      <c r="AD6" t="s">
        <v>136</v>
      </c>
      <c r="AE6" t="s">
        <v>1386</v>
      </c>
      <c r="AF6" s="11" t="s">
        <v>1385</v>
      </c>
    </row>
    <row r="7" spans="2:32" x14ac:dyDescent="0.35">
      <c r="B7" s="387" t="s">
        <v>117</v>
      </c>
      <c r="C7" s="388">
        <v>8.3800000000000008</v>
      </c>
      <c r="D7" s="389">
        <v>32.235999999999997</v>
      </c>
      <c r="E7" s="389">
        <v>66.819000000000003</v>
      </c>
      <c r="F7" s="389">
        <v>87.64</v>
      </c>
      <c r="G7" s="389">
        <v>50.906999999999996</v>
      </c>
      <c r="H7" s="389">
        <v>11.031000000000001</v>
      </c>
      <c r="I7" s="389">
        <v>0.58699999999999997</v>
      </c>
      <c r="K7" s="390" t="s">
        <v>117</v>
      </c>
      <c r="L7" s="389">
        <v>11.011407407407409</v>
      </c>
      <c r="M7" s="389">
        <v>41.748370370370374</v>
      </c>
      <c r="N7" s="389">
        <v>90.530296296296299</v>
      </c>
      <c r="O7" s="389">
        <v>102.41348148148147</v>
      </c>
      <c r="P7" s="389">
        <v>53.61518518518519</v>
      </c>
      <c r="Q7" s="389">
        <v>11.542555555555559</v>
      </c>
      <c r="R7" s="389">
        <v>0.7416666666666667</v>
      </c>
      <c r="T7" s="390" t="s">
        <v>117</v>
      </c>
      <c r="U7" s="389">
        <v>7.2480000000000002</v>
      </c>
      <c r="V7" s="389">
        <v>54.789000000000001</v>
      </c>
      <c r="W7" s="389">
        <v>128.80500000000001</v>
      </c>
      <c r="X7" s="389">
        <v>129.001</v>
      </c>
      <c r="Y7" s="389">
        <v>60.84</v>
      </c>
      <c r="Z7" s="389">
        <v>13.958</v>
      </c>
      <c r="AA7" s="389">
        <v>0.77900000000000003</v>
      </c>
      <c r="AC7" s="54" t="s">
        <v>117</v>
      </c>
      <c r="AD7" t="s">
        <v>136</v>
      </c>
      <c r="AE7" t="s">
        <v>1386</v>
      </c>
      <c r="AF7" s="11" t="s">
        <v>1385</v>
      </c>
    </row>
    <row r="8" spans="2:32" x14ac:dyDescent="0.35">
      <c r="B8" s="387" t="s">
        <v>118</v>
      </c>
      <c r="C8" s="388">
        <v>8.3800000000000008</v>
      </c>
      <c r="D8" s="389">
        <v>32.235999999999997</v>
      </c>
      <c r="E8" s="389">
        <v>66.819000000000003</v>
      </c>
      <c r="F8" s="389">
        <v>87.64</v>
      </c>
      <c r="G8" s="389">
        <v>50.906999999999996</v>
      </c>
      <c r="H8" s="389">
        <v>11.031000000000001</v>
      </c>
      <c r="I8" s="389">
        <v>0.58699999999999997</v>
      </c>
      <c r="K8" s="390" t="s">
        <v>118</v>
      </c>
      <c r="L8" s="389">
        <v>11.011407407407409</v>
      </c>
      <c r="M8" s="389">
        <v>41.748370370370374</v>
      </c>
      <c r="N8" s="389">
        <v>90.530296296296299</v>
      </c>
      <c r="O8" s="389">
        <v>102.41348148148147</v>
      </c>
      <c r="P8" s="389">
        <v>53.61518518518519</v>
      </c>
      <c r="Q8" s="389">
        <v>11.542555555555559</v>
      </c>
      <c r="R8" s="389">
        <v>0.7416666666666667</v>
      </c>
      <c r="T8" s="390" t="s">
        <v>118</v>
      </c>
      <c r="U8" s="389">
        <v>7.2480000000000002</v>
      </c>
      <c r="V8" s="389">
        <v>54.789000000000001</v>
      </c>
      <c r="W8" s="389">
        <v>128.80500000000001</v>
      </c>
      <c r="X8" s="389">
        <v>129.001</v>
      </c>
      <c r="Y8" s="389">
        <v>60.84</v>
      </c>
      <c r="Z8" s="389">
        <v>13.958</v>
      </c>
      <c r="AA8" s="389">
        <v>0.77900000000000003</v>
      </c>
      <c r="AC8" s="54" t="s">
        <v>118</v>
      </c>
      <c r="AD8" t="s">
        <v>136</v>
      </c>
      <c r="AE8" t="s">
        <v>1386</v>
      </c>
      <c r="AF8" s="11" t="s">
        <v>1385</v>
      </c>
    </row>
    <row r="9" spans="2:32" x14ac:dyDescent="0.35">
      <c r="B9" s="387" t="s">
        <v>119</v>
      </c>
      <c r="C9" s="388">
        <v>8.3800000000000008</v>
      </c>
      <c r="D9" s="389">
        <v>32.235999999999997</v>
      </c>
      <c r="E9" s="389">
        <v>66.819000000000003</v>
      </c>
      <c r="F9" s="389">
        <v>87.64</v>
      </c>
      <c r="G9" s="389">
        <v>50.906999999999996</v>
      </c>
      <c r="H9" s="389">
        <v>11.031000000000001</v>
      </c>
      <c r="I9" s="389">
        <v>0.58699999999999997</v>
      </c>
      <c r="K9" s="390" t="s">
        <v>119</v>
      </c>
      <c r="L9" s="389">
        <v>11.011407407407409</v>
      </c>
      <c r="M9" s="389">
        <v>41.748370370370374</v>
      </c>
      <c r="N9" s="389">
        <v>90.530296296296299</v>
      </c>
      <c r="O9" s="389">
        <v>102.41348148148147</v>
      </c>
      <c r="P9" s="389">
        <v>53.61518518518519</v>
      </c>
      <c r="Q9" s="389">
        <v>11.542555555555559</v>
      </c>
      <c r="R9" s="389">
        <v>0.7416666666666667</v>
      </c>
      <c r="T9" s="390" t="s">
        <v>119</v>
      </c>
      <c r="U9" s="389">
        <v>7.2480000000000002</v>
      </c>
      <c r="V9" s="389">
        <v>54.789000000000001</v>
      </c>
      <c r="W9" s="389">
        <v>128.80500000000001</v>
      </c>
      <c r="X9" s="389">
        <v>129.001</v>
      </c>
      <c r="Y9" s="389">
        <v>60.84</v>
      </c>
      <c r="Z9" s="389">
        <v>13.958</v>
      </c>
      <c r="AA9" s="389">
        <v>0.77900000000000003</v>
      </c>
      <c r="AC9" s="54" t="s">
        <v>119</v>
      </c>
      <c r="AD9" t="s">
        <v>136</v>
      </c>
      <c r="AE9" t="s">
        <v>1386</v>
      </c>
      <c r="AF9" s="11" t="s">
        <v>1385</v>
      </c>
    </row>
    <row r="10" spans="2:32" ht="29" x14ac:dyDescent="0.35">
      <c r="B10" s="387" t="s">
        <v>120</v>
      </c>
      <c r="C10" s="388">
        <v>8.3800000000000008</v>
      </c>
      <c r="D10" s="389">
        <v>32.235999999999997</v>
      </c>
      <c r="E10" s="389">
        <v>66.819000000000003</v>
      </c>
      <c r="F10" s="389">
        <v>87.64</v>
      </c>
      <c r="G10" s="389">
        <v>50.906999999999996</v>
      </c>
      <c r="H10" s="389">
        <v>11.031000000000001</v>
      </c>
      <c r="I10" s="389">
        <v>0.58699999999999997</v>
      </c>
      <c r="K10" s="390" t="s">
        <v>120</v>
      </c>
      <c r="L10" s="389">
        <v>11.011407407407409</v>
      </c>
      <c r="M10" s="389">
        <v>41.748370370370374</v>
      </c>
      <c r="N10" s="389">
        <v>90.530296296296299</v>
      </c>
      <c r="O10" s="389">
        <v>102.41348148148147</v>
      </c>
      <c r="P10" s="389">
        <v>53.61518518518519</v>
      </c>
      <c r="Q10" s="389">
        <v>11.542555555555559</v>
      </c>
      <c r="R10" s="389">
        <v>0.7416666666666667</v>
      </c>
      <c r="T10" s="390" t="s">
        <v>120</v>
      </c>
      <c r="U10" s="389">
        <v>7.2480000000000002</v>
      </c>
      <c r="V10" s="389">
        <v>54.789000000000001</v>
      </c>
      <c r="W10" s="389">
        <v>128.80500000000001</v>
      </c>
      <c r="X10" s="389">
        <v>129.001</v>
      </c>
      <c r="Y10" s="389">
        <v>60.84</v>
      </c>
      <c r="Z10" s="389">
        <v>13.958</v>
      </c>
      <c r="AA10" s="389">
        <v>0.77900000000000003</v>
      </c>
      <c r="AC10" s="54" t="s">
        <v>120</v>
      </c>
      <c r="AD10" t="s">
        <v>136</v>
      </c>
      <c r="AE10" t="s">
        <v>1386</v>
      </c>
      <c r="AF10" s="11" t="s">
        <v>1385</v>
      </c>
    </row>
    <row r="11" spans="2:32" x14ac:dyDescent="0.35">
      <c r="B11" s="387" t="s">
        <v>121</v>
      </c>
      <c r="C11" s="388">
        <v>8.3800000000000008</v>
      </c>
      <c r="D11" s="389">
        <v>32.235999999999997</v>
      </c>
      <c r="E11" s="389">
        <v>66.819000000000003</v>
      </c>
      <c r="F11" s="389">
        <v>87.64</v>
      </c>
      <c r="G11" s="389">
        <v>50.906999999999996</v>
      </c>
      <c r="H11" s="389">
        <v>11.031000000000001</v>
      </c>
      <c r="I11" s="389">
        <v>0.58699999999999997</v>
      </c>
      <c r="K11" s="390" t="s">
        <v>121</v>
      </c>
      <c r="L11" s="389">
        <v>11.011407407407409</v>
      </c>
      <c r="M11" s="389">
        <v>41.748370370370374</v>
      </c>
      <c r="N11" s="389">
        <v>90.530296296296299</v>
      </c>
      <c r="O11" s="389">
        <v>102.41348148148147</v>
      </c>
      <c r="P11" s="389">
        <v>53.61518518518519</v>
      </c>
      <c r="Q11" s="389">
        <v>11.542555555555559</v>
      </c>
      <c r="R11" s="389">
        <v>0.7416666666666667</v>
      </c>
      <c r="T11" s="390" t="s">
        <v>121</v>
      </c>
      <c r="U11" s="389">
        <v>7.2480000000000002</v>
      </c>
      <c r="V11" s="389">
        <v>54.789000000000001</v>
      </c>
      <c r="W11" s="389">
        <v>128.80500000000001</v>
      </c>
      <c r="X11" s="389">
        <v>129.001</v>
      </c>
      <c r="Y11" s="389">
        <v>60.84</v>
      </c>
      <c r="Z11" s="389">
        <v>13.958</v>
      </c>
      <c r="AA11" s="389">
        <v>0.77900000000000003</v>
      </c>
      <c r="AC11" s="54" t="s">
        <v>121</v>
      </c>
      <c r="AD11" t="s">
        <v>136</v>
      </c>
      <c r="AE11" t="s">
        <v>1386</v>
      </c>
      <c r="AF11" s="11" t="s">
        <v>1385</v>
      </c>
    </row>
    <row r="12" spans="2:32" x14ac:dyDescent="0.35">
      <c r="B12" s="387" t="s">
        <v>122</v>
      </c>
      <c r="C12" s="388">
        <v>8.3800000000000008</v>
      </c>
      <c r="D12" s="389">
        <v>32.235999999999997</v>
      </c>
      <c r="E12" s="389">
        <v>66.819000000000003</v>
      </c>
      <c r="F12" s="389">
        <v>87.64</v>
      </c>
      <c r="G12" s="389">
        <v>50.906999999999996</v>
      </c>
      <c r="H12" s="389">
        <v>11.031000000000001</v>
      </c>
      <c r="I12" s="389">
        <v>0.58699999999999997</v>
      </c>
      <c r="K12" s="390" t="s">
        <v>122</v>
      </c>
      <c r="L12" s="389">
        <v>11.011407407407409</v>
      </c>
      <c r="M12" s="389">
        <v>41.748370370370374</v>
      </c>
      <c r="N12" s="389">
        <v>90.530296296296299</v>
      </c>
      <c r="O12" s="389">
        <v>102.41348148148147</v>
      </c>
      <c r="P12" s="389">
        <v>53.61518518518519</v>
      </c>
      <c r="Q12" s="389">
        <v>11.542555555555559</v>
      </c>
      <c r="R12" s="389">
        <v>0.7416666666666667</v>
      </c>
      <c r="T12" s="390" t="s">
        <v>122</v>
      </c>
      <c r="U12" s="389">
        <v>7.2480000000000002</v>
      </c>
      <c r="V12" s="389">
        <v>54.789000000000001</v>
      </c>
      <c r="W12" s="389">
        <v>128.80500000000001</v>
      </c>
      <c r="X12" s="389">
        <v>129.001</v>
      </c>
      <c r="Y12" s="389">
        <v>60.84</v>
      </c>
      <c r="Z12" s="389">
        <v>13.958</v>
      </c>
      <c r="AA12" s="389">
        <v>0.77900000000000003</v>
      </c>
      <c r="AC12" s="54" t="s">
        <v>122</v>
      </c>
      <c r="AD12" t="s">
        <v>136</v>
      </c>
      <c r="AE12" t="s">
        <v>1386</v>
      </c>
      <c r="AF12" s="11" t="s">
        <v>1385</v>
      </c>
    </row>
    <row r="13" spans="2:32" x14ac:dyDescent="0.35">
      <c r="B13" s="387" t="s">
        <v>123</v>
      </c>
      <c r="C13" s="388">
        <v>8.3800000000000008</v>
      </c>
      <c r="D13" s="389">
        <v>32.235999999999997</v>
      </c>
      <c r="E13" s="389">
        <v>66.819000000000003</v>
      </c>
      <c r="F13" s="389">
        <v>87.64</v>
      </c>
      <c r="G13" s="389">
        <v>50.906999999999996</v>
      </c>
      <c r="H13" s="389">
        <v>11.031000000000001</v>
      </c>
      <c r="I13" s="389">
        <v>0.58699999999999997</v>
      </c>
      <c r="K13" s="390" t="s">
        <v>123</v>
      </c>
      <c r="L13" s="389">
        <v>11.011407407407409</v>
      </c>
      <c r="M13" s="389">
        <v>41.748370370370374</v>
      </c>
      <c r="N13" s="389">
        <v>90.530296296296299</v>
      </c>
      <c r="O13" s="389">
        <v>102.41348148148147</v>
      </c>
      <c r="P13" s="389">
        <v>53.61518518518519</v>
      </c>
      <c r="Q13" s="389">
        <v>11.542555555555559</v>
      </c>
      <c r="R13" s="389">
        <v>0.7416666666666667</v>
      </c>
      <c r="T13" s="390" t="s">
        <v>123</v>
      </c>
      <c r="U13" s="389">
        <v>7.2480000000000002</v>
      </c>
      <c r="V13" s="389">
        <v>54.789000000000001</v>
      </c>
      <c r="W13" s="389">
        <v>128.80500000000001</v>
      </c>
      <c r="X13" s="389">
        <v>129.001</v>
      </c>
      <c r="Y13" s="389">
        <v>60.84</v>
      </c>
      <c r="Z13" s="389">
        <v>13.958</v>
      </c>
      <c r="AA13" s="389">
        <v>0.77900000000000003</v>
      </c>
      <c r="AC13" s="54" t="s">
        <v>123</v>
      </c>
      <c r="AD13" t="s">
        <v>136</v>
      </c>
      <c r="AE13" t="s">
        <v>1386</v>
      </c>
      <c r="AF13" s="11" t="s">
        <v>1385</v>
      </c>
    </row>
    <row r="14" spans="2:32" x14ac:dyDescent="0.35">
      <c r="B14" s="387" t="s">
        <v>124</v>
      </c>
      <c r="C14" s="388">
        <v>8.3800000000000008</v>
      </c>
      <c r="D14" s="389">
        <v>32.235999999999997</v>
      </c>
      <c r="E14" s="389">
        <v>66.819000000000003</v>
      </c>
      <c r="F14" s="389">
        <v>87.64</v>
      </c>
      <c r="G14" s="389">
        <v>50.906999999999996</v>
      </c>
      <c r="H14" s="389">
        <v>11.031000000000001</v>
      </c>
      <c r="I14" s="389">
        <v>0.58699999999999997</v>
      </c>
      <c r="K14" s="390" t="s">
        <v>124</v>
      </c>
      <c r="L14" s="389">
        <v>11.011407407407409</v>
      </c>
      <c r="M14" s="389">
        <v>41.748370370370374</v>
      </c>
      <c r="N14" s="389">
        <v>90.530296296296299</v>
      </c>
      <c r="O14" s="389">
        <v>102.41348148148147</v>
      </c>
      <c r="P14" s="389">
        <v>53.61518518518519</v>
      </c>
      <c r="Q14" s="389">
        <v>11.542555555555559</v>
      </c>
      <c r="R14" s="389">
        <v>0.7416666666666667</v>
      </c>
      <c r="T14" s="390" t="s">
        <v>124</v>
      </c>
      <c r="U14" s="389">
        <v>7.2480000000000002</v>
      </c>
      <c r="V14" s="389">
        <v>54.789000000000001</v>
      </c>
      <c r="W14" s="389">
        <v>128.80500000000001</v>
      </c>
      <c r="X14" s="389">
        <v>129.001</v>
      </c>
      <c r="Y14" s="389">
        <v>60.84</v>
      </c>
      <c r="Z14" s="389">
        <v>13.958</v>
      </c>
      <c r="AA14" s="389">
        <v>0.77900000000000003</v>
      </c>
      <c r="AC14" s="54" t="s">
        <v>124</v>
      </c>
      <c r="AD14" t="s">
        <v>136</v>
      </c>
      <c r="AE14" t="s">
        <v>1386</v>
      </c>
      <c r="AF14" s="11" t="s">
        <v>1385</v>
      </c>
    </row>
    <row r="15" spans="2:32" x14ac:dyDescent="0.35">
      <c r="B15" s="387" t="s">
        <v>125</v>
      </c>
      <c r="C15" s="388">
        <v>8.3800000000000008</v>
      </c>
      <c r="D15" s="389">
        <v>32.235999999999997</v>
      </c>
      <c r="E15" s="389">
        <v>66.819000000000003</v>
      </c>
      <c r="F15" s="389">
        <v>87.64</v>
      </c>
      <c r="G15" s="389">
        <v>50.906999999999996</v>
      </c>
      <c r="H15" s="389">
        <v>11.031000000000001</v>
      </c>
      <c r="I15" s="389">
        <v>0.58699999999999997</v>
      </c>
      <c r="K15" s="390" t="s">
        <v>125</v>
      </c>
      <c r="L15" s="389">
        <v>11.011407407407409</v>
      </c>
      <c r="M15" s="389">
        <v>41.748370370370374</v>
      </c>
      <c r="N15" s="389">
        <v>90.530296296296299</v>
      </c>
      <c r="O15" s="389">
        <v>102.41348148148147</v>
      </c>
      <c r="P15" s="389">
        <v>53.61518518518519</v>
      </c>
      <c r="Q15" s="389">
        <v>11.542555555555559</v>
      </c>
      <c r="R15" s="389">
        <v>0.7416666666666667</v>
      </c>
      <c r="T15" s="390" t="s">
        <v>125</v>
      </c>
      <c r="U15" s="389">
        <v>7.2480000000000002</v>
      </c>
      <c r="V15" s="389">
        <v>54.789000000000001</v>
      </c>
      <c r="W15" s="389">
        <v>128.80500000000001</v>
      </c>
      <c r="X15" s="389">
        <v>129.001</v>
      </c>
      <c r="Y15" s="389">
        <v>60.84</v>
      </c>
      <c r="Z15" s="389">
        <v>13.958</v>
      </c>
      <c r="AA15" s="389">
        <v>0.77900000000000003</v>
      </c>
      <c r="AC15" s="54" t="s">
        <v>125</v>
      </c>
      <c r="AD15" t="s">
        <v>136</v>
      </c>
      <c r="AE15" t="s">
        <v>1386</v>
      </c>
      <c r="AF15" s="11" t="s">
        <v>1385</v>
      </c>
    </row>
    <row r="16" spans="2:32" x14ac:dyDescent="0.35">
      <c r="B16" s="387" t="s">
        <v>126</v>
      </c>
      <c r="C16" s="388">
        <v>8.3800000000000008</v>
      </c>
      <c r="D16" s="389">
        <v>32.235999999999997</v>
      </c>
      <c r="E16" s="389">
        <v>66.819000000000003</v>
      </c>
      <c r="F16" s="389">
        <v>87.64</v>
      </c>
      <c r="G16" s="389">
        <v>50.906999999999996</v>
      </c>
      <c r="H16" s="389">
        <v>11.031000000000001</v>
      </c>
      <c r="I16" s="389">
        <v>0.58699999999999997</v>
      </c>
      <c r="K16" s="390" t="s">
        <v>126</v>
      </c>
      <c r="L16" s="389">
        <v>11.011407407407409</v>
      </c>
      <c r="M16" s="389">
        <v>41.748370370370374</v>
      </c>
      <c r="N16" s="389">
        <v>90.530296296296299</v>
      </c>
      <c r="O16" s="389">
        <v>102.41348148148147</v>
      </c>
      <c r="P16" s="389">
        <v>53.61518518518519</v>
      </c>
      <c r="Q16" s="389">
        <v>11.542555555555559</v>
      </c>
      <c r="R16" s="389">
        <v>0.7416666666666667</v>
      </c>
      <c r="T16" s="390" t="s">
        <v>126</v>
      </c>
      <c r="U16" s="389">
        <v>7.2480000000000002</v>
      </c>
      <c r="V16" s="389">
        <v>54.789000000000001</v>
      </c>
      <c r="W16" s="389">
        <v>128.80500000000001</v>
      </c>
      <c r="X16" s="389">
        <v>129.001</v>
      </c>
      <c r="Y16" s="389">
        <v>60.84</v>
      </c>
      <c r="Z16" s="389">
        <v>13.958</v>
      </c>
      <c r="AA16" s="389">
        <v>0.77900000000000003</v>
      </c>
      <c r="AC16" s="54" t="s">
        <v>126</v>
      </c>
      <c r="AD16" t="s">
        <v>136</v>
      </c>
      <c r="AE16" t="s">
        <v>1386</v>
      </c>
      <c r="AF16" s="11" t="s">
        <v>1385</v>
      </c>
    </row>
    <row r="17" spans="2:32" x14ac:dyDescent="0.35">
      <c r="B17" s="387" t="s">
        <v>127</v>
      </c>
      <c r="C17" s="388">
        <v>8.3800000000000008</v>
      </c>
      <c r="D17" s="389">
        <v>32.235999999999997</v>
      </c>
      <c r="E17" s="389">
        <v>66.819000000000003</v>
      </c>
      <c r="F17" s="389">
        <v>87.64</v>
      </c>
      <c r="G17" s="389">
        <v>50.906999999999996</v>
      </c>
      <c r="H17" s="389">
        <v>11.031000000000001</v>
      </c>
      <c r="I17" s="389">
        <v>0.58699999999999997</v>
      </c>
      <c r="K17" s="390" t="s">
        <v>127</v>
      </c>
      <c r="L17" s="389">
        <v>11.011407407407409</v>
      </c>
      <c r="M17" s="389">
        <v>41.748370370370374</v>
      </c>
      <c r="N17" s="389">
        <v>90.530296296296299</v>
      </c>
      <c r="O17" s="389">
        <v>102.41348148148147</v>
      </c>
      <c r="P17" s="389">
        <v>53.61518518518519</v>
      </c>
      <c r="Q17" s="389">
        <v>11.542555555555559</v>
      </c>
      <c r="R17" s="389">
        <v>0.7416666666666667</v>
      </c>
      <c r="T17" s="390" t="s">
        <v>127</v>
      </c>
      <c r="U17" s="389">
        <v>7.2480000000000002</v>
      </c>
      <c r="V17" s="389">
        <v>54.789000000000001</v>
      </c>
      <c r="W17" s="389">
        <v>128.80500000000001</v>
      </c>
      <c r="X17" s="389">
        <v>129.001</v>
      </c>
      <c r="Y17" s="389">
        <v>60.84</v>
      </c>
      <c r="Z17" s="389">
        <v>13.958</v>
      </c>
      <c r="AA17" s="389">
        <v>0.77900000000000003</v>
      </c>
      <c r="AC17" s="54" t="s">
        <v>127</v>
      </c>
      <c r="AD17" t="s">
        <v>136</v>
      </c>
      <c r="AE17" t="s">
        <v>1386</v>
      </c>
      <c r="AF17" s="11" t="s">
        <v>1385</v>
      </c>
    </row>
    <row r="18" spans="2:32" x14ac:dyDescent="0.35">
      <c r="B18" s="387" t="s">
        <v>128</v>
      </c>
      <c r="C18" s="388">
        <v>8.3800000000000008</v>
      </c>
      <c r="D18" s="389">
        <v>32.235999999999997</v>
      </c>
      <c r="E18" s="389">
        <v>66.819000000000003</v>
      </c>
      <c r="F18" s="389">
        <v>87.64</v>
      </c>
      <c r="G18" s="389">
        <v>50.906999999999996</v>
      </c>
      <c r="H18" s="389">
        <v>11.031000000000001</v>
      </c>
      <c r="I18" s="389">
        <v>0.58699999999999997</v>
      </c>
      <c r="K18" s="390" t="s">
        <v>128</v>
      </c>
      <c r="L18" s="389">
        <v>11.011407407407409</v>
      </c>
      <c r="M18" s="389">
        <v>41.748370370370374</v>
      </c>
      <c r="N18" s="389">
        <v>90.530296296296299</v>
      </c>
      <c r="O18" s="389">
        <v>102.41348148148147</v>
      </c>
      <c r="P18" s="389">
        <v>53.61518518518519</v>
      </c>
      <c r="Q18" s="389">
        <v>11.542555555555559</v>
      </c>
      <c r="R18" s="389">
        <v>0.7416666666666667</v>
      </c>
      <c r="T18" s="390" t="s">
        <v>128</v>
      </c>
      <c r="U18" s="389">
        <v>7.2480000000000002</v>
      </c>
      <c r="V18" s="389">
        <v>54.789000000000001</v>
      </c>
      <c r="W18" s="389">
        <v>128.80500000000001</v>
      </c>
      <c r="X18" s="389">
        <v>129.001</v>
      </c>
      <c r="Y18" s="389">
        <v>60.84</v>
      </c>
      <c r="Z18" s="389">
        <v>13.958</v>
      </c>
      <c r="AA18" s="389">
        <v>0.77900000000000003</v>
      </c>
      <c r="AC18" s="54" t="s">
        <v>128</v>
      </c>
      <c r="AD18" t="s">
        <v>136</v>
      </c>
      <c r="AE18" t="s">
        <v>1386</v>
      </c>
      <c r="AF18" s="11" t="s">
        <v>1385</v>
      </c>
    </row>
    <row r="19" spans="2:32" x14ac:dyDescent="0.35">
      <c r="B19" s="387" t="s">
        <v>129</v>
      </c>
      <c r="C19" s="388">
        <v>8.3800000000000008</v>
      </c>
      <c r="D19" s="389">
        <v>32.235999999999997</v>
      </c>
      <c r="E19" s="389">
        <v>66.819000000000003</v>
      </c>
      <c r="F19" s="389">
        <v>87.64</v>
      </c>
      <c r="G19" s="389">
        <v>50.906999999999996</v>
      </c>
      <c r="H19" s="389">
        <v>11.031000000000001</v>
      </c>
      <c r="I19" s="389">
        <v>0.58699999999999997</v>
      </c>
      <c r="K19" s="390" t="s">
        <v>129</v>
      </c>
      <c r="L19" s="389">
        <v>11.011407407407409</v>
      </c>
      <c r="M19" s="389">
        <v>41.748370370370374</v>
      </c>
      <c r="N19" s="389">
        <v>90.530296296296299</v>
      </c>
      <c r="O19" s="389">
        <v>102.41348148148147</v>
      </c>
      <c r="P19" s="389">
        <v>53.61518518518519</v>
      </c>
      <c r="Q19" s="389">
        <v>11.542555555555559</v>
      </c>
      <c r="R19" s="389">
        <v>0.7416666666666667</v>
      </c>
      <c r="T19" s="390" t="s">
        <v>129</v>
      </c>
      <c r="U19" s="389">
        <v>7.2480000000000002</v>
      </c>
      <c r="V19" s="389">
        <v>54.789000000000001</v>
      </c>
      <c r="W19" s="389">
        <v>128.80500000000001</v>
      </c>
      <c r="X19" s="389">
        <v>129.001</v>
      </c>
      <c r="Y19" s="389">
        <v>60.84</v>
      </c>
      <c r="Z19" s="389">
        <v>13.958</v>
      </c>
      <c r="AA19" s="389">
        <v>0.77900000000000003</v>
      </c>
      <c r="AC19" s="54" t="s">
        <v>129</v>
      </c>
      <c r="AD19" t="s">
        <v>136</v>
      </c>
      <c r="AE19" t="s">
        <v>1386</v>
      </c>
      <c r="AF19" s="11" t="s">
        <v>1385</v>
      </c>
    </row>
    <row r="20" spans="2:32" x14ac:dyDescent="0.35">
      <c r="B20" s="387" t="s">
        <v>130</v>
      </c>
      <c r="C20" s="388">
        <v>8.3800000000000008</v>
      </c>
      <c r="D20" s="389">
        <v>32.235999999999997</v>
      </c>
      <c r="E20" s="389">
        <v>66.819000000000003</v>
      </c>
      <c r="F20" s="389">
        <v>87.64</v>
      </c>
      <c r="G20" s="389">
        <v>50.906999999999996</v>
      </c>
      <c r="H20" s="389">
        <v>11.031000000000001</v>
      </c>
      <c r="I20" s="389">
        <v>0.58699999999999997</v>
      </c>
      <c r="K20" s="390" t="s">
        <v>130</v>
      </c>
      <c r="L20" s="389">
        <v>11.011407407407409</v>
      </c>
      <c r="M20" s="389">
        <v>41.748370370370374</v>
      </c>
      <c r="N20" s="389">
        <v>90.530296296296299</v>
      </c>
      <c r="O20" s="389">
        <v>102.41348148148147</v>
      </c>
      <c r="P20" s="389">
        <v>53.61518518518519</v>
      </c>
      <c r="Q20" s="389">
        <v>11.542555555555559</v>
      </c>
      <c r="R20" s="389">
        <v>0.7416666666666667</v>
      </c>
      <c r="T20" s="390" t="s">
        <v>130</v>
      </c>
      <c r="U20" s="389">
        <v>7.2480000000000002</v>
      </c>
      <c r="V20" s="389">
        <v>54.789000000000001</v>
      </c>
      <c r="W20" s="389">
        <v>128.80500000000001</v>
      </c>
      <c r="X20" s="389">
        <v>129.001</v>
      </c>
      <c r="Y20" s="389">
        <v>60.84</v>
      </c>
      <c r="Z20" s="389">
        <v>13.958</v>
      </c>
      <c r="AA20" s="389">
        <v>0.77900000000000003</v>
      </c>
      <c r="AC20" s="54" t="s">
        <v>130</v>
      </c>
      <c r="AD20" t="s">
        <v>136</v>
      </c>
      <c r="AE20" t="s">
        <v>1386</v>
      </c>
      <c r="AF20" s="11" t="s">
        <v>1385</v>
      </c>
    </row>
    <row r="21" spans="2:32" x14ac:dyDescent="0.35">
      <c r="B21" s="387" t="s">
        <v>131</v>
      </c>
      <c r="C21" s="388">
        <v>8.3800000000000008</v>
      </c>
      <c r="D21" s="389">
        <v>32.235999999999997</v>
      </c>
      <c r="E21" s="389">
        <v>66.819000000000003</v>
      </c>
      <c r="F21" s="389">
        <v>87.64</v>
      </c>
      <c r="G21" s="389">
        <v>50.906999999999996</v>
      </c>
      <c r="H21" s="389">
        <v>11.031000000000001</v>
      </c>
      <c r="I21" s="389">
        <v>0.58699999999999997</v>
      </c>
      <c r="K21" s="390" t="s">
        <v>131</v>
      </c>
      <c r="L21" s="389">
        <v>11.011407407407409</v>
      </c>
      <c r="M21" s="389">
        <v>41.748370370370374</v>
      </c>
      <c r="N21" s="389">
        <v>90.530296296296299</v>
      </c>
      <c r="O21" s="389">
        <v>102.41348148148147</v>
      </c>
      <c r="P21" s="389">
        <v>53.61518518518519</v>
      </c>
      <c r="Q21" s="389">
        <v>11.542555555555559</v>
      </c>
      <c r="R21" s="389">
        <v>0.7416666666666667</v>
      </c>
      <c r="T21" s="390" t="s">
        <v>131</v>
      </c>
      <c r="U21" s="389">
        <v>7.2480000000000002</v>
      </c>
      <c r="V21" s="389">
        <v>54.789000000000001</v>
      </c>
      <c r="W21" s="389">
        <v>128.80500000000001</v>
      </c>
      <c r="X21" s="389">
        <v>129.001</v>
      </c>
      <c r="Y21" s="389">
        <v>60.84</v>
      </c>
      <c r="Z21" s="389">
        <v>13.958</v>
      </c>
      <c r="AA21" s="389">
        <v>0.77900000000000003</v>
      </c>
      <c r="AC21" s="54" t="s">
        <v>131</v>
      </c>
      <c r="AD21" t="s">
        <v>136</v>
      </c>
      <c r="AE21" t="s">
        <v>1386</v>
      </c>
      <c r="AF21" s="11" t="s">
        <v>1385</v>
      </c>
    </row>
    <row r="22" spans="2:32" x14ac:dyDescent="0.35">
      <c r="B22" s="387" t="s">
        <v>132</v>
      </c>
      <c r="C22" s="388">
        <v>8.3800000000000008</v>
      </c>
      <c r="D22" s="389">
        <v>32.235999999999997</v>
      </c>
      <c r="E22" s="389">
        <v>66.819000000000003</v>
      </c>
      <c r="F22" s="389">
        <v>87.64</v>
      </c>
      <c r="G22" s="389">
        <v>50.906999999999996</v>
      </c>
      <c r="H22" s="389">
        <v>11.031000000000001</v>
      </c>
      <c r="I22" s="389">
        <v>0.58699999999999997</v>
      </c>
      <c r="K22" s="390" t="s">
        <v>132</v>
      </c>
      <c r="L22" s="389">
        <v>11.011407407407409</v>
      </c>
      <c r="M22" s="389">
        <v>41.748370370370374</v>
      </c>
      <c r="N22" s="389">
        <v>90.530296296296299</v>
      </c>
      <c r="O22" s="389">
        <v>102.41348148148147</v>
      </c>
      <c r="P22" s="389">
        <v>53.61518518518519</v>
      </c>
      <c r="Q22" s="389">
        <v>11.542555555555559</v>
      </c>
      <c r="R22" s="389">
        <v>0.7416666666666667</v>
      </c>
      <c r="T22" s="390" t="s">
        <v>132</v>
      </c>
      <c r="U22" s="389">
        <v>7.2480000000000002</v>
      </c>
      <c r="V22" s="389">
        <v>54.789000000000001</v>
      </c>
      <c r="W22" s="389">
        <v>128.80500000000001</v>
      </c>
      <c r="X22" s="389">
        <v>129.001</v>
      </c>
      <c r="Y22" s="389">
        <v>60.84</v>
      </c>
      <c r="Z22" s="389">
        <v>13.958</v>
      </c>
      <c r="AA22" s="389">
        <v>0.77900000000000003</v>
      </c>
      <c r="AC22" s="54" t="s">
        <v>132</v>
      </c>
      <c r="AD22" t="s">
        <v>136</v>
      </c>
      <c r="AE22" t="s">
        <v>1386</v>
      </c>
      <c r="AF22" s="11" t="s">
        <v>1385</v>
      </c>
    </row>
    <row r="23" spans="2:32" x14ac:dyDescent="0.35">
      <c r="B23" s="387" t="s">
        <v>133</v>
      </c>
      <c r="C23" s="388">
        <v>8.3800000000000008</v>
      </c>
      <c r="D23" s="389">
        <v>32.235999999999997</v>
      </c>
      <c r="E23" s="389">
        <v>66.819000000000003</v>
      </c>
      <c r="F23" s="389">
        <v>87.64</v>
      </c>
      <c r="G23" s="389">
        <v>50.906999999999996</v>
      </c>
      <c r="H23" s="389">
        <v>11.031000000000001</v>
      </c>
      <c r="I23" s="389">
        <v>0.58699999999999997</v>
      </c>
      <c r="K23" s="390" t="s">
        <v>133</v>
      </c>
      <c r="L23" s="389">
        <v>11.011407407407409</v>
      </c>
      <c r="M23" s="389">
        <v>41.748370370370374</v>
      </c>
      <c r="N23" s="389">
        <v>90.530296296296299</v>
      </c>
      <c r="O23" s="389">
        <v>102.41348148148147</v>
      </c>
      <c r="P23" s="389">
        <v>53.61518518518519</v>
      </c>
      <c r="Q23" s="389">
        <v>11.542555555555559</v>
      </c>
      <c r="R23" s="389">
        <v>0.7416666666666667</v>
      </c>
      <c r="T23" s="390" t="s">
        <v>133</v>
      </c>
      <c r="U23" s="389">
        <v>7.2480000000000002</v>
      </c>
      <c r="V23" s="389">
        <v>54.789000000000001</v>
      </c>
      <c r="W23" s="389">
        <v>128.80500000000001</v>
      </c>
      <c r="X23" s="389">
        <v>129.001</v>
      </c>
      <c r="Y23" s="389">
        <v>60.84</v>
      </c>
      <c r="Z23" s="389">
        <v>13.958</v>
      </c>
      <c r="AA23" s="389">
        <v>0.77900000000000003</v>
      </c>
      <c r="AC23" s="54" t="s">
        <v>133</v>
      </c>
      <c r="AD23" t="s">
        <v>136</v>
      </c>
      <c r="AE23" t="s">
        <v>1386</v>
      </c>
      <c r="AF23" s="11" t="s">
        <v>1385</v>
      </c>
    </row>
    <row r="24" spans="2:32" x14ac:dyDescent="0.35">
      <c r="B24" s="387" t="s">
        <v>134</v>
      </c>
      <c r="C24" s="388">
        <v>8.3800000000000008</v>
      </c>
      <c r="D24" s="389">
        <v>32.235999999999997</v>
      </c>
      <c r="E24" s="389">
        <v>66.819000000000003</v>
      </c>
      <c r="F24" s="389">
        <v>87.64</v>
      </c>
      <c r="G24" s="389">
        <v>50.906999999999996</v>
      </c>
      <c r="H24" s="389">
        <v>11.031000000000001</v>
      </c>
      <c r="I24" s="389">
        <v>0.58699999999999997</v>
      </c>
      <c r="K24" s="390" t="s">
        <v>134</v>
      </c>
      <c r="L24" s="389">
        <v>11.011407407407409</v>
      </c>
      <c r="M24" s="389">
        <v>41.748370370370374</v>
      </c>
      <c r="N24" s="389">
        <v>90.530296296296299</v>
      </c>
      <c r="O24" s="389">
        <v>102.41348148148147</v>
      </c>
      <c r="P24" s="389">
        <v>53.61518518518519</v>
      </c>
      <c r="Q24" s="389">
        <v>11.542555555555559</v>
      </c>
      <c r="R24" s="389">
        <v>0.7416666666666667</v>
      </c>
      <c r="T24" s="390" t="s">
        <v>134</v>
      </c>
      <c r="U24" s="389">
        <v>7.2480000000000002</v>
      </c>
      <c r="V24" s="389">
        <v>54.789000000000001</v>
      </c>
      <c r="W24" s="389">
        <v>128.80500000000001</v>
      </c>
      <c r="X24" s="389">
        <v>129.001</v>
      </c>
      <c r="Y24" s="389">
        <v>60.84</v>
      </c>
      <c r="Z24" s="389">
        <v>13.958</v>
      </c>
      <c r="AA24" s="389">
        <v>0.77900000000000003</v>
      </c>
      <c r="AC24" s="54" t="s">
        <v>134</v>
      </c>
      <c r="AD24" t="s">
        <v>136</v>
      </c>
      <c r="AE24" t="s">
        <v>1386</v>
      </c>
      <c r="AF24" s="11" t="s">
        <v>1385</v>
      </c>
    </row>
    <row r="25" spans="2:32" x14ac:dyDescent="0.35">
      <c r="B25" s="387" t="s">
        <v>135</v>
      </c>
      <c r="C25" s="388">
        <v>8.3800000000000008</v>
      </c>
      <c r="D25" s="389">
        <v>32.235999999999997</v>
      </c>
      <c r="E25" s="389">
        <v>66.819000000000003</v>
      </c>
      <c r="F25" s="389">
        <v>87.64</v>
      </c>
      <c r="G25" s="389">
        <v>50.906999999999996</v>
      </c>
      <c r="H25" s="389">
        <v>11.031000000000001</v>
      </c>
      <c r="I25" s="389">
        <v>0.58699999999999997</v>
      </c>
      <c r="K25" s="390" t="s">
        <v>135</v>
      </c>
      <c r="L25" s="389">
        <v>11.011407407407409</v>
      </c>
      <c r="M25" s="389">
        <v>41.748370370370374</v>
      </c>
      <c r="N25" s="389">
        <v>90.530296296296299</v>
      </c>
      <c r="O25" s="389">
        <v>102.41348148148147</v>
      </c>
      <c r="P25" s="389">
        <v>53.61518518518519</v>
      </c>
      <c r="Q25" s="389">
        <v>11.542555555555559</v>
      </c>
      <c r="R25" s="389">
        <v>0.7416666666666667</v>
      </c>
      <c r="T25" s="390" t="s">
        <v>135</v>
      </c>
      <c r="U25" s="389">
        <v>7.2480000000000002</v>
      </c>
      <c r="V25" s="389">
        <v>54.789000000000001</v>
      </c>
      <c r="W25" s="389">
        <v>128.80500000000001</v>
      </c>
      <c r="X25" s="389">
        <v>129.001</v>
      </c>
      <c r="Y25" s="389">
        <v>60.84</v>
      </c>
      <c r="Z25" s="389">
        <v>13.958</v>
      </c>
      <c r="AA25" s="389">
        <v>0.77900000000000003</v>
      </c>
      <c r="AC25" s="54" t="s">
        <v>135</v>
      </c>
      <c r="AD25" t="s">
        <v>136</v>
      </c>
      <c r="AE25" t="s">
        <v>1386</v>
      </c>
      <c r="AF25" s="11" t="s">
        <v>1385</v>
      </c>
    </row>
    <row r="26" spans="2:32" x14ac:dyDescent="0.35">
      <c r="B26" s="387" t="s">
        <v>136</v>
      </c>
      <c r="C26" s="388">
        <v>8.3800000000000008</v>
      </c>
      <c r="D26" s="389">
        <v>32.235999999999997</v>
      </c>
      <c r="E26" s="389">
        <v>66.819000000000003</v>
      </c>
      <c r="F26" s="389">
        <v>87.64</v>
      </c>
      <c r="G26" s="389">
        <v>50.906999999999996</v>
      </c>
      <c r="H26" s="389">
        <v>11.031000000000001</v>
      </c>
      <c r="I26" s="389">
        <v>0.58699999999999997</v>
      </c>
      <c r="K26" s="390" t="s">
        <v>136</v>
      </c>
      <c r="L26" s="389">
        <v>11.011407407407409</v>
      </c>
      <c r="M26" s="389">
        <v>41.748370370370374</v>
      </c>
      <c r="N26" s="389">
        <v>90.530296296296299</v>
      </c>
      <c r="O26" s="389">
        <v>102.41348148148147</v>
      </c>
      <c r="P26" s="389">
        <v>53.61518518518519</v>
      </c>
      <c r="Q26" s="389">
        <v>11.542555555555559</v>
      </c>
      <c r="R26" s="389">
        <v>0.7416666666666667</v>
      </c>
      <c r="T26" s="390" t="s">
        <v>136</v>
      </c>
      <c r="U26" s="389">
        <v>7.2480000000000002</v>
      </c>
      <c r="V26" s="389">
        <v>54.789000000000001</v>
      </c>
      <c r="W26" s="389">
        <v>128.80500000000001</v>
      </c>
      <c r="X26" s="389">
        <v>129.001</v>
      </c>
      <c r="Y26" s="389">
        <v>60.84</v>
      </c>
      <c r="Z26" s="389">
        <v>13.958</v>
      </c>
      <c r="AA26" s="389">
        <v>0.77900000000000003</v>
      </c>
      <c r="AC26" s="54" t="s">
        <v>136</v>
      </c>
      <c r="AD26" t="s">
        <v>136</v>
      </c>
      <c r="AE26" t="s">
        <v>1386</v>
      </c>
      <c r="AF26" s="11" t="s">
        <v>1385</v>
      </c>
    </row>
    <row r="27" spans="2:32" x14ac:dyDescent="0.35">
      <c r="B27" s="387" t="s">
        <v>137</v>
      </c>
      <c r="C27" s="388">
        <v>8.3800000000000008</v>
      </c>
      <c r="D27" s="389">
        <v>32.235999999999997</v>
      </c>
      <c r="E27" s="389">
        <v>66.819000000000003</v>
      </c>
      <c r="F27" s="389">
        <v>87.64</v>
      </c>
      <c r="G27" s="389">
        <v>50.906999999999996</v>
      </c>
      <c r="H27" s="389">
        <v>11.031000000000001</v>
      </c>
      <c r="I27" s="389">
        <v>0.58699999999999997</v>
      </c>
      <c r="K27" s="390" t="s">
        <v>137</v>
      </c>
      <c r="L27" s="389">
        <v>11.011407407407409</v>
      </c>
      <c r="M27" s="389">
        <v>41.748370370370374</v>
      </c>
      <c r="N27" s="389">
        <v>90.530296296296299</v>
      </c>
      <c r="O27" s="389">
        <v>102.41348148148147</v>
      </c>
      <c r="P27" s="389">
        <v>53.61518518518519</v>
      </c>
      <c r="Q27" s="389">
        <v>11.542555555555559</v>
      </c>
      <c r="R27" s="389">
        <v>0.7416666666666667</v>
      </c>
      <c r="T27" s="390" t="s">
        <v>137</v>
      </c>
      <c r="U27" s="389">
        <v>7.2480000000000002</v>
      </c>
      <c r="V27" s="389">
        <v>54.789000000000001</v>
      </c>
      <c r="W27" s="389">
        <v>128.80500000000001</v>
      </c>
      <c r="X27" s="389">
        <v>129.001</v>
      </c>
      <c r="Y27" s="389">
        <v>60.84</v>
      </c>
      <c r="Z27" s="389">
        <v>13.958</v>
      </c>
      <c r="AA27" s="389">
        <v>0.77900000000000003</v>
      </c>
      <c r="AC27" s="54" t="s">
        <v>137</v>
      </c>
      <c r="AD27" t="s">
        <v>136</v>
      </c>
      <c r="AE27" t="s">
        <v>1386</v>
      </c>
      <c r="AF27" s="11" t="s">
        <v>1385</v>
      </c>
    </row>
    <row r="28" spans="2:32" x14ac:dyDescent="0.35">
      <c r="B28" s="387" t="s">
        <v>138</v>
      </c>
      <c r="C28" s="388">
        <v>8.3800000000000008</v>
      </c>
      <c r="D28" s="389">
        <v>32.235999999999997</v>
      </c>
      <c r="E28" s="389">
        <v>66.819000000000003</v>
      </c>
      <c r="F28" s="389">
        <v>87.64</v>
      </c>
      <c r="G28" s="389">
        <v>50.906999999999996</v>
      </c>
      <c r="H28" s="389">
        <v>11.031000000000001</v>
      </c>
      <c r="I28" s="389">
        <v>0.58699999999999997</v>
      </c>
      <c r="K28" s="390" t="s">
        <v>138</v>
      </c>
      <c r="L28" s="389">
        <v>11.011407407407409</v>
      </c>
      <c r="M28" s="389">
        <v>41.748370370370374</v>
      </c>
      <c r="N28" s="389">
        <v>90.530296296296299</v>
      </c>
      <c r="O28" s="389">
        <v>102.41348148148147</v>
      </c>
      <c r="P28" s="389">
        <v>53.61518518518519</v>
      </c>
      <c r="Q28" s="389">
        <v>11.542555555555559</v>
      </c>
      <c r="R28" s="389">
        <v>0.7416666666666667</v>
      </c>
      <c r="T28" s="390" t="s">
        <v>138</v>
      </c>
      <c r="U28" s="389">
        <v>7.2480000000000002</v>
      </c>
      <c r="V28" s="389">
        <v>54.789000000000001</v>
      </c>
      <c r="W28" s="389">
        <v>128.80500000000001</v>
      </c>
      <c r="X28" s="389">
        <v>129.001</v>
      </c>
      <c r="Y28" s="389">
        <v>60.84</v>
      </c>
      <c r="Z28" s="389">
        <v>13.958</v>
      </c>
      <c r="AA28" s="389">
        <v>0.77900000000000003</v>
      </c>
      <c r="AC28" s="54" t="s">
        <v>138</v>
      </c>
      <c r="AD28" t="s">
        <v>136</v>
      </c>
      <c r="AE28" t="s">
        <v>1386</v>
      </c>
      <c r="AF28" s="11" t="s">
        <v>1385</v>
      </c>
    </row>
    <row r="29" spans="2:32" x14ac:dyDescent="0.35">
      <c r="B29" s="387" t="s">
        <v>139</v>
      </c>
      <c r="C29" s="388">
        <v>8.3800000000000008</v>
      </c>
      <c r="D29" s="389">
        <v>32.235999999999997</v>
      </c>
      <c r="E29" s="389">
        <v>66.819000000000003</v>
      </c>
      <c r="F29" s="389">
        <v>87.64</v>
      </c>
      <c r="G29" s="389">
        <v>50.906999999999996</v>
      </c>
      <c r="H29" s="389">
        <v>11.031000000000001</v>
      </c>
      <c r="I29" s="389">
        <v>0.58699999999999997</v>
      </c>
      <c r="K29" s="390" t="s">
        <v>139</v>
      </c>
      <c r="L29" s="389">
        <v>11.011407407407409</v>
      </c>
      <c r="M29" s="389">
        <v>41.748370370370374</v>
      </c>
      <c r="N29" s="389">
        <v>90.530296296296299</v>
      </c>
      <c r="O29" s="389">
        <v>102.41348148148147</v>
      </c>
      <c r="P29" s="389">
        <v>53.61518518518519</v>
      </c>
      <c r="Q29" s="389">
        <v>11.542555555555559</v>
      </c>
      <c r="R29" s="389">
        <v>0.7416666666666667</v>
      </c>
      <c r="T29" s="390" t="s">
        <v>139</v>
      </c>
      <c r="U29" s="389">
        <v>7.2480000000000002</v>
      </c>
      <c r="V29" s="389">
        <v>54.789000000000001</v>
      </c>
      <c r="W29" s="389">
        <v>128.80500000000001</v>
      </c>
      <c r="X29" s="389">
        <v>129.001</v>
      </c>
      <c r="Y29" s="389">
        <v>60.84</v>
      </c>
      <c r="Z29" s="389">
        <v>13.958</v>
      </c>
      <c r="AA29" s="389">
        <v>0.77900000000000003</v>
      </c>
      <c r="AC29" s="54" t="s">
        <v>139</v>
      </c>
      <c r="AD29" t="s">
        <v>136</v>
      </c>
      <c r="AE29" t="s">
        <v>1386</v>
      </c>
      <c r="AF29" s="11" t="s">
        <v>1385</v>
      </c>
    </row>
    <row r="30" spans="2:32" x14ac:dyDescent="0.35">
      <c r="B30" s="387" t="s">
        <v>140</v>
      </c>
      <c r="C30" s="388">
        <v>8.3800000000000008</v>
      </c>
      <c r="D30" s="389">
        <v>32.235999999999997</v>
      </c>
      <c r="E30" s="389">
        <v>66.819000000000003</v>
      </c>
      <c r="F30" s="389">
        <v>87.64</v>
      </c>
      <c r="G30" s="389">
        <v>50.906999999999996</v>
      </c>
      <c r="H30" s="389">
        <v>11.031000000000001</v>
      </c>
      <c r="I30" s="389">
        <v>0.58699999999999997</v>
      </c>
      <c r="K30" s="390" t="s">
        <v>140</v>
      </c>
      <c r="L30" s="389">
        <v>11.011407407407409</v>
      </c>
      <c r="M30" s="389">
        <v>41.748370370370374</v>
      </c>
      <c r="N30" s="389">
        <v>90.530296296296299</v>
      </c>
      <c r="O30" s="389">
        <v>102.41348148148147</v>
      </c>
      <c r="P30" s="389">
        <v>53.61518518518519</v>
      </c>
      <c r="Q30" s="389">
        <v>11.542555555555559</v>
      </c>
      <c r="R30" s="389">
        <v>0.7416666666666667</v>
      </c>
      <c r="T30" s="390" t="s">
        <v>140</v>
      </c>
      <c r="U30" s="389">
        <v>7.2480000000000002</v>
      </c>
      <c r="V30" s="389">
        <v>54.789000000000001</v>
      </c>
      <c r="W30" s="389">
        <v>128.80500000000001</v>
      </c>
      <c r="X30" s="389">
        <v>129.001</v>
      </c>
      <c r="Y30" s="389">
        <v>60.84</v>
      </c>
      <c r="Z30" s="389">
        <v>13.958</v>
      </c>
      <c r="AA30" s="389">
        <v>0.77900000000000003</v>
      </c>
      <c r="AC30" s="54" t="s">
        <v>140</v>
      </c>
      <c r="AD30" t="s">
        <v>136</v>
      </c>
      <c r="AE30" t="s">
        <v>1386</v>
      </c>
      <c r="AF30" s="11" t="s">
        <v>1385</v>
      </c>
    </row>
    <row r="31" spans="2:32" x14ac:dyDescent="0.35">
      <c r="B31" s="387" t="s">
        <v>141</v>
      </c>
      <c r="C31" s="388">
        <v>8.3800000000000008</v>
      </c>
      <c r="D31" s="389">
        <v>32.235999999999997</v>
      </c>
      <c r="E31" s="389">
        <v>66.819000000000003</v>
      </c>
      <c r="F31" s="389">
        <v>87.64</v>
      </c>
      <c r="G31" s="389">
        <v>50.906999999999996</v>
      </c>
      <c r="H31" s="389">
        <v>11.031000000000001</v>
      </c>
      <c r="I31" s="389">
        <v>0.58699999999999997</v>
      </c>
      <c r="K31" s="390" t="s">
        <v>141</v>
      </c>
      <c r="L31" s="389">
        <v>11.011407407407409</v>
      </c>
      <c r="M31" s="389">
        <v>41.748370370370374</v>
      </c>
      <c r="N31" s="389">
        <v>90.530296296296299</v>
      </c>
      <c r="O31" s="389">
        <v>102.41348148148147</v>
      </c>
      <c r="P31" s="389">
        <v>53.61518518518519</v>
      </c>
      <c r="Q31" s="389">
        <v>11.542555555555559</v>
      </c>
      <c r="R31" s="389">
        <v>0.7416666666666667</v>
      </c>
      <c r="T31" s="390" t="s">
        <v>141</v>
      </c>
      <c r="U31" s="389">
        <v>7.2480000000000002</v>
      </c>
      <c r="V31" s="389">
        <v>54.789000000000001</v>
      </c>
      <c r="W31" s="389">
        <v>128.80500000000001</v>
      </c>
      <c r="X31" s="389">
        <v>129.001</v>
      </c>
      <c r="Y31" s="389">
        <v>60.84</v>
      </c>
      <c r="Z31" s="389">
        <v>13.958</v>
      </c>
      <c r="AA31" s="389">
        <v>0.77900000000000003</v>
      </c>
      <c r="AC31" s="54" t="s">
        <v>141</v>
      </c>
      <c r="AD31" t="s">
        <v>136</v>
      </c>
      <c r="AE31" t="s">
        <v>1386</v>
      </c>
      <c r="AF31" s="11" t="s">
        <v>1385</v>
      </c>
    </row>
    <row r="32" spans="2:32" x14ac:dyDescent="0.35">
      <c r="B32" s="391" t="s">
        <v>142</v>
      </c>
      <c r="C32" s="388">
        <v>8.3800000000000008</v>
      </c>
      <c r="D32" s="389">
        <v>32.235999999999997</v>
      </c>
      <c r="E32" s="389">
        <v>66.819000000000003</v>
      </c>
      <c r="F32" s="389">
        <v>87.64</v>
      </c>
      <c r="G32" s="389">
        <v>50.906999999999996</v>
      </c>
      <c r="H32" s="389">
        <v>11.031000000000001</v>
      </c>
      <c r="I32" s="389">
        <v>0.58699999999999997</v>
      </c>
      <c r="K32" s="49" t="s">
        <v>142</v>
      </c>
      <c r="L32" s="389">
        <v>11.011407407407409</v>
      </c>
      <c r="M32" s="389">
        <v>41.748370370370374</v>
      </c>
      <c r="N32" s="389">
        <v>90.530296296296299</v>
      </c>
      <c r="O32" s="389">
        <v>102.41348148148147</v>
      </c>
      <c r="P32" s="389">
        <v>53.61518518518519</v>
      </c>
      <c r="Q32" s="389">
        <v>11.542555555555559</v>
      </c>
      <c r="R32" s="389">
        <v>0.7416666666666667</v>
      </c>
      <c r="T32" s="49" t="s">
        <v>142</v>
      </c>
      <c r="U32" s="389">
        <v>7.2480000000000002</v>
      </c>
      <c r="V32" s="389">
        <v>54.789000000000001</v>
      </c>
      <c r="W32" s="389">
        <v>128.80500000000001</v>
      </c>
      <c r="X32" s="389">
        <v>129.001</v>
      </c>
      <c r="Y32" s="389">
        <v>60.84</v>
      </c>
      <c r="Z32" s="389">
        <v>13.958</v>
      </c>
      <c r="AA32" s="389">
        <v>0.77900000000000003</v>
      </c>
      <c r="AC32" s="54" t="s">
        <v>142</v>
      </c>
      <c r="AD32" t="s">
        <v>136</v>
      </c>
      <c r="AE32" t="s">
        <v>1386</v>
      </c>
      <c r="AF32" s="11" t="s">
        <v>1385</v>
      </c>
    </row>
    <row r="33" spans="1:32" x14ac:dyDescent="0.35">
      <c r="B33" s="391" t="s">
        <v>143</v>
      </c>
      <c r="C33" s="388">
        <v>10.538</v>
      </c>
      <c r="D33" s="389">
        <v>48.683999999999997</v>
      </c>
      <c r="E33" s="389">
        <v>95.891999999999996</v>
      </c>
      <c r="F33" s="389">
        <v>84.331999999999994</v>
      </c>
      <c r="G33" s="389">
        <v>36.953000000000003</v>
      </c>
      <c r="H33" s="389">
        <v>7.3289999999999997</v>
      </c>
      <c r="I33" s="389">
        <v>0.312</v>
      </c>
      <c r="K33" s="49" t="s">
        <v>143</v>
      </c>
      <c r="L33" s="389">
        <v>20.699000000000002</v>
      </c>
      <c r="M33" s="389">
        <v>85.486000000000004</v>
      </c>
      <c r="N33" s="389">
        <v>115.71</v>
      </c>
      <c r="O33" s="389">
        <v>88.435000000000002</v>
      </c>
      <c r="P33" s="389">
        <v>43.866999999999997</v>
      </c>
      <c r="Q33" s="389">
        <v>9.4260000000000002</v>
      </c>
      <c r="R33" s="389">
        <v>0.47699999999999998</v>
      </c>
      <c r="T33" s="49" t="s">
        <v>143</v>
      </c>
      <c r="U33" s="389">
        <v>13.177</v>
      </c>
      <c r="V33" s="389">
        <v>157.57599999999999</v>
      </c>
      <c r="W33" s="389">
        <v>157.239</v>
      </c>
      <c r="X33" s="389">
        <v>81.149000000000001</v>
      </c>
      <c r="Y33" s="389">
        <v>26.43</v>
      </c>
      <c r="Z33" s="389">
        <v>9.3780000000000001</v>
      </c>
      <c r="AA33" s="389">
        <v>3.0910000000000002</v>
      </c>
      <c r="AC33" s="54" t="s">
        <v>143</v>
      </c>
      <c r="AD33" t="s">
        <v>135</v>
      </c>
      <c r="AE33" t="s">
        <v>147</v>
      </c>
      <c r="AF33" s="11" t="s">
        <v>145</v>
      </c>
    </row>
    <row r="34" spans="1:32" x14ac:dyDescent="0.35">
      <c r="B34" s="391" t="s">
        <v>144</v>
      </c>
      <c r="C34" s="388">
        <v>5.17</v>
      </c>
      <c r="D34" s="389">
        <v>68.078000000000003</v>
      </c>
      <c r="E34" s="389">
        <v>88.768499999999989</v>
      </c>
      <c r="F34" s="389">
        <v>82.698999999999998</v>
      </c>
      <c r="G34" s="389">
        <v>44.967500000000001</v>
      </c>
      <c r="H34" s="389">
        <v>11.144500000000001</v>
      </c>
      <c r="I34" s="389">
        <v>0.79249999999999998</v>
      </c>
      <c r="J34" s="392"/>
      <c r="K34" s="49" t="s">
        <v>144</v>
      </c>
      <c r="L34" s="389">
        <v>11.011407407407409</v>
      </c>
      <c r="M34" s="389">
        <v>41.748370370370374</v>
      </c>
      <c r="N34" s="389">
        <v>90.530296296296299</v>
      </c>
      <c r="O34" s="389">
        <v>102.41348148148147</v>
      </c>
      <c r="P34" s="389">
        <v>53.61518518518519</v>
      </c>
      <c r="Q34" s="389">
        <v>11.542555555555559</v>
      </c>
      <c r="R34" s="389">
        <v>0.7416666666666667</v>
      </c>
      <c r="T34" s="49" t="s">
        <v>144</v>
      </c>
      <c r="U34" s="389">
        <v>56.656333333333329</v>
      </c>
      <c r="V34" s="389">
        <v>90.135166666666677</v>
      </c>
      <c r="W34" s="389">
        <v>91.041666666666671</v>
      </c>
      <c r="X34" s="389">
        <v>79.403833333333338</v>
      </c>
      <c r="Y34" s="389">
        <v>49.379333333333335</v>
      </c>
      <c r="Z34" s="389">
        <v>15.223666666666668</v>
      </c>
      <c r="AA34" s="389">
        <v>1.89</v>
      </c>
      <c r="AC34" s="54" t="s">
        <v>144</v>
      </c>
      <c r="AD34" t="s">
        <v>143</v>
      </c>
      <c r="AE34" t="s">
        <v>1386</v>
      </c>
      <c r="AF34" s="11" t="s">
        <v>146</v>
      </c>
    </row>
    <row r="35" spans="1:32" x14ac:dyDescent="0.35">
      <c r="B35" s="391" t="s">
        <v>145</v>
      </c>
      <c r="C35" s="388">
        <v>7.2480000000000002</v>
      </c>
      <c r="D35" s="389">
        <v>54.789000000000001</v>
      </c>
      <c r="E35" s="389">
        <v>128.80500000000001</v>
      </c>
      <c r="F35" s="389">
        <v>129.001</v>
      </c>
      <c r="G35" s="389">
        <v>60.84</v>
      </c>
      <c r="H35" s="389">
        <v>13.958</v>
      </c>
      <c r="I35" s="389">
        <v>0.77900000000000003</v>
      </c>
      <c r="J35" s="393"/>
      <c r="K35" s="49" t="s">
        <v>145</v>
      </c>
      <c r="L35" s="389">
        <v>24.241833333333332</v>
      </c>
      <c r="M35" s="389">
        <v>72.041083333333333</v>
      </c>
      <c r="N35" s="389">
        <v>102.10033333333332</v>
      </c>
      <c r="O35" s="389">
        <v>102.11474999999997</v>
      </c>
      <c r="P35" s="389">
        <v>55.229166666666664</v>
      </c>
      <c r="Q35" s="389">
        <v>13.867000000000003</v>
      </c>
      <c r="R35" s="389">
        <v>1.9474999999999998</v>
      </c>
      <c r="T35" s="49" t="s">
        <v>145</v>
      </c>
      <c r="U35" s="389">
        <v>13.177</v>
      </c>
      <c r="V35" s="389">
        <v>157.57599999999999</v>
      </c>
      <c r="W35" s="389">
        <v>157.239</v>
      </c>
      <c r="X35" s="389">
        <v>81.149000000000001</v>
      </c>
      <c r="Y35" s="389">
        <v>26.43</v>
      </c>
      <c r="Z35" s="389">
        <v>9.3780000000000001</v>
      </c>
      <c r="AA35" s="389">
        <v>3.0910000000000002</v>
      </c>
      <c r="AC35" s="54" t="s">
        <v>145</v>
      </c>
      <c r="AD35" t="s">
        <v>1386</v>
      </c>
      <c r="AE35" t="s">
        <v>144</v>
      </c>
      <c r="AF35" s="11" t="s">
        <v>145</v>
      </c>
    </row>
    <row r="36" spans="1:32" x14ac:dyDescent="0.35">
      <c r="B36" s="391" t="s">
        <v>146</v>
      </c>
      <c r="C36" s="388">
        <v>7.2480000000000002</v>
      </c>
      <c r="D36" s="389">
        <v>54.789000000000001</v>
      </c>
      <c r="E36" s="389">
        <v>128.80500000000001</v>
      </c>
      <c r="F36" s="389">
        <v>129.001</v>
      </c>
      <c r="G36" s="389">
        <v>60.84</v>
      </c>
      <c r="H36" s="389">
        <v>13.958</v>
      </c>
      <c r="I36" s="389">
        <v>0.77900000000000003</v>
      </c>
      <c r="J36" s="393"/>
      <c r="K36" s="49" t="s">
        <v>146</v>
      </c>
      <c r="L36" s="389">
        <v>29.537333333333336</v>
      </c>
      <c r="M36" s="389">
        <v>75.975000000000009</v>
      </c>
      <c r="N36" s="389">
        <v>102.25433333333335</v>
      </c>
      <c r="O36" s="389">
        <v>94.766333333333321</v>
      </c>
      <c r="P36" s="389">
        <v>48.961999999999996</v>
      </c>
      <c r="Q36" s="389">
        <v>10.254666666666665</v>
      </c>
      <c r="R36" s="389">
        <v>1.0103333333333333</v>
      </c>
      <c r="T36" s="49" t="s">
        <v>146</v>
      </c>
      <c r="U36" s="389">
        <v>13.177</v>
      </c>
      <c r="V36" s="389">
        <v>157.57599999999999</v>
      </c>
      <c r="W36" s="389">
        <v>157.239</v>
      </c>
      <c r="X36" s="389">
        <v>81.149000000000001</v>
      </c>
      <c r="Y36" s="389">
        <v>26.43</v>
      </c>
      <c r="Z36" s="389">
        <v>9.3780000000000001</v>
      </c>
      <c r="AA36" s="389">
        <v>3.0910000000000002</v>
      </c>
      <c r="AC36" s="54" t="s">
        <v>146</v>
      </c>
      <c r="AD36" t="s">
        <v>1386</v>
      </c>
      <c r="AE36" t="s">
        <v>148</v>
      </c>
      <c r="AF36" s="11" t="s">
        <v>145</v>
      </c>
    </row>
    <row r="37" spans="1:32" x14ac:dyDescent="0.35">
      <c r="B37" s="391" t="s">
        <v>147</v>
      </c>
      <c r="C37" s="388">
        <v>7.2480000000000002</v>
      </c>
      <c r="D37" s="389">
        <v>54.789000000000001</v>
      </c>
      <c r="E37" s="389">
        <v>128.80500000000001</v>
      </c>
      <c r="F37" s="389">
        <v>129.001</v>
      </c>
      <c r="G37" s="389">
        <v>60.84</v>
      </c>
      <c r="H37" s="389">
        <v>13.958</v>
      </c>
      <c r="I37" s="389">
        <v>0.77900000000000003</v>
      </c>
      <c r="J37" s="393"/>
      <c r="K37" s="49" t="s">
        <v>147</v>
      </c>
      <c r="L37" s="389">
        <v>56.656333333333329</v>
      </c>
      <c r="M37" s="389">
        <v>90.135166666666677</v>
      </c>
      <c r="N37" s="389">
        <v>91.041666666666671</v>
      </c>
      <c r="O37" s="389">
        <v>79.403833333333338</v>
      </c>
      <c r="P37" s="389">
        <v>49.379333333333335</v>
      </c>
      <c r="Q37" s="389">
        <v>15.223666666666668</v>
      </c>
      <c r="R37" s="389">
        <v>1.89</v>
      </c>
      <c r="T37" s="49" t="s">
        <v>147</v>
      </c>
      <c r="U37" s="389">
        <v>24.241833333333332</v>
      </c>
      <c r="V37" s="389">
        <v>72.041083333333333</v>
      </c>
      <c r="W37" s="389">
        <v>102.10033333333332</v>
      </c>
      <c r="X37" s="389">
        <v>102.11474999999997</v>
      </c>
      <c r="Y37" s="389">
        <v>55.229166666666664</v>
      </c>
      <c r="Z37" s="389">
        <v>13.867000000000003</v>
      </c>
      <c r="AA37" s="389">
        <v>1.9474999999999998</v>
      </c>
      <c r="AC37" s="54" t="s">
        <v>147</v>
      </c>
      <c r="AD37" t="s">
        <v>1386</v>
      </c>
      <c r="AE37" t="s">
        <v>146</v>
      </c>
      <c r="AF37" s="11" t="s">
        <v>144</v>
      </c>
    </row>
    <row r="38" spans="1:32" x14ac:dyDescent="0.35">
      <c r="B38" s="391" t="s">
        <v>148</v>
      </c>
      <c r="C38" s="388">
        <v>7.2229999999999999</v>
      </c>
      <c r="D38" s="389">
        <v>26.382000000000001</v>
      </c>
      <c r="E38" s="389">
        <v>68.742000000000004</v>
      </c>
      <c r="F38" s="389">
        <v>91.977999999999994</v>
      </c>
      <c r="G38" s="389">
        <v>52.265999999999998</v>
      </c>
      <c r="H38" s="389">
        <v>11.868</v>
      </c>
      <c r="I38" s="389">
        <v>2.0209999999999999</v>
      </c>
      <c r="K38" s="49" t="s">
        <v>148</v>
      </c>
      <c r="L38" s="389">
        <v>11.011407407407409</v>
      </c>
      <c r="M38" s="389">
        <v>41.748370370370374</v>
      </c>
      <c r="N38" s="389">
        <v>90.530296296296299</v>
      </c>
      <c r="O38" s="389">
        <v>102.41348148148147</v>
      </c>
      <c r="P38" s="389">
        <v>53.61518518518519</v>
      </c>
      <c r="Q38" s="389">
        <v>11.542555555555559</v>
      </c>
      <c r="R38" s="389">
        <v>0.7416666666666667</v>
      </c>
      <c r="T38" s="49" t="s">
        <v>148</v>
      </c>
      <c r="U38" s="389">
        <v>56.656333333333329</v>
      </c>
      <c r="V38" s="389">
        <v>90.135166666666677</v>
      </c>
      <c r="W38" s="389">
        <v>91.041666666666671</v>
      </c>
      <c r="X38" s="389">
        <v>79.403833333333338</v>
      </c>
      <c r="Y38" s="389">
        <v>49.379333333333335</v>
      </c>
      <c r="Z38" s="389">
        <v>15.223666666666668</v>
      </c>
      <c r="AA38" s="389">
        <v>1.89</v>
      </c>
      <c r="AC38" s="54" t="s">
        <v>148</v>
      </c>
      <c r="AD38" t="s">
        <v>126</v>
      </c>
      <c r="AE38" t="s">
        <v>1387</v>
      </c>
      <c r="AF38" s="11" t="s">
        <v>146</v>
      </c>
    </row>
    <row r="39" spans="1:32" ht="15" thickBot="1" x14ac:dyDescent="0.4">
      <c r="B39" s="391" t="s">
        <v>149</v>
      </c>
      <c r="C39" s="388">
        <v>20.699000000000002</v>
      </c>
      <c r="D39" s="389">
        <v>85.486000000000004</v>
      </c>
      <c r="E39" s="389">
        <v>115.71</v>
      </c>
      <c r="F39" s="389">
        <v>88.435000000000002</v>
      </c>
      <c r="G39" s="389">
        <v>43.866999999999997</v>
      </c>
      <c r="H39" s="389">
        <v>9.4260000000000002</v>
      </c>
      <c r="I39" s="389">
        <v>0.47699999999999998</v>
      </c>
      <c r="J39" s="392"/>
      <c r="K39" s="49" t="s">
        <v>149</v>
      </c>
      <c r="L39" s="389">
        <v>13.177</v>
      </c>
      <c r="M39" s="389">
        <v>157.57599999999999</v>
      </c>
      <c r="N39" s="389">
        <v>157.239</v>
      </c>
      <c r="O39" s="389">
        <v>81.149000000000001</v>
      </c>
      <c r="P39" s="389">
        <v>26.43</v>
      </c>
      <c r="Q39" s="389">
        <v>9.3780000000000001</v>
      </c>
      <c r="R39" s="389">
        <v>3.0910000000000002</v>
      </c>
      <c r="T39" s="49" t="s">
        <v>149</v>
      </c>
      <c r="U39" s="389">
        <v>57.186293706293718</v>
      </c>
      <c r="V39" s="389">
        <v>140.24937062937062</v>
      </c>
      <c r="W39" s="389">
        <v>159.65337062937067</v>
      </c>
      <c r="X39" s="389">
        <v>132.98171328671333</v>
      </c>
      <c r="Y39" s="389">
        <v>85.086391608391651</v>
      </c>
      <c r="Z39" s="389">
        <v>34.17686713286713</v>
      </c>
      <c r="AA39" s="389">
        <v>8.6921468531468538</v>
      </c>
      <c r="AC39" s="55" t="s">
        <v>149</v>
      </c>
      <c r="AD39" s="30" t="s">
        <v>147</v>
      </c>
      <c r="AE39" s="30" t="s">
        <v>145</v>
      </c>
      <c r="AF39" s="29" t="s">
        <v>149</v>
      </c>
    </row>
    <row r="43" spans="1:32" x14ac:dyDescent="0.35">
      <c r="E43" s="572" t="s">
        <v>569</v>
      </c>
      <c r="F43" s="572"/>
      <c r="G43" s="572"/>
      <c r="H43" s="572"/>
      <c r="I43" s="572"/>
    </row>
    <row r="44" spans="1:32" x14ac:dyDescent="0.35">
      <c r="A44" s="579" t="s">
        <v>81</v>
      </c>
      <c r="B44" s="580"/>
      <c r="E44" s="572"/>
      <c r="F44" s="572"/>
      <c r="G44" s="572"/>
      <c r="H44" s="572"/>
      <c r="I44" s="572"/>
    </row>
    <row r="45" spans="1:32" x14ac:dyDescent="0.35">
      <c r="A45" s="35" t="s">
        <v>82</v>
      </c>
      <c r="B45" s="35" t="s">
        <v>83</v>
      </c>
      <c r="E45" s="42" t="s">
        <v>84</v>
      </c>
      <c r="F45" s="42" t="s">
        <v>85</v>
      </c>
      <c r="G45" s="42" t="s">
        <v>86</v>
      </c>
      <c r="H45" s="42" t="s">
        <v>87</v>
      </c>
      <c r="I45" s="42" t="s">
        <v>88</v>
      </c>
      <c r="J45" s="42">
        <v>2005</v>
      </c>
      <c r="K45" s="42">
        <v>2010</v>
      </c>
      <c r="L45" s="42">
        <v>2020</v>
      </c>
      <c r="M45" s="42">
        <v>2030</v>
      </c>
      <c r="N45" s="42">
        <v>2040</v>
      </c>
      <c r="O45" s="42">
        <v>2050</v>
      </c>
      <c r="P45" s="42">
        <v>2060</v>
      </c>
      <c r="Q45" s="42">
        <v>2070</v>
      </c>
      <c r="R45" s="42">
        <v>2080</v>
      </c>
      <c r="S45" s="42">
        <v>2090</v>
      </c>
      <c r="T45" s="42">
        <v>2100</v>
      </c>
      <c r="U45" s="42" t="s">
        <v>89</v>
      </c>
    </row>
    <row r="46" spans="1:32" x14ac:dyDescent="0.35">
      <c r="A46" s="36">
        <v>90</v>
      </c>
      <c r="B46" s="36">
        <v>85</v>
      </c>
      <c r="E46" s="43" t="s">
        <v>90</v>
      </c>
      <c r="F46" s="43" t="s">
        <v>91</v>
      </c>
      <c r="G46" s="43" t="s">
        <v>92</v>
      </c>
      <c r="H46" s="43" t="s">
        <v>34</v>
      </c>
      <c r="I46" s="43" t="s">
        <v>93</v>
      </c>
      <c r="J46" s="44">
        <v>6490.9879000000001</v>
      </c>
      <c r="K46" s="44">
        <v>6879.5896000000002</v>
      </c>
      <c r="L46" s="44">
        <v>7697.8539000000001</v>
      </c>
      <c r="M46" s="44">
        <v>8514.3073000000004</v>
      </c>
      <c r="N46" s="44">
        <v>9257.2201999999997</v>
      </c>
      <c r="O46" s="44">
        <v>9957.1308000000008</v>
      </c>
      <c r="P46" s="44">
        <v>10574.3619</v>
      </c>
      <c r="Q46" s="44">
        <v>11117.3765</v>
      </c>
      <c r="R46" s="44">
        <v>11633.415300000001</v>
      </c>
      <c r="S46" s="44">
        <v>12134.326999999999</v>
      </c>
      <c r="T46" s="44">
        <v>12620.1355</v>
      </c>
    </row>
    <row r="47" spans="1:32" x14ac:dyDescent="0.35">
      <c r="E47" s="43" t="s">
        <v>94</v>
      </c>
      <c r="F47" s="43" t="s">
        <v>95</v>
      </c>
      <c r="G47" s="43" t="s">
        <v>92</v>
      </c>
      <c r="H47" s="43" t="s">
        <v>34</v>
      </c>
      <c r="I47" s="43" t="s">
        <v>93</v>
      </c>
      <c r="J47" s="44">
        <v>6506.6419999999998</v>
      </c>
      <c r="K47" s="44">
        <v>6895.8819999999996</v>
      </c>
      <c r="L47" s="44">
        <v>7626.3530000000001</v>
      </c>
      <c r="M47" s="44">
        <v>8258.5650000000005</v>
      </c>
      <c r="N47" s="44">
        <v>8765.68</v>
      </c>
      <c r="O47" s="44">
        <v>9146.527</v>
      </c>
      <c r="P47" s="44">
        <v>9377.4500000000007</v>
      </c>
      <c r="Q47" s="44">
        <v>9472.5290000000005</v>
      </c>
      <c r="R47" s="44">
        <v>9471.44</v>
      </c>
      <c r="S47" s="44">
        <v>9401.5859999999993</v>
      </c>
      <c r="T47" s="44">
        <v>9292.4459999999999</v>
      </c>
    </row>
    <row r="48" spans="1:32" x14ac:dyDescent="0.35">
      <c r="E48" s="43" t="s">
        <v>96</v>
      </c>
      <c r="F48" s="43" t="s">
        <v>97</v>
      </c>
      <c r="G48" s="43" t="s">
        <v>92</v>
      </c>
      <c r="H48" s="43" t="s">
        <v>34</v>
      </c>
      <c r="I48" s="43" t="s">
        <v>93</v>
      </c>
      <c r="J48" s="44">
        <v>6530.5478515625</v>
      </c>
      <c r="K48" s="44">
        <v>6921.7978515625</v>
      </c>
      <c r="L48" s="44">
        <v>7576.10498046875</v>
      </c>
      <c r="M48" s="44">
        <v>8061.93798828125</v>
      </c>
      <c r="N48" s="44">
        <v>8388.7626953125</v>
      </c>
      <c r="O48" s="44">
        <v>8530.5</v>
      </c>
      <c r="P48" s="44">
        <v>8492.17578125</v>
      </c>
      <c r="Q48" s="44">
        <v>8298.9501953125</v>
      </c>
      <c r="R48" s="44">
        <v>7967.38720703125</v>
      </c>
      <c r="S48" s="44">
        <v>7510.4541015625</v>
      </c>
      <c r="T48" s="44">
        <v>6957.98876953125</v>
      </c>
    </row>
    <row r="49" spans="1:20" x14ac:dyDescent="0.35">
      <c r="E49" s="43" t="s">
        <v>98</v>
      </c>
      <c r="F49" s="43" t="s">
        <v>99</v>
      </c>
      <c r="G49" s="43" t="s">
        <v>92</v>
      </c>
      <c r="H49" s="43" t="s">
        <v>34</v>
      </c>
      <c r="I49" s="43" t="s">
        <v>93</v>
      </c>
      <c r="J49" s="44">
        <v>6503.13</v>
      </c>
      <c r="K49" s="44">
        <v>6867.39</v>
      </c>
      <c r="L49" s="44">
        <v>7611.25</v>
      </c>
      <c r="M49" s="44">
        <v>8261.99</v>
      </c>
      <c r="N49" s="44">
        <v>8787.1200000000008</v>
      </c>
      <c r="O49" s="44">
        <v>9169.11</v>
      </c>
      <c r="P49" s="44">
        <v>9384.7000000000007</v>
      </c>
      <c r="Q49" s="44">
        <v>9456.8799999999992</v>
      </c>
      <c r="R49" s="44">
        <v>9407.26</v>
      </c>
      <c r="S49" s="44">
        <v>9253.9500000000007</v>
      </c>
      <c r="T49" s="44">
        <v>9032.42</v>
      </c>
    </row>
    <row r="50" spans="1:20" x14ac:dyDescent="0.35">
      <c r="E50" s="43" t="s">
        <v>100</v>
      </c>
      <c r="F50" s="43" t="s">
        <v>101</v>
      </c>
      <c r="G50" s="43" t="s">
        <v>92</v>
      </c>
      <c r="H50" s="43" t="s">
        <v>34</v>
      </c>
      <c r="I50" s="43" t="s">
        <v>93</v>
      </c>
      <c r="J50" s="44">
        <v>6505</v>
      </c>
      <c r="K50" s="44">
        <v>6894</v>
      </c>
      <c r="L50" s="44">
        <v>7552</v>
      </c>
      <c r="M50" s="44">
        <v>8054</v>
      </c>
      <c r="N50" s="44">
        <v>8403</v>
      </c>
      <c r="O50" s="44">
        <v>8579</v>
      </c>
      <c r="P50" s="44">
        <v>8589</v>
      </c>
      <c r="Q50" s="44">
        <v>8457</v>
      </c>
      <c r="R50" s="44">
        <v>8200</v>
      </c>
      <c r="S50" s="44">
        <v>7831</v>
      </c>
      <c r="T50" s="44">
        <v>7375</v>
      </c>
    </row>
    <row r="56" spans="1:20" x14ac:dyDescent="0.35">
      <c r="A56" s="581" t="s">
        <v>102</v>
      </c>
      <c r="B56" s="582"/>
      <c r="C56" s="582"/>
      <c r="D56" s="582"/>
      <c r="E56" s="582"/>
      <c r="F56" s="582"/>
      <c r="G56" s="582"/>
      <c r="H56" s="582"/>
      <c r="I56" s="582"/>
      <c r="J56" s="582"/>
      <c r="K56" s="582"/>
      <c r="L56" s="582"/>
      <c r="M56" s="582"/>
      <c r="N56" s="582"/>
      <c r="O56" s="582"/>
      <c r="P56" s="582"/>
      <c r="Q56" s="582"/>
    </row>
    <row r="57" spans="1:20" ht="18.5" x14ac:dyDescent="0.45">
      <c r="A57" s="583" t="s">
        <v>103</v>
      </c>
      <c r="B57" s="582"/>
      <c r="C57" s="582"/>
      <c r="D57" s="582"/>
      <c r="E57" s="582"/>
      <c r="F57" s="582"/>
      <c r="G57" s="582"/>
      <c r="H57" s="582"/>
      <c r="I57" s="582"/>
      <c r="J57" s="582"/>
      <c r="K57" s="582"/>
      <c r="L57" s="582"/>
      <c r="M57" s="582"/>
      <c r="N57" s="582"/>
      <c r="O57" s="582"/>
      <c r="P57" s="582"/>
      <c r="Q57" s="582"/>
    </row>
    <row r="74" spans="1:17" ht="23.5" x14ac:dyDescent="0.55000000000000004">
      <c r="A74" s="429" t="s">
        <v>1370</v>
      </c>
      <c r="B74" s="10"/>
      <c r="C74" s="10"/>
      <c r="E74" s="87"/>
    </row>
    <row r="76" spans="1:17" x14ac:dyDescent="0.35">
      <c r="A76" s="572" t="s">
        <v>182</v>
      </c>
      <c r="B76" s="572"/>
      <c r="C76" s="572"/>
      <c r="D76" s="572"/>
      <c r="E76" s="572"/>
    </row>
    <row r="77" spans="1:17" ht="15" thickBot="1" x14ac:dyDescent="0.4">
      <c r="A77" s="572"/>
      <c r="B77" s="572"/>
      <c r="C77" s="572"/>
      <c r="D77" s="572"/>
      <c r="E77" s="572"/>
      <c r="G77" s="585" t="s">
        <v>1428</v>
      </c>
      <c r="H77" s="585"/>
      <c r="I77" s="585"/>
      <c r="K77" s="585" t="s">
        <v>1427</v>
      </c>
      <c r="L77" s="585"/>
      <c r="M77" s="585"/>
      <c r="O77" s="584" t="s">
        <v>1426</v>
      </c>
      <c r="P77" s="584"/>
      <c r="Q77" s="584"/>
    </row>
    <row r="78" spans="1:17" ht="15" thickBot="1" x14ac:dyDescent="0.4">
      <c r="A78" t="s">
        <v>181</v>
      </c>
      <c r="B78" t="s">
        <v>180</v>
      </c>
      <c r="C78" s="50" t="s">
        <v>151</v>
      </c>
      <c r="D78" s="51" t="s">
        <v>152</v>
      </c>
      <c r="E78" s="52" t="s">
        <v>150</v>
      </c>
      <c r="G78" s="394" t="s">
        <v>1308</v>
      </c>
      <c r="H78" s="395" t="s">
        <v>82</v>
      </c>
      <c r="I78" s="396" t="s">
        <v>83</v>
      </c>
      <c r="K78" s="394" t="s">
        <v>1309</v>
      </c>
      <c r="L78" s="395" t="s">
        <v>82</v>
      </c>
      <c r="M78" s="396" t="s">
        <v>83</v>
      </c>
      <c r="O78" s="451" t="s">
        <v>1310</v>
      </c>
      <c r="P78" s="452" t="s">
        <v>82</v>
      </c>
      <c r="Q78" s="453" t="s">
        <v>83</v>
      </c>
    </row>
    <row r="79" spans="1:17" x14ac:dyDescent="0.35">
      <c r="A79" t="s">
        <v>153</v>
      </c>
      <c r="B79" s="49" t="s">
        <v>82</v>
      </c>
      <c r="C79" s="53">
        <v>82.281000000000006</v>
      </c>
      <c r="D79" s="34">
        <v>83.319062500000001</v>
      </c>
      <c r="E79" s="33">
        <v>83.944999999999993</v>
      </c>
      <c r="G79" s="397" t="s">
        <v>108</v>
      </c>
      <c r="H79">
        <f>C79</f>
        <v>82.281000000000006</v>
      </c>
      <c r="I79" s="11">
        <f>C80</f>
        <v>76.647999999999996</v>
      </c>
      <c r="K79" s="397" t="s">
        <v>108</v>
      </c>
      <c r="L79">
        <f>D79</f>
        <v>83.319062500000001</v>
      </c>
      <c r="M79" s="11">
        <f>D80</f>
        <v>78.179062500000001</v>
      </c>
      <c r="O79" s="397" t="s">
        <v>108</v>
      </c>
      <c r="P79">
        <f>E79</f>
        <v>83.944999999999993</v>
      </c>
      <c r="Q79" s="11">
        <f>E80</f>
        <v>79.349999999999994</v>
      </c>
    </row>
    <row r="80" spans="1:17" x14ac:dyDescent="0.35">
      <c r="B80" s="49" t="s">
        <v>83</v>
      </c>
      <c r="C80" s="54">
        <v>76.647999999999996</v>
      </c>
      <c r="D80">
        <v>78.179062500000001</v>
      </c>
      <c r="E80" s="11">
        <v>79.349999999999994</v>
      </c>
      <c r="G80" s="397" t="s">
        <v>116</v>
      </c>
      <c r="H80">
        <f>C81</f>
        <v>81.817999999999998</v>
      </c>
      <c r="I80" s="11">
        <f>C82</f>
        <v>76.066999999999993</v>
      </c>
      <c r="K80" s="397" t="s">
        <v>116</v>
      </c>
      <c r="L80">
        <f>D81</f>
        <v>82.975999999999999</v>
      </c>
      <c r="M80" s="11">
        <f>D82</f>
        <v>77.908812499999996</v>
      </c>
      <c r="O80" s="397" t="s">
        <v>116</v>
      </c>
      <c r="P80">
        <f>E81</f>
        <v>84.007000000000005</v>
      </c>
      <c r="Q80" s="11">
        <f>E82</f>
        <v>79.516000000000005</v>
      </c>
    </row>
    <row r="81" spans="1:17" x14ac:dyDescent="0.35">
      <c r="A81" t="s">
        <v>154</v>
      </c>
      <c r="B81" s="49" t="s">
        <v>82</v>
      </c>
      <c r="C81" s="54">
        <v>81.817999999999998</v>
      </c>
      <c r="D81">
        <v>82.975999999999999</v>
      </c>
      <c r="E81" s="11">
        <v>84.007000000000005</v>
      </c>
      <c r="G81" s="397" t="s">
        <v>117</v>
      </c>
      <c r="H81">
        <f>C83</f>
        <v>76.253</v>
      </c>
      <c r="I81" s="11">
        <f>C84</f>
        <v>69.241</v>
      </c>
      <c r="K81" s="397" t="s">
        <v>117</v>
      </c>
      <c r="L81">
        <f>D83</f>
        <v>77.659125000000003</v>
      </c>
      <c r="M81" s="11">
        <f>D84</f>
        <v>70.614562500000005</v>
      </c>
      <c r="O81" s="397" t="s">
        <v>117</v>
      </c>
      <c r="P81">
        <f>E83</f>
        <v>78.78</v>
      </c>
      <c r="Q81" s="11">
        <f>E84</f>
        <v>71.680000000000007</v>
      </c>
    </row>
    <row r="82" spans="1:17" x14ac:dyDescent="0.35">
      <c r="B82" s="49" t="s">
        <v>83</v>
      </c>
      <c r="C82" s="54">
        <v>76.066999999999993</v>
      </c>
      <c r="D82">
        <v>77.908812499999996</v>
      </c>
      <c r="E82" s="11">
        <v>79.516000000000005</v>
      </c>
      <c r="G82" s="397" t="s">
        <v>118</v>
      </c>
      <c r="H82">
        <f>C85</f>
        <v>78.927999999999997</v>
      </c>
      <c r="I82" s="11">
        <f>C86</f>
        <v>71.879000000000005</v>
      </c>
      <c r="K82" s="397" t="s">
        <v>118</v>
      </c>
      <c r="L82">
        <f>D85</f>
        <v>80.487687499999993</v>
      </c>
      <c r="M82" s="11">
        <f>D86</f>
        <v>73.910125000000008</v>
      </c>
      <c r="O82" s="397" t="s">
        <v>118</v>
      </c>
      <c r="P82">
        <f>E85</f>
        <v>81.715999999999994</v>
      </c>
      <c r="Q82" s="11">
        <f>E86</f>
        <v>75.471000000000004</v>
      </c>
    </row>
    <row r="83" spans="1:17" x14ac:dyDescent="0.35">
      <c r="A83" t="s">
        <v>155</v>
      </c>
      <c r="B83" s="49" t="s">
        <v>82</v>
      </c>
      <c r="C83" s="54">
        <v>76.253</v>
      </c>
      <c r="D83">
        <v>77.659125000000003</v>
      </c>
      <c r="E83" s="11">
        <v>78.78</v>
      </c>
      <c r="G83" s="397" t="s">
        <v>119</v>
      </c>
      <c r="H83">
        <f>C87</f>
        <v>80.748000000000005</v>
      </c>
      <c r="I83" s="11">
        <f>C88</f>
        <v>76.534999999999997</v>
      </c>
      <c r="K83" s="397" t="s">
        <v>119</v>
      </c>
      <c r="L83">
        <f>D87</f>
        <v>82.036500000000004</v>
      </c>
      <c r="M83" s="11">
        <f>D88</f>
        <v>77.739437500000008</v>
      </c>
      <c r="O83" s="397" t="s">
        <v>119</v>
      </c>
      <c r="P83">
        <f>E87</f>
        <v>83.150999999999996</v>
      </c>
      <c r="Q83" s="11">
        <f>E88</f>
        <v>79.102999999999994</v>
      </c>
    </row>
    <row r="84" spans="1:17" ht="16.399999999999999" customHeight="1" x14ac:dyDescent="0.35">
      <c r="B84" s="49" t="s">
        <v>83</v>
      </c>
      <c r="C84" s="54">
        <v>69.241</v>
      </c>
      <c r="D84">
        <v>70.614562500000005</v>
      </c>
      <c r="E84" s="11">
        <v>71.680000000000007</v>
      </c>
      <c r="G84" s="397" t="s">
        <v>120</v>
      </c>
      <c r="H84">
        <f>C89</f>
        <v>79.441999999999993</v>
      </c>
      <c r="I84" s="11">
        <f>C90</f>
        <v>73.013000000000005</v>
      </c>
      <c r="K84" s="397" t="s">
        <v>120</v>
      </c>
      <c r="L84">
        <f>D89</f>
        <v>80.975999999999999</v>
      </c>
      <c r="M84" s="11">
        <f>D90</f>
        <v>75.102812499999999</v>
      </c>
      <c r="O84" s="397" t="s">
        <v>120</v>
      </c>
      <c r="P84">
        <f>E89</f>
        <v>82.058000000000007</v>
      </c>
      <c r="Q84" s="11">
        <f>E90</f>
        <v>76.941999999999993</v>
      </c>
    </row>
    <row r="85" spans="1:17" x14ac:dyDescent="0.35">
      <c r="A85" t="s">
        <v>156</v>
      </c>
      <c r="B85" s="49" t="s">
        <v>82</v>
      </c>
      <c r="C85" s="54">
        <v>78.927999999999997</v>
      </c>
      <c r="D85">
        <v>80.487687499999993</v>
      </c>
      <c r="E85" s="11">
        <v>81.715999999999994</v>
      </c>
      <c r="G85" s="397" t="s">
        <v>121</v>
      </c>
      <c r="H85">
        <f>C91</f>
        <v>80.174999999999997</v>
      </c>
      <c r="I85" s="11">
        <f>C92</f>
        <v>75.664000000000001</v>
      </c>
      <c r="K85" s="397" t="s">
        <v>121</v>
      </c>
      <c r="L85">
        <f>D91</f>
        <v>81.852500000000006</v>
      </c>
      <c r="M85" s="11">
        <f>D92</f>
        <v>77.704937499999986</v>
      </c>
      <c r="O85" s="397" t="s">
        <v>121</v>
      </c>
      <c r="P85">
        <f>E91</f>
        <v>82.971999999999994</v>
      </c>
      <c r="Q85" s="11">
        <f>E92</f>
        <v>79.096999999999994</v>
      </c>
    </row>
    <row r="86" spans="1:17" x14ac:dyDescent="0.35">
      <c r="B86" s="49" t="s">
        <v>83</v>
      </c>
      <c r="C86" s="54">
        <v>71.879000000000005</v>
      </c>
      <c r="D86">
        <v>73.910125000000008</v>
      </c>
      <c r="E86" s="11">
        <v>75.471000000000004</v>
      </c>
      <c r="G86" s="397" t="s">
        <v>122</v>
      </c>
      <c r="H86">
        <f>C93</f>
        <v>78.022000000000006</v>
      </c>
      <c r="I86" s="11">
        <f>C94</f>
        <v>67.096999999999994</v>
      </c>
      <c r="K86" s="397" t="s">
        <v>122</v>
      </c>
      <c r="L86">
        <f>D93</f>
        <v>80.872875000000008</v>
      </c>
      <c r="M86" s="11">
        <f>D94</f>
        <v>71.348062499999997</v>
      </c>
      <c r="O86" s="397" t="s">
        <v>122</v>
      </c>
      <c r="P86">
        <f>E93</f>
        <v>82.83</v>
      </c>
      <c r="Q86" s="11">
        <f>E94</f>
        <v>74.569000000000003</v>
      </c>
    </row>
    <row r="87" spans="1:17" x14ac:dyDescent="0.35">
      <c r="A87" t="s">
        <v>157</v>
      </c>
      <c r="B87" s="49" t="s">
        <v>82</v>
      </c>
      <c r="C87" s="54">
        <v>80.748000000000005</v>
      </c>
      <c r="D87">
        <v>82.036500000000004</v>
      </c>
      <c r="E87" s="11">
        <v>83.150999999999996</v>
      </c>
      <c r="G87" s="397" t="s">
        <v>123</v>
      </c>
      <c r="H87">
        <f>C95</f>
        <v>82.346000000000004</v>
      </c>
      <c r="I87" s="11">
        <f>C96</f>
        <v>67.096999999999994</v>
      </c>
      <c r="K87" s="397" t="s">
        <v>123</v>
      </c>
      <c r="L87">
        <f>D95</f>
        <v>83.681750000000008</v>
      </c>
      <c r="M87" s="11">
        <f>D96</f>
        <v>76.991124999999982</v>
      </c>
      <c r="O87" s="397" t="s">
        <v>123</v>
      </c>
      <c r="P87">
        <f>E95</f>
        <v>84.847999999999999</v>
      </c>
      <c r="Q87" s="11">
        <f>E96</f>
        <v>79.302000000000007</v>
      </c>
    </row>
    <row r="88" spans="1:17" x14ac:dyDescent="0.35">
      <c r="B88" s="49" t="s">
        <v>83</v>
      </c>
      <c r="C88" s="54">
        <v>76.534999999999997</v>
      </c>
      <c r="D88">
        <v>77.739437500000008</v>
      </c>
      <c r="E88" s="11">
        <v>79.102999999999994</v>
      </c>
      <c r="G88" s="397" t="s">
        <v>124</v>
      </c>
      <c r="H88">
        <f>C97</f>
        <v>83.772999999999996</v>
      </c>
      <c r="I88" s="11">
        <f>C98</f>
        <v>76.695999999999998</v>
      </c>
      <c r="K88" s="397" t="s">
        <v>124</v>
      </c>
      <c r="L88">
        <f>D97</f>
        <v>84.878749999999997</v>
      </c>
      <c r="M88" s="11">
        <f>D98</f>
        <v>78.513437499999995</v>
      </c>
      <c r="O88" s="397" t="s">
        <v>124</v>
      </c>
      <c r="P88">
        <f>E97</f>
        <v>85.569000000000003</v>
      </c>
      <c r="Q88" s="11">
        <f>E98</f>
        <v>79.885000000000005</v>
      </c>
    </row>
    <row r="89" spans="1:17" x14ac:dyDescent="0.35">
      <c r="A89" t="s">
        <v>158</v>
      </c>
      <c r="B89" s="49" t="s">
        <v>82</v>
      </c>
      <c r="C89" s="54">
        <v>79.441999999999993</v>
      </c>
      <c r="D89">
        <v>80.975999999999999</v>
      </c>
      <c r="E89" s="11">
        <v>82.058000000000007</v>
      </c>
      <c r="G89" s="397" t="s">
        <v>125</v>
      </c>
      <c r="H89">
        <f>C99</f>
        <v>81.959000000000003</v>
      </c>
      <c r="I89" s="11">
        <f>C100</f>
        <v>76.337999999999994</v>
      </c>
      <c r="K89" s="397" t="s">
        <v>125</v>
      </c>
      <c r="L89">
        <f>D99</f>
        <v>82.936875000000001</v>
      </c>
      <c r="M89" s="11">
        <f>D100</f>
        <v>77.855625000000003</v>
      </c>
      <c r="O89" s="397" t="s">
        <v>125</v>
      </c>
      <c r="P89">
        <f>E99</f>
        <v>83.849000000000004</v>
      </c>
      <c r="Q89" s="11">
        <f>E100</f>
        <v>79.126999999999995</v>
      </c>
    </row>
    <row r="90" spans="1:17" x14ac:dyDescent="0.35">
      <c r="B90" s="49" t="s">
        <v>83</v>
      </c>
      <c r="C90" s="54">
        <v>73.013000000000005</v>
      </c>
      <c r="D90">
        <v>75.102812499999999</v>
      </c>
      <c r="E90" s="11">
        <v>76.941999999999993</v>
      </c>
      <c r="G90" s="397" t="s">
        <v>126</v>
      </c>
      <c r="H90">
        <f>C101</f>
        <v>82.37</v>
      </c>
      <c r="I90" s="11">
        <f>C102</f>
        <v>76.83</v>
      </c>
      <c r="K90" s="397" t="s">
        <v>126</v>
      </c>
      <c r="L90">
        <f>D101</f>
        <v>83.648750000000007</v>
      </c>
      <c r="M90" s="11">
        <f>D102</f>
        <v>78.433687500000005</v>
      </c>
      <c r="O90" s="397" t="s">
        <v>126</v>
      </c>
      <c r="P90">
        <f>E101</f>
        <v>84.796000000000006</v>
      </c>
      <c r="Q90" s="11">
        <f>E102</f>
        <v>80.007999999999996</v>
      </c>
    </row>
    <row r="91" spans="1:17" x14ac:dyDescent="0.35">
      <c r="A91" t="s">
        <v>159</v>
      </c>
      <c r="B91" s="49" t="s">
        <v>82</v>
      </c>
      <c r="C91" s="54">
        <v>80.174999999999997</v>
      </c>
      <c r="D91">
        <v>81.852500000000006</v>
      </c>
      <c r="E91" s="11">
        <v>82.971999999999994</v>
      </c>
      <c r="G91" s="397" t="s">
        <v>127</v>
      </c>
      <c r="H91">
        <f>C103</f>
        <v>77.284999999999997</v>
      </c>
      <c r="I91" s="11">
        <f>C104</f>
        <v>68.927999999999997</v>
      </c>
      <c r="K91" s="397" t="s">
        <v>127</v>
      </c>
      <c r="L91">
        <f>D103</f>
        <v>78.856124999999992</v>
      </c>
      <c r="M91" s="11">
        <f>D104</f>
        <v>71.361312499999983</v>
      </c>
      <c r="O91" s="397" t="s">
        <v>127</v>
      </c>
      <c r="P91">
        <f>E103</f>
        <v>80.427000000000007</v>
      </c>
      <c r="Q91" s="11">
        <f>E104</f>
        <v>73.415000000000006</v>
      </c>
    </row>
    <row r="92" spans="1:17" x14ac:dyDescent="0.35">
      <c r="B92" s="49" t="s">
        <v>83</v>
      </c>
      <c r="C92" s="54">
        <v>75.664000000000001</v>
      </c>
      <c r="D92">
        <v>77.704937499999986</v>
      </c>
      <c r="E92" s="11">
        <v>79.096999999999994</v>
      </c>
      <c r="G92" s="397" t="s">
        <v>128</v>
      </c>
      <c r="H92">
        <f>C105</f>
        <v>81.260000000000005</v>
      </c>
      <c r="I92" s="11">
        <f>C106</f>
        <v>76.373999999999995</v>
      </c>
      <c r="K92" s="397" t="s">
        <v>128</v>
      </c>
      <c r="L92">
        <f>D105</f>
        <v>82.703000000000003</v>
      </c>
      <c r="M92" s="11">
        <f>D106</f>
        <v>78.765124999999983</v>
      </c>
      <c r="O92" s="397" t="s">
        <v>128</v>
      </c>
      <c r="P92">
        <f>E105</f>
        <v>84.052999999999997</v>
      </c>
      <c r="Q92" s="11">
        <f>E106</f>
        <v>80.875</v>
      </c>
    </row>
    <row r="93" spans="1:17" x14ac:dyDescent="0.35">
      <c r="A93" t="s">
        <v>160</v>
      </c>
      <c r="B93" s="49" t="s">
        <v>82</v>
      </c>
      <c r="C93" s="54">
        <v>78.022000000000006</v>
      </c>
      <c r="D93">
        <v>80.872875000000008</v>
      </c>
      <c r="E93" s="11">
        <v>82.83</v>
      </c>
      <c r="G93" s="397" t="s">
        <v>129</v>
      </c>
      <c r="H93">
        <f>C107</f>
        <v>83.623000000000005</v>
      </c>
      <c r="I93" s="11">
        <f>C108</f>
        <v>78.090999999999994</v>
      </c>
      <c r="K93" s="397" t="s">
        <v>129</v>
      </c>
      <c r="L93">
        <f>D107</f>
        <v>84.683875</v>
      </c>
      <c r="M93" s="11">
        <f>D108</f>
        <v>79.884562500000015</v>
      </c>
      <c r="O93" s="397" t="s">
        <v>129</v>
      </c>
      <c r="P93">
        <f>E107</f>
        <v>85.665000000000006</v>
      </c>
      <c r="Q93" s="11">
        <f>E108</f>
        <v>81.506</v>
      </c>
    </row>
    <row r="94" spans="1:17" x14ac:dyDescent="0.35">
      <c r="B94" s="49" t="s">
        <v>83</v>
      </c>
      <c r="C94" s="54">
        <v>67.096999999999994</v>
      </c>
      <c r="D94">
        <v>71.348062499999997</v>
      </c>
      <c r="E94" s="11">
        <v>74.569000000000003</v>
      </c>
      <c r="G94" s="397" t="s">
        <v>130</v>
      </c>
      <c r="H94">
        <f>C109</f>
        <v>76.555000000000007</v>
      </c>
      <c r="I94" s="11">
        <f>C110</f>
        <v>65.506</v>
      </c>
      <c r="K94" s="397" t="s">
        <v>130</v>
      </c>
      <c r="L94">
        <f>D109</f>
        <v>78.549187500000002</v>
      </c>
      <c r="M94" s="11">
        <f>D110</f>
        <v>68.329750000000004</v>
      </c>
      <c r="O94" s="397" t="s">
        <v>130</v>
      </c>
      <c r="P94">
        <f>E109</f>
        <v>80.123999999999995</v>
      </c>
      <c r="Q94" s="11">
        <f>E110</f>
        <v>70.385999999999996</v>
      </c>
    </row>
    <row r="95" spans="1:17" x14ac:dyDescent="0.35">
      <c r="A95" t="s">
        <v>161</v>
      </c>
      <c r="B95" s="49" t="s">
        <v>82</v>
      </c>
      <c r="C95" s="54">
        <v>82.346000000000004</v>
      </c>
      <c r="D95">
        <v>83.681750000000008</v>
      </c>
      <c r="E95" s="11">
        <v>84.847999999999999</v>
      </c>
      <c r="G95" s="397" t="s">
        <v>131</v>
      </c>
      <c r="H95">
        <f>C111</f>
        <v>77.661000000000001</v>
      </c>
      <c r="I95" s="11">
        <f>C112</f>
        <v>65.763999999999996</v>
      </c>
      <c r="K95" s="397" t="s">
        <v>131</v>
      </c>
      <c r="L95">
        <f>D111</f>
        <v>79.450625000000002</v>
      </c>
      <c r="M95" s="11">
        <f>D112</f>
        <v>68.172312500000004</v>
      </c>
      <c r="O95" s="397" t="s">
        <v>131</v>
      </c>
      <c r="P95">
        <f>E111</f>
        <v>81.513999999999996</v>
      </c>
      <c r="Q95" s="11">
        <f>E112</f>
        <v>70.498000000000005</v>
      </c>
    </row>
    <row r="96" spans="1:17" x14ac:dyDescent="0.35">
      <c r="B96" s="49" t="s">
        <v>83</v>
      </c>
      <c r="C96" s="54">
        <v>67.096999999999994</v>
      </c>
      <c r="D96">
        <v>76.991124999999982</v>
      </c>
      <c r="E96" s="11">
        <v>79.302000000000007</v>
      </c>
      <c r="G96" s="397" t="s">
        <v>132</v>
      </c>
      <c r="H96">
        <f>C113</f>
        <v>81.760999999999996</v>
      </c>
      <c r="I96" s="11">
        <f>C114</f>
        <v>75.894000000000005</v>
      </c>
      <c r="K96" s="397" t="s">
        <v>132</v>
      </c>
      <c r="L96">
        <f>D113</f>
        <v>83.256750000000011</v>
      </c>
      <c r="M96" s="11">
        <f>D114</f>
        <v>78.425187500000007</v>
      </c>
      <c r="O96" s="397" t="s">
        <v>132</v>
      </c>
      <c r="P96">
        <f>E113</f>
        <v>84.463999999999999</v>
      </c>
      <c r="Q96" s="11">
        <f>E114</f>
        <v>80.347999999999999</v>
      </c>
    </row>
    <row r="97" spans="1:17" x14ac:dyDescent="0.35">
      <c r="A97" t="s">
        <v>162</v>
      </c>
      <c r="B97" s="49" t="s">
        <v>82</v>
      </c>
      <c r="C97" s="54">
        <v>83.772999999999996</v>
      </c>
      <c r="D97">
        <v>84.878749999999997</v>
      </c>
      <c r="E97" s="11">
        <v>85.569000000000003</v>
      </c>
      <c r="G97" s="397" t="s">
        <v>133</v>
      </c>
      <c r="H97">
        <f>C115</f>
        <v>81.981999999999999</v>
      </c>
      <c r="I97" s="11">
        <f>C116</f>
        <v>77.602000000000004</v>
      </c>
      <c r="K97" s="397" t="s">
        <v>133</v>
      </c>
      <c r="L97">
        <f>D115</f>
        <v>83.263937499999983</v>
      </c>
      <c r="M97" s="11">
        <f>D116</f>
        <v>79.298750000000013</v>
      </c>
      <c r="O97" s="397" t="s">
        <v>133</v>
      </c>
      <c r="P97">
        <f>E115</f>
        <v>84.385000000000005</v>
      </c>
      <c r="Q97" s="11">
        <f>E116</f>
        <v>80.891000000000005</v>
      </c>
    </row>
    <row r="98" spans="1:17" x14ac:dyDescent="0.35">
      <c r="B98" s="49" t="s">
        <v>83</v>
      </c>
      <c r="C98" s="54">
        <v>76.695999999999998</v>
      </c>
      <c r="D98">
        <v>78.513437499999995</v>
      </c>
      <c r="E98" s="11">
        <v>79.885000000000005</v>
      </c>
      <c r="G98" s="397" t="s">
        <v>134</v>
      </c>
      <c r="H98">
        <f>C117</f>
        <v>81.543999999999997</v>
      </c>
      <c r="I98" s="11">
        <f>C118</f>
        <v>77.111000000000004</v>
      </c>
      <c r="K98" s="397" t="s">
        <v>134</v>
      </c>
      <c r="L98">
        <f>D117</f>
        <v>83.00524999999999</v>
      </c>
      <c r="M98" s="11">
        <f>D118</f>
        <v>79.19387500000002</v>
      </c>
      <c r="O98" s="397" t="s">
        <v>134</v>
      </c>
      <c r="P98">
        <f>E117</f>
        <v>84.066000000000003</v>
      </c>
      <c r="Q98" s="11">
        <f>E118</f>
        <v>80.766000000000005</v>
      </c>
    </row>
    <row r="99" spans="1:17" x14ac:dyDescent="0.35">
      <c r="A99" t="s">
        <v>163</v>
      </c>
      <c r="B99" s="49" t="s">
        <v>82</v>
      </c>
      <c r="C99" s="54">
        <v>81.959000000000003</v>
      </c>
      <c r="D99">
        <v>82.936875000000001</v>
      </c>
      <c r="E99" s="11">
        <v>83.849000000000004</v>
      </c>
      <c r="G99" s="397" t="s">
        <v>135</v>
      </c>
      <c r="H99">
        <f>C119</f>
        <v>79.311000000000007</v>
      </c>
      <c r="I99" s="11">
        <f>C120</f>
        <v>70.849000000000004</v>
      </c>
      <c r="K99" s="397" t="s">
        <v>135</v>
      </c>
      <c r="L99">
        <f>D119</f>
        <v>81.104687499999997</v>
      </c>
      <c r="M99" s="11">
        <f>D120</f>
        <v>72.96668750000002</v>
      </c>
      <c r="O99" s="397" t="s">
        <v>135</v>
      </c>
      <c r="P99">
        <f>E119</f>
        <v>82.721999999999994</v>
      </c>
      <c r="Q99" s="11">
        <f>E120</f>
        <v>75.025000000000006</v>
      </c>
    </row>
    <row r="100" spans="1:17" x14ac:dyDescent="0.35">
      <c r="B100" s="49" t="s">
        <v>83</v>
      </c>
      <c r="C100" s="54">
        <v>76.337999999999994</v>
      </c>
      <c r="D100">
        <v>77.855625000000003</v>
      </c>
      <c r="E100" s="11">
        <v>79.126999999999995</v>
      </c>
      <c r="G100" s="397" t="s">
        <v>136</v>
      </c>
      <c r="H100">
        <f>C121</f>
        <v>81.766999999999996</v>
      </c>
      <c r="I100" s="11">
        <f>C122</f>
        <v>75.06</v>
      </c>
      <c r="K100" s="397" t="s">
        <v>136</v>
      </c>
      <c r="L100">
        <f>D121</f>
        <v>83.571437500000002</v>
      </c>
      <c r="M100" s="11">
        <f>D122</f>
        <v>77.341249999999988</v>
      </c>
      <c r="O100" s="397" t="s">
        <v>136</v>
      </c>
      <c r="P100">
        <f>E121</f>
        <v>84.986999999999995</v>
      </c>
      <c r="Q100" s="11">
        <f>E122</f>
        <v>79.257000000000005</v>
      </c>
    </row>
    <row r="101" spans="1:17" x14ac:dyDescent="0.35">
      <c r="A101" t="s">
        <v>164</v>
      </c>
      <c r="B101" s="49" t="s">
        <v>82</v>
      </c>
      <c r="C101" s="54">
        <v>82.37</v>
      </c>
      <c r="D101">
        <v>83.648750000000007</v>
      </c>
      <c r="E101" s="11">
        <v>84.796000000000006</v>
      </c>
      <c r="G101" s="397" t="s">
        <v>137</v>
      </c>
      <c r="H101">
        <f>C123</f>
        <v>75.957999999999998</v>
      </c>
      <c r="I101" s="11">
        <f>C124</f>
        <v>68.691999999999993</v>
      </c>
      <c r="K101" s="397" t="s">
        <v>137</v>
      </c>
      <c r="L101">
        <f>D123</f>
        <v>78.129125000000002</v>
      </c>
      <c r="M101" s="11">
        <f>D124</f>
        <v>71.098375000000004</v>
      </c>
      <c r="O101" s="397" t="s">
        <v>137</v>
      </c>
      <c r="P101">
        <f>E123</f>
        <v>79.641999999999996</v>
      </c>
      <c r="Q101" s="11">
        <f>E124</f>
        <v>72.753</v>
      </c>
    </row>
    <row r="102" spans="1:17" x14ac:dyDescent="0.35">
      <c r="B102" s="49" t="s">
        <v>83</v>
      </c>
      <c r="C102" s="54">
        <v>76.83</v>
      </c>
      <c r="D102">
        <v>78.433687500000005</v>
      </c>
      <c r="E102" s="11">
        <v>80.007999999999996</v>
      </c>
      <c r="G102" s="397" t="s">
        <v>138</v>
      </c>
      <c r="H102">
        <f>C125</f>
        <v>78.188999999999993</v>
      </c>
      <c r="I102" s="11">
        <f>C126</f>
        <v>70.275000000000006</v>
      </c>
      <c r="K102" s="397" t="s">
        <v>138</v>
      </c>
      <c r="L102">
        <f>D125</f>
        <v>79.727812500000013</v>
      </c>
      <c r="M102" s="11">
        <f>D126</f>
        <v>72.356125000000006</v>
      </c>
      <c r="O102" s="397" t="s">
        <v>138</v>
      </c>
      <c r="P102">
        <f>E125</f>
        <v>81.084000000000003</v>
      </c>
      <c r="Q102" s="11">
        <f>E126</f>
        <v>74.192999999999998</v>
      </c>
    </row>
    <row r="103" spans="1:17" x14ac:dyDescent="0.35">
      <c r="A103" t="s">
        <v>165</v>
      </c>
      <c r="B103" s="49" t="s">
        <v>82</v>
      </c>
      <c r="C103" s="54">
        <v>77.284999999999997</v>
      </c>
      <c r="D103">
        <v>78.856124999999992</v>
      </c>
      <c r="E103" s="11">
        <v>80.427000000000007</v>
      </c>
      <c r="G103" s="397" t="s">
        <v>139</v>
      </c>
      <c r="H103">
        <f>C127</f>
        <v>81.212999999999994</v>
      </c>
      <c r="I103" s="11">
        <f>C128</f>
        <v>73.837000000000003</v>
      </c>
      <c r="K103" s="397" t="s">
        <v>139</v>
      </c>
      <c r="L103">
        <f>D127</f>
        <v>82.954499999999996</v>
      </c>
      <c r="M103" s="11">
        <f>D128</f>
        <v>76.721812499999999</v>
      </c>
      <c r="O103" s="397" t="s">
        <v>139</v>
      </c>
      <c r="P103">
        <f>E127</f>
        <v>84.156000000000006</v>
      </c>
      <c r="Q103" s="11">
        <f>E128</f>
        <v>78.772000000000006</v>
      </c>
    </row>
    <row r="104" spans="1:17" x14ac:dyDescent="0.35">
      <c r="B104" s="49" t="s">
        <v>83</v>
      </c>
      <c r="C104" s="54">
        <v>68.927999999999997</v>
      </c>
      <c r="D104">
        <v>71.361312499999983</v>
      </c>
      <c r="E104" s="11">
        <v>73.415000000000006</v>
      </c>
      <c r="G104" s="397" t="s">
        <v>140</v>
      </c>
      <c r="H104">
        <f>C129</f>
        <v>83.816000000000003</v>
      </c>
      <c r="I104" s="11">
        <f>C130</f>
        <v>77.275000000000006</v>
      </c>
      <c r="K104" s="397" t="s">
        <v>140</v>
      </c>
      <c r="L104">
        <f>D129</f>
        <v>85.225687500000021</v>
      </c>
      <c r="M104" s="11">
        <f>D130</f>
        <v>79.400999999999996</v>
      </c>
      <c r="O104" s="397" t="s">
        <v>140</v>
      </c>
      <c r="P104">
        <f>E129</f>
        <v>86.373999999999995</v>
      </c>
      <c r="Q104" s="11">
        <f>E130</f>
        <v>80.959999999999994</v>
      </c>
    </row>
    <row r="105" spans="1:17" x14ac:dyDescent="0.35">
      <c r="A105" t="s">
        <v>166</v>
      </c>
      <c r="B105" s="49" t="s">
        <v>82</v>
      </c>
      <c r="C105" s="54">
        <v>81.260000000000005</v>
      </c>
      <c r="D105">
        <v>82.703000000000003</v>
      </c>
      <c r="E105" s="11">
        <v>84.052999999999997</v>
      </c>
      <c r="G105" s="397" t="s">
        <v>141</v>
      </c>
      <c r="H105">
        <f>C131</f>
        <v>82.68</v>
      </c>
      <c r="I105" s="11">
        <f>C132</f>
        <v>78.441000000000003</v>
      </c>
      <c r="K105" s="397" t="s">
        <v>141</v>
      </c>
      <c r="L105">
        <f>D131</f>
        <v>83.728375</v>
      </c>
      <c r="M105" s="11">
        <f>D132</f>
        <v>79.925062499999996</v>
      </c>
      <c r="O105" s="397" t="s">
        <v>141</v>
      </c>
      <c r="P105">
        <f>E131</f>
        <v>84.677999999999997</v>
      </c>
      <c r="Q105" s="11">
        <f>E132</f>
        <v>81.209000000000003</v>
      </c>
    </row>
    <row r="106" spans="1:17" x14ac:dyDescent="0.35">
      <c r="B106" s="49" t="s">
        <v>83</v>
      </c>
      <c r="C106" s="54">
        <v>76.373999999999995</v>
      </c>
      <c r="D106">
        <v>78.765124999999983</v>
      </c>
      <c r="E106" s="11">
        <v>80.875</v>
      </c>
      <c r="G106" s="398" t="s">
        <v>142</v>
      </c>
      <c r="H106">
        <f>C133</f>
        <v>81.198999999999998</v>
      </c>
      <c r="I106" s="11">
        <f>C134</f>
        <v>76.807000000000002</v>
      </c>
      <c r="K106" s="398" t="s">
        <v>142</v>
      </c>
      <c r="L106">
        <f>D133</f>
        <v>82.433750000000003</v>
      </c>
      <c r="M106" s="11">
        <f>D134</f>
        <v>78.595249999999993</v>
      </c>
      <c r="O106" s="398" t="s">
        <v>142</v>
      </c>
      <c r="P106">
        <f>E133</f>
        <v>83.06</v>
      </c>
      <c r="Q106" s="11">
        <f>E134</f>
        <v>79.763000000000005</v>
      </c>
    </row>
    <row r="107" spans="1:17" x14ac:dyDescent="0.35">
      <c r="A107" t="s">
        <v>167</v>
      </c>
      <c r="B107" s="49" t="s">
        <v>82</v>
      </c>
      <c r="C107" s="54">
        <v>83.623000000000005</v>
      </c>
      <c r="D107">
        <v>84.683875</v>
      </c>
      <c r="E107" s="11">
        <v>85.665000000000006</v>
      </c>
      <c r="G107" s="398" t="s">
        <v>143</v>
      </c>
      <c r="H107">
        <f>C135</f>
        <v>79.932500000000005</v>
      </c>
      <c r="I107" s="11">
        <f>C136</f>
        <v>75.156499999999994</v>
      </c>
      <c r="K107" s="398" t="s">
        <v>143</v>
      </c>
      <c r="L107">
        <f>D135</f>
        <v>81.902593750000008</v>
      </c>
      <c r="M107" s="11">
        <f>D136</f>
        <v>76.850968749999993</v>
      </c>
      <c r="O107" s="398" t="s">
        <v>143</v>
      </c>
      <c r="P107">
        <f>E135</f>
        <v>83.65</v>
      </c>
      <c r="Q107" s="11">
        <f>E136</f>
        <v>78.533500000000004</v>
      </c>
    </row>
    <row r="108" spans="1:17" x14ac:dyDescent="0.35">
      <c r="B108" s="49" t="s">
        <v>83</v>
      </c>
      <c r="C108" s="54">
        <v>78.090999999999994</v>
      </c>
      <c r="D108">
        <v>79.884562500000015</v>
      </c>
      <c r="E108" s="11">
        <v>81.506</v>
      </c>
      <c r="G108" s="398" t="s">
        <v>144</v>
      </c>
      <c r="H108">
        <f>C137</f>
        <v>77.290083333333328</v>
      </c>
      <c r="I108" s="11">
        <f>C138</f>
        <v>71.860166666666672</v>
      </c>
      <c r="K108" s="398" t="s">
        <v>144</v>
      </c>
      <c r="L108">
        <f>D137</f>
        <v>79.149583333333339</v>
      </c>
      <c r="M108" s="11">
        <f>D138</f>
        <v>73.82521354166667</v>
      </c>
      <c r="O108" s="398" t="s">
        <v>144</v>
      </c>
      <c r="P108">
        <f>E137</f>
        <v>80.645416666666677</v>
      </c>
      <c r="Q108" s="11">
        <f>E138</f>
        <v>75.423333333333332</v>
      </c>
    </row>
    <row r="109" spans="1:17" x14ac:dyDescent="0.35">
      <c r="A109" t="s">
        <v>168</v>
      </c>
      <c r="B109" s="49" t="s">
        <v>82</v>
      </c>
      <c r="C109" s="54">
        <v>76.555000000000007</v>
      </c>
      <c r="D109">
        <v>78.549187500000002</v>
      </c>
      <c r="E109" s="11">
        <v>80.123999999999995</v>
      </c>
      <c r="G109" s="398" t="s">
        <v>145</v>
      </c>
      <c r="H109">
        <f>C139</f>
        <v>65.356999999999999</v>
      </c>
      <c r="I109" s="11">
        <f>C140</f>
        <v>63.689</v>
      </c>
      <c r="K109" s="398" t="s">
        <v>145</v>
      </c>
      <c r="L109">
        <f>D139</f>
        <v>68.615000000000009</v>
      </c>
      <c r="M109" s="11">
        <f>D140</f>
        <v>66.464750000000009</v>
      </c>
      <c r="O109" s="398" t="s">
        <v>145</v>
      </c>
      <c r="P109">
        <f>E139</f>
        <v>71.201999999999998</v>
      </c>
      <c r="Q109" s="11">
        <f>E140</f>
        <v>68.677999999999997</v>
      </c>
    </row>
    <row r="110" spans="1:17" x14ac:dyDescent="0.35">
      <c r="B110" s="49" t="s">
        <v>83</v>
      </c>
      <c r="C110" s="54">
        <v>65.506</v>
      </c>
      <c r="D110">
        <v>68.329750000000004</v>
      </c>
      <c r="E110" s="11">
        <v>70.385999999999996</v>
      </c>
      <c r="G110" s="398" t="s">
        <v>146</v>
      </c>
      <c r="H110">
        <f>C141</f>
        <v>77.895333333333326</v>
      </c>
      <c r="I110" s="11">
        <f>C142</f>
        <v>71.857500000000002</v>
      </c>
      <c r="K110" s="398" t="s">
        <v>146</v>
      </c>
      <c r="L110">
        <f>D141</f>
        <v>79.500833333333333</v>
      </c>
      <c r="M110" s="11">
        <f>D142</f>
        <v>73.556906249999997</v>
      </c>
      <c r="O110" s="398" t="s">
        <v>146</v>
      </c>
      <c r="P110">
        <f>E141</f>
        <v>80.885333333333335</v>
      </c>
      <c r="Q110" s="11">
        <f>E142</f>
        <v>75.136166666666668</v>
      </c>
    </row>
    <row r="111" spans="1:17" x14ac:dyDescent="0.35">
      <c r="A111" t="s">
        <v>169</v>
      </c>
      <c r="B111" s="49" t="s">
        <v>82</v>
      </c>
      <c r="C111" s="54">
        <v>77.661000000000001</v>
      </c>
      <c r="D111">
        <v>79.450625000000002</v>
      </c>
      <c r="E111" s="11">
        <v>81.513999999999996</v>
      </c>
      <c r="G111" s="398" t="s">
        <v>147</v>
      </c>
      <c r="H111">
        <f>C143</f>
        <v>72.641000000000005</v>
      </c>
      <c r="I111" s="11">
        <f>C144</f>
        <v>59.454000000000001</v>
      </c>
      <c r="K111" s="398" t="s">
        <v>147</v>
      </c>
      <c r="L111">
        <f>D143</f>
        <v>75.666437500000015</v>
      </c>
      <c r="M111" s="11">
        <f>D144</f>
        <v>64.012687499999998</v>
      </c>
      <c r="O111" s="398" t="s">
        <v>147</v>
      </c>
      <c r="P111">
        <f>E143</f>
        <v>77.921999999999997</v>
      </c>
      <c r="Q111" s="11">
        <f>E144</f>
        <v>67.328999999999994</v>
      </c>
    </row>
    <row r="112" spans="1:17" x14ac:dyDescent="0.35">
      <c r="B112" s="49" t="s">
        <v>83</v>
      </c>
      <c r="C112" s="54">
        <v>65.763999999999996</v>
      </c>
      <c r="D112">
        <v>68.172312500000004</v>
      </c>
      <c r="E112" s="11">
        <v>70.498000000000005</v>
      </c>
      <c r="G112" s="398" t="s">
        <v>148</v>
      </c>
      <c r="H112">
        <f>C145</f>
        <v>80.240333333333339</v>
      </c>
      <c r="I112" s="11">
        <f>C146</f>
        <v>75.172333333333327</v>
      </c>
      <c r="K112" s="398" t="s">
        <v>148</v>
      </c>
      <c r="L112">
        <f>D145</f>
        <v>80.895375000000001</v>
      </c>
      <c r="M112" s="11">
        <f>D146</f>
        <v>75.905208333333334</v>
      </c>
      <c r="O112" s="398" t="s">
        <v>148</v>
      </c>
      <c r="P112">
        <f>E145</f>
        <v>81.289000000000001</v>
      </c>
      <c r="Q112" s="11">
        <f>E146</f>
        <v>76.434666666666672</v>
      </c>
    </row>
    <row r="113" spans="1:17" ht="15" thickBot="1" x14ac:dyDescent="0.4">
      <c r="A113" t="s">
        <v>170</v>
      </c>
      <c r="B113" s="49" t="s">
        <v>82</v>
      </c>
      <c r="C113" s="54">
        <v>81.760999999999996</v>
      </c>
      <c r="D113">
        <v>83.256750000000011</v>
      </c>
      <c r="E113" s="11">
        <v>84.463999999999999</v>
      </c>
      <c r="G113" s="399" t="s">
        <v>149</v>
      </c>
      <c r="H113" s="30">
        <f>C147</f>
        <v>67.819951048951054</v>
      </c>
      <c r="I113" s="29">
        <f>C148</f>
        <v>63.419881118881115</v>
      </c>
      <c r="K113" s="399" t="s">
        <v>149</v>
      </c>
      <c r="L113" s="30">
        <f>D147</f>
        <v>70.746942307692308</v>
      </c>
      <c r="M113" s="29">
        <f>D148</f>
        <v>66.224443618881125</v>
      </c>
      <c r="O113" s="399" t="s">
        <v>149</v>
      </c>
      <c r="P113" s="30">
        <f>E147</f>
        <v>73.114069930069917</v>
      </c>
      <c r="Q113" s="29">
        <f>E148</f>
        <v>68.523846153846165</v>
      </c>
    </row>
    <row r="114" spans="1:17" x14ac:dyDescent="0.35">
      <c r="B114" s="49" t="s">
        <v>83</v>
      </c>
      <c r="C114" s="54">
        <v>75.894000000000005</v>
      </c>
      <c r="D114">
        <v>78.425187500000007</v>
      </c>
      <c r="E114" s="11">
        <v>80.347999999999999</v>
      </c>
    </row>
    <row r="115" spans="1:17" x14ac:dyDescent="0.35">
      <c r="A115" t="s">
        <v>171</v>
      </c>
      <c r="B115" s="49" t="s">
        <v>82</v>
      </c>
      <c r="C115" s="54">
        <v>81.981999999999999</v>
      </c>
      <c r="D115">
        <v>83.263937499999983</v>
      </c>
      <c r="E115" s="11">
        <v>84.385000000000005</v>
      </c>
    </row>
    <row r="116" spans="1:17" x14ac:dyDescent="0.35">
      <c r="B116" s="49" t="s">
        <v>83</v>
      </c>
      <c r="C116" s="54">
        <v>77.602000000000004</v>
      </c>
      <c r="D116">
        <v>79.298750000000013</v>
      </c>
      <c r="E116" s="11">
        <v>80.891000000000005</v>
      </c>
    </row>
    <row r="117" spans="1:17" x14ac:dyDescent="0.35">
      <c r="A117" t="s">
        <v>172</v>
      </c>
      <c r="B117" s="49" t="s">
        <v>82</v>
      </c>
      <c r="C117" s="54">
        <v>81.543999999999997</v>
      </c>
      <c r="D117">
        <v>83.00524999999999</v>
      </c>
      <c r="E117" s="11">
        <v>84.066000000000003</v>
      </c>
    </row>
    <row r="118" spans="1:17" x14ac:dyDescent="0.35">
      <c r="B118" s="49" t="s">
        <v>83</v>
      </c>
      <c r="C118" s="54">
        <v>77.111000000000004</v>
      </c>
      <c r="D118">
        <v>79.19387500000002</v>
      </c>
      <c r="E118" s="11">
        <v>80.766000000000005</v>
      </c>
    </row>
    <row r="119" spans="1:17" x14ac:dyDescent="0.35">
      <c r="A119" t="s">
        <v>173</v>
      </c>
      <c r="B119" s="49" t="s">
        <v>82</v>
      </c>
      <c r="C119" s="54">
        <v>79.311000000000007</v>
      </c>
      <c r="D119">
        <v>81.104687499999997</v>
      </c>
      <c r="E119" s="11">
        <v>82.721999999999994</v>
      </c>
    </row>
    <row r="120" spans="1:17" x14ac:dyDescent="0.35">
      <c r="B120" s="49" t="s">
        <v>83</v>
      </c>
      <c r="C120" s="54">
        <v>70.849000000000004</v>
      </c>
      <c r="D120">
        <v>72.96668750000002</v>
      </c>
      <c r="E120" s="11">
        <v>75.025000000000006</v>
      </c>
    </row>
    <row r="121" spans="1:17" x14ac:dyDescent="0.35">
      <c r="A121" t="s">
        <v>174</v>
      </c>
      <c r="B121" s="49" t="s">
        <v>82</v>
      </c>
      <c r="C121" s="54">
        <v>81.766999999999996</v>
      </c>
      <c r="D121">
        <v>83.571437500000002</v>
      </c>
      <c r="E121" s="11">
        <v>84.986999999999995</v>
      </c>
    </row>
    <row r="122" spans="1:17" x14ac:dyDescent="0.35">
      <c r="B122" s="49" t="s">
        <v>83</v>
      </c>
      <c r="C122" s="54">
        <v>75.06</v>
      </c>
      <c r="D122">
        <v>77.341249999999988</v>
      </c>
      <c r="E122" s="11">
        <v>79.257000000000005</v>
      </c>
    </row>
    <row r="123" spans="1:17" x14ac:dyDescent="0.35">
      <c r="A123" t="s">
        <v>175</v>
      </c>
      <c r="B123" s="49" t="s">
        <v>82</v>
      </c>
      <c r="C123" s="54">
        <v>75.957999999999998</v>
      </c>
      <c r="D123">
        <v>78.129125000000002</v>
      </c>
      <c r="E123" s="11">
        <v>79.641999999999996</v>
      </c>
    </row>
    <row r="124" spans="1:17" x14ac:dyDescent="0.35">
      <c r="B124" s="49" t="s">
        <v>83</v>
      </c>
      <c r="C124" s="54">
        <v>68.691999999999993</v>
      </c>
      <c r="D124">
        <v>71.098375000000004</v>
      </c>
      <c r="E124" s="11">
        <v>72.753</v>
      </c>
    </row>
    <row r="125" spans="1:17" x14ac:dyDescent="0.35">
      <c r="A125" t="s">
        <v>176</v>
      </c>
      <c r="B125" s="49" t="s">
        <v>82</v>
      </c>
      <c r="C125" s="54">
        <v>78.188999999999993</v>
      </c>
      <c r="D125">
        <v>79.727812500000013</v>
      </c>
      <c r="E125" s="11">
        <v>81.084000000000003</v>
      </c>
    </row>
    <row r="126" spans="1:17" x14ac:dyDescent="0.35">
      <c r="B126" s="49" t="s">
        <v>83</v>
      </c>
      <c r="C126" s="54">
        <v>70.275000000000006</v>
      </c>
      <c r="D126">
        <v>72.356125000000006</v>
      </c>
      <c r="E126" s="11">
        <v>74.192999999999998</v>
      </c>
    </row>
    <row r="127" spans="1:17" x14ac:dyDescent="0.35">
      <c r="A127" t="s">
        <v>177</v>
      </c>
      <c r="B127" s="49" t="s">
        <v>82</v>
      </c>
      <c r="C127" s="54">
        <v>81.212999999999994</v>
      </c>
      <c r="D127">
        <v>82.954499999999996</v>
      </c>
      <c r="E127" s="11">
        <v>84.156000000000006</v>
      </c>
    </row>
    <row r="128" spans="1:17" x14ac:dyDescent="0.35">
      <c r="B128" s="49" t="s">
        <v>83</v>
      </c>
      <c r="C128" s="54">
        <v>73.837000000000003</v>
      </c>
      <c r="D128">
        <v>76.721812499999999</v>
      </c>
      <c r="E128" s="11">
        <v>78.772000000000006</v>
      </c>
    </row>
    <row r="129" spans="1:5" x14ac:dyDescent="0.35">
      <c r="A129" t="s">
        <v>178</v>
      </c>
      <c r="B129" s="49" t="s">
        <v>82</v>
      </c>
      <c r="C129" s="54">
        <v>83.816000000000003</v>
      </c>
      <c r="D129">
        <v>85.225687500000021</v>
      </c>
      <c r="E129" s="11">
        <v>86.373999999999995</v>
      </c>
    </row>
    <row r="130" spans="1:5" x14ac:dyDescent="0.35">
      <c r="B130" s="49" t="s">
        <v>83</v>
      </c>
      <c r="C130" s="54">
        <v>77.275000000000006</v>
      </c>
      <c r="D130">
        <v>79.400999999999996</v>
      </c>
      <c r="E130" s="11">
        <v>80.959999999999994</v>
      </c>
    </row>
    <row r="131" spans="1:5" x14ac:dyDescent="0.35">
      <c r="A131" t="s">
        <v>179</v>
      </c>
      <c r="B131" s="49" t="s">
        <v>82</v>
      </c>
      <c r="C131" s="54">
        <v>82.68</v>
      </c>
      <c r="D131">
        <v>83.728375</v>
      </c>
      <c r="E131" s="11">
        <v>84.677999999999997</v>
      </c>
    </row>
    <row r="132" spans="1:5" x14ac:dyDescent="0.35">
      <c r="B132" s="49" t="s">
        <v>83</v>
      </c>
      <c r="C132" s="54">
        <v>78.441000000000003</v>
      </c>
      <c r="D132">
        <v>79.925062499999996</v>
      </c>
      <c r="E132" s="11">
        <v>81.209000000000003</v>
      </c>
    </row>
    <row r="133" spans="1:5" x14ac:dyDescent="0.35">
      <c r="A133" s="49" t="s">
        <v>142</v>
      </c>
      <c r="B133" s="49" t="s">
        <v>82</v>
      </c>
      <c r="C133" s="54">
        <v>81.198999999999998</v>
      </c>
      <c r="D133">
        <v>82.433750000000003</v>
      </c>
      <c r="E133" s="11">
        <v>83.06</v>
      </c>
    </row>
    <row r="134" spans="1:5" x14ac:dyDescent="0.35">
      <c r="A134" s="49" t="s">
        <v>142</v>
      </c>
      <c r="B134" s="49" t="s">
        <v>83</v>
      </c>
      <c r="C134" s="54">
        <v>76.807000000000002</v>
      </c>
      <c r="D134">
        <v>78.595249999999993</v>
      </c>
      <c r="E134" s="11">
        <v>79.763000000000005</v>
      </c>
    </row>
    <row r="135" spans="1:5" x14ac:dyDescent="0.35">
      <c r="A135" s="49" t="s">
        <v>143</v>
      </c>
      <c r="B135" s="49" t="s">
        <v>82</v>
      </c>
      <c r="C135" s="54">
        <v>79.932500000000005</v>
      </c>
      <c r="D135">
        <v>81.902593750000008</v>
      </c>
      <c r="E135" s="11">
        <v>83.65</v>
      </c>
    </row>
    <row r="136" spans="1:5" x14ac:dyDescent="0.35">
      <c r="A136" s="49" t="s">
        <v>143</v>
      </c>
      <c r="B136" s="49" t="s">
        <v>83</v>
      </c>
      <c r="C136" s="54">
        <v>75.156499999999994</v>
      </c>
      <c r="D136">
        <v>76.850968749999993</v>
      </c>
      <c r="E136" s="11">
        <v>78.533500000000004</v>
      </c>
    </row>
    <row r="137" spans="1:5" x14ac:dyDescent="0.35">
      <c r="A137" s="49" t="s">
        <v>144</v>
      </c>
      <c r="B137" s="49" t="s">
        <v>82</v>
      </c>
      <c r="C137" s="54">
        <v>77.290083333333328</v>
      </c>
      <c r="D137">
        <v>79.149583333333339</v>
      </c>
      <c r="E137" s="11">
        <v>80.645416666666677</v>
      </c>
    </row>
    <row r="138" spans="1:5" x14ac:dyDescent="0.35">
      <c r="A138" s="49" t="s">
        <v>144</v>
      </c>
      <c r="B138" s="49" t="s">
        <v>83</v>
      </c>
      <c r="C138" s="54">
        <v>71.860166666666672</v>
      </c>
      <c r="D138">
        <v>73.82521354166667</v>
      </c>
      <c r="E138" s="11">
        <v>75.423333333333332</v>
      </c>
    </row>
    <row r="139" spans="1:5" x14ac:dyDescent="0.35">
      <c r="A139" s="49" t="s">
        <v>145</v>
      </c>
      <c r="B139" s="49" t="s">
        <v>82</v>
      </c>
      <c r="C139" s="54">
        <v>65.356999999999999</v>
      </c>
      <c r="D139">
        <v>68.615000000000009</v>
      </c>
      <c r="E139" s="11">
        <v>71.201999999999998</v>
      </c>
    </row>
    <row r="140" spans="1:5" x14ac:dyDescent="0.35">
      <c r="A140" s="49" t="s">
        <v>145</v>
      </c>
      <c r="B140" s="49" t="s">
        <v>83</v>
      </c>
      <c r="C140" s="54">
        <v>63.689</v>
      </c>
      <c r="D140">
        <v>66.464750000000009</v>
      </c>
      <c r="E140" s="11">
        <v>68.677999999999997</v>
      </c>
    </row>
    <row r="141" spans="1:5" x14ac:dyDescent="0.35">
      <c r="A141" s="49" t="s">
        <v>146</v>
      </c>
      <c r="B141" s="49" t="s">
        <v>82</v>
      </c>
      <c r="C141" s="54">
        <v>77.895333333333326</v>
      </c>
      <c r="D141">
        <v>79.500833333333333</v>
      </c>
      <c r="E141" s="11">
        <v>80.885333333333335</v>
      </c>
    </row>
    <row r="142" spans="1:5" x14ac:dyDescent="0.35">
      <c r="A142" s="49" t="s">
        <v>146</v>
      </c>
      <c r="B142" s="49" t="s">
        <v>83</v>
      </c>
      <c r="C142" s="54">
        <v>71.857500000000002</v>
      </c>
      <c r="D142">
        <v>73.556906249999997</v>
      </c>
      <c r="E142" s="11">
        <v>75.136166666666668</v>
      </c>
    </row>
    <row r="143" spans="1:5" x14ac:dyDescent="0.35">
      <c r="A143" s="49" t="s">
        <v>147</v>
      </c>
      <c r="B143" s="49" t="s">
        <v>82</v>
      </c>
      <c r="C143" s="54">
        <v>72.641000000000005</v>
      </c>
      <c r="D143">
        <v>75.666437500000015</v>
      </c>
      <c r="E143" s="11">
        <v>77.921999999999997</v>
      </c>
    </row>
    <row r="144" spans="1:5" x14ac:dyDescent="0.35">
      <c r="A144" s="49" t="s">
        <v>147</v>
      </c>
      <c r="B144" s="49" t="s">
        <v>83</v>
      </c>
      <c r="C144" s="54">
        <v>59.454000000000001</v>
      </c>
      <c r="D144">
        <v>64.012687499999998</v>
      </c>
      <c r="E144" s="11">
        <v>67.328999999999994</v>
      </c>
    </row>
    <row r="145" spans="1:38" x14ac:dyDescent="0.35">
      <c r="A145" s="49" t="s">
        <v>148</v>
      </c>
      <c r="B145" s="49" t="s">
        <v>82</v>
      </c>
      <c r="C145" s="54">
        <v>80.240333333333339</v>
      </c>
      <c r="D145">
        <v>80.895375000000001</v>
      </c>
      <c r="E145" s="11">
        <v>81.289000000000001</v>
      </c>
    </row>
    <row r="146" spans="1:38" x14ac:dyDescent="0.35">
      <c r="A146" s="49" t="s">
        <v>148</v>
      </c>
      <c r="B146" s="49" t="s">
        <v>83</v>
      </c>
      <c r="C146" s="54">
        <v>75.172333333333327</v>
      </c>
      <c r="D146">
        <v>75.905208333333334</v>
      </c>
      <c r="E146" s="11">
        <v>76.434666666666672</v>
      </c>
    </row>
    <row r="147" spans="1:38" x14ac:dyDescent="0.35">
      <c r="A147" s="49" t="s">
        <v>149</v>
      </c>
      <c r="B147" s="49" t="s">
        <v>82</v>
      </c>
      <c r="C147" s="54">
        <v>67.819951048951054</v>
      </c>
      <c r="D147">
        <v>70.746942307692308</v>
      </c>
      <c r="E147" s="11">
        <v>73.114069930069917</v>
      </c>
    </row>
    <row r="148" spans="1:38" ht="15" thickBot="1" x14ac:dyDescent="0.4">
      <c r="A148" s="49" t="s">
        <v>149</v>
      </c>
      <c r="B148" s="49" t="s">
        <v>83</v>
      </c>
      <c r="C148" s="55">
        <v>63.419881118881115</v>
      </c>
      <c r="D148" s="30">
        <v>66.224443618881125</v>
      </c>
      <c r="E148" s="29">
        <v>68.523846153846165</v>
      </c>
    </row>
    <row r="155" spans="1:38" ht="58" x14ac:dyDescent="0.35">
      <c r="A155" s="1" t="s">
        <v>574</v>
      </c>
      <c r="B155" t="s">
        <v>108</v>
      </c>
      <c r="C155" t="s">
        <v>116</v>
      </c>
      <c r="D155" t="s">
        <v>117</v>
      </c>
      <c r="E155" t="s">
        <v>118</v>
      </c>
      <c r="F155" t="s">
        <v>119</v>
      </c>
      <c r="G155" t="s">
        <v>120</v>
      </c>
      <c r="H155" t="s">
        <v>121</v>
      </c>
      <c r="I155" t="s">
        <v>122</v>
      </c>
      <c r="J155" t="s">
        <v>123</v>
      </c>
      <c r="K155" t="s">
        <v>124</v>
      </c>
      <c r="L155" t="s">
        <v>125</v>
      </c>
      <c r="M155" t="s">
        <v>126</v>
      </c>
      <c r="N155" t="s">
        <v>127</v>
      </c>
      <c r="O155" t="s">
        <v>128</v>
      </c>
      <c r="P155" t="s">
        <v>129</v>
      </c>
      <c r="Q155" t="s">
        <v>130</v>
      </c>
      <c r="R155" t="s">
        <v>131</v>
      </c>
      <c r="S155" t="s">
        <v>132</v>
      </c>
      <c r="T155" t="s">
        <v>133</v>
      </c>
      <c r="U155" t="s">
        <v>134</v>
      </c>
      <c r="V155" t="s">
        <v>135</v>
      </c>
      <c r="W155" t="s">
        <v>136</v>
      </c>
      <c r="X155" t="s">
        <v>137</v>
      </c>
      <c r="Y155" t="s">
        <v>138</v>
      </c>
      <c r="Z155" t="s">
        <v>139</v>
      </c>
      <c r="AA155" t="s">
        <v>140</v>
      </c>
      <c r="AB155" t="s">
        <v>141</v>
      </c>
      <c r="AC155" t="s">
        <v>142</v>
      </c>
      <c r="AD155" t="s">
        <v>143</v>
      </c>
      <c r="AE155" t="s">
        <v>144</v>
      </c>
      <c r="AF155" t="s">
        <v>145</v>
      </c>
      <c r="AG155" t="s">
        <v>146</v>
      </c>
      <c r="AH155" t="s">
        <v>147</v>
      </c>
      <c r="AI155" t="s">
        <v>148</v>
      </c>
      <c r="AJ155" t="s">
        <v>149</v>
      </c>
    </row>
    <row r="156" spans="1:38" x14ac:dyDescent="0.35">
      <c r="A156" t="s">
        <v>108</v>
      </c>
      <c r="B156">
        <f>B201/$AL201</f>
        <v>0</v>
      </c>
      <c r="C156">
        <f t="shared" ref="C156:AJ156" si="0">C201/$AL201</f>
        <v>2.7872111952611496E-3</v>
      </c>
      <c r="D156">
        <f t="shared" si="0"/>
        <v>8.3722943608965858E-3</v>
      </c>
      <c r="E156">
        <f t="shared" si="0"/>
        <v>1.2557714670314439E-2</v>
      </c>
      <c r="F156">
        <f t="shared" si="0"/>
        <v>9.0924297197890361E-4</v>
      </c>
      <c r="G156">
        <f t="shared" si="0"/>
        <v>7.3936352055105478E-3</v>
      </c>
      <c r="H156">
        <f t="shared" si="0"/>
        <v>1.9233007465474289E-3</v>
      </c>
      <c r="I156">
        <f t="shared" si="0"/>
        <v>1.2833311859678613E-4</v>
      </c>
      <c r="J156">
        <f t="shared" si="0"/>
        <v>7.2742022188642752E-4</v>
      </c>
      <c r="K156">
        <f t="shared" si="0"/>
        <v>1.1585387369238019E-2</v>
      </c>
      <c r="L156">
        <f t="shared" si="0"/>
        <v>0.21593609976624714</v>
      </c>
      <c r="M156">
        <f t="shared" si="0"/>
        <v>5.1169943747208669E-3</v>
      </c>
      <c r="N156">
        <f t="shared" si="0"/>
        <v>4.7165885836230666E-2</v>
      </c>
      <c r="O156">
        <f t="shared" si="0"/>
        <v>8.6925698895985466E-4</v>
      </c>
      <c r="P156">
        <f t="shared" si="0"/>
        <v>2.2563159015095889E-2</v>
      </c>
      <c r="Q156">
        <f t="shared" si="0"/>
        <v>7.2031303847766906E-4</v>
      </c>
      <c r="R156">
        <f t="shared" si="0"/>
        <v>9.6349177988416562E-4</v>
      </c>
      <c r="S156">
        <f t="shared" si="0"/>
        <v>1.6513863704041569E-3</v>
      </c>
      <c r="T156">
        <f t="shared" si="0"/>
        <v>1.6709957355365041E-4</v>
      </c>
      <c r="U156">
        <f t="shared" si="0"/>
        <v>8.8614785643835164E-3</v>
      </c>
      <c r="V156">
        <f t="shared" si="0"/>
        <v>2.7609905342897006E-2</v>
      </c>
      <c r="W156">
        <f t="shared" si="0"/>
        <v>1.8472215786945829E-3</v>
      </c>
      <c r="X156">
        <f t="shared" si="0"/>
        <v>8.2260252958064245E-2</v>
      </c>
      <c r="Y156">
        <f t="shared" si="0"/>
        <v>1.3761687692447686E-2</v>
      </c>
      <c r="Z156">
        <f t="shared" si="0"/>
        <v>1.2564821853723197E-2</v>
      </c>
      <c r="AA156">
        <f t="shared" si="0"/>
        <v>1.5658239585074878E-2</v>
      </c>
      <c r="AB156">
        <f t="shared" si="0"/>
        <v>5.2697019018717811E-3</v>
      </c>
      <c r="AC156">
        <f t="shared" si="0"/>
        <v>1.6565374631065503E-2</v>
      </c>
      <c r="AD156">
        <f t="shared" si="0"/>
        <v>1.4068879542601704E-2</v>
      </c>
      <c r="AE156">
        <f t="shared" si="0"/>
        <v>3.0640117599979429E-2</v>
      </c>
      <c r="AF156">
        <f t="shared" si="0"/>
        <v>1.3410156709436752E-2</v>
      </c>
      <c r="AG156">
        <f t="shared" si="0"/>
        <v>1.2093615593722512E-2</v>
      </c>
      <c r="AH156">
        <f t="shared" si="0"/>
        <v>7.581943260463516E-3</v>
      </c>
      <c r="AI156">
        <f t="shared" si="0"/>
        <v>5.416922360377343E-2</v>
      </c>
      <c r="AJ156">
        <f t="shared" si="0"/>
        <v>0.34209915297799581</v>
      </c>
      <c r="AL156">
        <f>SUM(B156:AJ156)</f>
        <v>0.99999999999999978</v>
      </c>
    </row>
    <row r="157" spans="1:38" x14ac:dyDescent="0.35">
      <c r="A157" t="s">
        <v>116</v>
      </c>
      <c r="B157">
        <f t="shared" ref="B157:AJ164" si="1">B202/$AL202</f>
        <v>1.4882186059224085E-3</v>
      </c>
      <c r="C157">
        <f t="shared" si="1"/>
        <v>0</v>
      </c>
      <c r="D157">
        <f t="shared" si="1"/>
        <v>7.6671708310590714E-3</v>
      </c>
      <c r="E157">
        <f t="shared" si="1"/>
        <v>3.9996142422375129E-4</v>
      </c>
      <c r="F157">
        <f t="shared" si="1"/>
        <v>4.7411737312243315E-3</v>
      </c>
      <c r="G157">
        <f t="shared" si="1"/>
        <v>3.4651800783444889E-4</v>
      </c>
      <c r="H157">
        <f t="shared" si="1"/>
        <v>1.8361740927759743E-3</v>
      </c>
      <c r="I157">
        <f t="shared" si="1"/>
        <v>1.9202323897033689E-4</v>
      </c>
      <c r="J157">
        <f t="shared" si="1"/>
        <v>1.0195833328449043E-3</v>
      </c>
      <c r="K157">
        <f t="shared" si="1"/>
        <v>0.11244292876732725</v>
      </c>
      <c r="L157">
        <f t="shared" si="1"/>
        <v>5.0743214728964495E-2</v>
      </c>
      <c r="M157">
        <f t="shared" si="1"/>
        <v>7.780697447878359E-3</v>
      </c>
      <c r="N157">
        <f t="shared" si="1"/>
        <v>3.1919050491031279E-3</v>
      </c>
      <c r="O157">
        <f t="shared" si="1"/>
        <v>1.3235930325426171E-3</v>
      </c>
      <c r="P157">
        <f t="shared" si="1"/>
        <v>3.8259393961754734E-2</v>
      </c>
      <c r="Q157">
        <f t="shared" si="1"/>
        <v>8.0360211022262274E-4</v>
      </c>
      <c r="R157">
        <f t="shared" si="1"/>
        <v>1.9111454687610954E-3</v>
      </c>
      <c r="S157">
        <f t="shared" si="1"/>
        <v>8.9972838577241105E-3</v>
      </c>
      <c r="T157">
        <f t="shared" si="1"/>
        <v>4.8506360472455205E-4</v>
      </c>
      <c r="U157">
        <f t="shared" si="1"/>
        <v>8.0382012787385534E-2</v>
      </c>
      <c r="V157">
        <f t="shared" si="1"/>
        <v>1.8936698309715481E-2</v>
      </c>
      <c r="W157">
        <f t="shared" si="1"/>
        <v>1.3771647952729119E-2</v>
      </c>
      <c r="X157">
        <f t="shared" si="1"/>
        <v>6.0656651881538973E-2</v>
      </c>
      <c r="Y157">
        <f t="shared" si="1"/>
        <v>7.0777017561484388E-4</v>
      </c>
      <c r="Z157">
        <f t="shared" si="1"/>
        <v>2.950596815191648E-4</v>
      </c>
      <c r="AA157">
        <f t="shared" si="1"/>
        <v>4.3315726411497654E-2</v>
      </c>
      <c r="AB157">
        <f t="shared" si="1"/>
        <v>2.8712103250763828E-3</v>
      </c>
      <c r="AC157">
        <f t="shared" si="1"/>
        <v>1.4033868083799654E-2</v>
      </c>
      <c r="AD157">
        <f t="shared" si="1"/>
        <v>1.4361305268939875E-2</v>
      </c>
      <c r="AE157">
        <f t="shared" si="1"/>
        <v>2.8327731628759307E-2</v>
      </c>
      <c r="AF157">
        <f t="shared" si="1"/>
        <v>2.4045909451947348E-2</v>
      </c>
      <c r="AG157">
        <f t="shared" si="1"/>
        <v>2.1525478233226369E-2</v>
      </c>
      <c r="AH157">
        <f t="shared" si="1"/>
        <v>2.0081410768605398E-3</v>
      </c>
      <c r="AI157">
        <f t="shared" si="1"/>
        <v>2.9949755573377829E-2</v>
      </c>
      <c r="AJ157">
        <f t="shared" si="1"/>
        <v>0.40118138186415364</v>
      </c>
      <c r="AL157">
        <f t="shared" ref="AL157:AL190" si="2">SUM(B157:AJ157)</f>
        <v>1</v>
      </c>
    </row>
    <row r="158" spans="1:38" x14ac:dyDescent="0.35">
      <c r="A158" t="s">
        <v>117</v>
      </c>
      <c r="B158">
        <f t="shared" si="1"/>
        <v>1.4109762128831341E-2</v>
      </c>
      <c r="C158">
        <f t="shared" si="1"/>
        <v>2.0882393496101926E-2</v>
      </c>
      <c r="D158">
        <f t="shared" si="1"/>
        <v>0</v>
      </c>
      <c r="E158">
        <f t="shared" si="1"/>
        <v>3.0443993379102393E-4</v>
      </c>
      <c r="F158">
        <f t="shared" si="1"/>
        <v>1.2239831144162442E-3</v>
      </c>
      <c r="G158">
        <f t="shared" si="1"/>
        <v>6.2532125764381691E-3</v>
      </c>
      <c r="H158">
        <f t="shared" si="1"/>
        <v>5.8044680362379589E-3</v>
      </c>
      <c r="I158">
        <f t="shared" si="1"/>
        <v>8.4669074725476044E-4</v>
      </c>
      <c r="J158">
        <f t="shared" si="1"/>
        <v>1.1609325033679178E-3</v>
      </c>
      <c r="K158">
        <f t="shared" si="1"/>
        <v>2.4898145646911521E-2</v>
      </c>
      <c r="L158">
        <f t="shared" si="1"/>
        <v>9.3850970681854815E-2</v>
      </c>
      <c r="M158">
        <f t="shared" si="1"/>
        <v>4.7964206234231269E-2</v>
      </c>
      <c r="N158">
        <f t="shared" si="1"/>
        <v>1.5054354410946455E-3</v>
      </c>
      <c r="O158">
        <f t="shared" si="1"/>
        <v>1.704972538366647E-3</v>
      </c>
      <c r="P158">
        <f t="shared" si="1"/>
        <v>3.8750804420388488E-2</v>
      </c>
      <c r="Q158">
        <f t="shared" si="1"/>
        <v>3.9323199727104817E-3</v>
      </c>
      <c r="R158">
        <f t="shared" si="1"/>
        <v>2.3142024710316282E-3</v>
      </c>
      <c r="S158">
        <f t="shared" si="1"/>
        <v>1.0828290937534581E-3</v>
      </c>
      <c r="T158">
        <f t="shared" si="1"/>
        <v>1.3651371350790302E-3</v>
      </c>
      <c r="U158">
        <f t="shared" si="1"/>
        <v>1.6719886283302617E-2</v>
      </c>
      <c r="V158">
        <f t="shared" si="1"/>
        <v>4.3009385050392845E-3</v>
      </c>
      <c r="W158">
        <f t="shared" si="1"/>
        <v>3.9804733696739789E-3</v>
      </c>
      <c r="X158">
        <f t="shared" si="1"/>
        <v>9.3576286280113146E-3</v>
      </c>
      <c r="Y158">
        <f t="shared" si="1"/>
        <v>1.4213031328296673E-3</v>
      </c>
      <c r="Z158">
        <f t="shared" si="1"/>
        <v>8.6139348073796063E-4</v>
      </c>
      <c r="AA158">
        <f t="shared" si="1"/>
        <v>8.6916998207472285E-2</v>
      </c>
      <c r="AB158">
        <f t="shared" si="1"/>
        <v>6.4602177288127479E-3</v>
      </c>
      <c r="AC158">
        <f t="shared" si="1"/>
        <v>6.8374323037335774E-2</v>
      </c>
      <c r="AD158">
        <f t="shared" si="1"/>
        <v>4.8042154059364421E-3</v>
      </c>
      <c r="AE158">
        <f t="shared" si="1"/>
        <v>1.3899839767432318E-2</v>
      </c>
      <c r="AF158">
        <f t="shared" si="1"/>
        <v>2.6915337343134372E-3</v>
      </c>
      <c r="AG158">
        <f t="shared" si="1"/>
        <v>3.071315453175781E-3</v>
      </c>
      <c r="AH158">
        <f t="shared" si="1"/>
        <v>3.1780502969621545E-2</v>
      </c>
      <c r="AI158">
        <f t="shared" si="1"/>
        <v>8.9282582453454468E-2</v>
      </c>
      <c r="AJ158">
        <f t="shared" si="1"/>
        <v>0.38812194167098901</v>
      </c>
      <c r="AL158">
        <f t="shared" si="2"/>
        <v>0.99999999999999989</v>
      </c>
    </row>
    <row r="159" spans="1:38" x14ac:dyDescent="0.35">
      <c r="A159" t="s">
        <v>118</v>
      </c>
      <c r="B159">
        <f t="shared" si="1"/>
        <v>3.5151631219326324E-2</v>
      </c>
      <c r="C159">
        <f t="shared" si="1"/>
        <v>7.776708217294378E-4</v>
      </c>
      <c r="D159">
        <f t="shared" si="1"/>
        <v>2.0971343154186958E-4</v>
      </c>
      <c r="E159">
        <f t="shared" si="1"/>
        <v>0</v>
      </c>
      <c r="F159">
        <f t="shared" si="1"/>
        <v>9.5261337063594516E-4</v>
      </c>
      <c r="G159">
        <f t="shared" si="1"/>
        <v>1.5814074402566503E-3</v>
      </c>
      <c r="H159">
        <f t="shared" si="1"/>
        <v>4.4326198163563224E-3</v>
      </c>
      <c r="I159">
        <f t="shared" si="1"/>
        <v>2.710447181248692E-5</v>
      </c>
      <c r="J159">
        <f t="shared" si="1"/>
        <v>1.8898939196261401E-4</v>
      </c>
      <c r="K159">
        <f t="shared" si="1"/>
        <v>1.0786640027785054E-2</v>
      </c>
      <c r="L159">
        <f t="shared" si="1"/>
        <v>0.18451240588491502</v>
      </c>
      <c r="M159">
        <f t="shared" si="1"/>
        <v>5.2517387172442711E-4</v>
      </c>
      <c r="N159">
        <f t="shared" si="1"/>
        <v>2.3972619339555036E-3</v>
      </c>
      <c r="O159">
        <f t="shared" si="1"/>
        <v>3.7951206608980315E-4</v>
      </c>
      <c r="P159">
        <f t="shared" si="1"/>
        <v>1.77618373587266E-2</v>
      </c>
      <c r="Q159">
        <f t="shared" si="1"/>
        <v>2.3790603908405482E-5</v>
      </c>
      <c r="R159">
        <f t="shared" si="1"/>
        <v>3.393005048059494E-5</v>
      </c>
      <c r="S159">
        <f t="shared" si="1"/>
        <v>1.818522107900924E-3</v>
      </c>
      <c r="T159">
        <f t="shared" si="1"/>
        <v>8.6704633370966353E-5</v>
      </c>
      <c r="U159">
        <f t="shared" si="1"/>
        <v>1.9211036307824894E-3</v>
      </c>
      <c r="V159">
        <f t="shared" si="1"/>
        <v>1.3521570262951959E-3</v>
      </c>
      <c r="W159">
        <f t="shared" si="1"/>
        <v>1.2538291249024515E-4</v>
      </c>
      <c r="X159">
        <f t="shared" si="1"/>
        <v>9.4746945627737107E-4</v>
      </c>
      <c r="Y159">
        <f t="shared" si="1"/>
        <v>8.7159671948840221E-4</v>
      </c>
      <c r="Z159">
        <f t="shared" si="1"/>
        <v>5.1481481957769852E-2</v>
      </c>
      <c r="AA159">
        <f t="shared" si="1"/>
        <v>1.7201942065081799E-3</v>
      </c>
      <c r="AB159">
        <f t="shared" si="1"/>
        <v>1.4439462211667527E-2</v>
      </c>
      <c r="AC159">
        <f t="shared" si="1"/>
        <v>5.4790107026062747E-3</v>
      </c>
      <c r="AD159">
        <f t="shared" si="1"/>
        <v>1.0035084463568377E-3</v>
      </c>
      <c r="AE159">
        <f t="shared" si="1"/>
        <v>5.0769000358392345E-2</v>
      </c>
      <c r="AF159">
        <f t="shared" si="1"/>
        <v>2.401812319734242E-4</v>
      </c>
      <c r="AG159">
        <f t="shared" si="1"/>
        <v>3.038767407327685E-3</v>
      </c>
      <c r="AH159">
        <f t="shared" si="1"/>
        <v>9.6027978145882026E-4</v>
      </c>
      <c r="AI159">
        <f t="shared" si="1"/>
        <v>9.1236372460155216E-2</v>
      </c>
      <c r="AJ159">
        <f t="shared" si="1"/>
        <v>0.51276650298797111</v>
      </c>
      <c r="AL159">
        <f t="shared" si="2"/>
        <v>0.99999999999999978</v>
      </c>
    </row>
    <row r="160" spans="1:38" x14ac:dyDescent="0.35">
      <c r="A160" t="s">
        <v>119</v>
      </c>
      <c r="B160">
        <f t="shared" si="1"/>
        <v>2.2409328369055849E-3</v>
      </c>
      <c r="C160">
        <f t="shared" si="1"/>
        <v>3.6959127288812725E-2</v>
      </c>
      <c r="D160">
        <f t="shared" si="1"/>
        <v>5.1956632930759946E-3</v>
      </c>
      <c r="E160">
        <f t="shared" si="1"/>
        <v>1.9848852112660728E-3</v>
      </c>
      <c r="F160">
        <f t="shared" si="1"/>
        <v>0</v>
      </c>
      <c r="G160">
        <f t="shared" si="1"/>
        <v>1.3745890837339341E-3</v>
      </c>
      <c r="H160">
        <f t="shared" si="1"/>
        <v>2.8759465713582523E-3</v>
      </c>
      <c r="I160">
        <f t="shared" si="1"/>
        <v>5.793851698933744E-4</v>
      </c>
      <c r="J160">
        <f t="shared" si="1"/>
        <v>1.2782294739105656E-3</v>
      </c>
      <c r="K160">
        <f t="shared" si="1"/>
        <v>0.10223369610187714</v>
      </c>
      <c r="L160">
        <f t="shared" si="1"/>
        <v>6.343977471379883E-2</v>
      </c>
      <c r="M160">
        <f t="shared" si="1"/>
        <v>9.3584319150169602E-3</v>
      </c>
      <c r="N160">
        <f t="shared" si="1"/>
        <v>5.4464103032359351E-3</v>
      </c>
      <c r="O160">
        <f t="shared" si="1"/>
        <v>2.5218654573228748E-3</v>
      </c>
      <c r="P160">
        <f t="shared" si="1"/>
        <v>2.9010045335885217E-2</v>
      </c>
      <c r="Q160">
        <f t="shared" si="1"/>
        <v>2.4286862167872498E-3</v>
      </c>
      <c r="R160">
        <f t="shared" si="1"/>
        <v>3.0765330202957224E-3</v>
      </c>
      <c r="S160">
        <f t="shared" si="1"/>
        <v>3.2054774663303504E-4</v>
      </c>
      <c r="T160">
        <f t="shared" si="1"/>
        <v>5.1449447723293578E-4</v>
      </c>
      <c r="U160">
        <f t="shared" si="1"/>
        <v>1.2028603013863003E-2</v>
      </c>
      <c r="V160">
        <f t="shared" si="1"/>
        <v>1.1727583850575757E-2</v>
      </c>
      <c r="W160">
        <f t="shared" si="1"/>
        <v>4.8641237438169005E-2</v>
      </c>
      <c r="X160">
        <f t="shared" si="1"/>
        <v>2.4348070327673443E-2</v>
      </c>
      <c r="Y160">
        <f t="shared" si="1"/>
        <v>1.2376100205513229E-3</v>
      </c>
      <c r="Z160">
        <f t="shared" si="1"/>
        <v>1.1470531897792749E-3</v>
      </c>
      <c r="AA160">
        <f t="shared" si="1"/>
        <v>2.4659746517872245E-2</v>
      </c>
      <c r="AB160">
        <f t="shared" si="1"/>
        <v>6.4630125562653348E-3</v>
      </c>
      <c r="AC160">
        <f t="shared" si="1"/>
        <v>9.3177510861100599E-2</v>
      </c>
      <c r="AD160">
        <f t="shared" si="1"/>
        <v>2.4579511938297258E-2</v>
      </c>
      <c r="AE160">
        <f t="shared" si="1"/>
        <v>9.1072385372376871E-2</v>
      </c>
      <c r="AF160">
        <f t="shared" si="1"/>
        <v>2.0716423376785548E-2</v>
      </c>
      <c r="AG160">
        <f t="shared" si="1"/>
        <v>3.0926357321631355E-2</v>
      </c>
      <c r="AH160">
        <f t="shared" si="1"/>
        <v>7.3281845944362378E-3</v>
      </c>
      <c r="AI160">
        <f t="shared" si="1"/>
        <v>6.8735814925272185E-2</v>
      </c>
      <c r="AJ160">
        <f t="shared" si="1"/>
        <v>0.26237165047830796</v>
      </c>
      <c r="AL160">
        <f t="shared" si="2"/>
        <v>0.99999999999999978</v>
      </c>
    </row>
    <row r="161" spans="1:38" x14ac:dyDescent="0.35">
      <c r="A161" t="s">
        <v>120</v>
      </c>
      <c r="B161">
        <f t="shared" si="1"/>
        <v>1.8023471893758993E-2</v>
      </c>
      <c r="C161">
        <f t="shared" si="1"/>
        <v>1.7161872811078522E-3</v>
      </c>
      <c r="D161">
        <f t="shared" si="1"/>
        <v>1.335055673898174E-2</v>
      </c>
      <c r="E161">
        <f t="shared" si="1"/>
        <v>1.475533855117858E-3</v>
      </c>
      <c r="F161">
        <f t="shared" si="1"/>
        <v>4.7144980600031025E-4</v>
      </c>
      <c r="G161">
        <f t="shared" si="1"/>
        <v>0</v>
      </c>
      <c r="H161">
        <f t="shared" si="1"/>
        <v>1.5497913401654189E-3</v>
      </c>
      <c r="I161">
        <f t="shared" si="1"/>
        <v>3.6906838389164445E-4</v>
      </c>
      <c r="J161">
        <f t="shared" si="1"/>
        <v>5.0989710932398242E-4</v>
      </c>
      <c r="K161">
        <f t="shared" si="1"/>
        <v>1.4840659082937429E-2</v>
      </c>
      <c r="L161">
        <f t="shared" si="1"/>
        <v>0.2263202198548982</v>
      </c>
      <c r="M161">
        <f t="shared" si="1"/>
        <v>5.5771584233273858E-3</v>
      </c>
      <c r="N161">
        <f t="shared" si="1"/>
        <v>4.0667631070611717E-3</v>
      </c>
      <c r="O161">
        <f t="shared" si="1"/>
        <v>3.8459202530890628E-3</v>
      </c>
      <c r="P161">
        <f t="shared" si="1"/>
        <v>1.752862567356548E-2</v>
      </c>
      <c r="Q161">
        <f t="shared" si="1"/>
        <v>2.7922936939170466E-3</v>
      </c>
      <c r="R161">
        <f t="shared" si="1"/>
        <v>2.0324489129648084E-3</v>
      </c>
      <c r="S161">
        <f t="shared" si="1"/>
        <v>8.0174928637318714E-4</v>
      </c>
      <c r="T161">
        <f t="shared" si="1"/>
        <v>1.4115032562743353E-4</v>
      </c>
      <c r="U161">
        <f t="shared" si="1"/>
        <v>5.7743315029404633E-3</v>
      </c>
      <c r="V161">
        <f t="shared" si="1"/>
        <v>2.3513959064508125E-2</v>
      </c>
      <c r="W161">
        <f t="shared" si="1"/>
        <v>1.747897060344273E-3</v>
      </c>
      <c r="X161">
        <f t="shared" si="1"/>
        <v>1.914961929692505E-2</v>
      </c>
      <c r="Y161">
        <f t="shared" si="1"/>
        <v>0.1229968629348169</v>
      </c>
      <c r="Z161">
        <f t="shared" si="1"/>
        <v>1.0257116622377227E-3</v>
      </c>
      <c r="AA161">
        <f t="shared" si="1"/>
        <v>1.3550077500019015E-2</v>
      </c>
      <c r="AB161">
        <f t="shared" si="1"/>
        <v>2.5515437878685238E-3</v>
      </c>
      <c r="AC161">
        <f t="shared" si="1"/>
        <v>5.353073839388714E-2</v>
      </c>
      <c r="AD161">
        <f t="shared" si="1"/>
        <v>1.7945419526409302E-2</v>
      </c>
      <c r="AE161">
        <f t="shared" si="1"/>
        <v>9.0098127777128223E-2</v>
      </c>
      <c r="AF161">
        <f t="shared" si="1"/>
        <v>1.4301914436113377E-2</v>
      </c>
      <c r="AG161">
        <f t="shared" si="1"/>
        <v>8.6331642772227782E-3</v>
      </c>
      <c r="AH161">
        <f t="shared" si="1"/>
        <v>2.5649673800118112E-2</v>
      </c>
      <c r="AI161">
        <f t="shared" si="1"/>
        <v>8.5119885397127268E-2</v>
      </c>
      <c r="AJ161">
        <f t="shared" si="1"/>
        <v>0.1989981285602247</v>
      </c>
      <c r="AL161">
        <f t="shared" si="2"/>
        <v>1</v>
      </c>
    </row>
    <row r="162" spans="1:38" x14ac:dyDescent="0.35">
      <c r="A162" t="s">
        <v>121</v>
      </c>
      <c r="B162">
        <f t="shared" si="1"/>
        <v>2.4042358661690165E-3</v>
      </c>
      <c r="C162">
        <f t="shared" si="1"/>
        <v>4.2944514825933172E-3</v>
      </c>
      <c r="D162">
        <f t="shared" si="1"/>
        <v>4.7738638029530094E-3</v>
      </c>
      <c r="E162">
        <f t="shared" si="1"/>
        <v>3.4255081917239586E-3</v>
      </c>
      <c r="F162">
        <f t="shared" si="1"/>
        <v>1.3970864635573768E-3</v>
      </c>
      <c r="G162">
        <f t="shared" si="1"/>
        <v>2.1941066260828907E-3</v>
      </c>
      <c r="H162">
        <f t="shared" si="1"/>
        <v>0</v>
      </c>
      <c r="I162">
        <f t="shared" si="1"/>
        <v>7.2238976460787402E-4</v>
      </c>
      <c r="J162">
        <f t="shared" si="1"/>
        <v>2.9833659491635238E-3</v>
      </c>
      <c r="K162">
        <f t="shared" si="1"/>
        <v>1.5945862910817444E-2</v>
      </c>
      <c r="L162">
        <f t="shared" si="1"/>
        <v>6.3455240328606582E-2</v>
      </c>
      <c r="M162">
        <f t="shared" si="1"/>
        <v>5.7073303519978363E-3</v>
      </c>
      <c r="N162">
        <f t="shared" si="1"/>
        <v>6.3429972479251157E-3</v>
      </c>
      <c r="O162">
        <f t="shared" si="1"/>
        <v>3.0551085928691157E-3</v>
      </c>
      <c r="P162">
        <f t="shared" si="1"/>
        <v>1.4112635318921549E-2</v>
      </c>
      <c r="Q162">
        <f t="shared" si="1"/>
        <v>3.3359426899908775E-3</v>
      </c>
      <c r="R162">
        <f t="shared" si="1"/>
        <v>1.9431021275484035E-2</v>
      </c>
      <c r="S162">
        <f t="shared" si="1"/>
        <v>2.3335761302929435E-3</v>
      </c>
      <c r="T162">
        <f t="shared" si="1"/>
        <v>4.6059679682181E-4</v>
      </c>
      <c r="U162">
        <f t="shared" si="1"/>
        <v>1.4044412125661888E-2</v>
      </c>
      <c r="V162">
        <f t="shared" si="1"/>
        <v>3.2745643766369674E-2</v>
      </c>
      <c r="W162">
        <f t="shared" si="1"/>
        <v>4.5534920596460218E-3</v>
      </c>
      <c r="X162">
        <f t="shared" si="1"/>
        <v>4.8823215341952289E-2</v>
      </c>
      <c r="Y162">
        <f t="shared" si="1"/>
        <v>3.0055204385090874E-3</v>
      </c>
      <c r="Z162">
        <f t="shared" si="1"/>
        <v>9.0206222198879553E-4</v>
      </c>
      <c r="AA162">
        <f t="shared" si="1"/>
        <v>2.4810726887893007E-2</v>
      </c>
      <c r="AB162">
        <f t="shared" si="1"/>
        <v>5.6448330338867585E-2</v>
      </c>
      <c r="AC162">
        <f t="shared" si="1"/>
        <v>4.037075876328497E-2</v>
      </c>
      <c r="AD162">
        <f t="shared" si="1"/>
        <v>2.4710512792502994E-2</v>
      </c>
      <c r="AE162">
        <f t="shared" si="1"/>
        <v>7.7206319795947678E-2</v>
      </c>
      <c r="AF162">
        <f t="shared" si="1"/>
        <v>3.9103576118110231E-2</v>
      </c>
      <c r="AG162">
        <f t="shared" si="1"/>
        <v>2.3669522520218908E-2</v>
      </c>
      <c r="AH162">
        <f t="shared" si="1"/>
        <v>4.1081913359161592E-3</v>
      </c>
      <c r="AI162">
        <f t="shared" si="1"/>
        <v>5.4755835643649511E-2</v>
      </c>
      <c r="AJ162">
        <f t="shared" si="1"/>
        <v>0.39436656005890303</v>
      </c>
      <c r="AL162">
        <f t="shared" si="2"/>
        <v>1</v>
      </c>
    </row>
    <row r="163" spans="1:38" x14ac:dyDescent="0.35">
      <c r="A163" t="s">
        <v>122</v>
      </c>
      <c r="B163">
        <f t="shared" si="1"/>
        <v>2.3621289883651664E-3</v>
      </c>
      <c r="C163">
        <f t="shared" si="1"/>
        <v>3.9681681239423644E-3</v>
      </c>
      <c r="D163">
        <f t="shared" si="1"/>
        <v>1.1435066291745693E-3</v>
      </c>
      <c r="E163">
        <f t="shared" si="1"/>
        <v>2.7720945767640838E-4</v>
      </c>
      <c r="F163">
        <f t="shared" si="1"/>
        <v>1.1251152543770241E-3</v>
      </c>
      <c r="G163">
        <f t="shared" si="1"/>
        <v>2.1300171547133889E-3</v>
      </c>
      <c r="H163">
        <f t="shared" si="1"/>
        <v>5.650168569986052E-3</v>
      </c>
      <c r="I163">
        <f t="shared" si="1"/>
        <v>0</v>
      </c>
      <c r="J163">
        <f t="shared" si="1"/>
        <v>0.10177406301758772</v>
      </c>
      <c r="K163">
        <f t="shared" si="1"/>
        <v>1.4242675247429172E-2</v>
      </c>
      <c r="L163">
        <f t="shared" si="1"/>
        <v>4.6307226859017427E-2</v>
      </c>
      <c r="M163">
        <f t="shared" si="1"/>
        <v>2.8101456970348669E-3</v>
      </c>
      <c r="N163">
        <f t="shared" si="1"/>
        <v>1.8728197676979111E-3</v>
      </c>
      <c r="O163">
        <f t="shared" si="1"/>
        <v>7.8922251343856355E-3</v>
      </c>
      <c r="P163">
        <f t="shared" si="1"/>
        <v>1.4296933326333808E-2</v>
      </c>
      <c r="Q163">
        <f t="shared" si="1"/>
        <v>3.3890864454510769E-2</v>
      </c>
      <c r="R163">
        <f t="shared" si="1"/>
        <v>1.4718032390663809E-2</v>
      </c>
      <c r="S163">
        <f t="shared" si="1"/>
        <v>2.0284065705828908E-3</v>
      </c>
      <c r="T163">
        <f t="shared" si="1"/>
        <v>2.2182393817115749E-4</v>
      </c>
      <c r="U163">
        <f t="shared" si="1"/>
        <v>5.8941185299442953E-3</v>
      </c>
      <c r="V163">
        <f t="shared" si="1"/>
        <v>3.3456799823273686E-3</v>
      </c>
      <c r="W163">
        <f t="shared" si="1"/>
        <v>2.541110183712923E-3</v>
      </c>
      <c r="X163">
        <f t="shared" si="1"/>
        <v>1.0930536622970122E-3</v>
      </c>
      <c r="Y163">
        <f t="shared" si="1"/>
        <v>9.7340402855666125E-4</v>
      </c>
      <c r="Z163">
        <f t="shared" si="1"/>
        <v>3.4386938318781721E-4</v>
      </c>
      <c r="AA163">
        <f t="shared" si="1"/>
        <v>1.3930796991283828E-2</v>
      </c>
      <c r="AB163">
        <f t="shared" si="1"/>
        <v>5.716109752114569E-2</v>
      </c>
      <c r="AC163">
        <f t="shared" si="1"/>
        <v>5.754315895467936E-2</v>
      </c>
      <c r="AD163">
        <f t="shared" si="1"/>
        <v>5.2289285755809751E-3</v>
      </c>
      <c r="AE163">
        <f t="shared" si="1"/>
        <v>2.1036632306739949E-2</v>
      </c>
      <c r="AF163">
        <f t="shared" si="1"/>
        <v>1.0248998779897876E-2</v>
      </c>
      <c r="AG163">
        <f t="shared" si="1"/>
        <v>6.8554025720443355E-3</v>
      </c>
      <c r="AH163">
        <f t="shared" si="1"/>
        <v>0.28944007424196355</v>
      </c>
      <c r="AI163">
        <f t="shared" si="1"/>
        <v>5.7253547650396176E-2</v>
      </c>
      <c r="AJ163">
        <f t="shared" si="1"/>
        <v>0.21039859605459213</v>
      </c>
      <c r="AL163">
        <f t="shared" si="2"/>
        <v>1.0000000000000002</v>
      </c>
    </row>
    <row r="164" spans="1:38" x14ac:dyDescent="0.35">
      <c r="A164" t="s">
        <v>123</v>
      </c>
      <c r="B164">
        <f t="shared" si="1"/>
        <v>2.2206903891131237E-3</v>
      </c>
      <c r="C164">
        <f t="shared" si="1"/>
        <v>3.6486685628729131E-3</v>
      </c>
      <c r="D164">
        <f t="shared" si="1"/>
        <v>2.6889837111635693E-3</v>
      </c>
      <c r="E164">
        <f t="shared" si="1"/>
        <v>4.1622448117037707E-4</v>
      </c>
      <c r="F164">
        <f t="shared" si="1"/>
        <v>9.2950710871807598E-4</v>
      </c>
      <c r="G164">
        <f t="shared" si="1"/>
        <v>8.799503610383611E-4</v>
      </c>
      <c r="H164">
        <f t="shared" si="1"/>
        <v>6.3736045689298639E-3</v>
      </c>
      <c r="I164">
        <f t="shared" si="1"/>
        <v>3.3604890608291631E-2</v>
      </c>
      <c r="J164">
        <f t="shared" si="1"/>
        <v>0</v>
      </c>
      <c r="K164">
        <f t="shared" si="1"/>
        <v>1.1092163838457533E-2</v>
      </c>
      <c r="L164">
        <f t="shared" ref="L164:AJ164" si="3">L209/$AL209</f>
        <v>3.1462825473890885E-2</v>
      </c>
      <c r="M164">
        <f t="shared" si="3"/>
        <v>5.4043933378113843E-3</v>
      </c>
      <c r="N164">
        <f t="shared" si="3"/>
        <v>4.8241976822906143E-3</v>
      </c>
      <c r="O164">
        <f t="shared" si="3"/>
        <v>1.9805734286636816E-3</v>
      </c>
      <c r="P164">
        <f t="shared" si="3"/>
        <v>8.8219493262517105E-3</v>
      </c>
      <c r="Q164">
        <f t="shared" si="3"/>
        <v>5.3693545313544967E-3</v>
      </c>
      <c r="R164">
        <f t="shared" si="3"/>
        <v>4.0383366302109746E-3</v>
      </c>
      <c r="S164">
        <f t="shared" si="3"/>
        <v>1.5232419678511448E-3</v>
      </c>
      <c r="T164">
        <f t="shared" si="3"/>
        <v>3.3577224958500714E-4</v>
      </c>
      <c r="U164">
        <f t="shared" si="3"/>
        <v>7.6351320997259248E-3</v>
      </c>
      <c r="V164">
        <f t="shared" si="3"/>
        <v>8.718268388709819E-3</v>
      </c>
      <c r="W164">
        <f t="shared" si="3"/>
        <v>1.377736309752706E-3</v>
      </c>
      <c r="X164">
        <f t="shared" si="3"/>
        <v>1.156659058286728E-2</v>
      </c>
      <c r="Y164">
        <f t="shared" si="3"/>
        <v>8.0334783072106631E-4</v>
      </c>
      <c r="Z164">
        <f t="shared" si="3"/>
        <v>4.1602873364827162E-4</v>
      </c>
      <c r="AA164">
        <f t="shared" si="3"/>
        <v>2.0893111771933003E-2</v>
      </c>
      <c r="AB164">
        <f t="shared" si="3"/>
        <v>0.21226241429969583</v>
      </c>
      <c r="AC164">
        <f t="shared" si="3"/>
        <v>3.1486706671587761E-2</v>
      </c>
      <c r="AD164">
        <f t="shared" si="3"/>
        <v>3.952899361729318E-2</v>
      </c>
      <c r="AE164">
        <f t="shared" si="3"/>
        <v>0.10163472344414895</v>
      </c>
      <c r="AF164">
        <f t="shared" si="3"/>
        <v>3.0950227962670555E-2</v>
      </c>
      <c r="AG164">
        <f t="shared" si="3"/>
        <v>1.5407483212447821E-2</v>
      </c>
      <c r="AH164">
        <f t="shared" si="3"/>
        <v>1.6503147342846469E-2</v>
      </c>
      <c r="AI164">
        <f t="shared" si="3"/>
        <v>5.5398571480258098E-2</v>
      </c>
      <c r="AJ164">
        <f t="shared" si="3"/>
        <v>0.31980218799402799</v>
      </c>
      <c r="AL164">
        <f t="shared" si="2"/>
        <v>1</v>
      </c>
    </row>
    <row r="165" spans="1:38" x14ac:dyDescent="0.35">
      <c r="A165" t="s">
        <v>124</v>
      </c>
      <c r="B165">
        <f t="shared" ref="B165:AJ172" si="4">B210/$AL210</f>
        <v>1.467067598585132E-3</v>
      </c>
      <c r="C165">
        <f t="shared" si="4"/>
        <v>2.7970406329902435E-2</v>
      </c>
      <c r="D165">
        <f t="shared" si="4"/>
        <v>2.0082985039137796E-3</v>
      </c>
      <c r="E165">
        <f t="shared" si="4"/>
        <v>6.6506828547616354E-4</v>
      </c>
      <c r="F165">
        <f t="shared" si="4"/>
        <v>1.8331454999915057E-3</v>
      </c>
      <c r="G165">
        <f t="shared" si="4"/>
        <v>7.0402215483759858E-4</v>
      </c>
      <c r="H165">
        <f t="shared" si="4"/>
        <v>1.2211193552803794E-3</v>
      </c>
      <c r="I165">
        <f t="shared" si="4"/>
        <v>1.0472237061227656E-4</v>
      </c>
      <c r="J165">
        <f t="shared" si="4"/>
        <v>4.0716310773562266E-4</v>
      </c>
      <c r="K165">
        <f t="shared" si="4"/>
        <v>0</v>
      </c>
      <c r="L165">
        <f t="shared" si="4"/>
        <v>3.6626787189384412E-2</v>
      </c>
      <c r="M165">
        <f t="shared" si="4"/>
        <v>2.3186372519895539E-3</v>
      </c>
      <c r="N165">
        <f t="shared" si="4"/>
        <v>1.4215132869409819E-3</v>
      </c>
      <c r="O165">
        <f t="shared" si="4"/>
        <v>1.5923687648765814E-3</v>
      </c>
      <c r="P165">
        <f t="shared" si="4"/>
        <v>3.0359568047647112E-2</v>
      </c>
      <c r="Q165">
        <f t="shared" si="4"/>
        <v>2.0946618864058143E-4</v>
      </c>
      <c r="R165">
        <f t="shared" si="4"/>
        <v>3.6173748058764216E-4</v>
      </c>
      <c r="S165">
        <f t="shared" si="4"/>
        <v>3.5469629390554491E-3</v>
      </c>
      <c r="T165">
        <f t="shared" si="4"/>
        <v>1.1932806092756213E-4</v>
      </c>
      <c r="U165">
        <f t="shared" si="4"/>
        <v>9.1603951361474874E-3</v>
      </c>
      <c r="V165">
        <f t="shared" si="4"/>
        <v>7.1347832056448471E-3</v>
      </c>
      <c r="W165">
        <f t="shared" si="4"/>
        <v>4.188873377075035E-2</v>
      </c>
      <c r="X165">
        <f t="shared" si="4"/>
        <v>1.7881150414838471E-2</v>
      </c>
      <c r="Y165">
        <f t="shared" si="4"/>
        <v>5.0959596668687611E-4</v>
      </c>
      <c r="Z165">
        <f t="shared" si="4"/>
        <v>3.2467098383669917E-4</v>
      </c>
      <c r="AA165">
        <f t="shared" si="4"/>
        <v>4.9137761999724042E-2</v>
      </c>
      <c r="AB165">
        <f t="shared" si="4"/>
        <v>1.5505570273293726E-3</v>
      </c>
      <c r="AC165">
        <f t="shared" si="4"/>
        <v>2.4851153123137737E-2</v>
      </c>
      <c r="AD165">
        <f t="shared" si="4"/>
        <v>2.3395720747747966E-2</v>
      </c>
      <c r="AE165">
        <f t="shared" si="4"/>
        <v>5.1279919188924571E-2</v>
      </c>
      <c r="AF165">
        <f t="shared" si="4"/>
        <v>1.2066670139896964E-2</v>
      </c>
      <c r="AG165">
        <f t="shared" si="4"/>
        <v>2.1180041816402363E-2</v>
      </c>
      <c r="AH165">
        <f t="shared" si="4"/>
        <v>4.6332799227438342E-3</v>
      </c>
      <c r="AI165">
        <f t="shared" si="4"/>
        <v>3.9558825901637909E-2</v>
      </c>
      <c r="AJ165">
        <f t="shared" si="4"/>
        <v>0.58250935823816574</v>
      </c>
      <c r="AL165">
        <f t="shared" si="2"/>
        <v>1</v>
      </c>
    </row>
    <row r="166" spans="1:38" x14ac:dyDescent="0.35">
      <c r="A166" t="s">
        <v>125</v>
      </c>
      <c r="B166">
        <f t="shared" si="4"/>
        <v>1.5112833011656191E-2</v>
      </c>
      <c r="C166">
        <f t="shared" si="4"/>
        <v>4.1820403129652446E-3</v>
      </c>
      <c r="D166">
        <f t="shared" si="4"/>
        <v>1.9995367902946499E-2</v>
      </c>
      <c r="E166">
        <f t="shared" si="4"/>
        <v>2.0467105374712708E-2</v>
      </c>
      <c r="F166">
        <f t="shared" si="4"/>
        <v>1.4255922633205286E-3</v>
      </c>
      <c r="G166">
        <f t="shared" si="4"/>
        <v>1.4924217384874081E-2</v>
      </c>
      <c r="H166">
        <f t="shared" si="4"/>
        <v>3.1494597665891735E-3</v>
      </c>
      <c r="I166">
        <f t="shared" si="4"/>
        <v>3.6067628333025752E-4</v>
      </c>
      <c r="J166">
        <f t="shared" si="4"/>
        <v>9.9500740777580836E-4</v>
      </c>
      <c r="K166">
        <f t="shared" si="4"/>
        <v>2.0800088714982005E-2</v>
      </c>
      <c r="L166">
        <f t="shared" si="4"/>
        <v>0</v>
      </c>
      <c r="M166">
        <f t="shared" si="4"/>
        <v>3.5704984383634703E-2</v>
      </c>
      <c r="N166">
        <f t="shared" si="4"/>
        <v>1.4223267749643194E-2</v>
      </c>
      <c r="O166">
        <f t="shared" si="4"/>
        <v>1.267655663015414E-3</v>
      </c>
      <c r="P166">
        <f t="shared" si="4"/>
        <v>5.822455112297175E-2</v>
      </c>
      <c r="Q166">
        <f t="shared" si="4"/>
        <v>1.8894727225507431E-3</v>
      </c>
      <c r="R166">
        <f t="shared" si="4"/>
        <v>2.9637037174032772E-3</v>
      </c>
      <c r="S166">
        <f t="shared" si="4"/>
        <v>2.7313534815160204E-3</v>
      </c>
      <c r="T166">
        <f t="shared" si="4"/>
        <v>1.1983104512503642E-4</v>
      </c>
      <c r="U166">
        <f t="shared" si="4"/>
        <v>1.6997818873115488E-2</v>
      </c>
      <c r="V166">
        <f t="shared" si="4"/>
        <v>8.4320122489232777E-2</v>
      </c>
      <c r="W166">
        <f t="shared" si="4"/>
        <v>1.1762006923783659E-2</v>
      </c>
      <c r="X166">
        <f t="shared" si="4"/>
        <v>3.3161796932677838E-2</v>
      </c>
      <c r="Y166">
        <f t="shared" si="4"/>
        <v>2.734001912707929E-3</v>
      </c>
      <c r="Z166">
        <f t="shared" si="4"/>
        <v>2.8430644912134937E-3</v>
      </c>
      <c r="AA166">
        <f t="shared" si="4"/>
        <v>3.5353181709968061E-2</v>
      </c>
      <c r="AB166">
        <f t="shared" si="4"/>
        <v>4.4360803812118019E-3</v>
      </c>
      <c r="AC166">
        <f t="shared" si="4"/>
        <v>1.9276640104518791E-2</v>
      </c>
      <c r="AD166">
        <f t="shared" si="4"/>
        <v>1.4300418097456975E-2</v>
      </c>
      <c r="AE166">
        <f t="shared" si="4"/>
        <v>3.8264266287236837E-2</v>
      </c>
      <c r="AF166">
        <f t="shared" si="4"/>
        <v>1.2930247214697025E-2</v>
      </c>
      <c r="AG166">
        <f t="shared" si="4"/>
        <v>1.3400685043940196E-2</v>
      </c>
      <c r="AH166">
        <f t="shared" si="4"/>
        <v>2.8815584829683851E-2</v>
      </c>
      <c r="AI166">
        <f t="shared" si="4"/>
        <v>7.515002868965423E-2</v>
      </c>
      <c r="AJ166">
        <f t="shared" si="4"/>
        <v>0.38771684770988857</v>
      </c>
      <c r="AL166">
        <f t="shared" si="2"/>
        <v>1.0000000000000002</v>
      </c>
    </row>
    <row r="167" spans="1:38" x14ac:dyDescent="0.35">
      <c r="A167" t="s">
        <v>126</v>
      </c>
      <c r="B167">
        <f t="shared" si="4"/>
        <v>2.587619891305265E-3</v>
      </c>
      <c r="C167">
        <f t="shared" si="4"/>
        <v>7.559237290650808E-3</v>
      </c>
      <c r="D167">
        <f t="shared" si="4"/>
        <v>1.8292357531191877E-2</v>
      </c>
      <c r="E167">
        <f t="shared" si="4"/>
        <v>1.7384202149991988E-4</v>
      </c>
      <c r="F167">
        <f t="shared" si="4"/>
        <v>3.6651804906721305E-4</v>
      </c>
      <c r="G167">
        <f t="shared" si="4"/>
        <v>1.6594540789118416E-3</v>
      </c>
      <c r="H167">
        <f t="shared" si="4"/>
        <v>1.7378151963628882E-3</v>
      </c>
      <c r="I167">
        <f t="shared" si="4"/>
        <v>7.8428341743970025E-5</v>
      </c>
      <c r="J167">
        <f t="shared" si="4"/>
        <v>9.857546233311388E-4</v>
      </c>
      <c r="K167">
        <f t="shared" si="4"/>
        <v>8.7603785485085295E-3</v>
      </c>
      <c r="L167">
        <f t="shared" si="4"/>
        <v>0.14903825173187427</v>
      </c>
      <c r="M167">
        <f t="shared" si="4"/>
        <v>0</v>
      </c>
      <c r="N167">
        <f t="shared" si="4"/>
        <v>2.8560689010460535E-3</v>
      </c>
      <c r="O167">
        <f t="shared" si="4"/>
        <v>4.8681592125364258E-4</v>
      </c>
      <c r="P167">
        <f t="shared" si="4"/>
        <v>2.2416859207311981E-2</v>
      </c>
      <c r="Q167">
        <f t="shared" si="4"/>
        <v>1.9510730616135636E-4</v>
      </c>
      <c r="R167">
        <f t="shared" si="4"/>
        <v>3.0486216840763211E-4</v>
      </c>
      <c r="S167">
        <f t="shared" si="4"/>
        <v>5.8953464084060211E-4</v>
      </c>
      <c r="T167">
        <f t="shared" si="4"/>
        <v>1.4350145729382404E-4</v>
      </c>
      <c r="U167">
        <f t="shared" si="4"/>
        <v>7.6746614016002905E-3</v>
      </c>
      <c r="V167">
        <f t="shared" si="4"/>
        <v>6.3972429793721476E-3</v>
      </c>
      <c r="W167">
        <f t="shared" si="4"/>
        <v>2.7633666011046815E-4</v>
      </c>
      <c r="X167">
        <f t="shared" si="4"/>
        <v>2.4934633058269828E-2</v>
      </c>
      <c r="Y167">
        <f t="shared" si="4"/>
        <v>4.0137384494799748E-4</v>
      </c>
      <c r="Z167">
        <f t="shared" si="4"/>
        <v>1.1764251261595506E-4</v>
      </c>
      <c r="AA167">
        <f t="shared" si="4"/>
        <v>4.317480213005551E-3</v>
      </c>
      <c r="AB167">
        <f t="shared" si="4"/>
        <v>1.0037550481662622E-2</v>
      </c>
      <c r="AC167">
        <f t="shared" si="4"/>
        <v>2.7916344162789722E-2</v>
      </c>
      <c r="AD167">
        <f t="shared" si="4"/>
        <v>3.1992713245176667E-3</v>
      </c>
      <c r="AE167">
        <f t="shared" si="4"/>
        <v>5.6473828815287556E-2</v>
      </c>
      <c r="AF167">
        <f t="shared" si="4"/>
        <v>9.8692208521824198E-3</v>
      </c>
      <c r="AG167">
        <f t="shared" si="4"/>
        <v>4.2155233687383902E-3</v>
      </c>
      <c r="AH167">
        <f t="shared" si="4"/>
        <v>1.8259529668147617E-2</v>
      </c>
      <c r="AI167">
        <f t="shared" si="4"/>
        <v>8.3996485110620231E-2</v>
      </c>
      <c r="AJ167">
        <f t="shared" si="4"/>
        <v>0.52368046863936868</v>
      </c>
      <c r="AL167">
        <f t="shared" si="2"/>
        <v>1</v>
      </c>
    </row>
    <row r="168" spans="1:38" x14ac:dyDescent="0.35">
      <c r="A168" t="s">
        <v>127</v>
      </c>
      <c r="B168">
        <f t="shared" si="4"/>
        <v>3.5672065810913034E-2</v>
      </c>
      <c r="C168">
        <f t="shared" si="4"/>
        <v>7.7096451392292317E-3</v>
      </c>
      <c r="D168">
        <f t="shared" si="4"/>
        <v>6.4719779124223131E-4</v>
      </c>
      <c r="E168">
        <f t="shared" si="4"/>
        <v>1.532203142987422E-3</v>
      </c>
      <c r="F168">
        <f t="shared" si="4"/>
        <v>1.2446910788048958E-3</v>
      </c>
      <c r="G168">
        <f t="shared" si="4"/>
        <v>1.5048244545871415E-3</v>
      </c>
      <c r="H168">
        <f t="shared" si="4"/>
        <v>3.4253104363403206E-3</v>
      </c>
      <c r="I168">
        <f t="shared" si="4"/>
        <v>1.6606392938075859E-4</v>
      </c>
      <c r="J168">
        <f t="shared" si="4"/>
        <v>1.6057385730886989E-3</v>
      </c>
      <c r="K168">
        <f t="shared" si="4"/>
        <v>1.6458426178383764E-2</v>
      </c>
      <c r="L168">
        <f t="shared" si="4"/>
        <v>0.13327816503730028</v>
      </c>
      <c r="M168">
        <f t="shared" si="4"/>
        <v>2.7763925180781762E-3</v>
      </c>
      <c r="N168">
        <f t="shared" si="4"/>
        <v>0</v>
      </c>
      <c r="O168">
        <f t="shared" si="4"/>
        <v>6.0086186964332733E-3</v>
      </c>
      <c r="P168">
        <f t="shared" si="4"/>
        <v>2.0885423915986703E-2</v>
      </c>
      <c r="Q168">
        <f t="shared" si="4"/>
        <v>1.0255898996434894E-3</v>
      </c>
      <c r="R168">
        <f t="shared" si="4"/>
        <v>7.0621964961299296E-4</v>
      </c>
      <c r="S168">
        <f t="shared" si="4"/>
        <v>1.9050406745535443E-3</v>
      </c>
      <c r="T168">
        <f t="shared" si="4"/>
        <v>5.8434148305624718E-4</v>
      </c>
      <c r="U168">
        <f t="shared" si="4"/>
        <v>1.4306153080697321E-2</v>
      </c>
      <c r="V168">
        <f t="shared" si="4"/>
        <v>3.2684205177324313E-3</v>
      </c>
      <c r="W168">
        <f t="shared" si="4"/>
        <v>1.6727876908857204E-3</v>
      </c>
      <c r="X168">
        <f t="shared" si="4"/>
        <v>0.22457182813236207</v>
      </c>
      <c r="Y168">
        <f t="shared" si="4"/>
        <v>1.5829827260544344E-2</v>
      </c>
      <c r="Z168">
        <f t="shared" si="4"/>
        <v>7.3771947566514807E-4</v>
      </c>
      <c r="AA168">
        <f t="shared" si="4"/>
        <v>2.4518260510083597E-2</v>
      </c>
      <c r="AB168">
        <f t="shared" si="4"/>
        <v>1.1024759938356381E-2</v>
      </c>
      <c r="AC168">
        <f t="shared" si="4"/>
        <v>6.8743156223799409E-2</v>
      </c>
      <c r="AD168">
        <f t="shared" si="4"/>
        <v>3.36347545357241E-2</v>
      </c>
      <c r="AE168">
        <f t="shared" si="4"/>
        <v>4.3188555020197875E-2</v>
      </c>
      <c r="AF168">
        <f t="shared" si="4"/>
        <v>1.0548678949615902E-2</v>
      </c>
      <c r="AG168">
        <f t="shared" si="4"/>
        <v>5.9341515308628775E-3</v>
      </c>
      <c r="AH168">
        <f t="shared" si="4"/>
        <v>1.0740114752540376E-2</v>
      </c>
      <c r="AI168">
        <f t="shared" si="4"/>
        <v>9.0316630947751275E-2</v>
      </c>
      <c r="AJ168">
        <f t="shared" si="4"/>
        <v>0.20382824302355901</v>
      </c>
      <c r="AL168">
        <f t="shared" si="2"/>
        <v>1</v>
      </c>
    </row>
    <row r="169" spans="1:38" x14ac:dyDescent="0.35">
      <c r="A169" t="s">
        <v>128</v>
      </c>
      <c r="B169">
        <f t="shared" si="4"/>
        <v>1.1096709018565789E-3</v>
      </c>
      <c r="C169">
        <f t="shared" si="4"/>
        <v>2.9224251376151582E-3</v>
      </c>
      <c r="D169">
        <f t="shared" si="4"/>
        <v>7.793630777544262E-4</v>
      </c>
      <c r="E169">
        <f t="shared" si="4"/>
        <v>2.2326332167941156E-4</v>
      </c>
      <c r="F169">
        <f t="shared" si="4"/>
        <v>9.4095100093012347E-4</v>
      </c>
      <c r="G169">
        <f t="shared" si="4"/>
        <v>3.1858868793442968E-3</v>
      </c>
      <c r="H169">
        <f t="shared" si="4"/>
        <v>1.9557179715805925E-3</v>
      </c>
      <c r="I169">
        <f t="shared" si="4"/>
        <v>1.0545601646916303E-3</v>
      </c>
      <c r="J169">
        <f t="shared" si="4"/>
        <v>8.1612518125151533E-4</v>
      </c>
      <c r="K169">
        <f t="shared" si="4"/>
        <v>1.7433341577791556E-2</v>
      </c>
      <c r="L169">
        <f t="shared" si="4"/>
        <v>2.7247494070206255E-2</v>
      </c>
      <c r="M169">
        <f t="shared" si="4"/>
        <v>9.7734029649933218E-4</v>
      </c>
      <c r="N169">
        <f t="shared" si="4"/>
        <v>6.6784488019711883E-3</v>
      </c>
      <c r="O169">
        <f t="shared" si="4"/>
        <v>0</v>
      </c>
      <c r="P169">
        <f t="shared" si="4"/>
        <v>7.4332389745661873E-3</v>
      </c>
      <c r="Q169">
        <f t="shared" si="4"/>
        <v>1.2371161024545562E-2</v>
      </c>
      <c r="R169">
        <f t="shared" si="4"/>
        <v>3.414262532347774E-2</v>
      </c>
      <c r="S169">
        <f t="shared" si="4"/>
        <v>9.9935217328462602E-4</v>
      </c>
      <c r="T169">
        <f t="shared" si="4"/>
        <v>8.8254982857562082E-4</v>
      </c>
      <c r="U169">
        <f t="shared" si="4"/>
        <v>8.7470141124171841E-3</v>
      </c>
      <c r="V169">
        <f t="shared" si="4"/>
        <v>8.0738948104925726E-2</v>
      </c>
      <c r="W169">
        <f t="shared" si="4"/>
        <v>2.6154907496870809E-3</v>
      </c>
      <c r="X169">
        <f t="shared" si="4"/>
        <v>1.7737844609668239E-2</v>
      </c>
      <c r="Y169">
        <f t="shared" si="4"/>
        <v>5.2207698039583028E-3</v>
      </c>
      <c r="Z169">
        <f t="shared" si="4"/>
        <v>1.7405267519918116E-4</v>
      </c>
      <c r="AA169">
        <f t="shared" si="4"/>
        <v>2.1709156747855108E-2</v>
      </c>
      <c r="AB169">
        <f t="shared" si="4"/>
        <v>3.9925459810357155E-3</v>
      </c>
      <c r="AC169">
        <f t="shared" si="4"/>
        <v>0.38380089904090631</v>
      </c>
      <c r="AD169">
        <f t="shared" si="4"/>
        <v>1.9159636792362537E-2</v>
      </c>
      <c r="AE169">
        <f t="shared" si="4"/>
        <v>7.8760861657672307E-2</v>
      </c>
      <c r="AF169">
        <f t="shared" si="4"/>
        <v>3.3660211864800338E-2</v>
      </c>
      <c r="AG169">
        <f t="shared" si="4"/>
        <v>1.1135772805791531E-2</v>
      </c>
      <c r="AH169">
        <f t="shared" si="4"/>
        <v>3.7590061277790743E-3</v>
      </c>
      <c r="AI169">
        <f t="shared" si="4"/>
        <v>8.5370616546671427E-2</v>
      </c>
      <c r="AJ169">
        <f t="shared" si="4"/>
        <v>0.12226365667164826</v>
      </c>
      <c r="AL169">
        <f t="shared" si="2"/>
        <v>1</v>
      </c>
    </row>
    <row r="170" spans="1:38" x14ac:dyDescent="0.35">
      <c r="A170" t="s">
        <v>129</v>
      </c>
      <c r="B170">
        <f t="shared" si="4"/>
        <v>3.027810283121323E-3</v>
      </c>
      <c r="C170">
        <f t="shared" si="4"/>
        <v>1.1618273377523065E-2</v>
      </c>
      <c r="D170">
        <f t="shared" si="4"/>
        <v>2.8214155987247554E-3</v>
      </c>
      <c r="E170">
        <f t="shared" si="4"/>
        <v>1.2622988778445245E-3</v>
      </c>
      <c r="F170">
        <f t="shared" si="4"/>
        <v>1.0669029671438704E-3</v>
      </c>
      <c r="G170">
        <f t="shared" si="4"/>
        <v>7.0852004727061638E-4</v>
      </c>
      <c r="H170">
        <f t="shared" si="4"/>
        <v>1.1343553907624503E-3</v>
      </c>
      <c r="I170">
        <f t="shared" si="4"/>
        <v>1.1153519296338E-4</v>
      </c>
      <c r="J170">
        <f t="shared" si="4"/>
        <v>3.7764940468534603E-4</v>
      </c>
      <c r="K170">
        <f t="shared" si="4"/>
        <v>3.5443414531374645E-2</v>
      </c>
      <c r="L170">
        <f t="shared" si="4"/>
        <v>5.4690282160409893E-2</v>
      </c>
      <c r="M170">
        <f t="shared" si="4"/>
        <v>7.4092061971536101E-3</v>
      </c>
      <c r="N170">
        <f t="shared" si="4"/>
        <v>2.1126675975951569E-3</v>
      </c>
      <c r="O170">
        <f t="shared" si="4"/>
        <v>8.5125423281821899E-4</v>
      </c>
      <c r="P170">
        <f t="shared" si="4"/>
        <v>0</v>
      </c>
      <c r="Q170">
        <f t="shared" si="4"/>
        <v>3.2568469229341484E-4</v>
      </c>
      <c r="R170">
        <f t="shared" si="4"/>
        <v>8.1684196756795231E-4</v>
      </c>
      <c r="S170">
        <f t="shared" si="4"/>
        <v>1.536632579674038E-3</v>
      </c>
      <c r="T170">
        <f t="shared" si="4"/>
        <v>5.9717335461370266E-4</v>
      </c>
      <c r="U170">
        <f t="shared" si="4"/>
        <v>4.5262825100560525E-3</v>
      </c>
      <c r="V170">
        <f t="shared" si="4"/>
        <v>7.570720273698938E-3</v>
      </c>
      <c r="W170">
        <f t="shared" si="4"/>
        <v>1.0674947704316139E-3</v>
      </c>
      <c r="X170">
        <f t="shared" si="4"/>
        <v>0.11015667707100683</v>
      </c>
      <c r="Y170">
        <f t="shared" si="4"/>
        <v>7.0496922754415567E-4</v>
      </c>
      <c r="Z170">
        <f t="shared" si="4"/>
        <v>6.3905987620176607E-4</v>
      </c>
      <c r="AA170">
        <f t="shared" si="4"/>
        <v>1.9788889300959324E-2</v>
      </c>
      <c r="AB170">
        <f t="shared" si="4"/>
        <v>2.1358399841063551E-3</v>
      </c>
      <c r="AC170">
        <f t="shared" si="4"/>
        <v>1.8030501453775737E-2</v>
      </c>
      <c r="AD170">
        <f t="shared" si="4"/>
        <v>4.8751124097467097E-2</v>
      </c>
      <c r="AE170">
        <f t="shared" si="4"/>
        <v>3.9699071973537704E-2</v>
      </c>
      <c r="AF170">
        <f t="shared" si="4"/>
        <v>3.8992678034374915E-2</v>
      </c>
      <c r="AG170">
        <f t="shared" si="4"/>
        <v>7.5443376831313344E-2</v>
      </c>
      <c r="AH170">
        <f t="shared" si="4"/>
        <v>5.7031600629748828E-3</v>
      </c>
      <c r="AI170">
        <f t="shared" si="4"/>
        <v>4.9043409165691498E-2</v>
      </c>
      <c r="AJ170">
        <f t="shared" si="4"/>
        <v>0.45183482691331994</v>
      </c>
      <c r="AL170">
        <f t="shared" si="2"/>
        <v>1</v>
      </c>
    </row>
    <row r="171" spans="1:38" x14ac:dyDescent="0.35">
      <c r="A171" t="s">
        <v>130</v>
      </c>
      <c r="B171">
        <f t="shared" si="4"/>
        <v>2.2707536063531091E-3</v>
      </c>
      <c r="C171">
        <f t="shared" si="4"/>
        <v>2.385791784648531E-3</v>
      </c>
      <c r="D171">
        <f t="shared" si="4"/>
        <v>3.8651716427278197E-4</v>
      </c>
      <c r="E171">
        <f t="shared" si="4"/>
        <v>5.5712934174473601E-5</v>
      </c>
      <c r="F171">
        <f t="shared" si="4"/>
        <v>6.8293498238061094E-4</v>
      </c>
      <c r="G171">
        <f t="shared" si="4"/>
        <v>1.2070672621142811E-3</v>
      </c>
      <c r="H171">
        <f t="shared" si="4"/>
        <v>8.3702778859734081E-3</v>
      </c>
      <c r="I171">
        <f t="shared" si="4"/>
        <v>1.0191298903990429E-2</v>
      </c>
      <c r="J171">
        <f t="shared" si="4"/>
        <v>2.7121500948127158E-3</v>
      </c>
      <c r="K171">
        <f t="shared" si="4"/>
        <v>7.7438199802559492E-3</v>
      </c>
      <c r="L171">
        <f t="shared" si="4"/>
        <v>5.1464440872425653E-2</v>
      </c>
      <c r="M171">
        <f t="shared" si="4"/>
        <v>1.0163095099408341E-3</v>
      </c>
      <c r="N171">
        <f t="shared" si="4"/>
        <v>7.505268588790684E-4</v>
      </c>
      <c r="O171">
        <f t="shared" si="4"/>
        <v>3.6067247595573566E-2</v>
      </c>
      <c r="P171">
        <f t="shared" si="4"/>
        <v>6.9082649026367855E-3</v>
      </c>
      <c r="Q171">
        <f t="shared" si="4"/>
        <v>0</v>
      </c>
      <c r="R171">
        <f t="shared" si="4"/>
        <v>3.1778879949116455E-2</v>
      </c>
      <c r="S171">
        <f t="shared" si="4"/>
        <v>8.5639532731036233E-4</v>
      </c>
      <c r="T171">
        <f t="shared" si="4"/>
        <v>5.0947463745085967E-4</v>
      </c>
      <c r="U171">
        <f t="shared" si="4"/>
        <v>6.3837852854082625E-3</v>
      </c>
      <c r="V171">
        <f t="shared" si="4"/>
        <v>4.845496988201848E-3</v>
      </c>
      <c r="W171">
        <f t="shared" si="4"/>
        <v>5.1503203736851281E-4</v>
      </c>
      <c r="X171">
        <f t="shared" si="4"/>
        <v>4.1777753880958141E-4</v>
      </c>
      <c r="Y171">
        <f t="shared" si="4"/>
        <v>3.6581584957952367E-4</v>
      </c>
      <c r="Z171">
        <f t="shared" si="4"/>
        <v>1.5588506769017305E-4</v>
      </c>
      <c r="AA171">
        <f t="shared" si="4"/>
        <v>9.220143268380528E-3</v>
      </c>
      <c r="AB171">
        <f t="shared" si="4"/>
        <v>1.093571262296008E-2</v>
      </c>
      <c r="AC171">
        <f t="shared" si="4"/>
        <v>0.18124987452433</v>
      </c>
      <c r="AD171">
        <f t="shared" si="4"/>
        <v>3.2349624920659436E-3</v>
      </c>
      <c r="AE171">
        <f t="shared" si="4"/>
        <v>1.3014735932154152E-2</v>
      </c>
      <c r="AF171">
        <f t="shared" si="4"/>
        <v>1.8572274784805318E-2</v>
      </c>
      <c r="AG171">
        <f t="shared" si="4"/>
        <v>1.5764954216402791E-3</v>
      </c>
      <c r="AH171">
        <f t="shared" si="4"/>
        <v>0.29923180755613271</v>
      </c>
      <c r="AI171">
        <f t="shared" si="4"/>
        <v>5.4499336967456076E-2</v>
      </c>
      <c r="AJ171">
        <f t="shared" si="4"/>
        <v>0.23042299941070715</v>
      </c>
      <c r="AL171">
        <f t="shared" si="2"/>
        <v>1.0000000000000002</v>
      </c>
    </row>
    <row r="172" spans="1:38" x14ac:dyDescent="0.35">
      <c r="A172" t="s">
        <v>131</v>
      </c>
      <c r="B172">
        <f t="shared" si="4"/>
        <v>1.6433992744472703E-3</v>
      </c>
      <c r="C172">
        <f t="shared" si="4"/>
        <v>3.1660461529657517E-3</v>
      </c>
      <c r="D172">
        <f t="shared" si="4"/>
        <v>5.3971070875997952E-4</v>
      </c>
      <c r="E172">
        <f t="shared" si="4"/>
        <v>2.1817099554283657E-4</v>
      </c>
      <c r="F172">
        <f t="shared" si="4"/>
        <v>6.0743705256351794E-4</v>
      </c>
      <c r="G172">
        <f t="shared" si="4"/>
        <v>1.0784880656673696E-3</v>
      </c>
      <c r="H172">
        <f t="shared" si="4"/>
        <v>1.5378955144101652E-2</v>
      </c>
      <c r="I172">
        <f t="shared" si="4"/>
        <v>3.0942947292979203E-3</v>
      </c>
      <c r="J172">
        <f t="shared" si="4"/>
        <v>1.6269489480453775E-3</v>
      </c>
      <c r="K172">
        <f t="shared" si="4"/>
        <v>7.8489057353713001E-3</v>
      </c>
      <c r="L172">
        <f t="shared" ref="L172:AJ172" si="5">L217/$AL217</f>
        <v>6.6023093341543715E-2</v>
      </c>
      <c r="M172">
        <f t="shared" si="5"/>
        <v>1.2905922741683732E-3</v>
      </c>
      <c r="N172">
        <f t="shared" si="5"/>
        <v>8.2566638259714143E-4</v>
      </c>
      <c r="O172">
        <f t="shared" si="5"/>
        <v>4.9060123434615806E-2</v>
      </c>
      <c r="P172">
        <f t="shared" si="5"/>
        <v>1.2622533785441193E-2</v>
      </c>
      <c r="Q172">
        <f t="shared" si="5"/>
        <v>2.7414760621208664E-2</v>
      </c>
      <c r="R172">
        <f t="shared" si="5"/>
        <v>0</v>
      </c>
      <c r="S172">
        <f t="shared" si="5"/>
        <v>9.4641877852593066E-4</v>
      </c>
      <c r="T172">
        <f t="shared" si="5"/>
        <v>2.6845532660110528E-4</v>
      </c>
      <c r="U172">
        <f t="shared" si="5"/>
        <v>7.906656881250286E-3</v>
      </c>
      <c r="V172">
        <f t="shared" si="5"/>
        <v>5.7202568327626567E-2</v>
      </c>
      <c r="W172">
        <f t="shared" si="5"/>
        <v>1.6386158462027484E-3</v>
      </c>
      <c r="X172">
        <f t="shared" si="5"/>
        <v>2.0968916058242797E-3</v>
      </c>
      <c r="Y172">
        <f t="shared" si="5"/>
        <v>4.1884164384961678E-4</v>
      </c>
      <c r="Z172">
        <f t="shared" si="5"/>
        <v>1.3008591445468596E-4</v>
      </c>
      <c r="AA172">
        <f t="shared" si="5"/>
        <v>2.6883683417085132E-2</v>
      </c>
      <c r="AB172">
        <f t="shared" si="5"/>
        <v>1.6996337235657983E-2</v>
      </c>
      <c r="AC172">
        <f t="shared" si="5"/>
        <v>0.1975445029455126</v>
      </c>
      <c r="AD172">
        <f t="shared" si="5"/>
        <v>1.8979709922411045E-3</v>
      </c>
      <c r="AE172">
        <f t="shared" si="5"/>
        <v>8.6191543517209288E-3</v>
      </c>
      <c r="AF172">
        <f t="shared" si="5"/>
        <v>7.0811071676347183E-3</v>
      </c>
      <c r="AG172">
        <f t="shared" si="5"/>
        <v>2.7578213864393429E-3</v>
      </c>
      <c r="AH172">
        <f t="shared" si="5"/>
        <v>0.13993767659673315</v>
      </c>
      <c r="AI172">
        <f t="shared" si="5"/>
        <v>7.7702825086887764E-2</v>
      </c>
      <c r="AJ172">
        <f t="shared" si="5"/>
        <v>0.25753125984941411</v>
      </c>
      <c r="AL172">
        <f t="shared" si="2"/>
        <v>1</v>
      </c>
    </row>
    <row r="173" spans="1:38" x14ac:dyDescent="0.35">
      <c r="A173" t="s">
        <v>132</v>
      </c>
      <c r="B173">
        <f t="shared" ref="B173:AJ180" si="6">B218/$AL218</f>
        <v>2.2763875855530079E-3</v>
      </c>
      <c r="C173">
        <f t="shared" si="6"/>
        <v>5.2369321864680574E-2</v>
      </c>
      <c r="D173">
        <f t="shared" si="6"/>
        <v>3.6543481619940978E-3</v>
      </c>
      <c r="E173">
        <f t="shared" si="6"/>
        <v>2.5343957077965992E-3</v>
      </c>
      <c r="F173">
        <f t="shared" si="6"/>
        <v>3.7883644828155295E-4</v>
      </c>
      <c r="G173">
        <f t="shared" si="6"/>
        <v>1.4997338366847207E-3</v>
      </c>
      <c r="H173">
        <f t="shared" si="6"/>
        <v>2.5076910454624696E-3</v>
      </c>
      <c r="I173">
        <f t="shared" si="6"/>
        <v>7.9226570530977836E-4</v>
      </c>
      <c r="J173">
        <f t="shared" si="6"/>
        <v>1.3953802331021217E-3</v>
      </c>
      <c r="K173">
        <f t="shared" si="6"/>
        <v>0.14336919742095411</v>
      </c>
      <c r="L173">
        <f t="shared" si="6"/>
        <v>7.9143169816303566E-2</v>
      </c>
      <c r="M173">
        <f t="shared" si="6"/>
        <v>1.2667952297584925E-2</v>
      </c>
      <c r="N173">
        <f t="shared" si="6"/>
        <v>6.5820008357326794E-3</v>
      </c>
      <c r="O173">
        <f t="shared" si="6"/>
        <v>1.6701506664723665E-3</v>
      </c>
      <c r="P173">
        <f t="shared" si="6"/>
        <v>2.7821328060655251E-2</v>
      </c>
      <c r="Q173">
        <f t="shared" si="6"/>
        <v>2.8026748540148552E-3</v>
      </c>
      <c r="R173">
        <f t="shared" si="6"/>
        <v>3.922052130869773E-3</v>
      </c>
      <c r="S173">
        <f t="shared" si="6"/>
        <v>0</v>
      </c>
      <c r="T173">
        <f t="shared" si="6"/>
        <v>7.5767289656310591E-4</v>
      </c>
      <c r="U173">
        <f t="shared" si="6"/>
        <v>1.1848981929941018E-2</v>
      </c>
      <c r="V173">
        <f t="shared" si="6"/>
        <v>1.5172520951759095E-2</v>
      </c>
      <c r="W173">
        <f t="shared" si="6"/>
        <v>7.1053053988322831E-2</v>
      </c>
      <c r="X173">
        <f t="shared" si="6"/>
        <v>2.8805949502962551E-2</v>
      </c>
      <c r="Y173">
        <f t="shared" si="6"/>
        <v>1.2078724194206328E-3</v>
      </c>
      <c r="Z173">
        <f t="shared" si="6"/>
        <v>1.4717144832818339E-3</v>
      </c>
      <c r="AA173">
        <f t="shared" si="6"/>
        <v>2.9930421207708908E-2</v>
      </c>
      <c r="AB173">
        <f t="shared" si="6"/>
        <v>2.7928968391909732E-3</v>
      </c>
      <c r="AC173">
        <f t="shared" si="6"/>
        <v>1.2921523337471461E-2</v>
      </c>
      <c r="AD173">
        <f t="shared" si="6"/>
        <v>3.0993184600415471E-2</v>
      </c>
      <c r="AE173">
        <f t="shared" si="6"/>
        <v>3.5445468072953359E-2</v>
      </c>
      <c r="AF173">
        <f t="shared" si="6"/>
        <v>2.5575917883409835E-2</v>
      </c>
      <c r="AG173">
        <f t="shared" si="6"/>
        <v>4.3037069481299733E-2</v>
      </c>
      <c r="AH173">
        <f t="shared" si="6"/>
        <v>7.1086989451535128E-3</v>
      </c>
      <c r="AI173">
        <f t="shared" si="6"/>
        <v>5.781559395339067E-2</v>
      </c>
      <c r="AJ173">
        <f t="shared" si="6"/>
        <v>0.27867457283530267</v>
      </c>
      <c r="AL173">
        <f t="shared" si="2"/>
        <v>1</v>
      </c>
    </row>
    <row r="174" spans="1:38" x14ac:dyDescent="0.35">
      <c r="A174" t="s">
        <v>133</v>
      </c>
      <c r="B174">
        <f t="shared" si="6"/>
        <v>2.1631070196286464E-3</v>
      </c>
      <c r="C174">
        <f t="shared" si="6"/>
        <v>4.3499997091898017E-3</v>
      </c>
      <c r="D174">
        <f t="shared" si="6"/>
        <v>8.4456490063275942E-3</v>
      </c>
      <c r="E174">
        <f t="shared" si="6"/>
        <v>8.21213275772012E-4</v>
      </c>
      <c r="F174">
        <f t="shared" si="6"/>
        <v>4.9871778745351047E-4</v>
      </c>
      <c r="G174">
        <f t="shared" si="6"/>
        <v>1.1083774952491596E-3</v>
      </c>
      <c r="H174">
        <f t="shared" si="6"/>
        <v>3.6503190535108992E-3</v>
      </c>
      <c r="I174">
        <f t="shared" si="6"/>
        <v>1.2882457729869619E-4</v>
      </c>
      <c r="J174">
        <f t="shared" si="6"/>
        <v>1.0290340561312295E-3</v>
      </c>
      <c r="K174">
        <f t="shared" si="6"/>
        <v>1.5183243846260887E-2</v>
      </c>
      <c r="L174">
        <f t="shared" si="6"/>
        <v>3.0176723187147821E-2</v>
      </c>
      <c r="M174">
        <f t="shared" si="6"/>
        <v>2.353392379088715E-3</v>
      </c>
      <c r="N174">
        <f t="shared" si="6"/>
        <v>3.0398780645860802E-3</v>
      </c>
      <c r="O174">
        <f t="shared" si="6"/>
        <v>4.3182276099368883E-3</v>
      </c>
      <c r="P174">
        <f t="shared" si="6"/>
        <v>3.1484066943292269E-2</v>
      </c>
      <c r="Q174">
        <f t="shared" si="6"/>
        <v>1.6353082123671421E-3</v>
      </c>
      <c r="R174">
        <f t="shared" si="6"/>
        <v>1.2859887386138041E-3</v>
      </c>
      <c r="S174">
        <f t="shared" si="6"/>
        <v>9.9743557490702094E-4</v>
      </c>
      <c r="T174">
        <f t="shared" si="6"/>
        <v>0</v>
      </c>
      <c r="U174">
        <f t="shared" si="6"/>
        <v>1.2392507652865682E-2</v>
      </c>
      <c r="V174">
        <f t="shared" si="6"/>
        <v>4.4333363629679347E-3</v>
      </c>
      <c r="W174">
        <f t="shared" si="6"/>
        <v>1.2227917761653869E-3</v>
      </c>
      <c r="X174">
        <f t="shared" si="6"/>
        <v>1.4897121334955967E-2</v>
      </c>
      <c r="Y174">
        <f t="shared" si="6"/>
        <v>1.2988364727379328E-3</v>
      </c>
      <c r="Z174">
        <f t="shared" si="6"/>
        <v>4.5956692198065877E-4</v>
      </c>
      <c r="AA174">
        <f t="shared" si="6"/>
        <v>1.3490988920478689E-2</v>
      </c>
      <c r="AB174">
        <f t="shared" si="6"/>
        <v>1.4209420323257671E-2</v>
      </c>
      <c r="AC174">
        <f t="shared" si="6"/>
        <v>0.26263407543755429</v>
      </c>
      <c r="AD174">
        <f t="shared" si="6"/>
        <v>1.0995750611938445E-2</v>
      </c>
      <c r="AE174">
        <f t="shared" si="6"/>
        <v>0.20849146680410272</v>
      </c>
      <c r="AF174">
        <f t="shared" si="6"/>
        <v>1.0421595791012855E-2</v>
      </c>
      <c r="AG174">
        <f t="shared" si="6"/>
        <v>5.2967388197151253E-3</v>
      </c>
      <c r="AH174">
        <f t="shared" si="6"/>
        <v>7.7824281366766267E-3</v>
      </c>
      <c r="AI174">
        <f t="shared" si="6"/>
        <v>9.1720494766241112E-2</v>
      </c>
      <c r="AJ174">
        <f t="shared" si="6"/>
        <v>0.22758337333058667</v>
      </c>
      <c r="AL174">
        <f t="shared" si="2"/>
        <v>1</v>
      </c>
    </row>
    <row r="175" spans="1:38" x14ac:dyDescent="0.35">
      <c r="A175" t="s">
        <v>134</v>
      </c>
      <c r="B175">
        <f t="shared" si="6"/>
        <v>2.9116178552126477E-3</v>
      </c>
      <c r="C175">
        <f t="shared" si="6"/>
        <v>4.0176544876434697E-2</v>
      </c>
      <c r="D175">
        <f t="shared" si="6"/>
        <v>6.2753255500330356E-3</v>
      </c>
      <c r="E175">
        <f t="shared" si="6"/>
        <v>5.509864517677358E-4</v>
      </c>
      <c r="F175">
        <f t="shared" si="6"/>
        <v>1.1913608290634063E-3</v>
      </c>
      <c r="G175">
        <f t="shared" si="6"/>
        <v>9.8285171469722726E-4</v>
      </c>
      <c r="H175">
        <f t="shared" si="6"/>
        <v>3.1118881982265634E-3</v>
      </c>
      <c r="I175">
        <f t="shared" si="6"/>
        <v>2.5470424241459807E-4</v>
      </c>
      <c r="J175">
        <f t="shared" si="6"/>
        <v>1.3791750277588192E-3</v>
      </c>
      <c r="K175">
        <f t="shared" si="6"/>
        <v>2.5297072966784306E-2</v>
      </c>
      <c r="L175">
        <f t="shared" si="6"/>
        <v>7.0191854802590298E-2</v>
      </c>
      <c r="M175">
        <f t="shared" si="6"/>
        <v>8.8692450937665878E-3</v>
      </c>
      <c r="N175">
        <f t="shared" si="6"/>
        <v>6.4152827562398013E-3</v>
      </c>
      <c r="O175">
        <f t="shared" si="6"/>
        <v>2.8404242097119278E-3</v>
      </c>
      <c r="P175">
        <f t="shared" si="6"/>
        <v>1.7146317717987327E-2</v>
      </c>
      <c r="Q175">
        <f t="shared" si="6"/>
        <v>1.7688508830594988E-3</v>
      </c>
      <c r="R175">
        <f t="shared" si="6"/>
        <v>4.4214687330592231E-3</v>
      </c>
      <c r="S175">
        <f t="shared" si="6"/>
        <v>1.8748966479057588E-3</v>
      </c>
      <c r="T175">
        <f t="shared" si="6"/>
        <v>5.078250102210542E-4</v>
      </c>
      <c r="U175">
        <f t="shared" si="6"/>
        <v>0</v>
      </c>
      <c r="V175">
        <f t="shared" si="6"/>
        <v>5.087716458333276E-2</v>
      </c>
      <c r="W175">
        <f t="shared" si="6"/>
        <v>6.2105912266962214E-3</v>
      </c>
      <c r="X175">
        <f t="shared" si="6"/>
        <v>1.8686238935422182E-2</v>
      </c>
      <c r="Y175">
        <f t="shared" si="6"/>
        <v>1.024492393501436E-3</v>
      </c>
      <c r="Z175">
        <f t="shared" si="6"/>
        <v>4.7841314522229834E-4</v>
      </c>
      <c r="AA175">
        <f t="shared" si="6"/>
        <v>2.9227570503521007E-2</v>
      </c>
      <c r="AB175">
        <f t="shared" si="6"/>
        <v>5.7018255384901333E-3</v>
      </c>
      <c r="AC175">
        <f t="shared" si="6"/>
        <v>3.4949557906823733E-2</v>
      </c>
      <c r="AD175">
        <f t="shared" si="6"/>
        <v>3.8336374924143136E-2</v>
      </c>
      <c r="AE175">
        <f t="shared" si="6"/>
        <v>0.10486871016155244</v>
      </c>
      <c r="AF175">
        <f t="shared" si="6"/>
        <v>3.9425084268089612E-2</v>
      </c>
      <c r="AG175">
        <f t="shared" si="6"/>
        <v>2.5083162792987387E-2</v>
      </c>
      <c r="AH175">
        <f t="shared" si="6"/>
        <v>1.5972398626563108E-3</v>
      </c>
      <c r="AI175">
        <f t="shared" si="6"/>
        <v>6.197586353553116E-2</v>
      </c>
      <c r="AJ175">
        <f t="shared" si="6"/>
        <v>0.3853900166550957</v>
      </c>
      <c r="AL175">
        <f t="shared" si="2"/>
        <v>1.0000000000000002</v>
      </c>
    </row>
    <row r="176" spans="1:38" x14ac:dyDescent="0.35">
      <c r="A176" t="s">
        <v>135</v>
      </c>
      <c r="B176">
        <f t="shared" si="6"/>
        <v>1.1861595258807835E-2</v>
      </c>
      <c r="C176">
        <f t="shared" si="6"/>
        <v>1.4941488274209868E-2</v>
      </c>
      <c r="D176">
        <f t="shared" si="6"/>
        <v>6.8163501350734573E-4</v>
      </c>
      <c r="E176">
        <f t="shared" si="6"/>
        <v>4.1734147449045469E-4</v>
      </c>
      <c r="F176">
        <f t="shared" si="6"/>
        <v>3.9662388212854325E-4</v>
      </c>
      <c r="G176">
        <f t="shared" si="6"/>
        <v>4.7000218505037408E-3</v>
      </c>
      <c r="H176">
        <f t="shared" si="6"/>
        <v>6.3261561649103565E-3</v>
      </c>
      <c r="I176">
        <f t="shared" si="6"/>
        <v>2.401667225954244E-4</v>
      </c>
      <c r="J176">
        <f t="shared" si="6"/>
        <v>7.105871932131055E-4</v>
      </c>
      <c r="K176">
        <f t="shared" si="6"/>
        <v>3.7595703475551828E-2</v>
      </c>
      <c r="L176">
        <f t="shared" si="6"/>
        <v>0.32709624533237885</v>
      </c>
      <c r="M176">
        <f t="shared" si="6"/>
        <v>4.295556753038221E-3</v>
      </c>
      <c r="N176">
        <f t="shared" si="6"/>
        <v>1.3436145390713335E-3</v>
      </c>
      <c r="O176">
        <f t="shared" si="6"/>
        <v>2.3286127993180711E-2</v>
      </c>
      <c r="P176">
        <f t="shared" si="6"/>
        <v>2.7185729596502076E-2</v>
      </c>
      <c r="Q176">
        <f t="shared" si="6"/>
        <v>2.7895582495302352E-3</v>
      </c>
      <c r="R176">
        <f t="shared" si="6"/>
        <v>3.6609690315527355E-2</v>
      </c>
      <c r="S176">
        <f t="shared" si="6"/>
        <v>7.2762020111065179E-4</v>
      </c>
      <c r="T176">
        <f t="shared" si="6"/>
        <v>6.5627563146434772E-5</v>
      </c>
      <c r="U176">
        <f t="shared" si="6"/>
        <v>1.9673504381272511E-2</v>
      </c>
      <c r="V176">
        <f t="shared" si="6"/>
        <v>0</v>
      </c>
      <c r="W176">
        <f t="shared" si="6"/>
        <v>5.4555452393018294E-4</v>
      </c>
      <c r="X176">
        <f t="shared" si="6"/>
        <v>1.8225449574376731E-3</v>
      </c>
      <c r="Y176">
        <f t="shared" si="6"/>
        <v>1.447438524085014E-3</v>
      </c>
      <c r="Z176">
        <f t="shared" si="6"/>
        <v>1.8742864887415361E-4</v>
      </c>
      <c r="AA176">
        <f t="shared" si="6"/>
        <v>1.6310357296122367E-2</v>
      </c>
      <c r="AB176">
        <f t="shared" si="6"/>
        <v>1.4090375487741951E-2</v>
      </c>
      <c r="AC176">
        <f t="shared" si="6"/>
        <v>0.15013963132755917</v>
      </c>
      <c r="AD176">
        <f t="shared" si="6"/>
        <v>1.4625833463495759E-3</v>
      </c>
      <c r="AE176">
        <f t="shared" si="6"/>
        <v>1.5980619767562251E-2</v>
      </c>
      <c r="AF176">
        <f t="shared" si="6"/>
        <v>1.3375172729648216E-3</v>
      </c>
      <c r="AG176">
        <f t="shared" si="6"/>
        <v>4.0616577577522878E-3</v>
      </c>
      <c r="AH176">
        <f t="shared" si="6"/>
        <v>1.8823899520830932E-2</v>
      </c>
      <c r="AI176">
        <f t="shared" si="6"/>
        <v>0.11231805364566162</v>
      </c>
      <c r="AJ176">
        <f t="shared" si="6"/>
        <v>0.14052774368845106</v>
      </c>
      <c r="AL176">
        <f t="shared" si="2"/>
        <v>0.99999999999999978</v>
      </c>
    </row>
    <row r="177" spans="1:38" x14ac:dyDescent="0.35">
      <c r="A177" t="s">
        <v>136</v>
      </c>
      <c r="B177">
        <f t="shared" si="6"/>
        <v>7.972451750712287E-4</v>
      </c>
      <c r="C177">
        <f t="shared" si="6"/>
        <v>1.00235196505278E-2</v>
      </c>
      <c r="D177">
        <f t="shared" si="6"/>
        <v>1.3034089341974477E-3</v>
      </c>
      <c r="E177">
        <f t="shared" si="6"/>
        <v>3.7189657089872835E-5</v>
      </c>
      <c r="F177">
        <f t="shared" si="6"/>
        <v>1.1493407371994283E-2</v>
      </c>
      <c r="G177">
        <f t="shared" si="6"/>
        <v>1.9182260991419892E-4</v>
      </c>
      <c r="H177">
        <f t="shared" si="6"/>
        <v>8.2637923280307437E-4</v>
      </c>
      <c r="I177">
        <f t="shared" si="6"/>
        <v>6.9541635208705314E-5</v>
      </c>
      <c r="J177">
        <f t="shared" si="6"/>
        <v>2.665690693729968E-4</v>
      </c>
      <c r="K177">
        <f t="shared" si="6"/>
        <v>0.21728128424135904</v>
      </c>
      <c r="L177">
        <f t="shared" si="6"/>
        <v>4.6287214749849946E-2</v>
      </c>
      <c r="M177">
        <f t="shared" si="6"/>
        <v>2.8347934899051731E-4</v>
      </c>
      <c r="N177">
        <f t="shared" si="6"/>
        <v>4.2105084472947784E-4</v>
      </c>
      <c r="O177">
        <f t="shared" si="6"/>
        <v>1.2861747028631166E-3</v>
      </c>
      <c r="P177">
        <f t="shared" si="6"/>
        <v>3.8287853409861242E-3</v>
      </c>
      <c r="Q177">
        <f t="shared" si="6"/>
        <v>1.0506834015228301E-4</v>
      </c>
      <c r="R177">
        <f t="shared" si="6"/>
        <v>2.5235838739556571E-4</v>
      </c>
      <c r="S177">
        <f t="shared" si="6"/>
        <v>2.2912586607276672E-2</v>
      </c>
      <c r="T177">
        <f t="shared" si="6"/>
        <v>7.4228136711900679E-5</v>
      </c>
      <c r="U177">
        <f t="shared" si="6"/>
        <v>9.4091128244245519E-3</v>
      </c>
      <c r="V177">
        <f t="shared" si="6"/>
        <v>5.9108230249287443E-4</v>
      </c>
      <c r="W177">
        <f t="shared" si="6"/>
        <v>0</v>
      </c>
      <c r="X177">
        <f t="shared" si="6"/>
        <v>1.4894112115996139E-2</v>
      </c>
      <c r="Y177">
        <f t="shared" si="6"/>
        <v>7.0427103234654652E-5</v>
      </c>
      <c r="Z177">
        <f t="shared" si="6"/>
        <v>4.6972998937557154E-5</v>
      </c>
      <c r="AA177">
        <f t="shared" si="6"/>
        <v>4.191157731410617E-2</v>
      </c>
      <c r="AB177">
        <f t="shared" si="6"/>
        <v>1.7202916001706277E-3</v>
      </c>
      <c r="AC177">
        <f t="shared" si="6"/>
        <v>4.1890088516891057E-2</v>
      </c>
      <c r="AD177">
        <f t="shared" si="6"/>
        <v>1.1481064811583798E-2</v>
      </c>
      <c r="AE177">
        <f t="shared" si="6"/>
        <v>1.1859677981411069E-2</v>
      </c>
      <c r="AF177">
        <f t="shared" si="6"/>
        <v>1.4688100420885631E-2</v>
      </c>
      <c r="AG177">
        <f t="shared" si="6"/>
        <v>0.12121944971984819</v>
      </c>
      <c r="AH177">
        <f t="shared" si="6"/>
        <v>2.919647242928466E-3</v>
      </c>
      <c r="AI177">
        <f t="shared" si="6"/>
        <v>8.5493449680088512E-2</v>
      </c>
      <c r="AJ177">
        <f t="shared" si="6"/>
        <v>0.32406363133050642</v>
      </c>
      <c r="AL177">
        <f t="shared" si="2"/>
        <v>1</v>
      </c>
    </row>
    <row r="178" spans="1:38" x14ac:dyDescent="0.35">
      <c r="A178" t="s">
        <v>137</v>
      </c>
      <c r="B178">
        <f t="shared" si="6"/>
        <v>1.4469763305635867E-2</v>
      </c>
      <c r="C178">
        <f t="shared" si="6"/>
        <v>1.404315402203082E-2</v>
      </c>
      <c r="D178">
        <f t="shared" si="6"/>
        <v>2.0256412251490417E-3</v>
      </c>
      <c r="E178">
        <f t="shared" si="6"/>
        <v>3.7309746015607337E-4</v>
      </c>
      <c r="F178">
        <f t="shared" si="6"/>
        <v>7.0332550432781473E-4</v>
      </c>
      <c r="G178">
        <f t="shared" si="6"/>
        <v>1.4195009321372651E-3</v>
      </c>
      <c r="H178">
        <f t="shared" si="6"/>
        <v>5.2828719881492913E-3</v>
      </c>
      <c r="I178">
        <f t="shared" si="6"/>
        <v>1.1889245214980788E-4</v>
      </c>
      <c r="J178">
        <f t="shared" si="6"/>
        <v>6.0860671522829448E-4</v>
      </c>
      <c r="K178">
        <f t="shared" si="6"/>
        <v>4.4232216458773399E-2</v>
      </c>
      <c r="L178">
        <f t="shared" si="6"/>
        <v>0.11368925513790155</v>
      </c>
      <c r="M178">
        <f t="shared" si="6"/>
        <v>1.4225151453654069E-2</v>
      </c>
      <c r="N178">
        <f t="shared" si="6"/>
        <v>3.0843277523013326E-2</v>
      </c>
      <c r="O178">
        <f t="shared" si="6"/>
        <v>6.1107722543743614E-3</v>
      </c>
      <c r="P178">
        <f t="shared" si="6"/>
        <v>0.21268323967038186</v>
      </c>
      <c r="Q178">
        <f t="shared" si="6"/>
        <v>1.2196389727468658E-3</v>
      </c>
      <c r="R178">
        <f t="shared" si="6"/>
        <v>8.0188700649395353E-4</v>
      </c>
      <c r="S178">
        <f t="shared" si="6"/>
        <v>1.1040305413383879E-3</v>
      </c>
      <c r="T178">
        <f t="shared" si="6"/>
        <v>3.0262046731724163E-4</v>
      </c>
      <c r="U178">
        <f t="shared" si="6"/>
        <v>4.9810282394306214E-3</v>
      </c>
      <c r="V178">
        <f t="shared" si="6"/>
        <v>1.7469491413246441E-3</v>
      </c>
      <c r="W178">
        <f t="shared" si="6"/>
        <v>1.0605956197077276E-2</v>
      </c>
      <c r="X178">
        <f t="shared" si="6"/>
        <v>0</v>
      </c>
      <c r="Y178">
        <f t="shared" si="6"/>
        <v>1.488492620989354E-3</v>
      </c>
      <c r="Z178">
        <f t="shared" si="6"/>
        <v>2.7965957541209251E-4</v>
      </c>
      <c r="AA178">
        <f t="shared" si="6"/>
        <v>0.15589940055175094</v>
      </c>
      <c r="AB178">
        <f t="shared" si="6"/>
        <v>5.6089847864128108E-3</v>
      </c>
      <c r="AC178">
        <f t="shared" si="6"/>
        <v>6.1165976438636492E-2</v>
      </c>
      <c r="AD178">
        <f t="shared" si="6"/>
        <v>6.1247940690748945E-3</v>
      </c>
      <c r="AE178">
        <f t="shared" si="6"/>
        <v>1.3936225761627435E-2</v>
      </c>
      <c r="AF178">
        <f t="shared" si="6"/>
        <v>1.5405872736619862E-3</v>
      </c>
      <c r="AG178">
        <f t="shared" si="6"/>
        <v>6.1744359261730886E-3</v>
      </c>
      <c r="AH178">
        <f t="shared" si="6"/>
        <v>2.3897805308015874E-2</v>
      </c>
      <c r="AI178">
        <f t="shared" si="6"/>
        <v>8.0880443507954994E-2</v>
      </c>
      <c r="AJ178">
        <f t="shared" si="6"/>
        <v>0.16141231751149826</v>
      </c>
      <c r="AL178">
        <f t="shared" si="2"/>
        <v>1.0000000000000002</v>
      </c>
    </row>
    <row r="179" spans="1:38" x14ac:dyDescent="0.35">
      <c r="A179" t="s">
        <v>138</v>
      </c>
      <c r="B179">
        <f t="shared" si="6"/>
        <v>5.9605480314754142E-2</v>
      </c>
      <c r="C179">
        <f t="shared" si="6"/>
        <v>6.2388898783819818E-3</v>
      </c>
      <c r="D179">
        <f t="shared" si="6"/>
        <v>4.3428321344683588E-3</v>
      </c>
      <c r="E179">
        <f t="shared" si="6"/>
        <v>3.936825883416345E-3</v>
      </c>
      <c r="F179">
        <f t="shared" si="6"/>
        <v>1.1766389913181838E-3</v>
      </c>
      <c r="G179">
        <f t="shared" si="6"/>
        <v>0.23742101560758155</v>
      </c>
      <c r="H179">
        <f t="shared" si="6"/>
        <v>4.1272392995427747E-3</v>
      </c>
      <c r="I179">
        <f t="shared" si="6"/>
        <v>2.1958353526356223E-4</v>
      </c>
      <c r="J179">
        <f t="shared" si="6"/>
        <v>8.1828360263513542E-4</v>
      </c>
      <c r="K179">
        <f t="shared" si="6"/>
        <v>2.213860015828828E-2</v>
      </c>
      <c r="L179">
        <f t="shared" si="6"/>
        <v>8.9374299519258377E-2</v>
      </c>
      <c r="M179">
        <f t="shared" si="6"/>
        <v>4.4052580897553165E-3</v>
      </c>
      <c r="N179">
        <f t="shared" si="6"/>
        <v>5.9414591815254138E-2</v>
      </c>
      <c r="O179">
        <f t="shared" si="6"/>
        <v>1.9642797163581228E-2</v>
      </c>
      <c r="P179">
        <f t="shared" si="6"/>
        <v>3.0801745475317829E-2</v>
      </c>
      <c r="Q179">
        <f t="shared" si="6"/>
        <v>7.7096529862766944E-4</v>
      </c>
      <c r="R179">
        <f t="shared" si="6"/>
        <v>1.0974425929442422E-3</v>
      </c>
      <c r="S179">
        <f t="shared" si="6"/>
        <v>1.7776669672202449E-3</v>
      </c>
      <c r="T179">
        <f t="shared" si="6"/>
        <v>5.7561101541612288E-4</v>
      </c>
      <c r="U179">
        <f t="shared" si="6"/>
        <v>5.6174808257538136E-3</v>
      </c>
      <c r="V179">
        <f t="shared" si="6"/>
        <v>2.1456665483867429E-2</v>
      </c>
      <c r="W179">
        <f t="shared" si="6"/>
        <v>1.6730536083603646E-3</v>
      </c>
      <c r="X179">
        <f t="shared" si="6"/>
        <v>3.9068006142067881E-2</v>
      </c>
      <c r="Y179">
        <f t="shared" si="6"/>
        <v>0</v>
      </c>
      <c r="Z179">
        <f t="shared" si="6"/>
        <v>2.3178367629681251E-3</v>
      </c>
      <c r="AA179">
        <f t="shared" si="6"/>
        <v>2.3022160216451783E-2</v>
      </c>
      <c r="AB179">
        <f t="shared" si="6"/>
        <v>4.7355360510604409E-3</v>
      </c>
      <c r="AC179">
        <f t="shared" si="6"/>
        <v>0.15282263422613693</v>
      </c>
      <c r="AD179">
        <f t="shared" si="6"/>
        <v>7.7053772359145737E-3</v>
      </c>
      <c r="AE179">
        <f t="shared" si="6"/>
        <v>3.3673909518566185E-2</v>
      </c>
      <c r="AF179">
        <f t="shared" si="6"/>
        <v>1.9019487777458784E-3</v>
      </c>
      <c r="AG179">
        <f t="shared" si="6"/>
        <v>4.5688768036124582E-3</v>
      </c>
      <c r="AH179">
        <f t="shared" si="6"/>
        <v>7.1303363205467343E-3</v>
      </c>
      <c r="AI179">
        <f t="shared" si="6"/>
        <v>4.8259919253879659E-2</v>
      </c>
      <c r="AJ179">
        <f t="shared" si="6"/>
        <v>9.8160491430042296E-2</v>
      </c>
      <c r="AL179">
        <f t="shared" si="2"/>
        <v>1</v>
      </c>
    </row>
    <row r="180" spans="1:38" x14ac:dyDescent="0.35">
      <c r="A180" t="s">
        <v>139</v>
      </c>
      <c r="B180">
        <f t="shared" si="6"/>
        <v>4.1195752455204668E-2</v>
      </c>
      <c r="C180">
        <f t="shared" si="6"/>
        <v>1.4978880114351078E-3</v>
      </c>
      <c r="D180">
        <f t="shared" si="6"/>
        <v>1.9819352885554076E-3</v>
      </c>
      <c r="E180">
        <f t="shared" si="6"/>
        <v>9.3300172542136781E-2</v>
      </c>
      <c r="F180">
        <f t="shared" si="6"/>
        <v>3.1342121070738441E-3</v>
      </c>
      <c r="G180">
        <f t="shared" si="6"/>
        <v>1.181616646052943E-3</v>
      </c>
      <c r="H180">
        <f t="shared" si="6"/>
        <v>5.5376828769413385E-3</v>
      </c>
      <c r="I180">
        <f t="shared" si="6"/>
        <v>2.379519890247489E-4</v>
      </c>
      <c r="J180">
        <f t="shared" si="6"/>
        <v>2.2250367166984575E-4</v>
      </c>
      <c r="K180">
        <f t="shared" si="6"/>
        <v>1.6454972825331985E-2</v>
      </c>
      <c r="L180">
        <f t="shared" ref="L180:AJ180" si="7">L225/$AL225</f>
        <v>0.10006581701719577</v>
      </c>
      <c r="M180">
        <f t="shared" si="7"/>
        <v>1.4756136933885033E-3</v>
      </c>
      <c r="N180">
        <f t="shared" si="7"/>
        <v>2.5276560806972194E-3</v>
      </c>
      <c r="O180">
        <f t="shared" si="7"/>
        <v>5.8068907638701933E-4</v>
      </c>
      <c r="P180">
        <f t="shared" si="7"/>
        <v>3.3920553016230079E-2</v>
      </c>
      <c r="Q180">
        <f t="shared" si="7"/>
        <v>1.1743116277688414E-3</v>
      </c>
      <c r="R180">
        <f t="shared" si="7"/>
        <v>7.316993723911504E-4</v>
      </c>
      <c r="S180">
        <f t="shared" si="7"/>
        <v>6.1576513959051655E-3</v>
      </c>
      <c r="T180">
        <f t="shared" si="7"/>
        <v>1.1077281824252277E-4</v>
      </c>
      <c r="U180">
        <f t="shared" si="7"/>
        <v>2.5244227119485189E-3</v>
      </c>
      <c r="V180">
        <f t="shared" si="7"/>
        <v>1.3708285950509817E-3</v>
      </c>
      <c r="W180">
        <f t="shared" si="7"/>
        <v>4.2680467482848772E-4</v>
      </c>
      <c r="X180">
        <f t="shared" si="7"/>
        <v>3.8071120699978817E-3</v>
      </c>
      <c r="Y180">
        <f t="shared" si="7"/>
        <v>1.3497518209853775E-3</v>
      </c>
      <c r="Z180">
        <f t="shared" si="7"/>
        <v>0</v>
      </c>
      <c r="AA180">
        <f t="shared" si="7"/>
        <v>3.2090586058863596E-3</v>
      </c>
      <c r="AB180">
        <f t="shared" si="7"/>
        <v>1.4145269749176808E-2</v>
      </c>
      <c r="AC180">
        <f t="shared" si="7"/>
        <v>1.0346420732647828E-2</v>
      </c>
      <c r="AD180">
        <f t="shared" si="7"/>
        <v>7.3996242586005208E-3</v>
      </c>
      <c r="AE180">
        <f t="shared" si="7"/>
        <v>4.0903671478238715E-2</v>
      </c>
      <c r="AF180">
        <f t="shared" si="7"/>
        <v>2.1463580771467409E-3</v>
      </c>
      <c r="AG180">
        <f t="shared" si="7"/>
        <v>7.1966405538209785E-3</v>
      </c>
      <c r="AH180">
        <f t="shared" si="7"/>
        <v>9.2925820293676097E-3</v>
      </c>
      <c r="AI180">
        <f t="shared" si="7"/>
        <v>9.2963542929077603E-2</v>
      </c>
      <c r="AJ180">
        <f t="shared" si="7"/>
        <v>0.49142845920159267</v>
      </c>
      <c r="AL180">
        <f t="shared" si="2"/>
        <v>1</v>
      </c>
    </row>
    <row r="181" spans="1:38" x14ac:dyDescent="0.35">
      <c r="A181" t="s">
        <v>140</v>
      </c>
      <c r="B181">
        <f t="shared" ref="B181:AJ188" si="8">B226/$AL226</f>
        <v>2.2704547027808191E-3</v>
      </c>
      <c r="C181">
        <f t="shared" si="8"/>
        <v>1.0518449393345633E-2</v>
      </c>
      <c r="D181">
        <f t="shared" si="8"/>
        <v>6.9809202001305986E-3</v>
      </c>
      <c r="E181">
        <f t="shared" si="8"/>
        <v>1.9006361348442992E-4</v>
      </c>
      <c r="F181">
        <f t="shared" si="8"/>
        <v>4.7966068481513816E-4</v>
      </c>
      <c r="G181">
        <f t="shared" si="8"/>
        <v>1.0992995397333186E-3</v>
      </c>
      <c r="H181">
        <f t="shared" si="8"/>
        <v>1.7810739894638856E-3</v>
      </c>
      <c r="I181">
        <f t="shared" si="8"/>
        <v>1.8273775579340004E-4</v>
      </c>
      <c r="J181">
        <f t="shared" si="8"/>
        <v>1.1592849556646993E-3</v>
      </c>
      <c r="K181">
        <f t="shared" si="8"/>
        <v>5.0426897887489497E-2</v>
      </c>
      <c r="L181">
        <f t="shared" si="8"/>
        <v>3.4927475244067946E-2</v>
      </c>
      <c r="M181">
        <f t="shared" si="8"/>
        <v>1.2949444686109976E-3</v>
      </c>
      <c r="N181">
        <f t="shared" si="8"/>
        <v>2.4516553094167336E-3</v>
      </c>
      <c r="O181">
        <f t="shared" si="8"/>
        <v>1.871613294799403E-3</v>
      </c>
      <c r="P181">
        <f t="shared" si="8"/>
        <v>2.9811562257238508E-2</v>
      </c>
      <c r="Q181">
        <f t="shared" si="8"/>
        <v>5.7656512961825745E-4</v>
      </c>
      <c r="R181">
        <f t="shared" si="8"/>
        <v>1.1785603181157019E-3</v>
      </c>
      <c r="S181">
        <f t="shared" si="8"/>
        <v>7.9069244717522107E-4</v>
      </c>
      <c r="T181">
        <f t="shared" si="8"/>
        <v>1.6862892245505522E-4</v>
      </c>
      <c r="U181">
        <f t="shared" si="8"/>
        <v>1.130656772566189E-2</v>
      </c>
      <c r="V181">
        <f t="shared" si="8"/>
        <v>4.5673642305458151E-3</v>
      </c>
      <c r="W181">
        <f t="shared" si="8"/>
        <v>8.1228085312034428E-3</v>
      </c>
      <c r="X181">
        <f t="shared" si="8"/>
        <v>4.1717837747056355E-2</v>
      </c>
      <c r="Y181">
        <f t="shared" si="8"/>
        <v>9.1120616108169704E-4</v>
      </c>
      <c r="Z181">
        <f t="shared" si="8"/>
        <v>1.4275357830405703E-4</v>
      </c>
      <c r="AA181">
        <f t="shared" si="8"/>
        <v>0</v>
      </c>
      <c r="AB181">
        <f t="shared" si="8"/>
        <v>4.8869326605483591E-3</v>
      </c>
      <c r="AC181">
        <f t="shared" si="8"/>
        <v>3.2263357862014855E-2</v>
      </c>
      <c r="AD181">
        <f t="shared" si="8"/>
        <v>3.6735577439550943E-2</v>
      </c>
      <c r="AE181">
        <f t="shared" si="8"/>
        <v>1.8343294979926737E-2</v>
      </c>
      <c r="AF181">
        <f t="shared" si="8"/>
        <v>1.4130493721909226E-2</v>
      </c>
      <c r="AG181">
        <f t="shared" si="8"/>
        <v>0.2241505975284587</v>
      </c>
      <c r="AH181">
        <f t="shared" si="8"/>
        <v>6.9105590273861933E-3</v>
      </c>
      <c r="AI181">
        <f t="shared" si="8"/>
        <v>4.4789708342325325E-2</v>
      </c>
      <c r="AJ181">
        <f t="shared" si="8"/>
        <v>0.40286040034982712</v>
      </c>
      <c r="AL181">
        <f t="shared" si="2"/>
        <v>1</v>
      </c>
    </row>
    <row r="182" spans="1:38" x14ac:dyDescent="0.35">
      <c r="A182" t="s">
        <v>141</v>
      </c>
      <c r="B182">
        <f t="shared" si="8"/>
        <v>2.5535700743731784E-3</v>
      </c>
      <c r="C182">
        <f t="shared" si="8"/>
        <v>2.5074356890763725E-3</v>
      </c>
      <c r="D182">
        <f t="shared" si="8"/>
        <v>1.7160353423241455E-3</v>
      </c>
      <c r="E182">
        <f t="shared" si="8"/>
        <v>4.4330139553876652E-3</v>
      </c>
      <c r="F182">
        <f t="shared" si="8"/>
        <v>7.0355392551842795E-4</v>
      </c>
      <c r="G182">
        <f t="shared" si="8"/>
        <v>7.9138214778366853E-4</v>
      </c>
      <c r="H182">
        <f t="shared" si="8"/>
        <v>1.5552128770660218E-2</v>
      </c>
      <c r="I182">
        <f t="shared" si="8"/>
        <v>1.8654488741926957E-3</v>
      </c>
      <c r="J182">
        <f t="shared" si="8"/>
        <v>3.7599087241651306E-2</v>
      </c>
      <c r="K182">
        <f t="shared" si="8"/>
        <v>1.0156098195009917E-2</v>
      </c>
      <c r="L182">
        <f t="shared" si="8"/>
        <v>3.280855454892409E-2</v>
      </c>
      <c r="M182">
        <f t="shared" si="8"/>
        <v>9.3171075454761727E-3</v>
      </c>
      <c r="N182">
        <f t="shared" si="8"/>
        <v>4.7653271212731389E-3</v>
      </c>
      <c r="O182">
        <f t="shared" si="8"/>
        <v>1.3930946452465048E-3</v>
      </c>
      <c r="P182">
        <f t="shared" si="8"/>
        <v>8.7818758801589888E-3</v>
      </c>
      <c r="Q182">
        <f t="shared" si="8"/>
        <v>2.7425481638887728E-3</v>
      </c>
      <c r="R182">
        <f t="shared" si="8"/>
        <v>9.1616519560460685E-3</v>
      </c>
      <c r="S182">
        <f t="shared" si="8"/>
        <v>1.0545574321138887E-3</v>
      </c>
      <c r="T182">
        <f t="shared" si="8"/>
        <v>3.5255041892296715E-4</v>
      </c>
      <c r="U182">
        <f t="shared" si="8"/>
        <v>9.0494553148804634E-3</v>
      </c>
      <c r="V182">
        <f t="shared" si="8"/>
        <v>2.3482256524325673E-2</v>
      </c>
      <c r="W182">
        <f t="shared" si="8"/>
        <v>1.8617180856381216E-3</v>
      </c>
      <c r="X182">
        <f t="shared" si="8"/>
        <v>1.5493346102214976E-2</v>
      </c>
      <c r="Y182">
        <f t="shared" si="8"/>
        <v>4.9364702216010139E-4</v>
      </c>
      <c r="Z182">
        <f t="shared" si="8"/>
        <v>8.8821885948556331E-4</v>
      </c>
      <c r="AA182">
        <f t="shared" si="8"/>
        <v>1.4888030208977479E-2</v>
      </c>
      <c r="AB182">
        <f t="shared" si="8"/>
        <v>0</v>
      </c>
      <c r="AC182">
        <f t="shared" si="8"/>
        <v>1.9854383136952203E-2</v>
      </c>
      <c r="AD182">
        <f t="shared" si="8"/>
        <v>2.2936433059307215E-2</v>
      </c>
      <c r="AE182">
        <f t="shared" si="8"/>
        <v>6.4366439580543611E-2</v>
      </c>
      <c r="AF182">
        <f t="shared" si="8"/>
        <v>3.8176340325370976E-2</v>
      </c>
      <c r="AG182">
        <f t="shared" si="8"/>
        <v>3.6109301476451375E-2</v>
      </c>
      <c r="AH182">
        <f t="shared" si="8"/>
        <v>4.898889351526891E-3</v>
      </c>
      <c r="AI182">
        <f t="shared" si="8"/>
        <v>3.1142620967042591E-2</v>
      </c>
      <c r="AJ182">
        <f t="shared" si="8"/>
        <v>0.56810389805709438</v>
      </c>
      <c r="AL182">
        <f t="shared" si="2"/>
        <v>0.99999999999999978</v>
      </c>
    </row>
    <row r="183" spans="1:38" x14ac:dyDescent="0.35">
      <c r="A183" t="s">
        <v>142</v>
      </c>
      <c r="B183">
        <f t="shared" si="8"/>
        <v>1.3384379840428718E-3</v>
      </c>
      <c r="C183">
        <f t="shared" si="8"/>
        <v>4.2893452406402386E-3</v>
      </c>
      <c r="D183">
        <f t="shared" si="8"/>
        <v>5.4068265031965157E-3</v>
      </c>
      <c r="E183">
        <f t="shared" si="8"/>
        <v>5.6017716114041094E-4</v>
      </c>
      <c r="F183">
        <f t="shared" si="8"/>
        <v>2.9739657511794779E-3</v>
      </c>
      <c r="G183">
        <f t="shared" si="8"/>
        <v>1.7025159793365976E-3</v>
      </c>
      <c r="H183">
        <f t="shared" si="8"/>
        <v>2.8417430714378516E-3</v>
      </c>
      <c r="I183">
        <f t="shared" si="8"/>
        <v>4.079956285384224E-4</v>
      </c>
      <c r="J183">
        <f t="shared" si="8"/>
        <v>1.6551331520813302E-3</v>
      </c>
      <c r="K183">
        <f t="shared" si="8"/>
        <v>2.2330238895444783E-2</v>
      </c>
      <c r="L183">
        <f t="shared" si="8"/>
        <v>3.228623674711513E-2</v>
      </c>
      <c r="M183">
        <f t="shared" si="8"/>
        <v>8.487341683287776E-3</v>
      </c>
      <c r="N183">
        <f t="shared" si="8"/>
        <v>3.9538165769941978E-3</v>
      </c>
      <c r="O183">
        <f t="shared" si="8"/>
        <v>2.1690594896245041E-2</v>
      </c>
      <c r="P183">
        <f t="shared" si="8"/>
        <v>3.1207090137392448E-2</v>
      </c>
      <c r="Q183">
        <f t="shared" si="8"/>
        <v>2.7643547455662035E-3</v>
      </c>
      <c r="R183">
        <f t="shared" si="8"/>
        <v>1.9646674226801584E-2</v>
      </c>
      <c r="S183">
        <f t="shared" si="8"/>
        <v>1.1567615175915352E-3</v>
      </c>
      <c r="T183">
        <f t="shared" si="8"/>
        <v>4.79116998476742E-3</v>
      </c>
      <c r="U183">
        <f t="shared" si="8"/>
        <v>1.1537670099164891E-2</v>
      </c>
      <c r="V183">
        <f t="shared" si="8"/>
        <v>2.9117070605344537E-2</v>
      </c>
      <c r="W183">
        <f t="shared" si="8"/>
        <v>9.5025891487056802E-3</v>
      </c>
      <c r="X183">
        <f t="shared" si="8"/>
        <v>6.7727784902145149E-2</v>
      </c>
      <c r="Y183">
        <f t="shared" si="8"/>
        <v>2.6027534440671274E-3</v>
      </c>
      <c r="Z183">
        <f t="shared" si="8"/>
        <v>3.3522353322314039E-4</v>
      </c>
      <c r="AA183">
        <f t="shared" si="8"/>
        <v>3.5355172076602624E-2</v>
      </c>
      <c r="AB183">
        <f t="shared" si="8"/>
        <v>8.0926328230653873E-3</v>
      </c>
      <c r="AC183">
        <f t="shared" si="8"/>
        <v>0</v>
      </c>
      <c r="AD183">
        <f t="shared" si="8"/>
        <v>2.0855368338152238E-2</v>
      </c>
      <c r="AE183">
        <f t="shared" si="8"/>
        <v>0.11838239275407689</v>
      </c>
      <c r="AF183">
        <f t="shared" si="8"/>
        <v>9.263784714354005E-2</v>
      </c>
      <c r="AG183">
        <f t="shared" si="8"/>
        <v>9.4786711530808407E-3</v>
      </c>
      <c r="AH183">
        <f t="shared" si="8"/>
        <v>1.6297861793274605E-3</v>
      </c>
      <c r="AI183">
        <f t="shared" si="8"/>
        <v>6.7991027866496578E-2</v>
      </c>
      <c r="AJ183">
        <f t="shared" si="8"/>
        <v>0.35526359005020752</v>
      </c>
      <c r="AL183">
        <f t="shared" si="2"/>
        <v>1</v>
      </c>
    </row>
    <row r="184" spans="1:38" x14ac:dyDescent="0.35">
      <c r="A184" t="s">
        <v>143</v>
      </c>
      <c r="B184">
        <f t="shared" si="8"/>
        <v>1.1989895257952154E-3</v>
      </c>
      <c r="C184">
        <f t="shared" si="8"/>
        <v>1.599796083980712E-3</v>
      </c>
      <c r="D184">
        <f t="shared" si="8"/>
        <v>7.5024273231929736E-5</v>
      </c>
      <c r="E184">
        <f t="shared" si="8"/>
        <v>3.2344591464762327E-5</v>
      </c>
      <c r="F184">
        <f t="shared" si="8"/>
        <v>6.8539729532472561E-5</v>
      </c>
      <c r="G184">
        <f t="shared" si="8"/>
        <v>3.7430289248559213E-4</v>
      </c>
      <c r="H184">
        <f t="shared" si="8"/>
        <v>1.0553325146587613E-3</v>
      </c>
      <c r="I184">
        <f t="shared" si="8"/>
        <v>2.5313158537640084E-5</v>
      </c>
      <c r="J184">
        <f t="shared" si="8"/>
        <v>7.4633638069311842E-4</v>
      </c>
      <c r="K184">
        <f t="shared" si="8"/>
        <v>9.8524810208325108E-3</v>
      </c>
      <c r="L184">
        <f t="shared" si="8"/>
        <v>7.5510893034505195E-3</v>
      </c>
      <c r="M184">
        <f t="shared" si="8"/>
        <v>2.7418868080894684E-4</v>
      </c>
      <c r="N184">
        <f t="shared" si="8"/>
        <v>1.1111970632480036E-3</v>
      </c>
      <c r="O184">
        <f t="shared" si="8"/>
        <v>1.0888155285974387E-3</v>
      </c>
      <c r="P184">
        <f t="shared" si="8"/>
        <v>1.5964373656491743E-2</v>
      </c>
      <c r="Q184">
        <f t="shared" si="8"/>
        <v>2.0848756679149773E-5</v>
      </c>
      <c r="R184">
        <f t="shared" si="8"/>
        <v>4.5462492258959702E-6</v>
      </c>
      <c r="S184">
        <f t="shared" si="8"/>
        <v>8.7591564463579972E-5</v>
      </c>
      <c r="T184">
        <f t="shared" si="8"/>
        <v>4.9487894601365144E-5</v>
      </c>
      <c r="U184">
        <f t="shared" si="8"/>
        <v>5.5177625956615763E-3</v>
      </c>
      <c r="V184">
        <f t="shared" si="8"/>
        <v>9.3968218451456975E-5</v>
      </c>
      <c r="W184">
        <f t="shared" si="8"/>
        <v>8.7247061453499806E-4</v>
      </c>
      <c r="X184">
        <f t="shared" si="8"/>
        <v>3.0454661344668098E-4</v>
      </c>
      <c r="Y184">
        <f t="shared" si="8"/>
        <v>8.1296757843108636E-5</v>
      </c>
      <c r="Z184">
        <f t="shared" si="8"/>
        <v>6.8253263746552767E-5</v>
      </c>
      <c r="AA184">
        <f t="shared" si="8"/>
        <v>1.3671062506473618E-2</v>
      </c>
      <c r="AB184">
        <f t="shared" si="8"/>
        <v>2.5178556821606607E-3</v>
      </c>
      <c r="AC184">
        <f t="shared" si="8"/>
        <v>1.7960340761394886E-2</v>
      </c>
      <c r="AD184">
        <f t="shared" si="8"/>
        <v>0</v>
      </c>
      <c r="AE184">
        <f t="shared" si="8"/>
        <v>0.30100802436426477</v>
      </c>
      <c r="AF184">
        <f t="shared" si="8"/>
        <v>1.163704381639661E-2</v>
      </c>
      <c r="AG184">
        <f t="shared" si="8"/>
        <v>1.3172820377726572E-2</v>
      </c>
      <c r="AH184">
        <f t="shared" si="8"/>
        <v>4.1391850644388242E-3</v>
      </c>
      <c r="AI184">
        <f t="shared" si="8"/>
        <v>0.28198387616534981</v>
      </c>
      <c r="AJ184">
        <f t="shared" si="8"/>
        <v>0.30579089432933043</v>
      </c>
      <c r="AL184">
        <f t="shared" si="2"/>
        <v>1</v>
      </c>
    </row>
    <row r="185" spans="1:38" x14ac:dyDescent="0.35">
      <c r="A185" t="s">
        <v>144</v>
      </c>
      <c r="B185">
        <f t="shared" si="8"/>
        <v>1.1790594828749894E-3</v>
      </c>
      <c r="C185">
        <f t="shared" si="8"/>
        <v>1.2592093528061778E-3</v>
      </c>
      <c r="D185">
        <f t="shared" si="8"/>
        <v>1.1482228022472395E-4</v>
      </c>
      <c r="E185">
        <f t="shared" si="8"/>
        <v>1.1572895621173485E-3</v>
      </c>
      <c r="F185">
        <f t="shared" si="8"/>
        <v>1.5449631320160703E-3</v>
      </c>
      <c r="G185">
        <f t="shared" si="8"/>
        <v>1.4170991913523162E-3</v>
      </c>
      <c r="H185">
        <f t="shared" si="8"/>
        <v>1.7135350107854894E-3</v>
      </c>
      <c r="I185">
        <f t="shared" si="8"/>
        <v>7.7443669272789692E-5</v>
      </c>
      <c r="J185">
        <f t="shared" si="8"/>
        <v>6.9082281412381503E-4</v>
      </c>
      <c r="K185">
        <f t="shared" si="8"/>
        <v>1.0382345111083437E-2</v>
      </c>
      <c r="L185">
        <f t="shared" si="8"/>
        <v>1.5464324176024684E-2</v>
      </c>
      <c r="M185">
        <f t="shared" si="8"/>
        <v>3.315512421370786E-3</v>
      </c>
      <c r="N185">
        <f t="shared" si="8"/>
        <v>7.4809837484021886E-4</v>
      </c>
      <c r="O185">
        <f t="shared" si="8"/>
        <v>2.8690036787637437E-3</v>
      </c>
      <c r="P185">
        <f t="shared" si="8"/>
        <v>8.7823376421851101E-3</v>
      </c>
      <c r="Q185">
        <f t="shared" si="8"/>
        <v>1.1000786485301434E-4</v>
      </c>
      <c r="R185">
        <f t="shared" si="8"/>
        <v>1.1075669409956521E-4</v>
      </c>
      <c r="S185">
        <f t="shared" si="8"/>
        <v>5.9243706649784452E-5</v>
      </c>
      <c r="T185">
        <f t="shared" si="8"/>
        <v>3.0306825573823562E-3</v>
      </c>
      <c r="U185">
        <f t="shared" si="8"/>
        <v>8.0904786782405279E-3</v>
      </c>
      <c r="V185">
        <f t="shared" si="8"/>
        <v>1.3346004757269106E-3</v>
      </c>
      <c r="W185">
        <f t="shared" si="8"/>
        <v>5.3014237450060224E-4</v>
      </c>
      <c r="X185">
        <f t="shared" si="8"/>
        <v>4.2174350486319848E-4</v>
      </c>
      <c r="Y185">
        <f t="shared" si="8"/>
        <v>2.1319186606839473E-4</v>
      </c>
      <c r="Z185">
        <f t="shared" si="8"/>
        <v>2.3042212175342029E-4</v>
      </c>
      <c r="AA185">
        <f t="shared" si="8"/>
        <v>3.0071653683827644E-3</v>
      </c>
      <c r="AB185">
        <f t="shared" si="8"/>
        <v>2.9493277367930496E-3</v>
      </c>
      <c r="AC185">
        <f t="shared" si="8"/>
        <v>4.9473674005920266E-2</v>
      </c>
      <c r="AD185">
        <f t="shared" si="8"/>
        <v>0.17285337732733291</v>
      </c>
      <c r="AE185">
        <f t="shared" si="8"/>
        <v>0</v>
      </c>
      <c r="AF185">
        <f t="shared" si="8"/>
        <v>8.010657969942174E-2</v>
      </c>
      <c r="AG185">
        <f t="shared" si="8"/>
        <v>2.1699115989386276E-2</v>
      </c>
      <c r="AH185">
        <f t="shared" si="8"/>
        <v>1.4737139147480227E-3</v>
      </c>
      <c r="AI185">
        <f t="shared" si="8"/>
        <v>0.15548013117128781</v>
      </c>
      <c r="AJ185">
        <f t="shared" si="8"/>
        <v>0.44810977904274774</v>
      </c>
      <c r="AL185">
        <f t="shared" si="2"/>
        <v>1</v>
      </c>
    </row>
    <row r="186" spans="1:38" x14ac:dyDescent="0.35">
      <c r="A186" t="s">
        <v>145</v>
      </c>
      <c r="B186">
        <f t="shared" si="8"/>
        <v>4.3785360536527623E-4</v>
      </c>
      <c r="C186">
        <f t="shared" si="8"/>
        <v>7.1776730232807318E-4</v>
      </c>
      <c r="D186">
        <f t="shared" si="8"/>
        <v>8.0539969665908568E-6</v>
      </c>
      <c r="E186">
        <f t="shared" si="8"/>
        <v>2.1618797950667929E-6</v>
      </c>
      <c r="F186">
        <f t="shared" si="8"/>
        <v>1.1774287043377578E-5</v>
      </c>
      <c r="G186">
        <f t="shared" si="8"/>
        <v>5.7492076329237904E-5</v>
      </c>
      <c r="H186">
        <f t="shared" si="8"/>
        <v>3.8358113836274056E-4</v>
      </c>
      <c r="I186">
        <f t="shared" si="8"/>
        <v>1.0295455159022072E-5</v>
      </c>
      <c r="J186">
        <f t="shared" si="8"/>
        <v>1.862565547979861E-4</v>
      </c>
      <c r="K186">
        <f t="shared" si="8"/>
        <v>1.9235424949603495E-3</v>
      </c>
      <c r="L186">
        <f t="shared" si="8"/>
        <v>2.2956212391373743E-3</v>
      </c>
      <c r="M186">
        <f t="shared" si="8"/>
        <v>5.371939714085294E-4</v>
      </c>
      <c r="N186">
        <f t="shared" si="8"/>
        <v>4.0057775773315825E-5</v>
      </c>
      <c r="O186">
        <f t="shared" si="8"/>
        <v>7.264479791739088E-4</v>
      </c>
      <c r="P186">
        <f t="shared" si="8"/>
        <v>4.9082596030087062E-3</v>
      </c>
      <c r="Q186">
        <f t="shared" si="8"/>
        <v>4.6387574130344217E-6</v>
      </c>
      <c r="R186">
        <f t="shared" si="8"/>
        <v>5.4378571532354906E-7</v>
      </c>
      <c r="S186">
        <f t="shared" si="8"/>
        <v>7.2084764945938778E-6</v>
      </c>
      <c r="T186">
        <f t="shared" si="8"/>
        <v>1.634009759216128E-5</v>
      </c>
      <c r="U186">
        <f t="shared" si="8"/>
        <v>9.3259581754644356E-4</v>
      </c>
      <c r="V186">
        <f t="shared" si="8"/>
        <v>2.9961266607704809E-5</v>
      </c>
      <c r="W186">
        <f t="shared" si="8"/>
        <v>2.9087893696630283E-4</v>
      </c>
      <c r="X186">
        <f t="shared" si="8"/>
        <v>3.0206633332911782E-6</v>
      </c>
      <c r="Y186">
        <f t="shared" si="8"/>
        <v>5.272068825392946E-6</v>
      </c>
      <c r="Z186">
        <f t="shared" si="8"/>
        <v>5.049912466083934E-6</v>
      </c>
      <c r="AA186">
        <f t="shared" si="8"/>
        <v>1.3306768030622931E-3</v>
      </c>
      <c r="AB186">
        <f t="shared" si="8"/>
        <v>8.1689214354513113E-4</v>
      </c>
      <c r="AC186">
        <f t="shared" si="8"/>
        <v>3.0057748782976065E-2</v>
      </c>
      <c r="AD186">
        <f t="shared" si="8"/>
        <v>6.5830267647416455E-3</v>
      </c>
      <c r="AE186">
        <f t="shared" si="8"/>
        <v>3.715475915322828E-2</v>
      </c>
      <c r="AF186">
        <f t="shared" si="8"/>
        <v>0</v>
      </c>
      <c r="AG186">
        <f t="shared" si="8"/>
        <v>1.1137991441117889E-4</v>
      </c>
      <c r="AH186">
        <f t="shared" si="8"/>
        <v>2.2103894597935212E-4</v>
      </c>
      <c r="AI186">
        <f t="shared" si="8"/>
        <v>0.11128086914835919</v>
      </c>
      <c r="AJ186">
        <f t="shared" si="8"/>
        <v>0.79890173920112706</v>
      </c>
      <c r="AL186">
        <f t="shared" si="2"/>
        <v>1</v>
      </c>
    </row>
    <row r="187" spans="1:38" x14ac:dyDescent="0.35">
      <c r="A187" t="s">
        <v>146</v>
      </c>
      <c r="B187">
        <f t="shared" si="8"/>
        <v>4.3535299438645096E-4</v>
      </c>
      <c r="C187">
        <f t="shared" si="8"/>
        <v>9.7707072287800205E-4</v>
      </c>
      <c r="D187">
        <f t="shared" si="8"/>
        <v>2.4389523495039272E-5</v>
      </c>
      <c r="E187">
        <f t="shared" si="8"/>
        <v>5.6520966800009788E-5</v>
      </c>
      <c r="F187">
        <f t="shared" si="8"/>
        <v>2.1906517310795999E-4</v>
      </c>
      <c r="G187">
        <f t="shared" si="8"/>
        <v>9.0711694745255174E-5</v>
      </c>
      <c r="H187">
        <f t="shared" si="8"/>
        <v>4.1062919823437312E-4</v>
      </c>
      <c r="I187">
        <f t="shared" si="8"/>
        <v>1.1218768125425424E-5</v>
      </c>
      <c r="J187">
        <f t="shared" si="8"/>
        <v>1.1475043829155027E-4</v>
      </c>
      <c r="K187">
        <f t="shared" si="8"/>
        <v>6.5685918325537806E-3</v>
      </c>
      <c r="L187">
        <f t="shared" si="8"/>
        <v>6.9582361362073965E-3</v>
      </c>
      <c r="M187">
        <f t="shared" si="8"/>
        <v>2.7979034076424243E-4</v>
      </c>
      <c r="N187">
        <f t="shared" si="8"/>
        <v>1.7599868075375422E-4</v>
      </c>
      <c r="O187">
        <f t="shared" si="8"/>
        <v>3.2293421104831818E-4</v>
      </c>
      <c r="P187">
        <f t="shared" si="8"/>
        <v>1.5285731485280538E-2</v>
      </c>
      <c r="Q187">
        <f t="shared" si="8"/>
        <v>1.237840536774455E-5</v>
      </c>
      <c r="R187">
        <f t="shared" si="8"/>
        <v>5.5460373307924321E-5</v>
      </c>
      <c r="S187">
        <f t="shared" si="8"/>
        <v>4.2383915842178781E-4</v>
      </c>
      <c r="T187">
        <f t="shared" si="8"/>
        <v>1.4291187794132149E-5</v>
      </c>
      <c r="U187">
        <f t="shared" si="8"/>
        <v>1.8862407647364395E-3</v>
      </c>
      <c r="V187">
        <f t="shared" si="8"/>
        <v>3.5946278418137067E-4</v>
      </c>
      <c r="W187">
        <f t="shared" si="8"/>
        <v>1.2363070093750041E-2</v>
      </c>
      <c r="X187">
        <f t="shared" si="8"/>
        <v>1.6869420417402162E-4</v>
      </c>
      <c r="Y187">
        <f t="shared" si="8"/>
        <v>1.6119370350528496E-5</v>
      </c>
      <c r="Z187">
        <f t="shared" si="8"/>
        <v>5.0334859233332314E-5</v>
      </c>
      <c r="AA187">
        <f t="shared" si="8"/>
        <v>3.5110951682312222E-2</v>
      </c>
      <c r="AB187">
        <f t="shared" si="8"/>
        <v>1.52967913707233E-3</v>
      </c>
      <c r="AC187">
        <f t="shared" si="8"/>
        <v>4.0418083107072273E-3</v>
      </c>
      <c r="AD187">
        <f t="shared" si="8"/>
        <v>9.3598654991649387E-3</v>
      </c>
      <c r="AE187">
        <f t="shared" si="8"/>
        <v>1.6458593131667323E-2</v>
      </c>
      <c r="AF187">
        <f t="shared" si="8"/>
        <v>5.6751449860449382E-4</v>
      </c>
      <c r="AG187">
        <f t="shared" si="8"/>
        <v>0</v>
      </c>
      <c r="AH187">
        <f t="shared" si="8"/>
        <v>1.865117621587648E-4</v>
      </c>
      <c r="AI187">
        <f t="shared" si="8"/>
        <v>6.6204909640173656E-2</v>
      </c>
      <c r="AJ187">
        <f t="shared" si="8"/>
        <v>0.81925928297014972</v>
      </c>
      <c r="AL187">
        <f t="shared" si="2"/>
        <v>1</v>
      </c>
    </row>
    <row r="188" spans="1:38" x14ac:dyDescent="0.35">
      <c r="A188" t="s">
        <v>147</v>
      </c>
      <c r="B188">
        <f t="shared" si="8"/>
        <v>1.5235068134565894E-3</v>
      </c>
      <c r="C188">
        <f t="shared" si="8"/>
        <v>3.9919485391086814E-4</v>
      </c>
      <c r="D188">
        <f t="shared" si="8"/>
        <v>9.277945322002844E-4</v>
      </c>
      <c r="E188">
        <f t="shared" si="8"/>
        <v>7.2857825169340339E-5</v>
      </c>
      <c r="F188">
        <f t="shared" si="8"/>
        <v>5.5964069346715282E-5</v>
      </c>
      <c r="G188">
        <f t="shared" si="8"/>
        <v>2.1586481343062102E-3</v>
      </c>
      <c r="H188">
        <f t="shared" si="8"/>
        <v>4.3190338480102354E-4</v>
      </c>
      <c r="I188">
        <f t="shared" si="8"/>
        <v>6.2000672403991278E-3</v>
      </c>
      <c r="J188">
        <f t="shared" si="8"/>
        <v>8.2330155180105182E-4</v>
      </c>
      <c r="K188">
        <f t="shared" si="8"/>
        <v>4.7806974838199611E-3</v>
      </c>
      <c r="L188">
        <f t="shared" ref="L188:AJ188" si="9">L233/$AL233</f>
        <v>6.6887073568694097E-2</v>
      </c>
      <c r="M188">
        <f t="shared" si="9"/>
        <v>5.7154059004950993E-3</v>
      </c>
      <c r="N188">
        <f t="shared" si="9"/>
        <v>1.8869944107423632E-3</v>
      </c>
      <c r="O188">
        <f t="shared" si="9"/>
        <v>5.0226414022285914E-4</v>
      </c>
      <c r="P188">
        <f t="shared" si="9"/>
        <v>8.6804870537064791E-3</v>
      </c>
      <c r="Q188">
        <f t="shared" si="9"/>
        <v>1.3545342233876408E-2</v>
      </c>
      <c r="R188">
        <f t="shared" si="9"/>
        <v>1.2108159485922225E-2</v>
      </c>
      <c r="S188">
        <f t="shared" si="9"/>
        <v>4.1572988366426687E-5</v>
      </c>
      <c r="T188">
        <f t="shared" si="9"/>
        <v>7.0355150327003883E-5</v>
      </c>
      <c r="U188">
        <f t="shared" si="9"/>
        <v>3.3122467143473585E-4</v>
      </c>
      <c r="V188">
        <f t="shared" si="9"/>
        <v>4.769038886570107E-3</v>
      </c>
      <c r="W188">
        <f t="shared" si="9"/>
        <v>9.2072090252272895E-4</v>
      </c>
      <c r="X188">
        <f t="shared" si="9"/>
        <v>9.5802561117484591E-4</v>
      </c>
      <c r="Y188">
        <f t="shared" si="9"/>
        <v>2.3566060710233835E-4</v>
      </c>
      <c r="Z188">
        <f t="shared" si="9"/>
        <v>1.167793482702328E-4</v>
      </c>
      <c r="AA188">
        <f t="shared" si="9"/>
        <v>4.4652371415992709E-3</v>
      </c>
      <c r="AB188">
        <f t="shared" si="9"/>
        <v>1.4986061796669371E-3</v>
      </c>
      <c r="AC188">
        <f t="shared" si="9"/>
        <v>5.5964181448611922E-3</v>
      </c>
      <c r="AD188">
        <f t="shared" si="9"/>
        <v>9.2406125878765708E-3</v>
      </c>
      <c r="AE188">
        <f t="shared" si="9"/>
        <v>6.6436544453767482E-3</v>
      </c>
      <c r="AF188">
        <f t="shared" si="9"/>
        <v>1.0821672515064652E-3</v>
      </c>
      <c r="AG188">
        <f t="shared" si="9"/>
        <v>8.9702816666929958E-4</v>
      </c>
      <c r="AH188">
        <f t="shared" si="9"/>
        <v>0</v>
      </c>
      <c r="AI188">
        <f t="shared" si="9"/>
        <v>4.578033789736867E-2</v>
      </c>
      <c r="AJ188">
        <f t="shared" si="9"/>
        <v>0.79065289733643573</v>
      </c>
      <c r="AL188">
        <f t="shared" si="2"/>
        <v>1</v>
      </c>
    </row>
    <row r="189" spans="1:38" x14ac:dyDescent="0.35">
      <c r="A189" t="s">
        <v>148</v>
      </c>
      <c r="B189">
        <f t="shared" ref="B189:AJ190" si="10">B234/$AL234</f>
        <v>1.0658673691561924E-3</v>
      </c>
      <c r="C189">
        <f t="shared" si="10"/>
        <v>1.1401098908680636E-3</v>
      </c>
      <c r="D189">
        <f t="shared" si="10"/>
        <v>7.8233641545272714E-4</v>
      </c>
      <c r="E189">
        <f t="shared" si="10"/>
        <v>7.9757111268619378E-4</v>
      </c>
      <c r="F189">
        <f t="shared" si="10"/>
        <v>7.6602972678641609E-4</v>
      </c>
      <c r="G189">
        <f t="shared" si="10"/>
        <v>2.5607684776964104E-3</v>
      </c>
      <c r="H189">
        <f t="shared" si="10"/>
        <v>1.4667533560179483E-3</v>
      </c>
      <c r="I189">
        <f t="shared" si="10"/>
        <v>1.8863254558124817E-4</v>
      </c>
      <c r="J189">
        <f t="shared" si="10"/>
        <v>9.0624931092425176E-4</v>
      </c>
      <c r="K189">
        <f t="shared" si="10"/>
        <v>8.5345550082322023E-3</v>
      </c>
      <c r="L189">
        <f t="shared" si="10"/>
        <v>1.8697196789491395E-2</v>
      </c>
      <c r="M189">
        <f t="shared" si="10"/>
        <v>2.97235195589606E-3</v>
      </c>
      <c r="N189">
        <f t="shared" si="10"/>
        <v>1.5113578587586723E-3</v>
      </c>
      <c r="O189">
        <f t="shared" si="10"/>
        <v>1.9286454007852209E-3</v>
      </c>
      <c r="P189">
        <f t="shared" si="10"/>
        <v>8.4853572421195352E-3</v>
      </c>
      <c r="Q189">
        <f t="shared" si="10"/>
        <v>3.0131411005523886E-4</v>
      </c>
      <c r="R189">
        <f t="shared" si="10"/>
        <v>4.2280359770190969E-4</v>
      </c>
      <c r="S189">
        <f t="shared" si="10"/>
        <v>4.5088753094338195E-4</v>
      </c>
      <c r="T189">
        <f t="shared" si="10"/>
        <v>1.0811719226294502E-3</v>
      </c>
      <c r="U189">
        <f t="shared" si="10"/>
        <v>4.6907067894966349E-3</v>
      </c>
      <c r="V189">
        <f t="shared" si="10"/>
        <v>5.9575091642417397E-3</v>
      </c>
      <c r="W189">
        <f t="shared" si="10"/>
        <v>5.9481234178510346E-3</v>
      </c>
      <c r="X189">
        <f t="shared" si="10"/>
        <v>3.6919497062119075E-3</v>
      </c>
      <c r="Y189">
        <f t="shared" si="10"/>
        <v>1.9703168038774302E-4</v>
      </c>
      <c r="Z189">
        <f t="shared" si="10"/>
        <v>6.0452037554383333E-4</v>
      </c>
      <c r="AA189">
        <f t="shared" si="10"/>
        <v>5.4794009851930701E-3</v>
      </c>
      <c r="AB189">
        <f t="shared" si="10"/>
        <v>1.779011610307135E-3</v>
      </c>
      <c r="AC189">
        <f t="shared" si="10"/>
        <v>2.7566875465415037E-2</v>
      </c>
      <c r="AD189">
        <f t="shared" si="10"/>
        <v>5.8776542542374133E-2</v>
      </c>
      <c r="AE189">
        <f t="shared" si="10"/>
        <v>0.14260136626800105</v>
      </c>
      <c r="AF189">
        <f t="shared" si="10"/>
        <v>0.13546236213413992</v>
      </c>
      <c r="AG189">
        <f t="shared" si="10"/>
        <v>6.5505761349393204E-2</v>
      </c>
      <c r="AH189">
        <f t="shared" si="10"/>
        <v>5.223249365374172E-3</v>
      </c>
      <c r="AI189">
        <f t="shared" si="10"/>
        <v>0</v>
      </c>
      <c r="AJ189">
        <f t="shared" si="10"/>
        <v>0.48245562952428678</v>
      </c>
      <c r="AL189">
        <f t="shared" si="2"/>
        <v>1</v>
      </c>
    </row>
    <row r="190" spans="1:38" x14ac:dyDescent="0.35">
      <c r="A190" t="s">
        <v>149</v>
      </c>
      <c r="B190">
        <f t="shared" si="10"/>
        <v>6.4226282010374528E-3</v>
      </c>
      <c r="C190">
        <f t="shared" si="10"/>
        <v>6.4677201248968669E-3</v>
      </c>
      <c r="D190">
        <f t="shared" si="10"/>
        <v>5.4613881098342504E-3</v>
      </c>
      <c r="E190">
        <f t="shared" si="10"/>
        <v>5.4675885468135387E-3</v>
      </c>
      <c r="F190">
        <f t="shared" si="10"/>
        <v>4.2766132938344475E-4</v>
      </c>
      <c r="G190">
        <f t="shared" si="10"/>
        <v>1.3509022795532896E-3</v>
      </c>
      <c r="H190">
        <f t="shared" si="10"/>
        <v>2.9817059573408432E-3</v>
      </c>
      <c r="I190">
        <f t="shared" si="10"/>
        <v>8.6724954433693832E-4</v>
      </c>
      <c r="J190">
        <f t="shared" si="10"/>
        <v>9.8592350280624595E-4</v>
      </c>
      <c r="K190">
        <f t="shared" si="10"/>
        <v>5.0756569380746054E-2</v>
      </c>
      <c r="L190">
        <f t="shared" si="10"/>
        <v>5.9939346445663878E-2</v>
      </c>
      <c r="M190">
        <f t="shared" si="10"/>
        <v>9.6127752149385345E-3</v>
      </c>
      <c r="N190">
        <f t="shared" si="10"/>
        <v>2.4469827418747204E-3</v>
      </c>
      <c r="O190">
        <f t="shared" si="10"/>
        <v>1.0808453050138609E-3</v>
      </c>
      <c r="P190">
        <f t="shared" si="10"/>
        <v>2.7673042877770067E-2</v>
      </c>
      <c r="Q190">
        <f t="shared" si="10"/>
        <v>3.3641071838097915E-3</v>
      </c>
      <c r="R190">
        <f t="shared" si="10"/>
        <v>3.5660416724912335E-3</v>
      </c>
      <c r="S190">
        <f t="shared" si="10"/>
        <v>7.0578736134021592E-4</v>
      </c>
      <c r="T190">
        <f t="shared" si="10"/>
        <v>1.495352974266735E-4</v>
      </c>
      <c r="U190">
        <f t="shared" si="10"/>
        <v>9.8854150081595094E-3</v>
      </c>
      <c r="V190">
        <f t="shared" si="10"/>
        <v>5.4590799085772624E-3</v>
      </c>
      <c r="W190">
        <f t="shared" si="10"/>
        <v>8.013560901692883E-3</v>
      </c>
      <c r="X190">
        <f t="shared" si="10"/>
        <v>4.4652227276695267E-3</v>
      </c>
      <c r="Y190">
        <f t="shared" si="10"/>
        <v>4.581917768538454E-4</v>
      </c>
      <c r="Z190">
        <f t="shared" si="10"/>
        <v>1.5441319746952033E-3</v>
      </c>
      <c r="AA190">
        <f t="shared" si="10"/>
        <v>2.7746367659523232E-2</v>
      </c>
      <c r="AB190">
        <f t="shared" si="10"/>
        <v>8.6128198550620705E-3</v>
      </c>
      <c r="AC190">
        <f t="shared" si="10"/>
        <v>3.2399080127968931E-2</v>
      </c>
      <c r="AD190">
        <f t="shared" si="10"/>
        <v>4.7012171730156774E-2</v>
      </c>
      <c r="AE190">
        <f t="shared" si="10"/>
        <v>0.11286937768402935</v>
      </c>
      <c r="AF190">
        <f t="shared" si="10"/>
        <v>0.1940978875179705</v>
      </c>
      <c r="AG190">
        <f t="shared" si="10"/>
        <v>5.6813870227415637E-2</v>
      </c>
      <c r="AH190">
        <f t="shared" si="10"/>
        <v>0.14463650394993557</v>
      </c>
      <c r="AI190">
        <f t="shared" si="10"/>
        <v>0.15625851787321188</v>
      </c>
      <c r="AJ190">
        <f t="shared" si="10"/>
        <v>0</v>
      </c>
      <c r="AL190">
        <f t="shared" si="2"/>
        <v>1</v>
      </c>
    </row>
    <row r="192" spans="1:38" x14ac:dyDescent="0.35">
      <c r="F192" t="s">
        <v>119</v>
      </c>
    </row>
    <row r="193" spans="1:38" x14ac:dyDescent="0.35">
      <c r="A193" t="s">
        <v>575</v>
      </c>
      <c r="B193" t="s">
        <v>576</v>
      </c>
      <c r="C193" t="s">
        <v>577</v>
      </c>
      <c r="D193" t="s">
        <v>578</v>
      </c>
      <c r="E193" t="s">
        <v>579</v>
      </c>
      <c r="F193" t="s">
        <v>580</v>
      </c>
      <c r="G193" t="s">
        <v>581</v>
      </c>
      <c r="H193" t="s">
        <v>582</v>
      </c>
      <c r="I193" t="s">
        <v>583</v>
      </c>
      <c r="J193" t="s">
        <v>584</v>
      </c>
      <c r="K193" t="s">
        <v>585</v>
      </c>
      <c r="L193" t="s">
        <v>586</v>
      </c>
      <c r="M193" t="s">
        <v>587</v>
      </c>
      <c r="N193" t="s">
        <v>588</v>
      </c>
      <c r="O193" t="s">
        <v>589</v>
      </c>
      <c r="P193" t="s">
        <v>590</v>
      </c>
      <c r="Q193" t="s">
        <v>591</v>
      </c>
      <c r="R193" t="s">
        <v>592</v>
      </c>
      <c r="S193" t="s">
        <v>593</v>
      </c>
      <c r="T193" t="s">
        <v>594</v>
      </c>
      <c r="U193" t="s">
        <v>595</v>
      </c>
      <c r="V193" t="s">
        <v>596</v>
      </c>
      <c r="W193" t="s">
        <v>597</v>
      </c>
      <c r="X193" t="s">
        <v>598</v>
      </c>
      <c r="Y193" t="s">
        <v>599</v>
      </c>
      <c r="Z193" t="s">
        <v>600</v>
      </c>
      <c r="AA193" t="s">
        <v>601</v>
      </c>
      <c r="AB193" t="s">
        <v>602</v>
      </c>
      <c r="AC193" t="s">
        <v>603</v>
      </c>
      <c r="AD193" t="s">
        <v>604</v>
      </c>
      <c r="AE193" t="s">
        <v>225</v>
      </c>
      <c r="AF193" t="s">
        <v>145</v>
      </c>
      <c r="AG193" t="s">
        <v>146</v>
      </c>
      <c r="AH193" t="s">
        <v>147</v>
      </c>
      <c r="AI193" t="s">
        <v>148</v>
      </c>
      <c r="AJ193" t="s">
        <v>149</v>
      </c>
    </row>
    <row r="194" spans="1:38" x14ac:dyDescent="0.35">
      <c r="A194" t="s">
        <v>605</v>
      </c>
      <c r="B194" s="190">
        <v>6.7638094652093458E-3</v>
      </c>
      <c r="C194" s="190">
        <v>6.0517171836007855E-3</v>
      </c>
      <c r="D194" s="190">
        <v>7.7984313042458895E-3</v>
      </c>
      <c r="E194" s="190">
        <v>1.1432512756108498E-2</v>
      </c>
      <c r="F194" s="191">
        <v>2.5111601733975593E-2</v>
      </c>
      <c r="G194" s="190">
        <v>3.7858541191296614E-3</v>
      </c>
      <c r="H194" s="190">
        <v>5.108581845221092E-3</v>
      </c>
      <c r="I194" s="190">
        <v>7.8017258026502846E-3</v>
      </c>
      <c r="J194" s="190">
        <v>3.0320098344720284E-3</v>
      </c>
      <c r="K194" s="190">
        <v>5.2085601839995709E-3</v>
      </c>
      <c r="L194" s="190">
        <v>6.7653358045530994E-3</v>
      </c>
      <c r="M194" s="190">
        <v>9.8700339417379622E-3</v>
      </c>
      <c r="N194" s="190">
        <v>5.0849162782492198E-3</v>
      </c>
      <c r="O194" s="190">
        <v>8.1738329729474125E-3</v>
      </c>
      <c r="P194" s="190">
        <v>5.0635419117172099E-3</v>
      </c>
      <c r="Q194" s="190">
        <v>1.4625487128787217E-2</v>
      </c>
      <c r="R194" s="190">
        <v>1.7020425175451041E-2</v>
      </c>
      <c r="S194" s="190">
        <v>2.5743494823914276E-2</v>
      </c>
      <c r="T194" s="190">
        <v>2.447970864403691E-2</v>
      </c>
      <c r="U194" s="190">
        <v>6.5774558915870432E-3</v>
      </c>
      <c r="V194" s="190">
        <v>4.7801411029414782E-3</v>
      </c>
      <c r="W194" s="190">
        <v>9.405439016020492E-3</v>
      </c>
      <c r="X194" s="190">
        <v>1.10735976213417E-2</v>
      </c>
      <c r="Y194" s="190">
        <v>3.5934788599779159E-3</v>
      </c>
      <c r="Z194" s="190">
        <v>7.0714026030333152E-3</v>
      </c>
      <c r="AA194" s="190">
        <v>6.1640668342778015E-3</v>
      </c>
      <c r="AB194" s="190">
        <v>7.1498562870118427E-3</v>
      </c>
      <c r="AC194" s="190">
        <v>6.0638369645959955E-3</v>
      </c>
      <c r="AD194" s="190">
        <v>4.1624106228969654E-4</v>
      </c>
      <c r="AE194" s="190">
        <v>1.3251843148416149E-3</v>
      </c>
      <c r="AF194" s="190">
        <v>8.685831899774908E-4</v>
      </c>
      <c r="AG194" s="190">
        <v>1.5012725870325971E-3</v>
      </c>
      <c r="AH194" s="190">
        <v>3.6601629965195238E-3</v>
      </c>
      <c r="AI194" s="190">
        <v>2.4650430266646771E-3</v>
      </c>
      <c r="AJ194" s="190">
        <v>2.2029915947564564E-3</v>
      </c>
    </row>
    <row r="197" spans="1:38" x14ac:dyDescent="0.35">
      <c r="B197">
        <f>SUM(B156:B190)</f>
        <v>0.29459896202976704</v>
      </c>
      <c r="C197">
        <f t="shared" ref="C197:AJ197" si="11">SUM(C156:C190)</f>
        <v>0.31606464871954354</v>
      </c>
      <c r="D197">
        <f t="shared" si="11"/>
        <v>0.13908034756894183</v>
      </c>
      <c r="E197">
        <f t="shared" si="11"/>
        <v>0.16017995384668596</v>
      </c>
      <c r="F197">
        <f t="shared" si="11"/>
        <v>4.6142645445481106E-2</v>
      </c>
      <c r="G197">
        <f t="shared" si="11"/>
        <v>0.3072339798893583</v>
      </c>
      <c r="H197">
        <f t="shared" si="11"/>
        <v>0.12680769914065804</v>
      </c>
      <c r="I197">
        <f t="shared" si="11"/>
        <v>6.3529798918531555E-2</v>
      </c>
      <c r="J197">
        <f t="shared" si="11"/>
        <v>0.17046630381272077</v>
      </c>
      <c r="K197">
        <f t="shared" si="11"/>
        <v>1.1298208429629251</v>
      </c>
      <c r="L197">
        <f t="shared" si="11"/>
        <v>2.6282362264567412</v>
      </c>
      <c r="M197">
        <f t="shared" si="11"/>
        <v>0.23212025537753189</v>
      </c>
      <c r="N197">
        <f t="shared" si="11"/>
        <v>0.23536067432026661</v>
      </c>
      <c r="O197">
        <f t="shared" si="11"/>
        <v>0.21211673455727975</v>
      </c>
      <c r="P197">
        <f t="shared" si="11"/>
        <v>0.90440770735018983</v>
      </c>
      <c r="Q197">
        <f t="shared" si="11"/>
        <v>0.13243689155631844</v>
      </c>
      <c r="R197">
        <f t="shared" si="11"/>
        <v>0.21497179789267301</v>
      </c>
      <c r="S197">
        <f t="shared" si="11"/>
        <v>7.3999263845500735E-2</v>
      </c>
      <c r="T197">
        <f t="shared" si="11"/>
        <v>1.9121069269327468E-2</v>
      </c>
      <c r="U197">
        <f t="shared" si="11"/>
        <v>0.35863900184930186</v>
      </c>
      <c r="V197">
        <f t="shared" si="11"/>
        <v>0.55454799660824117</v>
      </c>
      <c r="W197">
        <f t="shared" si="11"/>
        <v>0.28018658631717958</v>
      </c>
      <c r="X197">
        <f t="shared" si="11"/>
        <v>0.94609440834019431</v>
      </c>
      <c r="Y197">
        <f t="shared" si="11"/>
        <v>0.18506598059304905</v>
      </c>
      <c r="Z197">
        <f t="shared" si="11"/>
        <v>8.3386943524867266E-2</v>
      </c>
      <c r="AA197">
        <f t="shared" si="11"/>
        <v>0.89043977429476839</v>
      </c>
      <c r="AB197">
        <f t="shared" si="11"/>
        <v>0.5207247325273141</v>
      </c>
      <c r="AC197">
        <f t="shared" si="11"/>
        <v>2.2480581162000495</v>
      </c>
      <c r="AD197">
        <f t="shared" si="11"/>
        <v>0.79265686334017982</v>
      </c>
      <c r="AE197">
        <f t="shared" si="11"/>
        <v>2.1169729231847656</v>
      </c>
      <c r="AF197">
        <f t="shared" si="11"/>
        <v>0.96436535668303336</v>
      </c>
      <c r="AG197">
        <f t="shared" si="11"/>
        <v>0.90544155283434824</v>
      </c>
      <c r="AH197">
        <f t="shared" si="11"/>
        <v>1.1443123728474718</v>
      </c>
      <c r="AI197">
        <f t="shared" si="11"/>
        <v>2.733879107947276</v>
      </c>
      <c r="AJ197">
        <f t="shared" si="11"/>
        <v>12.868532479947518</v>
      </c>
    </row>
    <row r="201" spans="1:38" x14ac:dyDescent="0.35">
      <c r="B201">
        <v>0</v>
      </c>
      <c r="C201">
        <v>2.5642503861696631E-5</v>
      </c>
      <c r="D201">
        <v>7.7025591331422754E-5</v>
      </c>
      <c r="E201">
        <v>1.1553169974170234E-4</v>
      </c>
      <c r="F201">
        <v>8.3650878196207232E-6</v>
      </c>
      <c r="G201">
        <v>6.8021870618066495E-5</v>
      </c>
      <c r="H201">
        <v>1.7694477872504941E-5</v>
      </c>
      <c r="I201">
        <v>1.1806720979008296E-6</v>
      </c>
      <c r="J201">
        <v>6.6923080247785975E-6</v>
      </c>
      <c r="K201">
        <v>1.0658623245344075E-4</v>
      </c>
      <c r="L201">
        <v>1.9866245807099291E-3</v>
      </c>
      <c r="M201">
        <v>4.7076643577332405E-5</v>
      </c>
      <c r="N201">
        <v>4.3392887189611302E-4</v>
      </c>
      <c r="O201">
        <v>7.9972144680343792E-6</v>
      </c>
      <c r="P201">
        <v>2.0758236518293746E-4</v>
      </c>
      <c r="Q201">
        <v>6.6269215272233599E-6</v>
      </c>
      <c r="R201">
        <v>8.8641799833463286E-6</v>
      </c>
      <c r="S201">
        <v>1.5192849918312047E-5</v>
      </c>
      <c r="T201">
        <v>1.5373257209293999E-6</v>
      </c>
      <c r="U201">
        <v>8.152611423701452E-5</v>
      </c>
      <c r="V201">
        <v>2.5401272267420685E-4</v>
      </c>
      <c r="W201">
        <v>1.6994545137311374E-5</v>
      </c>
      <c r="X201">
        <v>7.5679907490600702E-4</v>
      </c>
      <c r="Y201">
        <v>1.2660832103323592E-4</v>
      </c>
      <c r="Z201">
        <v>1.1559708623925758E-4</v>
      </c>
      <c r="AA201">
        <v>1.4405670790585114E-4</v>
      </c>
      <c r="AB201">
        <v>4.8481561640712445E-5</v>
      </c>
      <c r="AC201">
        <v>1.5240240268471968E-4</v>
      </c>
      <c r="AD201">
        <v>1.2943450378438481E-4</v>
      </c>
      <c r="AE201">
        <v>2.8189085032958753E-4</v>
      </c>
      <c r="AF201">
        <v>1.2337421570074808E-4</v>
      </c>
      <c r="AG201">
        <v>1.1126196145134531E-4</v>
      </c>
      <c r="AH201">
        <v>6.9754315591927777E-5</v>
      </c>
      <c r="AI201">
        <v>4.983599835586632E-4</v>
      </c>
      <c r="AJ201">
        <v>3.1473319518220003E-3</v>
      </c>
      <c r="AL201">
        <f>SUM(B201:AJ201)</f>
        <v>9.2000577155022661E-3</v>
      </c>
    </row>
    <row r="202" spans="1:38" x14ac:dyDescent="0.35">
      <c r="B202">
        <v>1.2923492636116506E-5</v>
      </c>
      <c r="C202">
        <v>0</v>
      </c>
      <c r="D202">
        <v>6.658069276967854E-5</v>
      </c>
      <c r="E202">
        <v>3.4732118655932269E-6</v>
      </c>
      <c r="F202">
        <v>4.1171722728227494E-5</v>
      </c>
      <c r="G202">
        <v>3.0091163386272998E-6</v>
      </c>
      <c r="H202">
        <v>1.5945091851549808E-5</v>
      </c>
      <c r="I202">
        <v>1.667504293334828E-6</v>
      </c>
      <c r="J202">
        <v>8.8539261916842568E-6</v>
      </c>
      <c r="K202">
        <v>9.7643945326651163E-4</v>
      </c>
      <c r="L202">
        <v>4.4064733451991379E-4</v>
      </c>
      <c r="M202">
        <v>6.7566542826000021E-5</v>
      </c>
      <c r="N202">
        <v>2.7718079342046647E-5</v>
      </c>
      <c r="O202">
        <v>1.1493906030476987E-5</v>
      </c>
      <c r="P202">
        <v>3.322394936868546E-4</v>
      </c>
      <c r="Q202">
        <v>6.9783739515827638E-6</v>
      </c>
      <c r="R202">
        <v>1.6596133319253208E-5</v>
      </c>
      <c r="S202">
        <v>7.8131217562811314E-5</v>
      </c>
      <c r="T202">
        <v>4.2122278936436768E-6</v>
      </c>
      <c r="U202">
        <v>6.98026718789834E-4</v>
      </c>
      <c r="V202">
        <v>1.6444377202654551E-4</v>
      </c>
      <c r="W202">
        <v>1.1959116100014879E-4</v>
      </c>
      <c r="X202">
        <v>5.2673430556708244E-4</v>
      </c>
      <c r="Y202">
        <v>6.1461821645160995E-6</v>
      </c>
      <c r="Z202">
        <v>2.5622590701077536E-6</v>
      </c>
      <c r="AA202">
        <v>3.7614801285195938E-4</v>
      </c>
      <c r="AB202">
        <v>2.4933208968898565E-5</v>
      </c>
      <c r="AC202">
        <v>1.2186824577750994E-4</v>
      </c>
      <c r="AD202">
        <v>1.2471166678710522E-4</v>
      </c>
      <c r="AE202">
        <v>2.45994257594467E-4</v>
      </c>
      <c r="AF202">
        <v>2.0881148273129964E-4</v>
      </c>
      <c r="AG202">
        <v>1.8692439291441762E-4</v>
      </c>
      <c r="AH202">
        <v>1.7438430292305681E-5</v>
      </c>
      <c r="AI202">
        <v>2.6007969801327535E-4</v>
      </c>
      <c r="AJ202">
        <v>3.4838058156482607E-3</v>
      </c>
      <c r="AL202">
        <f t="shared" ref="AL202:AL235" si="12">SUM(B202:AJ202)</f>
        <v>8.6838671312716408E-3</v>
      </c>
    </row>
    <row r="203" spans="1:38" x14ac:dyDescent="0.35">
      <c r="B203">
        <v>5.390745209238709E-5</v>
      </c>
      <c r="C203">
        <v>7.9782821048786118E-5</v>
      </c>
      <c r="D203">
        <v>0</v>
      </c>
      <c r="E203">
        <v>1.1631366281019248E-6</v>
      </c>
      <c r="F203">
        <v>4.676323420609604E-6</v>
      </c>
      <c r="G203">
        <v>2.3890888755597566E-5</v>
      </c>
      <c r="H203">
        <v>2.2176425068563975E-5</v>
      </c>
      <c r="I203">
        <v>3.2348483608691325E-6</v>
      </c>
      <c r="J203">
        <v>4.4354336193890575E-6</v>
      </c>
      <c r="K203">
        <v>9.5125316883093911E-5</v>
      </c>
      <c r="L203">
        <v>3.5856498923665089E-4</v>
      </c>
      <c r="M203">
        <v>1.8325100920289959E-4</v>
      </c>
      <c r="N203">
        <v>5.7516340940407426E-6</v>
      </c>
      <c r="O203">
        <v>6.5139812132643126E-6</v>
      </c>
      <c r="P203">
        <v>1.480504854553898E-4</v>
      </c>
      <c r="Q203">
        <v>1.5023736658725998E-5</v>
      </c>
      <c r="R203">
        <v>8.84159192055452E-6</v>
      </c>
      <c r="S203">
        <v>4.1370334214551535E-6</v>
      </c>
      <c r="T203">
        <v>5.2156134197640552E-6</v>
      </c>
      <c r="U203">
        <v>6.387963599794218E-5</v>
      </c>
      <c r="V203">
        <v>1.6432072652660067E-5</v>
      </c>
      <c r="W203">
        <v>1.5207710485938237E-5</v>
      </c>
      <c r="X203">
        <v>3.5751553595088936E-5</v>
      </c>
      <c r="Y203">
        <v>5.4302000162862439E-6</v>
      </c>
      <c r="Z203">
        <v>3.2910213064961325E-6</v>
      </c>
      <c r="AA203">
        <v>3.3207320393511744E-4</v>
      </c>
      <c r="AB203">
        <v>2.4681768164663419E-5</v>
      </c>
      <c r="AC203">
        <v>2.6122946013051358E-4</v>
      </c>
      <c r="AD203">
        <v>1.8354881497812844E-5</v>
      </c>
      <c r="AE203">
        <v>5.3105427257601593E-5</v>
      </c>
      <c r="AF203">
        <v>1.0283215585971251E-5</v>
      </c>
      <c r="AG203">
        <v>1.1734201408992487E-5</v>
      </c>
      <c r="AH203">
        <v>1.2141990245222779E-4</v>
      </c>
      <c r="AI203">
        <v>3.4111110395401397E-4</v>
      </c>
      <c r="AJ203">
        <v>1.4828502979423398E-3</v>
      </c>
      <c r="AL203">
        <f t="shared" si="12"/>
        <v>3.8205783768838096E-3</v>
      </c>
    </row>
    <row r="204" spans="1:38" x14ac:dyDescent="0.35">
      <c r="B204">
        <v>1.0561375690798284E-4</v>
      </c>
      <c r="C204">
        <v>2.3365270478659217E-6</v>
      </c>
      <c r="D204">
        <v>6.300880673504742E-7</v>
      </c>
      <c r="E204">
        <v>0</v>
      </c>
      <c r="F204">
        <v>2.8621453248042762E-6</v>
      </c>
      <c r="G204">
        <v>4.7513692871218669E-6</v>
      </c>
      <c r="H204">
        <v>1.33178921009156E-5</v>
      </c>
      <c r="I204">
        <v>8.1435910591523559E-8</v>
      </c>
      <c r="J204">
        <v>5.6782228899673612E-7</v>
      </c>
      <c r="K204">
        <v>3.2408668907577398E-5</v>
      </c>
      <c r="L204">
        <v>5.5437109760421367E-4</v>
      </c>
      <c r="M204">
        <v>1.5778950705488997E-6</v>
      </c>
      <c r="N204">
        <v>7.202619917061977E-6</v>
      </c>
      <c r="O204">
        <v>1.1402513539575917E-6</v>
      </c>
      <c r="P204">
        <v>5.3365784402412451E-5</v>
      </c>
      <c r="Q204">
        <v>7.1479330281975952E-8</v>
      </c>
      <c r="R204">
        <v>1.0194349391566635E-7</v>
      </c>
      <c r="S204">
        <v>5.4637848991214345E-6</v>
      </c>
      <c r="T204">
        <v>2.605057504871182E-7</v>
      </c>
      <c r="U204">
        <v>5.7719930716886233E-6</v>
      </c>
      <c r="V204">
        <v>4.0625819776479396E-6</v>
      </c>
      <c r="W204">
        <v>3.7671538932392737E-7</v>
      </c>
      <c r="X204">
        <v>2.8466903344730383E-6</v>
      </c>
      <c r="Y204">
        <v>2.6187292270872773E-6</v>
      </c>
      <c r="Z204">
        <v>1.5467710977126064E-4</v>
      </c>
      <c r="AA204">
        <v>5.1683568147127695E-6</v>
      </c>
      <c r="AB204">
        <v>4.338364391654781E-5</v>
      </c>
      <c r="AC204">
        <v>1.6461793787912449E-5</v>
      </c>
      <c r="AD204">
        <v>3.0150605656777764E-6</v>
      </c>
      <c r="AE204">
        <v>1.5253644500470791E-4</v>
      </c>
      <c r="AF204">
        <v>7.2162916392780719E-7</v>
      </c>
      <c r="AG204">
        <v>9.1300355381788762E-6</v>
      </c>
      <c r="AH204">
        <v>2.8851792046248717E-6</v>
      </c>
      <c r="AI204">
        <v>2.741214483632627E-4</v>
      </c>
      <c r="AJ204">
        <v>1.5406168908415716E-3</v>
      </c>
      <c r="AL204">
        <f t="shared" si="12"/>
        <v>3.0045193706378136E-3</v>
      </c>
    </row>
    <row r="205" spans="1:38" x14ac:dyDescent="0.35">
      <c r="B205">
        <v>2.9842248878534305E-6</v>
      </c>
      <c r="C205">
        <v>4.9218051372266428E-5</v>
      </c>
      <c r="D205">
        <v>6.9190059839161326E-6</v>
      </c>
      <c r="E205">
        <v>2.6432491636704915E-6</v>
      </c>
      <c r="F205">
        <v>0</v>
      </c>
      <c r="G205">
        <v>1.830524720194137E-6</v>
      </c>
      <c r="H205">
        <v>3.8298654886217973E-6</v>
      </c>
      <c r="I205">
        <v>7.7156067115180705E-7</v>
      </c>
      <c r="J205">
        <v>1.7022037187419826E-6</v>
      </c>
      <c r="K205">
        <v>1.3614345564490473E-4</v>
      </c>
      <c r="L205">
        <v>8.4482029743540051E-5</v>
      </c>
      <c r="M205">
        <v>1.2462517828352079E-5</v>
      </c>
      <c r="N205">
        <v>7.252922938476631E-6</v>
      </c>
      <c r="O205">
        <v>3.3583396778427744E-6</v>
      </c>
      <c r="P205">
        <v>3.8632348932264083E-5</v>
      </c>
      <c r="Q205">
        <v>3.2342539381640852E-6</v>
      </c>
      <c r="R205">
        <v>4.0969841917025713E-6</v>
      </c>
      <c r="S205">
        <v>4.2686980506232007E-7</v>
      </c>
      <c r="T205">
        <v>6.8514647040550974E-7</v>
      </c>
      <c r="U205">
        <v>1.6018354449946924E-5</v>
      </c>
      <c r="V205">
        <v>1.5617490638230435E-5</v>
      </c>
      <c r="W205">
        <v>6.4774985197420146E-5</v>
      </c>
      <c r="X205">
        <v>3.2424049595070502E-5</v>
      </c>
      <c r="Y205">
        <v>1.6481112525826493E-6</v>
      </c>
      <c r="Z205">
        <v>1.527517746296114E-6</v>
      </c>
      <c r="AA205">
        <v>3.2839105248869999E-5</v>
      </c>
      <c r="AB205">
        <v>8.6067206492225799E-6</v>
      </c>
      <c r="AC205">
        <v>1.2408343629070803E-4</v>
      </c>
      <c r="AD205">
        <v>3.273225776763769E-5</v>
      </c>
      <c r="AE205">
        <v>1.2128006451086532E-4</v>
      </c>
      <c r="AF205">
        <v>2.7587826466803094E-5</v>
      </c>
      <c r="AG205">
        <v>4.1184279907871631E-5</v>
      </c>
      <c r="AH205">
        <v>9.7588604572811225E-6</v>
      </c>
      <c r="AI205">
        <v>9.1534706533253772E-5</v>
      </c>
      <c r="AJ205">
        <v>3.4939735646237778E-4</v>
      </c>
      <c r="AL205">
        <f t="shared" si="12"/>
        <v>1.3316886783515691E-3</v>
      </c>
    </row>
    <row r="206" spans="1:38" x14ac:dyDescent="0.35">
      <c r="B206">
        <v>8.3283227753135289E-5</v>
      </c>
      <c r="C206">
        <v>7.9301933080402601E-6</v>
      </c>
      <c r="D206">
        <v>6.169052578092806E-5</v>
      </c>
      <c r="E206">
        <v>6.8181770325724307E-6</v>
      </c>
      <c r="F206">
        <v>2.1784849111613856E-6</v>
      </c>
      <c r="G206">
        <v>0</v>
      </c>
      <c r="H206">
        <v>7.1613075390611684E-6</v>
      </c>
      <c r="I206">
        <v>1.7053987407816137E-6</v>
      </c>
      <c r="J206">
        <v>2.3561429971324927E-6</v>
      </c>
      <c r="K206">
        <v>6.8576021184847146E-5</v>
      </c>
      <c r="L206">
        <v>1.0457851032487193E-3</v>
      </c>
      <c r="M206">
        <v>2.5771047771663179E-5</v>
      </c>
      <c r="N206">
        <v>1.8791782186022844E-5</v>
      </c>
      <c r="O206">
        <v>1.7771307007132349E-5</v>
      </c>
      <c r="P206">
        <v>8.0996632212493357E-5</v>
      </c>
      <c r="Q206">
        <v>1.290268784143984E-5</v>
      </c>
      <c r="R206">
        <v>9.3915815283998266E-6</v>
      </c>
      <c r="S206">
        <v>3.7047395092092738E-6</v>
      </c>
      <c r="T206">
        <v>6.522303131134979E-7</v>
      </c>
      <c r="U206">
        <v>2.6682149172824917E-5</v>
      </c>
      <c r="V206">
        <v>1.0865378322727262E-4</v>
      </c>
      <c r="W206">
        <v>8.0767185048344989E-6</v>
      </c>
      <c r="X206">
        <v>8.8486952718798377E-5</v>
      </c>
      <c r="Y206">
        <v>5.6834642121691189E-4</v>
      </c>
      <c r="Z206">
        <v>4.7396294386971748E-6</v>
      </c>
      <c r="AA206">
        <v>6.2612475396456917E-5</v>
      </c>
      <c r="AB206">
        <v>1.1790225748943225E-5</v>
      </c>
      <c r="AC206">
        <v>2.4735593140605481E-4</v>
      </c>
      <c r="AD206">
        <v>8.2922561776847646E-5</v>
      </c>
      <c r="AE206">
        <v>4.1632727257127173E-4</v>
      </c>
      <c r="AF206">
        <v>6.6086578896107731E-5</v>
      </c>
      <c r="AG206">
        <v>3.9892302158450635E-5</v>
      </c>
      <c r="AH206">
        <v>1.1852253758214942E-4</v>
      </c>
      <c r="AI206">
        <v>3.9332370830863402E-4</v>
      </c>
      <c r="AJ206">
        <v>9.1953462468392195E-4</v>
      </c>
      <c r="AL206">
        <f t="shared" si="12"/>
        <v>4.6208204636740309E-3</v>
      </c>
    </row>
    <row r="207" spans="1:38" x14ac:dyDescent="0.35">
      <c r="B207">
        <v>7.9183048539393076E-6</v>
      </c>
      <c r="C207">
        <v>1.4143693843903002E-5</v>
      </c>
      <c r="D207">
        <v>1.5722629154185736E-5</v>
      </c>
      <c r="E207">
        <v>1.128184573045125E-5</v>
      </c>
      <c r="F207">
        <v>4.6012775540973427E-6</v>
      </c>
      <c r="G207">
        <v>7.226248219587619E-6</v>
      </c>
      <c r="H207">
        <v>0</v>
      </c>
      <c r="I207">
        <v>2.3791768769530878E-6</v>
      </c>
      <c r="J207">
        <v>9.8256587087608494E-6</v>
      </c>
      <c r="K207">
        <v>5.251739459663324E-5</v>
      </c>
      <c r="L207">
        <v>2.0898862069740383E-4</v>
      </c>
      <c r="M207">
        <v>1.879698338469201E-5</v>
      </c>
      <c r="N207">
        <v>2.089054015186972E-5</v>
      </c>
      <c r="O207">
        <v>1.0061941734017278E-5</v>
      </c>
      <c r="P207">
        <v>4.6479694575788337E-5</v>
      </c>
      <c r="Q207">
        <v>1.0986863463071371E-5</v>
      </c>
      <c r="R207">
        <v>6.3995697031102717E-5</v>
      </c>
      <c r="S207">
        <v>7.6855883649131662E-6</v>
      </c>
      <c r="T207">
        <v>1.516966743281519E-6</v>
      </c>
      <c r="U207">
        <v>4.6255002793280327E-5</v>
      </c>
      <c r="V207">
        <v>1.0784715161652301E-4</v>
      </c>
      <c r="W207">
        <v>1.4996839031322594E-5</v>
      </c>
      <c r="X207">
        <v>1.6079832618216475E-4</v>
      </c>
      <c r="Y207">
        <v>9.8986240958054447E-6</v>
      </c>
      <c r="Z207">
        <v>2.9709246798279904E-6</v>
      </c>
      <c r="AA207">
        <v>8.1713654600457046E-5</v>
      </c>
      <c r="AB207">
        <v>1.8591149662501648E-4</v>
      </c>
      <c r="AC207">
        <v>1.3296032205937475E-4</v>
      </c>
      <c r="AD207">
        <v>8.1383601393479358E-5</v>
      </c>
      <c r="AE207">
        <v>2.5427753798930552E-4</v>
      </c>
      <c r="AF207">
        <v>1.2878688024723541E-4</v>
      </c>
      <c r="AG207">
        <v>7.7955119836440963E-5</v>
      </c>
      <c r="AH207">
        <v>1.3530249612293862E-5</v>
      </c>
      <c r="AI207">
        <v>1.8033729770843246E-4</v>
      </c>
      <c r="AJ207">
        <v>1.2988387248883317E-3</v>
      </c>
      <c r="AL207">
        <f t="shared" si="12"/>
        <v>3.2934808790439428E-3</v>
      </c>
    </row>
    <row r="208" spans="1:38" x14ac:dyDescent="0.35">
      <c r="B208">
        <v>2.4907797398257786E-6</v>
      </c>
      <c r="C208">
        <v>4.1842900265064392E-6</v>
      </c>
      <c r="D208">
        <v>1.2057864571890915E-6</v>
      </c>
      <c r="E208">
        <v>2.9230736520716576E-7</v>
      </c>
      <c r="F208">
        <v>1.186393416436913E-6</v>
      </c>
      <c r="G208">
        <v>2.2460261910224214E-6</v>
      </c>
      <c r="H208">
        <v>5.957898772692266E-6</v>
      </c>
      <c r="I208">
        <v>0</v>
      </c>
      <c r="J208">
        <v>1.0731707516929679E-4</v>
      </c>
      <c r="K208">
        <v>1.501838685438057E-5</v>
      </c>
      <c r="L208">
        <v>4.882929892316529E-5</v>
      </c>
      <c r="M208">
        <v>2.9631971846623715E-6</v>
      </c>
      <c r="N208">
        <v>1.9748208318444461E-6</v>
      </c>
      <c r="O208">
        <v>8.3220664763429012E-6</v>
      </c>
      <c r="P208">
        <v>1.5075600039741404E-5</v>
      </c>
      <c r="Q208">
        <v>3.573669302746274E-5</v>
      </c>
      <c r="R208">
        <v>1.5519633800411976E-5</v>
      </c>
      <c r="S208">
        <v>2.1388814984375886E-6</v>
      </c>
      <c r="T208">
        <v>2.3390533443623734E-7</v>
      </c>
      <c r="U208">
        <v>6.2151351983016233E-6</v>
      </c>
      <c r="V208">
        <v>3.5278987544576075E-6</v>
      </c>
      <c r="W208">
        <v>2.6795089486783961E-6</v>
      </c>
      <c r="X208">
        <v>1.1525856250873296E-6</v>
      </c>
      <c r="Y208">
        <v>1.0264194059409729E-6</v>
      </c>
      <c r="Z208">
        <v>3.6259785007904645E-7</v>
      </c>
      <c r="AA208">
        <v>1.4689522492812977E-5</v>
      </c>
      <c r="AB208">
        <v>6.0274313686152119E-5</v>
      </c>
      <c r="AC208">
        <v>6.0677183674498139E-5</v>
      </c>
      <c r="AD208">
        <v>5.5137164063454334E-6</v>
      </c>
      <c r="AE208">
        <v>2.2182369295614453E-5</v>
      </c>
      <c r="AF208">
        <v>1.0807199200470728E-5</v>
      </c>
      <c r="AG208">
        <v>7.2287745160840719E-6</v>
      </c>
      <c r="AH208">
        <v>3.0520410882155507E-4</v>
      </c>
      <c r="AI208">
        <v>6.0371799009779925E-5</v>
      </c>
      <c r="AJ208">
        <v>2.2185772365600852E-4</v>
      </c>
      <c r="AL208">
        <f t="shared" si="12"/>
        <v>1.0544638976509287E-3</v>
      </c>
    </row>
    <row r="209" spans="2:38" x14ac:dyDescent="0.35">
      <c r="B209">
        <v>5.0576455858976509E-6</v>
      </c>
      <c r="C209">
        <v>8.3098808108894247E-6</v>
      </c>
      <c r="D209">
        <v>6.1241885244293373E-6</v>
      </c>
      <c r="E209">
        <v>9.4795560887468738E-7</v>
      </c>
      <c r="F209">
        <v>2.1169621611889575E-6</v>
      </c>
      <c r="G209">
        <v>2.0040961500680411E-6</v>
      </c>
      <c r="H209">
        <v>1.4515951062939072E-5</v>
      </c>
      <c r="I209">
        <v>7.6535489811110994E-5</v>
      </c>
      <c r="J209">
        <v>0</v>
      </c>
      <c r="K209">
        <v>2.5262519147494944E-5</v>
      </c>
      <c r="L209">
        <v>7.1656914065108929E-5</v>
      </c>
      <c r="M209">
        <v>1.2308562347744745E-5</v>
      </c>
      <c r="N209">
        <v>1.0987160674423893E-5</v>
      </c>
      <c r="O209">
        <v>4.5107766972538419E-6</v>
      </c>
      <c r="P209">
        <v>2.0092081853314508E-5</v>
      </c>
      <c r="Q209">
        <v>1.2228761099592105E-5</v>
      </c>
      <c r="R209">
        <v>9.1973539095255177E-6</v>
      </c>
      <c r="S209">
        <v>3.4691995123341554E-6</v>
      </c>
      <c r="T209">
        <v>7.6472481004375948E-7</v>
      </c>
      <c r="U209">
        <v>1.738909320778673E-5</v>
      </c>
      <c r="V209">
        <v>1.9855947433734343E-5</v>
      </c>
      <c r="W209">
        <v>3.1378088542701086E-6</v>
      </c>
      <c r="X209">
        <v>2.634303101959524E-5</v>
      </c>
      <c r="Y209">
        <v>1.8296330861365654E-6</v>
      </c>
      <c r="Z209">
        <v>9.4750979184590182E-7</v>
      </c>
      <c r="AA209">
        <v>4.7584280567443068E-5</v>
      </c>
      <c r="AB209">
        <v>4.8342986847598222E-4</v>
      </c>
      <c r="AC209">
        <v>7.1711303742620796E-5</v>
      </c>
      <c r="AD209">
        <v>9.0027696370281816E-5</v>
      </c>
      <c r="AE209">
        <v>2.314741455725926E-4</v>
      </c>
      <c r="AF209">
        <v>7.0489467872395404E-5</v>
      </c>
      <c r="AG209">
        <v>3.5090704152752245E-5</v>
      </c>
      <c r="AH209">
        <v>3.7586090668542141E-5</v>
      </c>
      <c r="AI209">
        <v>1.2617082592232084E-4</v>
      </c>
      <c r="AJ209">
        <v>7.2835282775027699E-4</v>
      </c>
      <c r="AL209">
        <f t="shared" si="12"/>
        <v>2.2775104583208114E-3</v>
      </c>
    </row>
    <row r="210" spans="2:38" x14ac:dyDescent="0.35">
      <c r="B210">
        <v>4.0660296293372148E-5</v>
      </c>
      <c r="C210">
        <v>7.7520968353241818E-4</v>
      </c>
      <c r="D210">
        <v>5.5660701860925036E-5</v>
      </c>
      <c r="E210">
        <v>1.8432602266497821E-5</v>
      </c>
      <c r="F210">
        <v>5.0806274537315544E-5</v>
      </c>
      <c r="G210">
        <v>1.9512222504540555E-5</v>
      </c>
      <c r="H210">
        <v>3.3843753923238605E-5</v>
      </c>
      <c r="I210">
        <v>2.9024174630712523E-6</v>
      </c>
      <c r="J210">
        <v>1.1284669238300225E-5</v>
      </c>
      <c r="K210">
        <v>0</v>
      </c>
      <c r="L210">
        <v>1.0151243343053343E-3</v>
      </c>
      <c r="M210">
        <v>6.4261849797287782E-5</v>
      </c>
      <c r="N210">
        <v>3.9397742467851017E-5</v>
      </c>
      <c r="O210">
        <v>4.4133062341936598E-5</v>
      </c>
      <c r="P210">
        <v>8.4142614378957881E-4</v>
      </c>
      <c r="Q210">
        <v>5.8054293488475518E-6</v>
      </c>
      <c r="R210">
        <v>1.0025681949009372E-5</v>
      </c>
      <c r="S210">
        <v>9.8305329749422403E-5</v>
      </c>
      <c r="T210">
        <v>3.3072193252086809E-6</v>
      </c>
      <c r="U210">
        <v>2.5388358434153522E-4</v>
      </c>
      <c r="V210">
        <v>1.9774303475196051E-4</v>
      </c>
      <c r="W210">
        <v>1.1609610410014506E-3</v>
      </c>
      <c r="X210">
        <v>4.9558239486365192E-4</v>
      </c>
      <c r="Y210">
        <v>1.4123632077607644E-5</v>
      </c>
      <c r="Z210">
        <v>8.9983709090108288E-6</v>
      </c>
      <c r="AA210">
        <v>1.3618704168975235E-3</v>
      </c>
      <c r="AB210">
        <v>4.2974235278446267E-5</v>
      </c>
      <c r="AC210">
        <v>6.8875847997273152E-4</v>
      </c>
      <c r="AD210">
        <v>6.4842065799684768E-4</v>
      </c>
      <c r="AE210">
        <v>1.421241059466327E-3</v>
      </c>
      <c r="AF210">
        <v>3.3443202183442268E-4</v>
      </c>
      <c r="AG210">
        <v>5.8701233439514106E-4</v>
      </c>
      <c r="AH210">
        <v>1.2841298836576047E-4</v>
      </c>
      <c r="AI210">
        <v>1.0963868220726601E-3</v>
      </c>
      <c r="AJ210">
        <v>1.6144452459087875E-2</v>
      </c>
      <c r="AL210">
        <f t="shared" si="12"/>
        <v>2.7715352948007109E-2</v>
      </c>
    </row>
    <row r="211" spans="2:38" x14ac:dyDescent="0.35">
      <c r="B211">
        <v>1.2338307259905329E-3</v>
      </c>
      <c r="C211">
        <v>3.4142703962174691E-4</v>
      </c>
      <c r="D211">
        <v>1.6324470254592347E-3</v>
      </c>
      <c r="E211">
        <v>1.6709602669419748E-3</v>
      </c>
      <c r="F211">
        <v>1.1638714831710401E-4</v>
      </c>
      <c r="G211">
        <v>1.2184319086049216E-3</v>
      </c>
      <c r="H211">
        <v>2.5712586298621746E-4</v>
      </c>
      <c r="I211">
        <v>2.9446066145620071E-5</v>
      </c>
      <c r="J211">
        <v>8.1233658266131097E-5</v>
      </c>
      <c r="K211">
        <v>1.6981454463289463E-3</v>
      </c>
      <c r="L211">
        <v>0</v>
      </c>
      <c r="M211">
        <v>2.9149999056803477E-3</v>
      </c>
      <c r="N211">
        <v>1.1612054973389014E-3</v>
      </c>
      <c r="O211">
        <v>1.0349300530204921E-4</v>
      </c>
      <c r="P211">
        <v>4.753525704090102E-3</v>
      </c>
      <c r="Q211">
        <v>1.5425893339825964E-4</v>
      </c>
      <c r="R211">
        <v>2.4196050511801384E-4</v>
      </c>
      <c r="S211">
        <v>2.2299113914885804E-4</v>
      </c>
      <c r="T211">
        <v>9.7831574853499436E-6</v>
      </c>
      <c r="U211">
        <v>1.3877233463968068E-3</v>
      </c>
      <c r="V211">
        <v>6.8840010252385836E-3</v>
      </c>
      <c r="W211">
        <v>9.6026506285648973E-4</v>
      </c>
      <c r="X211">
        <v>2.7073708783150645E-3</v>
      </c>
      <c r="Y211">
        <v>2.232073604078191E-4</v>
      </c>
      <c r="Z211">
        <v>2.3211136671240365E-4</v>
      </c>
      <c r="AA211">
        <v>2.886278292206505E-3</v>
      </c>
      <c r="AB211">
        <v>3.6216719082923944E-4</v>
      </c>
      <c r="AC211">
        <v>1.5737691825531642E-3</v>
      </c>
      <c r="AD211">
        <v>1.1675041489272622E-3</v>
      </c>
      <c r="AE211">
        <v>3.1239429044351394E-3</v>
      </c>
      <c r="AF211">
        <v>1.0556416719381425E-3</v>
      </c>
      <c r="AG211">
        <v>1.0940488089680317E-3</v>
      </c>
      <c r="AH211">
        <v>2.3525406469342277E-3</v>
      </c>
      <c r="AI211">
        <v>6.1353430150952321E-3</v>
      </c>
      <c r="AJ211">
        <v>3.1653691886868014E-2</v>
      </c>
      <c r="AL211">
        <f t="shared" si="12"/>
        <v>8.1641259784906425E-2</v>
      </c>
    </row>
    <row r="212" spans="2:38" x14ac:dyDescent="0.35">
      <c r="B212">
        <v>1.716053767769592E-5</v>
      </c>
      <c r="C212">
        <v>5.0131233252895838E-5</v>
      </c>
      <c r="D212">
        <v>1.213109744915278E-4</v>
      </c>
      <c r="E212">
        <v>1.1528828364398534E-6</v>
      </c>
      <c r="F212">
        <v>2.4306687437778368E-6</v>
      </c>
      <c r="G212">
        <v>1.1005141961251584E-5</v>
      </c>
      <c r="H212">
        <v>1.1524816011139463E-5</v>
      </c>
      <c r="I212">
        <v>5.2011986691666495E-7</v>
      </c>
      <c r="J212">
        <v>6.5373123044374313E-6</v>
      </c>
      <c r="K212">
        <v>5.8096943317562695E-5</v>
      </c>
      <c r="L212">
        <v>9.8838957872311273E-4</v>
      </c>
      <c r="M212">
        <v>0</v>
      </c>
      <c r="N212">
        <v>1.8940833679313533E-5</v>
      </c>
      <c r="O212">
        <v>3.2284583167898706E-6</v>
      </c>
      <c r="P212">
        <v>1.4866378108132269E-4</v>
      </c>
      <c r="Q212">
        <v>1.2939096232124008E-6</v>
      </c>
      <c r="R212">
        <v>2.0217802255432077E-6</v>
      </c>
      <c r="S212">
        <v>3.9096667367744393E-6</v>
      </c>
      <c r="T212">
        <v>9.5167075078123502E-7</v>
      </c>
      <c r="U212">
        <v>5.0896701091320905E-5</v>
      </c>
      <c r="V212">
        <v>4.242513730465853E-5</v>
      </c>
      <c r="W212">
        <v>1.8326051996618037E-6</v>
      </c>
      <c r="X212">
        <v>1.6536111486611024E-4</v>
      </c>
      <c r="Y212">
        <v>2.6618248732032295E-6</v>
      </c>
      <c r="Z212">
        <v>7.8017980037499753E-7</v>
      </c>
      <c r="AA212">
        <v>2.8632598673762409E-5</v>
      </c>
      <c r="AB212">
        <v>6.65668724417862E-5</v>
      </c>
      <c r="AC212">
        <v>1.8513518057222428E-4</v>
      </c>
      <c r="AD212">
        <v>2.1216878216940859E-5</v>
      </c>
      <c r="AE212">
        <v>3.7452226675365401E-4</v>
      </c>
      <c r="AF212">
        <v>6.5450546601706773E-5</v>
      </c>
      <c r="AG212">
        <v>2.795644284677075E-5</v>
      </c>
      <c r="AH212">
        <v>1.2109326717580412E-4</v>
      </c>
      <c r="AI212">
        <v>5.5704659419963313E-4</v>
      </c>
      <c r="AJ212">
        <v>3.4729360534580841E-3</v>
      </c>
      <c r="AL212">
        <f t="shared" si="12"/>
        <v>6.6317845736761916E-3</v>
      </c>
    </row>
    <row r="213" spans="2:38" x14ac:dyDescent="0.35">
      <c r="B213">
        <v>1.4792595389868235E-4</v>
      </c>
      <c r="C213">
        <v>3.1970579373957305E-5</v>
      </c>
      <c r="D213">
        <v>2.6838185132899912E-6</v>
      </c>
      <c r="E213">
        <v>6.3537842942539795E-6</v>
      </c>
      <c r="F213">
        <v>5.1615209536047211E-6</v>
      </c>
      <c r="G213">
        <v>6.240249557589884E-6</v>
      </c>
      <c r="H213">
        <v>1.4204176354141597E-5</v>
      </c>
      <c r="I213">
        <v>6.8863870379766454E-7</v>
      </c>
      <c r="J213">
        <v>6.6587231419434078E-6</v>
      </c>
      <c r="K213">
        <v>6.8250277542481041E-5</v>
      </c>
      <c r="L213">
        <v>5.5268174827646853E-4</v>
      </c>
      <c r="M213">
        <v>1.1513224768391033E-5</v>
      </c>
      <c r="N213">
        <v>0</v>
      </c>
      <c r="O213">
        <v>2.4916713738833491E-5</v>
      </c>
      <c r="P213">
        <v>8.660827975949539E-5</v>
      </c>
      <c r="Q213">
        <v>4.252945848939439E-6</v>
      </c>
      <c r="R213">
        <v>2.928572062093348E-6</v>
      </c>
      <c r="S213">
        <v>7.8998777500828308E-6</v>
      </c>
      <c r="T213">
        <v>2.4231641571266114E-6</v>
      </c>
      <c r="U213">
        <v>5.9325169231867329E-5</v>
      </c>
      <c r="V213">
        <v>1.355358070346698E-5</v>
      </c>
      <c r="W213">
        <v>6.9367643622294294E-6</v>
      </c>
      <c r="X213">
        <v>9.3126094999207258E-4</v>
      </c>
      <c r="Y213">
        <v>6.5643585375170979E-5</v>
      </c>
      <c r="Z213">
        <v>3.0591964515275616E-6</v>
      </c>
      <c r="AA213">
        <v>1.0167303158486966E-4</v>
      </c>
      <c r="AB213">
        <v>4.5717793273593538E-5</v>
      </c>
      <c r="AC213">
        <v>2.8506610781427563E-4</v>
      </c>
      <c r="AD213">
        <v>1.3947757259751681E-4</v>
      </c>
      <c r="AE213">
        <v>1.7909554867758797E-4</v>
      </c>
      <c r="AF213">
        <v>4.3743566864454144E-5</v>
      </c>
      <c r="AG213">
        <v>2.4607911143561255E-5</v>
      </c>
      <c r="AH213">
        <v>4.4537418387045235E-5</v>
      </c>
      <c r="AI213">
        <v>3.7452761655799958E-4</v>
      </c>
      <c r="AJ213">
        <v>8.4524085149922186E-4</v>
      </c>
      <c r="AL213">
        <f t="shared" si="12"/>
        <v>4.146828913211633E-3</v>
      </c>
    </row>
    <row r="214" spans="2:38" x14ac:dyDescent="0.35">
      <c r="B214">
        <v>5.0867722984449839E-6</v>
      </c>
      <c r="C214">
        <v>1.3396504503658147E-5</v>
      </c>
      <c r="D214">
        <v>3.5726290630124408E-6</v>
      </c>
      <c r="E214">
        <v>1.0234472924157348E-6</v>
      </c>
      <c r="F214">
        <v>4.3133540563399027E-6</v>
      </c>
      <c r="G214">
        <v>1.4604222834638645E-5</v>
      </c>
      <c r="H214">
        <v>8.9650832375281623E-6</v>
      </c>
      <c r="I214">
        <v>4.8341426487997462E-6</v>
      </c>
      <c r="J214">
        <v>3.7411478998934405E-6</v>
      </c>
      <c r="K214">
        <v>7.9915080100659215E-5</v>
      </c>
      <c r="L214">
        <v>1.2490351671515934E-4</v>
      </c>
      <c r="M214">
        <v>4.4801639279438912E-6</v>
      </c>
      <c r="N214">
        <v>3.0614255366714898E-5</v>
      </c>
      <c r="O214">
        <v>0</v>
      </c>
      <c r="P214">
        <v>3.407424132712083E-5</v>
      </c>
      <c r="Q214">
        <v>5.6709857935334078E-5</v>
      </c>
      <c r="R214">
        <v>1.5651105242200878E-4</v>
      </c>
      <c r="S214">
        <v>4.5810671821257232E-6</v>
      </c>
      <c r="T214">
        <v>4.0456409305540823E-6</v>
      </c>
      <c r="U214">
        <v>4.0096634963310748E-5</v>
      </c>
      <c r="V214">
        <v>3.7011031283111447E-4</v>
      </c>
      <c r="W214">
        <v>1.1989505960810439E-5</v>
      </c>
      <c r="X214">
        <v>8.1310933217787287E-5</v>
      </c>
      <c r="Y214">
        <v>2.3932201133598374E-5</v>
      </c>
      <c r="Z214">
        <v>7.9786387585016406E-7</v>
      </c>
      <c r="AA214">
        <v>9.9515574376899353E-5</v>
      </c>
      <c r="AB214">
        <v>1.8301977877063608E-5</v>
      </c>
      <c r="AC214">
        <v>1.7593574618323111E-3</v>
      </c>
      <c r="AD214">
        <v>8.7828480967281898E-5</v>
      </c>
      <c r="AE214">
        <v>3.610426916769656E-4</v>
      </c>
      <c r="AF214">
        <v>1.5429965135355542E-4</v>
      </c>
      <c r="AG214">
        <v>5.1046792824345433E-5</v>
      </c>
      <c r="AH214">
        <v>1.7231422585272847E-5</v>
      </c>
      <c r="AI214">
        <v>3.9134205161568155E-4</v>
      </c>
      <c r="AJ214">
        <v>5.6046110682310261E-4</v>
      </c>
      <c r="AL214">
        <f t="shared" si="12"/>
        <v>4.5840368436573025E-3</v>
      </c>
    </row>
    <row r="215" spans="2:38" x14ac:dyDescent="0.35">
      <c r="B215">
        <v>1.0264090035436346E-4</v>
      </c>
      <c r="C215">
        <v>3.9385229869909767E-4</v>
      </c>
      <c r="D215">
        <v>9.5644247904600474E-5</v>
      </c>
      <c r="E215">
        <v>4.2791153085291606E-5</v>
      </c>
      <c r="F215">
        <v>3.6167352277269741E-5</v>
      </c>
      <c r="G215">
        <v>2.4018392425830281E-5</v>
      </c>
      <c r="H215">
        <v>3.845394781791166E-5</v>
      </c>
      <c r="I215">
        <v>3.7809742211316309E-6</v>
      </c>
      <c r="J215">
        <v>1.280208179861053E-5</v>
      </c>
      <c r="K215">
        <v>1.2015098830376262E-3</v>
      </c>
      <c r="L215">
        <v>1.8539668198074234E-3</v>
      </c>
      <c r="M215">
        <v>2.5116751839649641E-4</v>
      </c>
      <c r="N215">
        <v>7.1618127983604581E-5</v>
      </c>
      <c r="O215">
        <v>2.8856993244917885E-5</v>
      </c>
      <c r="P215">
        <v>0</v>
      </c>
      <c r="Q215">
        <v>1.1040510112201917E-5</v>
      </c>
      <c r="R215">
        <v>2.7690438686261936E-5</v>
      </c>
      <c r="S215">
        <v>5.2090896305761569E-5</v>
      </c>
      <c r="T215">
        <v>2.0243808248777909E-5</v>
      </c>
      <c r="U215">
        <v>1.5343818424826515E-4</v>
      </c>
      <c r="V215">
        <v>2.5664274593269003E-4</v>
      </c>
      <c r="W215">
        <v>3.6187414043565097E-5</v>
      </c>
      <c r="X215">
        <v>3.7342433829629599E-3</v>
      </c>
      <c r="Y215">
        <v>2.3898021828058137E-5</v>
      </c>
      <c r="Z215">
        <v>2.1663735485460406E-5</v>
      </c>
      <c r="AA215">
        <v>6.7083113700552421E-4</v>
      </c>
      <c r="AB215">
        <v>7.2403657588324997E-5</v>
      </c>
      <c r="AC215">
        <v>6.1122287396037805E-4</v>
      </c>
      <c r="AD215">
        <v>1.6526330260999466E-3</v>
      </c>
      <c r="AE215">
        <v>1.3457740444675389E-3</v>
      </c>
      <c r="AF215">
        <v>1.3218277257946959E-3</v>
      </c>
      <c r="AG215">
        <v>2.5574839239124298E-3</v>
      </c>
      <c r="AH215">
        <v>1.9333360712591726E-4</v>
      </c>
      <c r="AI215">
        <v>1.662541309564709E-3</v>
      </c>
      <c r="AJ215">
        <v>1.5316921837662851E-2</v>
      </c>
      <c r="AL215">
        <f t="shared" si="12"/>
        <v>3.389938297209049E-2</v>
      </c>
    </row>
    <row r="216" spans="2:38" x14ac:dyDescent="0.35">
      <c r="B216">
        <v>2.4288111728245639E-6</v>
      </c>
      <c r="C216">
        <v>2.5518566727694206E-6</v>
      </c>
      <c r="D216">
        <v>4.1342099136061771E-7</v>
      </c>
      <c r="E216">
        <v>5.9590876181023614E-8</v>
      </c>
      <c r="F216">
        <v>7.3047120166539051E-7</v>
      </c>
      <c r="G216">
        <v>1.2910861153634245E-6</v>
      </c>
      <c r="H216">
        <v>8.9528975720746858E-6</v>
      </c>
      <c r="I216">
        <v>1.0900672170839465E-5</v>
      </c>
      <c r="J216">
        <v>2.9009314063086328E-6</v>
      </c>
      <c r="K216">
        <v>8.2828345778097602E-6</v>
      </c>
      <c r="L216">
        <v>5.5046663206610846E-5</v>
      </c>
      <c r="M216">
        <v>1.0870505218558299E-6</v>
      </c>
      <c r="N216">
        <v>8.02767863166807E-7</v>
      </c>
      <c r="O216">
        <v>3.8577736346237829E-5</v>
      </c>
      <c r="P216">
        <v>7.389120040770667E-6</v>
      </c>
      <c r="Q216">
        <v>0</v>
      </c>
      <c r="R216">
        <v>3.3990873542737899E-5</v>
      </c>
      <c r="S216">
        <v>9.1600538847837801E-7</v>
      </c>
      <c r="T216">
        <v>5.4493701485240311E-7</v>
      </c>
      <c r="U216">
        <v>6.8281336128819784E-6</v>
      </c>
      <c r="V216">
        <v>5.1827715653101731E-6</v>
      </c>
      <c r="W216">
        <v>5.5088124190287912E-7</v>
      </c>
      <c r="X216">
        <v>4.468572685195462E-7</v>
      </c>
      <c r="Y216">
        <v>3.9127874559759397E-7</v>
      </c>
      <c r="Z216">
        <v>1.6673556876585663E-7</v>
      </c>
      <c r="AA216">
        <v>9.8619184937687532E-6</v>
      </c>
      <c r="AB216">
        <v>1.1696901384250748E-5</v>
      </c>
      <c r="AC216">
        <v>1.9386591265828742E-4</v>
      </c>
      <c r="AD216">
        <v>3.4601345660821791E-6</v>
      </c>
      <c r="AE216">
        <v>1.3920636723833884E-5</v>
      </c>
      <c r="AF216">
        <v>1.9865012379986315E-5</v>
      </c>
      <c r="AG216">
        <v>1.6862286085438278E-6</v>
      </c>
      <c r="AH216">
        <v>3.2006006967178136E-4</v>
      </c>
      <c r="AI216">
        <v>5.8292805598875881E-5</v>
      </c>
      <c r="AJ216">
        <v>2.4646177105198686E-4</v>
      </c>
      <c r="AL216">
        <f t="shared" si="12"/>
        <v>1.0696057758222829E-3</v>
      </c>
    </row>
    <row r="217" spans="2:38" x14ac:dyDescent="0.35">
      <c r="B217">
        <v>2.0932595558251836E-6</v>
      </c>
      <c r="C217">
        <v>4.0327122367192964E-6</v>
      </c>
      <c r="D217">
        <v>6.8744985838756913E-7</v>
      </c>
      <c r="E217">
        <v>2.7789261460976103E-7</v>
      </c>
      <c r="F217">
        <v>7.7371545345760472E-7</v>
      </c>
      <c r="G217">
        <v>1.3737108713650433E-6</v>
      </c>
      <c r="H217">
        <v>1.9588754427815439E-5</v>
      </c>
      <c r="I217">
        <v>3.9413197458182252E-6</v>
      </c>
      <c r="J217">
        <v>2.0723061554722552E-6</v>
      </c>
      <c r="K217">
        <v>9.9974468705196117E-6</v>
      </c>
      <c r="L217">
        <v>8.4096100802287892E-5</v>
      </c>
      <c r="M217">
        <v>1.6438759908091852E-6</v>
      </c>
      <c r="N217">
        <v>1.0516823709054967E-6</v>
      </c>
      <c r="O217">
        <v>6.2489727107864577E-5</v>
      </c>
      <c r="P217">
        <v>1.6077796720451686E-5</v>
      </c>
      <c r="Q217">
        <v>3.4919213202346012E-5</v>
      </c>
      <c r="R217">
        <v>0</v>
      </c>
      <c r="S217">
        <v>1.2054892458365676E-6</v>
      </c>
      <c r="T217">
        <v>3.4194166107864171E-7</v>
      </c>
      <c r="U217">
        <v>1.0071006680269253E-5</v>
      </c>
      <c r="V217">
        <v>7.2861065859859144E-5</v>
      </c>
      <c r="W217">
        <v>2.0871667230984458E-6</v>
      </c>
      <c r="X217">
        <v>2.6708898194552067E-6</v>
      </c>
      <c r="Y217">
        <v>5.3349437778023645E-7</v>
      </c>
      <c r="Z217">
        <v>1.6569532903202328E-7</v>
      </c>
      <c r="AA217">
        <v>3.4242760164001815E-5</v>
      </c>
      <c r="AB217">
        <v>2.1648874917834216E-5</v>
      </c>
      <c r="AC217">
        <v>2.5161987407503763E-4</v>
      </c>
      <c r="AD217">
        <v>2.4175171414286592E-6</v>
      </c>
      <c r="AE217">
        <v>1.0978541545200702E-5</v>
      </c>
      <c r="AF217">
        <v>9.0194729150400188E-6</v>
      </c>
      <c r="AG217">
        <v>3.5127409754788937E-6</v>
      </c>
      <c r="AH217">
        <v>1.7824388954693101E-4</v>
      </c>
      <c r="AI217">
        <v>9.8973015052867131E-5</v>
      </c>
      <c r="AJ217">
        <v>3.2802726579321079E-4</v>
      </c>
      <c r="AL217">
        <f t="shared" si="12"/>
        <v>1.2737376658080953E-3</v>
      </c>
    </row>
    <row r="218" spans="2:38" x14ac:dyDescent="0.35">
      <c r="B218">
        <v>4.1169716551597961E-6</v>
      </c>
      <c r="C218">
        <v>9.471278752579086E-5</v>
      </c>
      <c r="D218">
        <v>6.6090888460719321E-6</v>
      </c>
      <c r="E218">
        <v>4.5835934786221761E-6</v>
      </c>
      <c r="F218">
        <v>6.8514647040550974E-7</v>
      </c>
      <c r="G218">
        <v>2.7123508031322769E-6</v>
      </c>
      <c r="H218">
        <v>4.535296633837057E-6</v>
      </c>
      <c r="I218">
        <v>1.432855930517281E-6</v>
      </c>
      <c r="J218">
        <v>2.5236215942796586E-6</v>
      </c>
      <c r="K218">
        <v>2.5929104768935342E-4</v>
      </c>
      <c r="L218">
        <v>1.4313475829032227E-4</v>
      </c>
      <c r="M218">
        <v>2.2910685714974046E-5</v>
      </c>
      <c r="N218">
        <v>1.1903909091283581E-5</v>
      </c>
      <c r="O218">
        <v>3.0205589756994666E-6</v>
      </c>
      <c r="P218">
        <v>5.0316395925518178E-5</v>
      </c>
      <c r="Q218">
        <v>5.0687910116172932E-6</v>
      </c>
      <c r="R218">
        <v>7.0932461393332159E-6</v>
      </c>
      <c r="S218">
        <v>0</v>
      </c>
      <c r="T218">
        <v>1.3702929408110195E-6</v>
      </c>
      <c r="U218">
        <v>2.1429532939671646E-5</v>
      </c>
      <c r="V218">
        <v>2.7440335333113146E-5</v>
      </c>
      <c r="W218">
        <v>1.285033406169277E-4</v>
      </c>
      <c r="X218">
        <v>5.2097137744164564E-5</v>
      </c>
      <c r="Y218">
        <v>2.1845034410499928E-6</v>
      </c>
      <c r="Z218">
        <v>2.6616762675269678E-6</v>
      </c>
      <c r="AA218">
        <v>5.413080642380873E-5</v>
      </c>
      <c r="AB218">
        <v>5.0511069361421257E-6</v>
      </c>
      <c r="AC218">
        <v>2.3369282831918282E-5</v>
      </c>
      <c r="AD218">
        <v>5.6052872240580203E-5</v>
      </c>
      <c r="AE218">
        <v>6.4105070808831479E-5</v>
      </c>
      <c r="AF218">
        <v>4.6255448610309121E-5</v>
      </c>
      <c r="AG218">
        <v>7.7834897844345082E-5</v>
      </c>
      <c r="AH218">
        <v>1.2856471476122387E-5</v>
      </c>
      <c r="AI218">
        <v>1.045626689597824E-4</v>
      </c>
      <c r="AJ218">
        <v>5.0399823152171615E-4</v>
      </c>
      <c r="AL218">
        <f t="shared" si="12"/>
        <v>1.8085547827127388E-3</v>
      </c>
    </row>
    <row r="219" spans="2:38" x14ac:dyDescent="0.35">
      <c r="B219">
        <v>1.8514781205470654E-6</v>
      </c>
      <c r="C219">
        <v>3.7233152187420118E-6</v>
      </c>
      <c r="D219">
        <v>7.228923121760333E-6</v>
      </c>
      <c r="E219">
        <v>7.0290484871880718E-7</v>
      </c>
      <c r="F219">
        <v>4.2686980506232007E-7</v>
      </c>
      <c r="G219">
        <v>9.4869863725599702E-7</v>
      </c>
      <c r="H219">
        <v>3.1244343434065376E-6</v>
      </c>
      <c r="I219">
        <v>1.1026541178633298E-7</v>
      </c>
      <c r="J219">
        <v>8.8078584320430667E-7</v>
      </c>
      <c r="K219">
        <v>1.2995863600456053E-5</v>
      </c>
      <c r="L219">
        <v>2.5829301196757845E-5</v>
      </c>
      <c r="M219">
        <v>2.0143499417301125E-6</v>
      </c>
      <c r="N219">
        <v>2.601936785669682E-6</v>
      </c>
      <c r="O219">
        <v>3.6961203799860827E-6</v>
      </c>
      <c r="P219">
        <v>2.6948301939009985E-5</v>
      </c>
      <c r="Q219">
        <v>1.3997168647108765E-6</v>
      </c>
      <c r="R219">
        <v>1.1007222440719251E-6</v>
      </c>
      <c r="S219">
        <v>8.5373961012464014E-7</v>
      </c>
      <c r="T219">
        <v>0</v>
      </c>
      <c r="U219">
        <v>1.0607175960222205E-5</v>
      </c>
      <c r="V219">
        <v>3.7946459433477265E-6</v>
      </c>
      <c r="W219">
        <v>1.0466297779125918E-6</v>
      </c>
      <c r="X219">
        <v>1.2750961445976435E-5</v>
      </c>
      <c r="Y219">
        <v>1.111719064115306E-6</v>
      </c>
      <c r="Z219">
        <v>3.9335922506526062E-7</v>
      </c>
      <c r="AA219">
        <v>1.1547404073931272E-5</v>
      </c>
      <c r="AB219">
        <v>1.2162334362303032E-5</v>
      </c>
      <c r="AC219">
        <v>2.2479758974949774E-4</v>
      </c>
      <c r="AD219">
        <v>9.411643294695184E-6</v>
      </c>
      <c r="AE219">
        <v>1.7845505821289918E-4</v>
      </c>
      <c r="AF219">
        <v>8.9202043232970674E-6</v>
      </c>
      <c r="AG219">
        <v>4.5336619713981755E-6</v>
      </c>
      <c r="AH219">
        <v>6.6612494384398598E-6</v>
      </c>
      <c r="AI219">
        <v>7.8506744106725154E-5</v>
      </c>
      <c r="AJ219">
        <v>1.9479648140303946E-4</v>
      </c>
      <c r="AL219">
        <f t="shared" si="12"/>
        <v>8.559345902658666E-4</v>
      </c>
    </row>
    <row r="220" spans="2:38" x14ac:dyDescent="0.35">
      <c r="B220">
        <v>2.7598154561303293E-5</v>
      </c>
      <c r="C220">
        <v>3.8081868925687109E-4</v>
      </c>
      <c r="D220">
        <v>5.9481502403294858E-5</v>
      </c>
      <c r="E220">
        <v>5.222597886548364E-6</v>
      </c>
      <c r="F220">
        <v>1.1292471036303974E-5</v>
      </c>
      <c r="G220">
        <v>9.3160898448587784E-6</v>
      </c>
      <c r="H220">
        <v>2.9496443469872858E-5</v>
      </c>
      <c r="I220">
        <v>2.4142478165508966E-6</v>
      </c>
      <c r="J220">
        <v>1.3072692735083456E-5</v>
      </c>
      <c r="K220">
        <v>2.3978164869266182E-4</v>
      </c>
      <c r="L220">
        <v>6.6532277040352416E-4</v>
      </c>
      <c r="M220">
        <v>8.4068311540826931E-5</v>
      </c>
      <c r="N220">
        <v>6.0808105275284873E-5</v>
      </c>
      <c r="O220">
        <v>2.6923336185397984E-5</v>
      </c>
      <c r="P220">
        <v>1.6252363808356545E-4</v>
      </c>
      <c r="Q220">
        <v>1.6766286818573088E-5</v>
      </c>
      <c r="R220">
        <v>4.1909475608029727E-5</v>
      </c>
      <c r="S220">
        <v>1.7771455612808609E-5</v>
      </c>
      <c r="T220">
        <v>4.8134864597993415E-6</v>
      </c>
      <c r="U220">
        <v>0</v>
      </c>
      <c r="V220">
        <v>4.8224592705320353E-4</v>
      </c>
      <c r="W220">
        <v>5.8867909566009449E-5</v>
      </c>
      <c r="X220">
        <v>1.771199848173622E-4</v>
      </c>
      <c r="Y220">
        <v>9.7107865210103981E-6</v>
      </c>
      <c r="Z220">
        <v>4.534702211132008E-6</v>
      </c>
      <c r="AA220">
        <v>2.7703738894287367E-4</v>
      </c>
      <c r="AB220">
        <v>5.4045506765634402E-5</v>
      </c>
      <c r="AC220">
        <v>3.3127400260818098E-4</v>
      </c>
      <c r="AD220">
        <v>3.6337639521698257E-4</v>
      </c>
      <c r="AE220">
        <v>9.9401192587880564E-4</v>
      </c>
      <c r="AF220">
        <v>3.7369587058796164E-4</v>
      </c>
      <c r="AG220">
        <v>2.377540728457444E-4</v>
      </c>
      <c r="AH220">
        <v>1.5139649086210285E-5</v>
      </c>
      <c r="AI220">
        <v>5.8744641157550213E-4</v>
      </c>
      <c r="AJ220">
        <v>3.6529701955869431E-3</v>
      </c>
      <c r="AL220">
        <f t="shared" si="12"/>
        <v>9.4786321329547157E-3</v>
      </c>
    </row>
    <row r="221" spans="2:38" x14ac:dyDescent="0.35">
      <c r="B221">
        <v>1.3443003219760499E-4</v>
      </c>
      <c r="C221">
        <v>1.6933512786070608E-4</v>
      </c>
      <c r="D221">
        <v>7.725117474798833E-6</v>
      </c>
      <c r="E221">
        <v>4.7298214640638891E-6</v>
      </c>
      <c r="F221">
        <v>4.4950244955700809E-6</v>
      </c>
      <c r="G221">
        <v>5.3266367204993227E-5</v>
      </c>
      <c r="H221">
        <v>7.1695700146613291E-5</v>
      </c>
      <c r="I221">
        <v>2.7218615664130385E-6</v>
      </c>
      <c r="J221">
        <v>8.0532388079851164E-6</v>
      </c>
      <c r="K221">
        <v>4.2608026310434063E-4</v>
      </c>
      <c r="L221">
        <v>3.7070527051659666E-3</v>
      </c>
      <c r="M221">
        <v>4.868247651501853E-5</v>
      </c>
      <c r="N221">
        <v>1.5227475040881069E-5</v>
      </c>
      <c r="O221">
        <v>2.6390673999404814E-4</v>
      </c>
      <c r="P221">
        <v>3.08101770902986E-4</v>
      </c>
      <c r="Q221">
        <v>3.1614668779310041E-5</v>
      </c>
      <c r="R221">
        <v>4.1490556206647412E-4</v>
      </c>
      <c r="S221">
        <v>8.2462775814493307E-6</v>
      </c>
      <c r="T221">
        <v>7.4377140969083088E-7</v>
      </c>
      <c r="U221">
        <v>2.2296409291577837E-4</v>
      </c>
      <c r="V221">
        <v>0</v>
      </c>
      <c r="W221">
        <v>6.1828877665527902E-6</v>
      </c>
      <c r="X221">
        <v>2.0655297366347124E-5</v>
      </c>
      <c r="Y221">
        <v>1.6404134785522828E-5</v>
      </c>
      <c r="Z221">
        <v>2.1241695364876601E-6</v>
      </c>
      <c r="AA221">
        <v>1.8484881743406758E-4</v>
      </c>
      <c r="AB221">
        <v>1.5968928202022217E-4</v>
      </c>
      <c r="AC221">
        <v>1.7015650115454089E-3</v>
      </c>
      <c r="AD221">
        <v>1.6575774341605328E-5</v>
      </c>
      <c r="AE221">
        <v>1.811118304931095E-4</v>
      </c>
      <c r="AF221">
        <v>1.5158373401419285E-5</v>
      </c>
      <c r="AG221">
        <v>4.6031648461858693E-5</v>
      </c>
      <c r="AH221">
        <v>2.1333533672806453E-4</v>
      </c>
      <c r="AI221">
        <v>1.272924867061781E-3</v>
      </c>
      <c r="AJ221">
        <v>1.5926314038297352E-3</v>
      </c>
      <c r="AL221">
        <f t="shared" si="12"/>
        <v>1.1333216929466875E-2</v>
      </c>
    </row>
    <row r="222" spans="2:38" x14ac:dyDescent="0.35">
      <c r="B222">
        <v>5.4857785392081967E-6</v>
      </c>
      <c r="C222">
        <v>6.8971015072351273E-5</v>
      </c>
      <c r="D222">
        <v>8.968649773758446E-6</v>
      </c>
      <c r="E222">
        <v>2.5589897452299916E-7</v>
      </c>
      <c r="F222">
        <v>7.9085191701574597E-5</v>
      </c>
      <c r="G222">
        <v>1.3199156165582338E-6</v>
      </c>
      <c r="H222">
        <v>5.686247596485505E-6</v>
      </c>
      <c r="I222">
        <v>4.7851027756333182E-7</v>
      </c>
      <c r="J222">
        <v>1.8342398621006846E-6</v>
      </c>
      <c r="K222">
        <v>1.4950946626379393E-3</v>
      </c>
      <c r="L222">
        <v>3.1849852122562132E-4</v>
      </c>
      <c r="M222">
        <v>1.9505981066137555E-6</v>
      </c>
      <c r="N222">
        <v>2.8972162644020858E-6</v>
      </c>
      <c r="O222">
        <v>8.8500624441014473E-6</v>
      </c>
      <c r="P222">
        <v>2.6345557316091699E-5</v>
      </c>
      <c r="Q222">
        <v>7.2296661501416432E-7</v>
      </c>
      <c r="R222">
        <v>1.7364573271203516E-6</v>
      </c>
      <c r="S222">
        <v>1.5765962569383706E-4</v>
      </c>
      <c r="T222">
        <v>5.1075770931216515E-7</v>
      </c>
      <c r="U222">
        <v>6.4743332188376361E-5</v>
      </c>
      <c r="V222">
        <v>4.0671887536120583E-6</v>
      </c>
      <c r="W222">
        <v>0</v>
      </c>
      <c r="X222">
        <v>1.0248516160564097E-4</v>
      </c>
      <c r="Y222">
        <v>4.8460311029006986E-7</v>
      </c>
      <c r="Z222">
        <v>3.232173458696418E-7</v>
      </c>
      <c r="AA222">
        <v>2.8839011958090195E-4</v>
      </c>
      <c r="AB222">
        <v>1.1837185142641986E-5</v>
      </c>
      <c r="AC222">
        <v>2.8824225693302132E-4</v>
      </c>
      <c r="AD222">
        <v>7.9000263557590936E-5</v>
      </c>
      <c r="AE222">
        <v>8.1605469668138381E-5</v>
      </c>
      <c r="AF222">
        <v>1.0106761205977867E-4</v>
      </c>
      <c r="AG222">
        <v>8.3410107279527693E-4</v>
      </c>
      <c r="AH222">
        <v>2.0089852768170576E-5</v>
      </c>
      <c r="AI222">
        <v>5.8827340216389956E-4</v>
      </c>
      <c r="AJ222">
        <v>2.2298552185429526E-3</v>
      </c>
      <c r="AL222">
        <f t="shared" si="12"/>
        <v>6.8809178289703388E-3</v>
      </c>
    </row>
    <row r="223" spans="2:38" x14ac:dyDescent="0.35">
      <c r="B223">
        <v>1.5780035526925709E-4</v>
      </c>
      <c r="C223">
        <v>1.5314795736252564E-4</v>
      </c>
      <c r="D223">
        <v>2.2090679593360855E-5</v>
      </c>
      <c r="E223">
        <v>4.0688234160509399E-6</v>
      </c>
      <c r="F223">
        <v>7.6701333745819267E-6</v>
      </c>
      <c r="G223">
        <v>1.5480401901878833E-5</v>
      </c>
      <c r="H223">
        <v>5.7612488812948889E-5</v>
      </c>
      <c r="I223">
        <v>1.2965845253851148E-6</v>
      </c>
      <c r="J223">
        <v>6.6371753188854309E-6</v>
      </c>
      <c r="K223">
        <v>4.8237551120290396E-4</v>
      </c>
      <c r="L223">
        <v>1.2398409339612693E-3</v>
      </c>
      <c r="M223">
        <v>1.5513273477467965E-4</v>
      </c>
      <c r="N223">
        <v>3.3636211235771232E-4</v>
      </c>
      <c r="O223">
        <v>6.6641175279917155E-5</v>
      </c>
      <c r="P223">
        <v>2.3194222373168227E-3</v>
      </c>
      <c r="Q223">
        <v>1.3300802448145481E-5</v>
      </c>
      <c r="R223">
        <v>8.7449982309842818E-6</v>
      </c>
      <c r="S223">
        <v>1.2040031890739485E-5</v>
      </c>
      <c r="T223">
        <v>3.3002348584243701E-6</v>
      </c>
      <c r="U223">
        <v>5.4320724478071442E-5</v>
      </c>
      <c r="V223">
        <v>1.905139630245239E-5</v>
      </c>
      <c r="W223">
        <v>1.1566351297654666E-4</v>
      </c>
      <c r="X223">
        <v>0</v>
      </c>
      <c r="Y223">
        <v>1.6232792440792852E-5</v>
      </c>
      <c r="Z223">
        <v>3.0498342939230616E-6</v>
      </c>
      <c r="AA223">
        <v>1.7001647002579932E-3</v>
      </c>
      <c r="AB223">
        <v>6.1168919857248783E-5</v>
      </c>
      <c r="AC223">
        <v>6.670470420651911E-4</v>
      </c>
      <c r="AD223">
        <v>6.6794090520790649E-5</v>
      </c>
      <c r="AE223">
        <v>1.5198184862089849E-4</v>
      </c>
      <c r="AF223">
        <v>1.6800911941142113E-5</v>
      </c>
      <c r="AG223">
        <v>6.7335460999412762E-5</v>
      </c>
      <c r="AH223">
        <v>2.6061809637837225E-4</v>
      </c>
      <c r="AI223">
        <v>8.8204364164818749E-4</v>
      </c>
      <c r="AJ223">
        <v>1.7602859500975953E-3</v>
      </c>
      <c r="AL223">
        <f t="shared" si="12"/>
        <v>1.0905524294775091E-2</v>
      </c>
    </row>
    <row r="224" spans="2:38" x14ac:dyDescent="0.35">
      <c r="B224">
        <v>9.3222718409912759E-5</v>
      </c>
      <c r="C224">
        <v>9.7575973090328978E-6</v>
      </c>
      <c r="D224">
        <v>6.7921710392265979E-6</v>
      </c>
      <c r="E224">
        <v>6.1571789845594798E-6</v>
      </c>
      <c r="F224">
        <v>1.8402583919892916E-6</v>
      </c>
      <c r="G224">
        <v>3.7132546144590816E-4</v>
      </c>
      <c r="H224">
        <v>6.4549847597883364E-6</v>
      </c>
      <c r="I224">
        <v>3.4342771784126082E-7</v>
      </c>
      <c r="J224">
        <v>1.2797920839675198E-6</v>
      </c>
      <c r="K224">
        <v>3.4624676751994917E-5</v>
      </c>
      <c r="L224">
        <v>1.3978102538844361E-4</v>
      </c>
      <c r="M224">
        <v>6.8898049685306686E-6</v>
      </c>
      <c r="N224">
        <v>9.2924169606302588E-5</v>
      </c>
      <c r="O224">
        <v>3.0721251453623473E-5</v>
      </c>
      <c r="P224">
        <v>4.8173799285174038E-5</v>
      </c>
      <c r="Q224">
        <v>1.2057864571890915E-6</v>
      </c>
      <c r="R224">
        <v>1.7163955608249946E-6</v>
      </c>
      <c r="S224">
        <v>2.7802635971839674E-6</v>
      </c>
      <c r="T224">
        <v>9.0025318679461611E-7</v>
      </c>
      <c r="U224">
        <v>8.7857161862800431E-6</v>
      </c>
      <c r="V224">
        <v>3.3558133813463226E-5</v>
      </c>
      <c r="W224">
        <v>2.6166487476196097E-6</v>
      </c>
      <c r="X224">
        <v>6.110219590860718E-5</v>
      </c>
      <c r="Y224">
        <v>0</v>
      </c>
      <c r="Z224">
        <v>3.625086866732893E-6</v>
      </c>
      <c r="AA224">
        <v>3.6006560935554361E-5</v>
      </c>
      <c r="AB224">
        <v>7.4063582992170475E-6</v>
      </c>
      <c r="AC224">
        <v>2.3901395176909282E-4</v>
      </c>
      <c r="AD224">
        <v>1.2051177316459128E-5</v>
      </c>
      <c r="AE224">
        <v>5.2665851667218877E-5</v>
      </c>
      <c r="AF224">
        <v>2.9746398217345379E-6</v>
      </c>
      <c r="AG224">
        <v>7.1457039430536676E-6</v>
      </c>
      <c r="AH224">
        <v>1.1151815763722085E-5</v>
      </c>
      <c r="AI224">
        <v>7.5478309030183806E-5</v>
      </c>
      <c r="AJ224">
        <v>1.5352259227238192E-4</v>
      </c>
      <c r="AL224">
        <f t="shared" si="12"/>
        <v>1.5639957587396094E-3</v>
      </c>
    </row>
    <row r="225" spans="2:38" x14ac:dyDescent="0.35">
      <c r="B225">
        <v>5.11206498454476E-5</v>
      </c>
      <c r="C225">
        <v>1.8587597986838986E-6</v>
      </c>
      <c r="D225">
        <v>2.459423942134516E-6</v>
      </c>
      <c r="E225">
        <v>1.1577808795294458E-4</v>
      </c>
      <c r="F225">
        <v>3.8893077591265586E-6</v>
      </c>
      <c r="G225">
        <v>1.4662922076762097E-6</v>
      </c>
      <c r="H225">
        <v>6.8718236817029779E-6</v>
      </c>
      <c r="I225">
        <v>2.9527947873240381E-7</v>
      </c>
      <c r="J225">
        <v>2.7610934649461818E-7</v>
      </c>
      <c r="K225">
        <v>2.0419311552443223E-5</v>
      </c>
      <c r="L225">
        <v>1.2417371423903713E-4</v>
      </c>
      <c r="M225">
        <v>1.8311191428991845E-6</v>
      </c>
      <c r="N225">
        <v>3.1366200088600136E-6</v>
      </c>
      <c r="O225">
        <v>7.2058892419397381E-7</v>
      </c>
      <c r="P225">
        <v>4.2092706406860656E-5</v>
      </c>
      <c r="Q225">
        <v>1.4572272614242334E-6</v>
      </c>
      <c r="R225">
        <v>9.0798068196023524E-7</v>
      </c>
      <c r="S225">
        <v>7.6411552677108557E-6</v>
      </c>
      <c r="T225">
        <v>1.3746025054226146E-7</v>
      </c>
      <c r="U225">
        <v>3.1326076556009421E-6</v>
      </c>
      <c r="V225">
        <v>1.7010891761700182E-6</v>
      </c>
      <c r="W225">
        <v>5.2963063019742688E-7</v>
      </c>
      <c r="X225">
        <v>4.7243230540421981E-6</v>
      </c>
      <c r="Y225">
        <v>1.6749345771479233E-6</v>
      </c>
      <c r="Z225">
        <v>0</v>
      </c>
      <c r="AA225">
        <v>3.9821863067902494E-6</v>
      </c>
      <c r="AB225">
        <v>1.7553153874379872E-5</v>
      </c>
      <c r="AC225">
        <v>1.2839084611999746E-5</v>
      </c>
      <c r="AD225">
        <v>9.1823447362230659E-6</v>
      </c>
      <c r="AE225">
        <v>5.075820060104482E-5</v>
      </c>
      <c r="AF225">
        <v>2.6634595356421101E-6</v>
      </c>
      <c r="AG225">
        <v>8.9304581149591375E-6</v>
      </c>
      <c r="AH225">
        <v>1.1531354660894986E-5</v>
      </c>
      <c r="AI225">
        <v>1.1536035739697236E-4</v>
      </c>
      <c r="AJ225">
        <v>6.098236029126959E-4</v>
      </c>
      <c r="AL225">
        <f t="shared" si="12"/>
        <v>1.2409204055936359E-3</v>
      </c>
    </row>
    <row r="226" spans="2:38" x14ac:dyDescent="0.35">
      <c r="B226">
        <v>5.5313707606853493E-5</v>
      </c>
      <c r="C226">
        <v>2.5625458790629394E-4</v>
      </c>
      <c r="D226">
        <v>1.7007191480361263E-4</v>
      </c>
      <c r="E226">
        <v>4.6304042666446757E-6</v>
      </c>
      <c r="F226">
        <v>1.1685681655692975E-5</v>
      </c>
      <c r="G226">
        <v>2.6781566370244127E-5</v>
      </c>
      <c r="H226">
        <v>4.3391222806037175E-5</v>
      </c>
      <c r="I226">
        <v>4.4519288494541287E-6</v>
      </c>
      <c r="J226">
        <v>2.8242954590603702E-5</v>
      </c>
      <c r="K226">
        <v>1.2285198563322848E-3</v>
      </c>
      <c r="L226">
        <v>8.5091684530404525E-4</v>
      </c>
      <c r="M226">
        <v>3.1547944830668444E-5</v>
      </c>
      <c r="N226">
        <v>5.9728187825889615E-5</v>
      </c>
      <c r="O226">
        <v>4.5596976858792616E-5</v>
      </c>
      <c r="P226">
        <v>7.2628096741183352E-4</v>
      </c>
      <c r="Q226">
        <v>1.4046505731627717E-5</v>
      </c>
      <c r="R226">
        <v>2.8712548527591311E-5</v>
      </c>
      <c r="S226">
        <v>1.9263159391125605E-5</v>
      </c>
      <c r="T226">
        <v>4.1082039202603446E-6</v>
      </c>
      <c r="U226">
        <v>2.75455035702037E-4</v>
      </c>
      <c r="V226">
        <v>1.1127191803165486E-4</v>
      </c>
      <c r="W226">
        <v>1.9789104600551738E-4</v>
      </c>
      <c r="X226">
        <v>1.016346318781236E-3</v>
      </c>
      <c r="Y226">
        <v>2.219916173703205E-5</v>
      </c>
      <c r="Z226">
        <v>3.4778186415573457E-6</v>
      </c>
      <c r="AA226">
        <v>0</v>
      </c>
      <c r="AB226">
        <v>1.1905736941101603E-4</v>
      </c>
      <c r="AC226">
        <v>7.8601257316827727E-4</v>
      </c>
      <c r="AD226">
        <v>8.9496653986159897E-4</v>
      </c>
      <c r="AE226">
        <v>4.4688654383776981E-4</v>
      </c>
      <c r="AF226">
        <v>3.4425262795019062E-4</v>
      </c>
      <c r="AG226">
        <v>5.4608447358165928E-3</v>
      </c>
      <c r="AH226">
        <v>1.6835774832793155E-4</v>
      </c>
      <c r="AI226">
        <v>1.0911844345580836E-3</v>
      </c>
      <c r="AJ226">
        <v>9.8146430157965842E-3</v>
      </c>
      <c r="AL226">
        <f t="shared" si="12"/>
        <v>2.4362392052616637E-2</v>
      </c>
    </row>
    <row r="227" spans="2:38" x14ac:dyDescent="0.35">
      <c r="B227">
        <v>2.0851456859012837E-5</v>
      </c>
      <c r="C227">
        <v>2.0474741469688908E-5</v>
      </c>
      <c r="D227">
        <v>1.4012475031763742E-5</v>
      </c>
      <c r="E227">
        <v>3.619826225793221E-5</v>
      </c>
      <c r="F227">
        <v>5.7449468386089579E-6</v>
      </c>
      <c r="G227">
        <v>6.4621178322489081E-6</v>
      </c>
      <c r="H227">
        <v>1.269926153120492E-4</v>
      </c>
      <c r="I227">
        <v>1.5232527633873975E-5</v>
      </c>
      <c r="J227">
        <v>3.0701947576277055E-4</v>
      </c>
      <c r="K227">
        <v>8.2930735089042039E-5</v>
      </c>
      <c r="L227">
        <v>2.6790185499467317E-4</v>
      </c>
      <c r="M227">
        <v>7.6079864807691999E-5</v>
      </c>
      <c r="N227">
        <v>3.8911801906474587E-5</v>
      </c>
      <c r="O227">
        <v>1.1375467306496249E-5</v>
      </c>
      <c r="P227">
        <v>7.1709371868829377E-5</v>
      </c>
      <c r="Q227">
        <v>2.2394578201316452E-5</v>
      </c>
      <c r="R227">
        <v>7.481047512106281E-5</v>
      </c>
      <c r="S227">
        <v>8.6111045166723056E-6</v>
      </c>
      <c r="T227">
        <v>2.8787891605456098E-6</v>
      </c>
      <c r="U227">
        <v>7.3894321126908167E-5</v>
      </c>
      <c r="V227">
        <v>1.9174694432046892E-4</v>
      </c>
      <c r="W227">
        <v>1.5202063470240285E-5</v>
      </c>
      <c r="X227">
        <v>1.2651261897772323E-4</v>
      </c>
      <c r="Y227">
        <v>4.0309289686041537E-6</v>
      </c>
      <c r="Z227">
        <v>7.2528486356385E-6</v>
      </c>
      <c r="AA227">
        <v>1.2156984557957605E-4</v>
      </c>
      <c r="AB227">
        <v>0</v>
      </c>
      <c r="AC227">
        <v>1.6212314578603962E-4</v>
      </c>
      <c r="AD227">
        <v>1.8728996287802191E-4</v>
      </c>
      <c r="AE227">
        <v>5.255912307052758E-4</v>
      </c>
      <c r="AF227">
        <v>3.1173309920812183E-4</v>
      </c>
      <c r="AG227">
        <v>2.9485446649829479E-4</v>
      </c>
      <c r="AH227">
        <v>4.0002418964560711E-5</v>
      </c>
      <c r="AI227">
        <v>2.5429849138965848E-4</v>
      </c>
      <c r="AJ227">
        <v>4.6389147651185189E-3</v>
      </c>
      <c r="AL227">
        <f t="shared" si="12"/>
        <v>8.1656098135984064E-3</v>
      </c>
    </row>
    <row r="228" spans="2:38" x14ac:dyDescent="0.35">
      <c r="B228">
        <v>6.5836921359987706E-5</v>
      </c>
      <c r="C228">
        <v>2.1099019055097543E-4</v>
      </c>
      <c r="D228">
        <v>2.6595838996051999E-4</v>
      </c>
      <c r="E228">
        <v>2.7554761703834817E-5</v>
      </c>
      <c r="F228">
        <v>1.4628750201505671E-4</v>
      </c>
      <c r="G228">
        <v>8.3745688617662328E-5</v>
      </c>
      <c r="H228">
        <v>1.3978355168494007E-4</v>
      </c>
      <c r="I228">
        <v>2.0069047973493912E-5</v>
      </c>
      <c r="J228">
        <v>8.1414957191170621E-5</v>
      </c>
      <c r="K228">
        <v>1.0984103855663186E-3</v>
      </c>
      <c r="L228">
        <v>1.5881396486590428E-3</v>
      </c>
      <c r="M228">
        <v>4.1748699126881964E-4</v>
      </c>
      <c r="N228">
        <v>1.9448574693397584E-4</v>
      </c>
      <c r="O228">
        <v>1.0669467001540906E-3</v>
      </c>
      <c r="P228">
        <v>1.5350571066755857E-3</v>
      </c>
      <c r="Q228">
        <v>1.3597686868181515E-4</v>
      </c>
      <c r="R228">
        <v>9.6640752987909933E-4</v>
      </c>
      <c r="S228">
        <v>5.6900370412301838E-5</v>
      </c>
      <c r="T228">
        <v>2.3567463361781157E-4</v>
      </c>
      <c r="U228">
        <v>5.6753072465991032E-4</v>
      </c>
      <c r="V228">
        <v>1.4322503623865137E-3</v>
      </c>
      <c r="W228">
        <v>4.6742637459366144E-4</v>
      </c>
      <c r="X228">
        <v>3.3314870779592777E-3</v>
      </c>
      <c r="Y228">
        <v>1.2802780245288963E-4</v>
      </c>
      <c r="Z228">
        <v>1.648943444369716E-5</v>
      </c>
      <c r="AA228">
        <v>1.7390986444102306E-3</v>
      </c>
      <c r="AB228">
        <v>3.9807151105952565E-4</v>
      </c>
      <c r="AC228">
        <v>0</v>
      </c>
      <c r="AD228">
        <v>1.0258624318663432E-3</v>
      </c>
      <c r="AE228">
        <v>5.8231553311234247E-3</v>
      </c>
      <c r="AF228">
        <v>4.5567973488956585E-3</v>
      </c>
      <c r="AG228">
        <v>4.6624986345469583E-4</v>
      </c>
      <c r="AH228">
        <v>8.0168155567333249E-5</v>
      </c>
      <c r="AI228">
        <v>3.3444358335603585E-3</v>
      </c>
      <c r="AJ228">
        <v>1.7475192215893682E-2</v>
      </c>
      <c r="AL228">
        <f t="shared" si="12"/>
        <v>4.9189370105233707E-2</v>
      </c>
    </row>
    <row r="229" spans="2:38" x14ac:dyDescent="0.35">
      <c r="B229">
        <v>2.3946318672843255E-5</v>
      </c>
      <c r="C229">
        <v>3.1951260636043258E-5</v>
      </c>
      <c r="D229">
        <v>1.4983910337487808E-6</v>
      </c>
      <c r="E229">
        <v>6.4598887471049782E-7</v>
      </c>
      <c r="F229">
        <v>1.3688811868865314E-6</v>
      </c>
      <c r="G229">
        <v>7.4756085443550946E-6</v>
      </c>
      <c r="H229">
        <v>2.107718888125467E-5</v>
      </c>
      <c r="I229">
        <v>5.0555651064299836E-7</v>
      </c>
      <c r="J229">
        <v>1.490589235745031E-5</v>
      </c>
      <c r="K229">
        <v>1.9677457155976166E-4</v>
      </c>
      <c r="L229">
        <v>1.5081098449763096E-4</v>
      </c>
      <c r="M229">
        <v>5.4761191702511731E-6</v>
      </c>
      <c r="N229">
        <v>2.2192920298629048E-5</v>
      </c>
      <c r="O229">
        <v>2.1745914424433241E-5</v>
      </c>
      <c r="P229">
        <v>3.1884180033778632E-4</v>
      </c>
      <c r="Q229">
        <v>4.1639310488585582E-7</v>
      </c>
      <c r="R229">
        <v>9.0798068196023513E-8</v>
      </c>
      <c r="S229">
        <v>1.7493860209551373E-6</v>
      </c>
      <c r="T229">
        <v>9.8837635281792542E-7</v>
      </c>
      <c r="U229">
        <v>1.1020121413418784E-4</v>
      </c>
      <c r="V229">
        <v>1.8767410855115891E-6</v>
      </c>
      <c r="W229">
        <v>1.7425055781442111E-5</v>
      </c>
      <c r="X229">
        <v>6.0824303293997426E-6</v>
      </c>
      <c r="Y229">
        <v>1.6236656188375663E-6</v>
      </c>
      <c r="Z229">
        <v>1.3631598683504481E-6</v>
      </c>
      <c r="AA229">
        <v>2.7303959904007599E-4</v>
      </c>
      <c r="AB229">
        <v>5.0286823395942059E-5</v>
      </c>
      <c r="AC229">
        <v>3.5870542160071838E-4</v>
      </c>
      <c r="AD229">
        <v>0</v>
      </c>
      <c r="AE229">
        <v>6.0117573335171622E-3</v>
      </c>
      <c r="AF229">
        <v>2.3241600834874055E-4</v>
      </c>
      <c r="AG229">
        <v>2.630886657462264E-4</v>
      </c>
      <c r="AH229">
        <v>8.2668148859087263E-5</v>
      </c>
      <c r="AI229">
        <v>5.6318054611699279E-3</v>
      </c>
      <c r="AJ229">
        <v>6.1072812108239893E-3</v>
      </c>
      <c r="AL229">
        <f t="shared" si="12"/>
        <v>1.9972083289852883E-2</v>
      </c>
    </row>
    <row r="230" spans="2:38" x14ac:dyDescent="0.35">
      <c r="B230">
        <v>9.7571812131393634E-5</v>
      </c>
      <c r="C230">
        <v>1.0420452927999122E-4</v>
      </c>
      <c r="D230">
        <v>9.5019955458624219E-6</v>
      </c>
      <c r="E230">
        <v>9.577026551807057E-5</v>
      </c>
      <c r="F230">
        <v>1.2785177902935736E-4</v>
      </c>
      <c r="G230">
        <v>1.1727053475964289E-4</v>
      </c>
      <c r="H230">
        <v>1.4180176537425301E-4</v>
      </c>
      <c r="I230">
        <v>6.408768394470885E-6</v>
      </c>
      <c r="J230">
        <v>5.7168306446602054E-5</v>
      </c>
      <c r="K230">
        <v>8.591799153269122E-4</v>
      </c>
      <c r="L230">
        <v>1.2797336819367487E-3</v>
      </c>
      <c r="M230">
        <v>2.7437170032208774E-4</v>
      </c>
      <c r="N230">
        <v>6.19080844909755E-5</v>
      </c>
      <c r="O230">
        <v>2.3742134473659409E-4</v>
      </c>
      <c r="P230">
        <v>7.2677300080593681E-4</v>
      </c>
      <c r="Q230">
        <v>9.1035837278042564E-6</v>
      </c>
      <c r="R230">
        <v>9.1655522948054698E-6</v>
      </c>
      <c r="S230">
        <v>4.9026498655564839E-6</v>
      </c>
      <c r="T230">
        <v>2.5080090819315823E-4</v>
      </c>
      <c r="U230">
        <v>6.6951894888413156E-4</v>
      </c>
      <c r="V230">
        <v>1.1044344138649474E-4</v>
      </c>
      <c r="W230">
        <v>4.3871367746039384E-5</v>
      </c>
      <c r="X230">
        <v>3.49009347041658E-5</v>
      </c>
      <c r="Y230">
        <v>1.7642465885813277E-5</v>
      </c>
      <c r="Z230">
        <v>1.9068337349546238E-5</v>
      </c>
      <c r="AA230">
        <v>2.4885476825683246E-4</v>
      </c>
      <c r="AB230">
        <v>2.4406847663578898E-4</v>
      </c>
      <c r="AC230">
        <v>4.0941412165100034E-3</v>
      </c>
      <c r="AD230">
        <v>1.4304297199437911E-2</v>
      </c>
      <c r="AE230">
        <v>0</v>
      </c>
      <c r="AF230">
        <v>6.6291347115599265E-3</v>
      </c>
      <c r="AG230">
        <v>1.7956872401137349E-3</v>
      </c>
      <c r="AH230">
        <v>1.2195562591515195E-4</v>
      </c>
      <c r="AI230">
        <v>1.2866592711521232E-2</v>
      </c>
      <c r="AJ230">
        <v>3.7082847651067188E-2</v>
      </c>
      <c r="AL230">
        <f t="shared" si="12"/>
        <v>8.2753935275154178E-2</v>
      </c>
    </row>
    <row r="231" spans="2:38" x14ac:dyDescent="0.35">
      <c r="B231">
        <v>1.9623676761736984E-5</v>
      </c>
      <c r="C231">
        <v>3.2168819346090684E-5</v>
      </c>
      <c r="D231">
        <v>3.6096318764016547E-7</v>
      </c>
      <c r="E231">
        <v>9.6890900922761595E-8</v>
      </c>
      <c r="F231">
        <v>5.2769875640602215E-7</v>
      </c>
      <c r="G231">
        <v>2.576673820705158E-6</v>
      </c>
      <c r="H231">
        <v>1.7191299052682136E-5</v>
      </c>
      <c r="I231">
        <v>4.6142062479321279E-7</v>
      </c>
      <c r="J231">
        <v>8.3476266526599488E-6</v>
      </c>
      <c r="K231">
        <v>8.620912491305592E-5</v>
      </c>
      <c r="L231">
        <v>1.0288491087478551E-4</v>
      </c>
      <c r="M231">
        <v>2.4075902822543636E-5</v>
      </c>
      <c r="N231">
        <v>1.7953051749200655E-6</v>
      </c>
      <c r="O231">
        <v>3.255786900654435E-5</v>
      </c>
      <c r="P231">
        <v>2.1997786185129541E-4</v>
      </c>
      <c r="Q231">
        <v>2.0789934109040409E-7</v>
      </c>
      <c r="R231">
        <v>2.4371330906952302E-8</v>
      </c>
      <c r="S231">
        <v>3.2306874019337998E-7</v>
      </c>
      <c r="T231">
        <v>7.3232877261866433E-7</v>
      </c>
      <c r="U231">
        <v>4.1796981111099465E-5</v>
      </c>
      <c r="V231">
        <v>1.342800890702567E-6</v>
      </c>
      <c r="W231">
        <v>1.3036581555751815E-5</v>
      </c>
      <c r="X231">
        <v>1.3537977107459481E-7</v>
      </c>
      <c r="Y231">
        <v>2.3628302525642783E-7</v>
      </c>
      <c r="Z231">
        <v>2.2632644494688022E-7</v>
      </c>
      <c r="AA231">
        <v>5.9638132786074908E-5</v>
      </c>
      <c r="AB231">
        <v>3.6611386037940315E-5</v>
      </c>
      <c r="AC231">
        <v>1.3471250186704361E-3</v>
      </c>
      <c r="AD231">
        <v>2.9503740008577316E-4</v>
      </c>
      <c r="AE231">
        <v>1.6651980818449194E-3</v>
      </c>
      <c r="AF231">
        <v>0</v>
      </c>
      <c r="AG231">
        <v>4.9918132713136273E-6</v>
      </c>
      <c r="AH231">
        <v>9.906500196647324E-6</v>
      </c>
      <c r="AI231">
        <v>4.9873742711580077E-3</v>
      </c>
      <c r="AJ231">
        <v>3.5805093991160969E-2</v>
      </c>
      <c r="AL231">
        <f t="shared" si="12"/>
        <v>4.48178946599425E-2</v>
      </c>
    </row>
    <row r="232" spans="2:38" x14ac:dyDescent="0.35">
      <c r="B232">
        <v>3.1353865817470395E-5</v>
      </c>
      <c r="C232">
        <v>7.0368057034889426E-5</v>
      </c>
      <c r="D232">
        <v>1.7565190934157087E-6</v>
      </c>
      <c r="E232">
        <v>4.0706066841660817E-6</v>
      </c>
      <c r="F232">
        <v>1.5776944528859463E-5</v>
      </c>
      <c r="G232">
        <v>6.5330027398258341E-6</v>
      </c>
      <c r="H232">
        <v>2.9573272604500262E-5</v>
      </c>
      <c r="I232">
        <v>8.0796906183597359E-7</v>
      </c>
      <c r="J232">
        <v>8.2642588682770214E-6</v>
      </c>
      <c r="K232">
        <v>4.730661086134769E-4</v>
      </c>
      <c r="L232">
        <v>5.011280614903936E-4</v>
      </c>
      <c r="M232">
        <v>2.0150335278409174E-5</v>
      </c>
      <c r="N232">
        <v>1.2675321156759127E-5</v>
      </c>
      <c r="O232">
        <v>2.3257531363369328E-5</v>
      </c>
      <c r="P232">
        <v>1.1008693636914242E-3</v>
      </c>
      <c r="Q232">
        <v>8.914854518951637E-7</v>
      </c>
      <c r="R232">
        <v>3.994223366567463E-6</v>
      </c>
      <c r="S232">
        <v>3.0524646143928972E-5</v>
      </c>
      <c r="T232">
        <v>1.029242913789949E-6</v>
      </c>
      <c r="U232">
        <v>1.358459470810284E-4</v>
      </c>
      <c r="V232">
        <v>2.588829765023382E-5</v>
      </c>
      <c r="W232">
        <v>8.903810145091854E-4</v>
      </c>
      <c r="X232">
        <v>1.2149257062791984E-5</v>
      </c>
      <c r="Y232">
        <v>1.1609075429579964E-6</v>
      </c>
      <c r="Z232">
        <v>3.625086866732893E-6</v>
      </c>
      <c r="AA232">
        <v>2.5286700263136281E-3</v>
      </c>
      <c r="AB232">
        <v>1.1016658901161882E-4</v>
      </c>
      <c r="AC232">
        <v>2.9108865005614184E-4</v>
      </c>
      <c r="AD232">
        <v>6.7409199135973913E-4</v>
      </c>
      <c r="AE232">
        <v>1.1853381675297771E-3</v>
      </c>
      <c r="AF232">
        <v>4.0872059382045374E-5</v>
      </c>
      <c r="AG232">
        <v>0</v>
      </c>
      <c r="AH232">
        <v>1.3432467077313529E-5</v>
      </c>
      <c r="AI232">
        <v>4.7680385344338388E-3</v>
      </c>
      <c r="AJ232">
        <v>5.9002570234216609E-2</v>
      </c>
      <c r="AL232">
        <f t="shared" si="12"/>
        <v>7.2019410045996893E-2</v>
      </c>
    </row>
    <row r="233" spans="2:38" x14ac:dyDescent="0.35">
      <c r="B233">
        <v>8.0784274701115104E-5</v>
      </c>
      <c r="C233">
        <v>2.1167392526745648E-5</v>
      </c>
      <c r="D233">
        <v>4.9196503549208456E-5</v>
      </c>
      <c r="E233">
        <v>3.8633017657807258E-6</v>
      </c>
      <c r="F233">
        <v>2.9675067492739667E-6</v>
      </c>
      <c r="G233">
        <v>1.1446277911235047E-4</v>
      </c>
      <c r="H233">
        <v>2.2901769374398331E-5</v>
      </c>
      <c r="I233">
        <v>3.2875989177718208E-4</v>
      </c>
      <c r="J233">
        <v>4.3655740909783363E-5</v>
      </c>
      <c r="K233">
        <v>2.5349750679460681E-4</v>
      </c>
      <c r="L233">
        <v>3.5467013848579972E-3</v>
      </c>
      <c r="M233">
        <v>3.0306062054715339E-4</v>
      </c>
      <c r="N233">
        <v>1.0005828230660782E-4</v>
      </c>
      <c r="O233">
        <v>2.6632663482629702E-5</v>
      </c>
      <c r="P233">
        <v>4.6028468300386683E-4</v>
      </c>
      <c r="Q233">
        <v>7.1824466965094238E-4</v>
      </c>
      <c r="R233">
        <v>6.4203774699004646E-4</v>
      </c>
      <c r="S233">
        <v>2.2044166016690883E-6</v>
      </c>
      <c r="T233">
        <v>3.730596896878845E-6</v>
      </c>
      <c r="U233">
        <v>1.7563259060365683E-5</v>
      </c>
      <c r="V233">
        <v>2.528793071813573E-4</v>
      </c>
      <c r="W233">
        <v>4.8821422822323417E-5</v>
      </c>
      <c r="X233">
        <v>5.0799512979045621E-5</v>
      </c>
      <c r="Y233">
        <v>1.2495954105511006E-5</v>
      </c>
      <c r="Z233">
        <v>6.192249924157289E-6</v>
      </c>
      <c r="AA233">
        <v>2.3677015466321434E-4</v>
      </c>
      <c r="AB233">
        <v>7.9463913267528084E-5</v>
      </c>
      <c r="AC233">
        <v>2.9675126935010173E-4</v>
      </c>
      <c r="AD233">
        <v>4.8998545927859982E-4</v>
      </c>
      <c r="AE233">
        <v>3.5228119821591631E-4</v>
      </c>
      <c r="AF233">
        <v>5.7382150014742938E-5</v>
      </c>
      <c r="AG233">
        <v>4.7565110435205281E-5</v>
      </c>
      <c r="AH233">
        <v>0</v>
      </c>
      <c r="AI233">
        <v>2.4275122106083582E-3</v>
      </c>
      <c r="AJ233">
        <v>4.192453902240402E-2</v>
      </c>
      <c r="AL233">
        <f t="shared" si="12"/>
        <v>5.3025213925908685E-2</v>
      </c>
    </row>
    <row r="234" spans="2:38" x14ac:dyDescent="0.35">
      <c r="B234">
        <v>1.8366160668641123E-4</v>
      </c>
      <c r="C234">
        <v>1.9645447493309352E-4</v>
      </c>
      <c r="D234">
        <v>1.3480585595287132E-4</v>
      </c>
      <c r="E234">
        <v>1.3743097522403785E-4</v>
      </c>
      <c r="F234">
        <v>1.3199601982611124E-4</v>
      </c>
      <c r="G234">
        <v>4.412508221712134E-4</v>
      </c>
      <c r="H234">
        <v>2.5273902342296608E-4</v>
      </c>
      <c r="I234">
        <v>3.250362793470875E-5</v>
      </c>
      <c r="J234">
        <v>1.5615751951818173E-4</v>
      </c>
      <c r="K234">
        <v>1.4706051902183587E-3</v>
      </c>
      <c r="L234">
        <v>3.2217490677179991E-3</v>
      </c>
      <c r="M234">
        <v>5.121715437161207E-4</v>
      </c>
      <c r="N234">
        <v>2.6042490899923172E-4</v>
      </c>
      <c r="O234">
        <v>3.323285084869354E-4</v>
      </c>
      <c r="P234">
        <v>1.4621278308103228E-3</v>
      </c>
      <c r="Q234">
        <v>5.1919999778060377E-5</v>
      </c>
      <c r="R234">
        <v>7.2854081393074834E-5</v>
      </c>
      <c r="S234">
        <v>7.7693276634867496E-5</v>
      </c>
      <c r="T234">
        <v>1.86298763017355E-4</v>
      </c>
      <c r="U234">
        <v>8.0826448992038231E-4</v>
      </c>
      <c r="V234">
        <v>1.0265495845133783E-3</v>
      </c>
      <c r="W234">
        <v>1.02493230893862E-3</v>
      </c>
      <c r="X234">
        <v>6.3616678253796733E-4</v>
      </c>
      <c r="Y234">
        <v>3.3950898615823441E-5</v>
      </c>
      <c r="Z234">
        <v>1.0416604040983938E-4</v>
      </c>
      <c r="AA234">
        <v>9.4416586691865628E-4</v>
      </c>
      <c r="AB234">
        <v>3.0654482923278998E-4</v>
      </c>
      <c r="AC234">
        <v>4.7501000460409126E-3</v>
      </c>
      <c r="AD234">
        <v>1.0127896351072864E-2</v>
      </c>
      <c r="AE234">
        <v>2.4571909040795988E-2</v>
      </c>
      <c r="AF234">
        <v>2.3341773840762737E-2</v>
      </c>
      <c r="AG234">
        <v>1.1287420672396214E-2</v>
      </c>
      <c r="AH234">
        <v>9.0002790058940315E-4</v>
      </c>
      <c r="AI234">
        <v>0</v>
      </c>
      <c r="AJ234">
        <v>8.3132834945010656E-2</v>
      </c>
      <c r="AL234">
        <f t="shared" si="12"/>
        <v>0.17231187669419817</v>
      </c>
    </row>
    <row r="235" spans="2:38" x14ac:dyDescent="0.35">
      <c r="B235">
        <v>1.4840480596930107E-3</v>
      </c>
      <c r="C235">
        <v>1.4944672494727614E-3</v>
      </c>
      <c r="D235">
        <v>1.2619385980214138E-3</v>
      </c>
      <c r="E235">
        <v>1.2633713053462556E-3</v>
      </c>
      <c r="F235">
        <v>9.8817796424011578E-5</v>
      </c>
      <c r="G235">
        <v>3.1214696601651121E-4</v>
      </c>
      <c r="H235">
        <v>6.8896950003302323E-4</v>
      </c>
      <c r="I235">
        <v>2.0039148511430012E-4</v>
      </c>
      <c r="J235">
        <v>2.2781294752652827E-4</v>
      </c>
      <c r="K235">
        <v>1.1728094161515143E-2</v>
      </c>
      <c r="L235">
        <v>1.3849917511585989E-2</v>
      </c>
      <c r="M235">
        <v>2.2211811052195462E-3</v>
      </c>
      <c r="N235">
        <v>5.6541339098453063E-4</v>
      </c>
      <c r="O235">
        <v>2.4974610510305123E-4</v>
      </c>
      <c r="P235">
        <v>6.394286622713484E-3</v>
      </c>
      <c r="Q235">
        <v>7.7732924629294231E-4</v>
      </c>
      <c r="R235">
        <v>8.239893481597119E-4</v>
      </c>
      <c r="S235">
        <v>1.6308313845469152E-4</v>
      </c>
      <c r="T235">
        <v>3.4552454393331613E-5</v>
      </c>
      <c r="U235">
        <v>2.2841787665288734E-3</v>
      </c>
      <c r="V235">
        <v>1.2614052522493106E-3</v>
      </c>
      <c r="W235">
        <v>1.8516577848096654E-3</v>
      </c>
      <c r="X235">
        <v>1.0317591051004155E-3</v>
      </c>
      <c r="Y235">
        <v>1.0587233078467856E-4</v>
      </c>
      <c r="Z235">
        <v>3.5679569005507664E-4</v>
      </c>
      <c r="AA235">
        <v>6.4112294530754566E-3</v>
      </c>
      <c r="AB235">
        <v>1.9901258790483373E-3</v>
      </c>
      <c r="AC235">
        <v>7.4863109765538009E-3</v>
      </c>
      <c r="AD235">
        <v>1.0862892892791775E-2</v>
      </c>
      <c r="AE235">
        <v>2.6080223812999848E-2</v>
      </c>
      <c r="AF235">
        <v>4.4849333379601092E-2</v>
      </c>
      <c r="AG235">
        <v>1.3127727658441645E-2</v>
      </c>
      <c r="AH235">
        <v>3.342051202855089E-2</v>
      </c>
      <c r="AI235">
        <v>3.6105958962841328E-2</v>
      </c>
      <c r="AJ235">
        <v>0</v>
      </c>
      <c r="AL235">
        <f t="shared" si="12"/>
        <v>0.23106554096550241</v>
      </c>
    </row>
    <row r="238" spans="2:38" x14ac:dyDescent="0.35">
      <c r="B238">
        <f>SUM(B201:B235)</f>
        <v>4.3646239805871546E-3</v>
      </c>
      <c r="C238">
        <f t="shared" ref="C238:AJ238" si="13">SUM(C201:C235)</f>
        <v>5.1249464217744947E-3</v>
      </c>
      <c r="D238">
        <f t="shared" si="13"/>
        <v>4.1787759385859026E-3</v>
      </c>
      <c r="E238">
        <f t="shared" si="13"/>
        <v>3.5983348728922254E-3</v>
      </c>
      <c r="F238">
        <f t="shared" si="13"/>
        <v>9.3633806292156053E-4</v>
      </c>
      <c r="G238">
        <f t="shared" si="13"/>
        <v>2.9839984128028074E-3</v>
      </c>
      <c r="H238">
        <f t="shared" si="13"/>
        <v>2.1631568300776753E-3</v>
      </c>
      <c r="I238">
        <f t="shared" si="13"/>
        <v>7.6325569432823424E-4</v>
      </c>
      <c r="J238">
        <f t="shared" si="13"/>
        <v>1.2365287363459061E-3</v>
      </c>
      <c r="K238">
        <f t="shared" si="13"/>
        <v>2.5080225901875544E-2</v>
      </c>
      <c r="L238">
        <f t="shared" si="13"/>
        <v>4.1197676412375289E-2</v>
      </c>
      <c r="M238">
        <f t="shared" si="13"/>
        <v>7.8300101969655915E-3</v>
      </c>
      <c r="N238">
        <f t="shared" si="13"/>
        <v>3.7015848336107481E-3</v>
      </c>
      <c r="O238">
        <f t="shared" si="13"/>
        <v>2.828954395616856E-3</v>
      </c>
      <c r="P238">
        <f t="shared" si="13"/>
        <v>2.2830412569496434E-2</v>
      </c>
      <c r="Q238">
        <f t="shared" si="13"/>
        <v>2.1741380465250498E-3</v>
      </c>
      <c r="R238">
        <f t="shared" si="13"/>
        <v>3.7119355161737422E-3</v>
      </c>
      <c r="S238">
        <f t="shared" si="13"/>
        <v>1.0844974020348119E-3</v>
      </c>
      <c r="T238">
        <f t="shared" si="13"/>
        <v>7.8929074008377671E-4</v>
      </c>
      <c r="U238">
        <f t="shared" si="13"/>
        <v>8.2942598280178019E-3</v>
      </c>
      <c r="V238">
        <f t="shared" si="13"/>
        <v>1.3524486461259913E-2</v>
      </c>
      <c r="W238">
        <f t="shared" si="13"/>
        <v>7.3107020142526699E-3</v>
      </c>
      <c r="X238">
        <f t="shared" si="13"/>
        <v>1.6426858450994227E-2</v>
      </c>
      <c r="Y238">
        <f t="shared" si="13"/>
        <v>1.4529879129946718E-3</v>
      </c>
      <c r="Z238">
        <f t="shared" si="13"/>
        <v>1.0897878384125738E-3</v>
      </c>
      <c r="AA238">
        <f t="shared" si="13"/>
        <v>2.1408935524216202E-2</v>
      </c>
      <c r="AB238">
        <f t="shared" si="13"/>
        <v>5.196280935824955E-3</v>
      </c>
      <c r="AC238">
        <f t="shared" si="13"/>
        <v>2.9798051692843067E-2</v>
      </c>
      <c r="AD238">
        <f t="shared" si="13"/>
        <v>4.3765819152720438E-2</v>
      </c>
      <c r="AE238">
        <f t="shared" si="13"/>
        <v>7.7026622060393291E-2</v>
      </c>
      <c r="AF238">
        <f t="shared" si="13"/>
        <v>8.45824599115515E-2</v>
      </c>
      <c r="AG238">
        <f t="shared" si="13"/>
        <v>3.8899854158708815E-2</v>
      </c>
      <c r="AH238">
        <f t="shared" si="13"/>
        <v>3.9439967804823964E-2</v>
      </c>
      <c r="AI238">
        <f t="shared" si="13"/>
        <v>8.7781661114313125E-2</v>
      </c>
      <c r="AJ238">
        <f t="shared" si="13"/>
        <v>0.38742258017359871</v>
      </c>
    </row>
    <row r="242" spans="1:38" x14ac:dyDescent="0.35">
      <c r="A242" t="s">
        <v>574</v>
      </c>
      <c r="B242" t="s">
        <v>108</v>
      </c>
      <c r="C242" t="s">
        <v>116</v>
      </c>
      <c r="D242" t="s">
        <v>117</v>
      </c>
      <c r="E242" t="s">
        <v>118</v>
      </c>
      <c r="F242" t="s">
        <v>119</v>
      </c>
      <c r="G242" t="s">
        <v>120</v>
      </c>
      <c r="H242" t="s">
        <v>121</v>
      </c>
      <c r="I242" t="s">
        <v>122</v>
      </c>
      <c r="J242" t="s">
        <v>123</v>
      </c>
      <c r="K242" t="s">
        <v>124</v>
      </c>
      <c r="L242" t="s">
        <v>125</v>
      </c>
      <c r="M242" t="s">
        <v>126</v>
      </c>
      <c r="N242" t="s">
        <v>127</v>
      </c>
      <c r="O242" t="s">
        <v>128</v>
      </c>
      <c r="P242" t="s">
        <v>129</v>
      </c>
      <c r="Q242" t="s">
        <v>130</v>
      </c>
      <c r="R242" t="s">
        <v>131</v>
      </c>
      <c r="S242" t="s">
        <v>132</v>
      </c>
      <c r="T242" t="s">
        <v>133</v>
      </c>
      <c r="U242" t="s">
        <v>134</v>
      </c>
      <c r="V242" t="s">
        <v>135</v>
      </c>
      <c r="W242" t="s">
        <v>136</v>
      </c>
      <c r="X242" t="s">
        <v>137</v>
      </c>
      <c r="Y242" t="s">
        <v>138</v>
      </c>
      <c r="Z242" t="s">
        <v>139</v>
      </c>
      <c r="AA242" t="s">
        <v>140</v>
      </c>
      <c r="AB242" t="s">
        <v>141</v>
      </c>
      <c r="AC242" t="s">
        <v>142</v>
      </c>
      <c r="AD242" t="s">
        <v>143</v>
      </c>
      <c r="AE242" t="s">
        <v>144</v>
      </c>
      <c r="AF242" t="s">
        <v>145</v>
      </c>
      <c r="AG242" t="s">
        <v>146</v>
      </c>
      <c r="AH242" t="s">
        <v>147</v>
      </c>
      <c r="AI242" t="s">
        <v>148</v>
      </c>
      <c r="AJ242" t="s">
        <v>149</v>
      </c>
    </row>
    <row r="243" spans="1:38" x14ac:dyDescent="0.35">
      <c r="A243" t="s">
        <v>140</v>
      </c>
      <c r="B243" s="302">
        <v>2.2704547027808191E-3</v>
      </c>
      <c r="C243" s="302">
        <v>1.0518449393345633E-2</v>
      </c>
      <c r="D243" s="302">
        <v>6.9809202001305986E-3</v>
      </c>
      <c r="E243" s="302">
        <v>1.9006361348442992E-4</v>
      </c>
      <c r="F243" s="302">
        <v>4.7966068481513816E-4</v>
      </c>
      <c r="G243" s="302">
        <v>1.0992995397333186E-3</v>
      </c>
      <c r="H243" s="302">
        <v>1.7810739894638856E-3</v>
      </c>
      <c r="I243" s="302">
        <v>1.8273775579340004E-4</v>
      </c>
      <c r="J243" s="302">
        <v>1.1592849556646993E-3</v>
      </c>
      <c r="K243" s="302">
        <v>5.0426897887489497E-2</v>
      </c>
      <c r="L243" s="302">
        <v>3.4927475244067946E-2</v>
      </c>
      <c r="M243" s="302">
        <v>1.2949444686109976E-3</v>
      </c>
      <c r="N243" s="302">
        <v>2.4516553094167336E-3</v>
      </c>
      <c r="O243" s="302">
        <v>1.871613294799403E-3</v>
      </c>
      <c r="P243" s="302">
        <v>2.9811562257238508E-2</v>
      </c>
      <c r="Q243" s="302">
        <v>5.7656512961825745E-4</v>
      </c>
      <c r="R243" s="302">
        <v>1.1785603181157019E-3</v>
      </c>
      <c r="S243" s="302">
        <v>7.9069244717522107E-4</v>
      </c>
      <c r="T243" s="302">
        <v>1.6862892245505522E-4</v>
      </c>
      <c r="U243" s="302">
        <v>1.130656772566189E-2</v>
      </c>
      <c r="V243" s="302">
        <v>4.5673642305458151E-3</v>
      </c>
      <c r="W243" s="302">
        <v>8.1228085312034428E-3</v>
      </c>
      <c r="X243" s="302">
        <v>4.1717837747056355E-2</v>
      </c>
      <c r="Y243" s="302">
        <v>9.1120616108169704E-4</v>
      </c>
      <c r="Z243" s="302">
        <v>1.4275357830405703E-4</v>
      </c>
      <c r="AA243" s="302">
        <v>0</v>
      </c>
      <c r="AB243" s="302">
        <v>4.8869326605483591E-3</v>
      </c>
      <c r="AC243" s="302">
        <v>3.2263357862014855E-2</v>
      </c>
      <c r="AD243" s="302">
        <v>3.6735577439550943E-2</v>
      </c>
      <c r="AE243" s="302">
        <v>1.8343294979926737E-2</v>
      </c>
      <c r="AF243" s="302">
        <v>1.4130493721909226E-2</v>
      </c>
      <c r="AG243" s="302">
        <v>0.2241505975284587</v>
      </c>
      <c r="AH243" s="302">
        <v>6.9105590273861933E-3</v>
      </c>
      <c r="AI243" s="302">
        <v>4.4789708342325325E-2</v>
      </c>
      <c r="AJ243" s="302">
        <v>0.40286040034982712</v>
      </c>
      <c r="AL243">
        <v>1</v>
      </c>
    </row>
  </sheetData>
  <mergeCells count="9">
    <mergeCell ref="A76:E77"/>
    <mergeCell ref="AC2:AF3"/>
    <mergeCell ref="E43:I44"/>
    <mergeCell ref="A44:B44"/>
    <mergeCell ref="A56:Q56"/>
    <mergeCell ref="A57:Q57"/>
    <mergeCell ref="O77:Q77"/>
    <mergeCell ref="K77:M77"/>
    <mergeCell ref="G77:I77"/>
  </mergeCells>
  <conditionalFormatting sqref="B194:AJ194">
    <cfRule type="colorScale" priority="1">
      <colorScale>
        <cfvo type="min"/>
        <cfvo type="percentile" val="50"/>
        <cfvo type="max"/>
        <color rgb="FFF8696B"/>
        <color rgb="FFFFEB84"/>
        <color rgb="FF63BE7B"/>
      </colorScale>
    </cfRule>
  </conditionalFormatting>
  <conditionalFormatting sqref="C156:C190">
    <cfRule type="colorScale" priority="37">
      <colorScale>
        <cfvo type="min"/>
        <cfvo type="percentile" val="50"/>
        <cfvo type="max"/>
        <color rgb="FFF8696B"/>
        <color rgb="FFFFEB84"/>
        <color rgb="FF63BE7B"/>
      </colorScale>
    </cfRule>
  </conditionalFormatting>
  <conditionalFormatting sqref="D156:D190">
    <cfRule type="colorScale" priority="36">
      <colorScale>
        <cfvo type="min"/>
        <cfvo type="percentile" val="50"/>
        <cfvo type="max"/>
        <color rgb="FFF8696B"/>
        <color rgb="FFFFEB84"/>
        <color rgb="FF63BE7B"/>
      </colorScale>
    </cfRule>
  </conditionalFormatting>
  <conditionalFormatting sqref="E156:E190">
    <cfRule type="colorScale" priority="34">
      <colorScale>
        <cfvo type="min"/>
        <cfvo type="percentile" val="50"/>
        <cfvo type="max"/>
        <color rgb="FFF8696B"/>
        <color rgb="FFFFEB84"/>
        <color rgb="FF63BE7B"/>
      </colorScale>
    </cfRule>
  </conditionalFormatting>
  <conditionalFormatting sqref="F156:F190">
    <cfRule type="colorScale" priority="33">
      <colorScale>
        <cfvo type="min"/>
        <cfvo type="percentile" val="50"/>
        <cfvo type="max"/>
        <color rgb="FFF8696B"/>
        <color rgb="FFFFEB84"/>
        <color rgb="FF63BE7B"/>
      </colorScale>
    </cfRule>
  </conditionalFormatting>
  <conditionalFormatting sqref="G156:G190">
    <cfRule type="colorScale" priority="29">
      <colorScale>
        <cfvo type="min"/>
        <cfvo type="percentile" val="50"/>
        <cfvo type="max"/>
        <color rgb="FFF8696B"/>
        <color rgb="FFFFEB84"/>
        <color rgb="FF63BE7B"/>
      </colorScale>
    </cfRule>
  </conditionalFormatting>
  <conditionalFormatting sqref="H156:H190">
    <cfRule type="colorScale" priority="28">
      <colorScale>
        <cfvo type="min"/>
        <cfvo type="percentile" val="50"/>
        <cfvo type="max"/>
        <color rgb="FFF8696B"/>
        <color rgb="FFFFEB84"/>
        <color rgb="FF63BE7B"/>
      </colorScale>
    </cfRule>
  </conditionalFormatting>
  <conditionalFormatting sqref="I156:I190">
    <cfRule type="colorScale" priority="27">
      <colorScale>
        <cfvo type="min"/>
        <cfvo type="percentile" val="50"/>
        <cfvo type="max"/>
        <color rgb="FFF8696B"/>
        <color rgb="FFFFEB84"/>
        <color rgb="FF63BE7B"/>
      </colorScale>
    </cfRule>
  </conditionalFormatting>
  <conditionalFormatting sqref="J156:J190">
    <cfRule type="colorScale" priority="26">
      <colorScale>
        <cfvo type="min"/>
        <cfvo type="percentile" val="50"/>
        <cfvo type="max"/>
        <color rgb="FFF8696B"/>
        <color rgb="FFFFEB84"/>
        <color rgb="FF63BE7B"/>
      </colorScale>
    </cfRule>
  </conditionalFormatting>
  <conditionalFormatting sqref="K156:K190">
    <cfRule type="colorScale" priority="25">
      <colorScale>
        <cfvo type="min"/>
        <cfvo type="percentile" val="50"/>
        <cfvo type="max"/>
        <color rgb="FFF8696B"/>
        <color rgb="FFFFEB84"/>
        <color rgb="FF63BE7B"/>
      </colorScale>
    </cfRule>
  </conditionalFormatting>
  <conditionalFormatting sqref="L156:L190">
    <cfRule type="colorScale" priority="24">
      <colorScale>
        <cfvo type="min"/>
        <cfvo type="percentile" val="50"/>
        <cfvo type="max"/>
        <color rgb="FFF8696B"/>
        <color rgb="FFFFEB84"/>
        <color rgb="FF63BE7B"/>
      </colorScale>
    </cfRule>
  </conditionalFormatting>
  <conditionalFormatting sqref="M156:M190">
    <cfRule type="colorScale" priority="23">
      <colorScale>
        <cfvo type="min"/>
        <cfvo type="percentile" val="50"/>
        <cfvo type="max"/>
        <color rgb="FFF8696B"/>
        <color rgb="FFFFEB84"/>
        <color rgb="FF63BE7B"/>
      </colorScale>
    </cfRule>
  </conditionalFormatting>
  <conditionalFormatting sqref="N156:N190">
    <cfRule type="colorScale" priority="22">
      <colorScale>
        <cfvo type="min"/>
        <cfvo type="percentile" val="50"/>
        <cfvo type="max"/>
        <color rgb="FFF8696B"/>
        <color rgb="FFFFEB84"/>
        <color rgb="FF63BE7B"/>
      </colorScale>
    </cfRule>
  </conditionalFormatting>
  <conditionalFormatting sqref="O156:O190">
    <cfRule type="colorScale" priority="21">
      <colorScale>
        <cfvo type="min"/>
        <cfvo type="percentile" val="50"/>
        <cfvo type="max"/>
        <color rgb="FFF8696B"/>
        <color rgb="FFFFEB84"/>
        <color rgb="FF63BE7B"/>
      </colorScale>
    </cfRule>
  </conditionalFormatting>
  <conditionalFormatting sqref="P156:P190">
    <cfRule type="colorScale" priority="20">
      <colorScale>
        <cfvo type="min"/>
        <cfvo type="percentile" val="50"/>
        <cfvo type="max"/>
        <color rgb="FFF8696B"/>
        <color rgb="FFFFEB84"/>
        <color rgb="FF63BE7B"/>
      </colorScale>
    </cfRule>
  </conditionalFormatting>
  <conditionalFormatting sqref="Q156:Q190">
    <cfRule type="colorScale" priority="19">
      <colorScale>
        <cfvo type="min"/>
        <cfvo type="percentile" val="50"/>
        <cfvo type="max"/>
        <color rgb="FFF8696B"/>
        <color rgb="FFFFEB84"/>
        <color rgb="FF63BE7B"/>
      </colorScale>
    </cfRule>
  </conditionalFormatting>
  <conditionalFormatting sqref="R156:R190">
    <cfRule type="colorScale" priority="18">
      <colorScale>
        <cfvo type="min"/>
        <cfvo type="percentile" val="50"/>
        <cfvo type="max"/>
        <color rgb="FFF8696B"/>
        <color rgb="FFFFEB84"/>
        <color rgb="FF63BE7B"/>
      </colorScale>
    </cfRule>
  </conditionalFormatting>
  <conditionalFormatting sqref="S156:S190">
    <cfRule type="colorScale" priority="17">
      <colorScale>
        <cfvo type="min"/>
        <cfvo type="percentile" val="50"/>
        <cfvo type="max"/>
        <color rgb="FFF8696B"/>
        <color rgb="FFFFEB84"/>
        <color rgb="FF63BE7B"/>
      </colorScale>
    </cfRule>
  </conditionalFormatting>
  <conditionalFormatting sqref="T156:T190">
    <cfRule type="colorScale" priority="16">
      <colorScale>
        <cfvo type="min"/>
        <cfvo type="percentile" val="50"/>
        <cfvo type="max"/>
        <color rgb="FFF8696B"/>
        <color rgb="FFFFEB84"/>
        <color rgb="FF63BE7B"/>
      </colorScale>
    </cfRule>
  </conditionalFormatting>
  <conditionalFormatting sqref="U156:U190">
    <cfRule type="colorScale" priority="15">
      <colorScale>
        <cfvo type="min"/>
        <cfvo type="percentile" val="50"/>
        <cfvo type="max"/>
        <color rgb="FFF8696B"/>
        <color rgb="FFFFEB84"/>
        <color rgb="FF63BE7B"/>
      </colorScale>
    </cfRule>
  </conditionalFormatting>
  <conditionalFormatting sqref="V156:V190">
    <cfRule type="colorScale" priority="14">
      <colorScale>
        <cfvo type="min"/>
        <cfvo type="percentile" val="50"/>
        <cfvo type="max"/>
        <color rgb="FFF8696B"/>
        <color rgb="FFFFEB84"/>
        <color rgb="FF63BE7B"/>
      </colorScale>
    </cfRule>
  </conditionalFormatting>
  <conditionalFormatting sqref="W156:W190">
    <cfRule type="colorScale" priority="13">
      <colorScale>
        <cfvo type="min"/>
        <cfvo type="percentile" val="50"/>
        <cfvo type="max"/>
        <color rgb="FFF8696B"/>
        <color rgb="FFFFEB84"/>
        <color rgb="FF63BE7B"/>
      </colorScale>
    </cfRule>
  </conditionalFormatting>
  <conditionalFormatting sqref="X156:X190">
    <cfRule type="colorScale" priority="12">
      <colorScale>
        <cfvo type="min"/>
        <cfvo type="percentile" val="50"/>
        <cfvo type="max"/>
        <color rgb="FFF8696B"/>
        <color rgb="FFFFEB84"/>
        <color rgb="FF63BE7B"/>
      </colorScale>
    </cfRule>
  </conditionalFormatting>
  <conditionalFormatting sqref="Y156:Y190">
    <cfRule type="colorScale" priority="11">
      <colorScale>
        <cfvo type="min"/>
        <cfvo type="percentile" val="50"/>
        <cfvo type="max"/>
        <color rgb="FFF8696B"/>
        <color rgb="FFFFEB84"/>
        <color rgb="FF63BE7B"/>
      </colorScale>
    </cfRule>
  </conditionalFormatting>
  <conditionalFormatting sqref="Z156:Z190">
    <cfRule type="colorScale" priority="10">
      <colorScale>
        <cfvo type="min"/>
        <cfvo type="percentile" val="50"/>
        <cfvo type="max"/>
        <color rgb="FFF8696B"/>
        <color rgb="FFFFEB84"/>
        <color rgb="FF63BE7B"/>
      </colorScale>
    </cfRule>
  </conditionalFormatting>
  <conditionalFormatting sqref="AA156:AA190">
    <cfRule type="colorScale" priority="9">
      <colorScale>
        <cfvo type="min"/>
        <cfvo type="percentile" val="50"/>
        <cfvo type="max"/>
        <color rgb="FFF8696B"/>
        <color rgb="FFFFEB84"/>
        <color rgb="FF63BE7B"/>
      </colorScale>
    </cfRule>
  </conditionalFormatting>
  <conditionalFormatting sqref="AB156:AB190">
    <cfRule type="colorScale" priority="8">
      <colorScale>
        <cfvo type="min"/>
        <cfvo type="percentile" val="50"/>
        <cfvo type="max"/>
        <color rgb="FFF8696B"/>
        <color rgb="FFFFEB84"/>
        <color rgb="FF63BE7B"/>
      </colorScale>
    </cfRule>
  </conditionalFormatting>
  <conditionalFormatting sqref="AC156:AC190">
    <cfRule type="colorScale" priority="7">
      <colorScale>
        <cfvo type="min"/>
        <cfvo type="percentile" val="50"/>
        <cfvo type="max"/>
        <color rgb="FFF8696B"/>
        <color rgb="FFFFEB84"/>
        <color rgb="FF63BE7B"/>
      </colorScale>
    </cfRule>
  </conditionalFormatting>
  <conditionalFormatting sqref="AD156:AD190">
    <cfRule type="colorScale" priority="6">
      <colorScale>
        <cfvo type="min"/>
        <cfvo type="percentile" val="50"/>
        <cfvo type="max"/>
        <color rgb="FFF8696B"/>
        <color rgb="FFFFEB84"/>
        <color rgb="FF63BE7B"/>
      </colorScale>
    </cfRule>
  </conditionalFormatting>
  <conditionalFormatting sqref="AE156:AE190">
    <cfRule type="colorScale" priority="5">
      <colorScale>
        <cfvo type="min"/>
        <cfvo type="percentile" val="50"/>
        <cfvo type="max"/>
        <color rgb="FFF8696B"/>
        <color rgb="FFFFEB84"/>
        <color rgb="FF63BE7B"/>
      </colorScale>
    </cfRule>
  </conditionalFormatting>
  <conditionalFormatting sqref="AF156:AF190">
    <cfRule type="colorScale" priority="4">
      <colorScale>
        <cfvo type="min"/>
        <cfvo type="percentile" val="50"/>
        <cfvo type="max"/>
        <color rgb="FFF8696B"/>
        <color rgb="FFFFEB84"/>
        <color rgb="FF63BE7B"/>
      </colorScale>
    </cfRule>
  </conditionalFormatting>
  <conditionalFormatting sqref="AG156:AG190">
    <cfRule type="colorScale" priority="3">
      <colorScale>
        <cfvo type="min"/>
        <cfvo type="percentile" val="50"/>
        <cfvo type="max"/>
        <color rgb="FFF8696B"/>
        <color rgb="FFFFEB84"/>
        <color rgb="FF63BE7B"/>
      </colorScale>
    </cfRule>
  </conditionalFormatting>
  <conditionalFormatting sqref="AH156:AH190">
    <cfRule type="colorScale" priority="2">
      <colorScale>
        <cfvo type="min"/>
        <cfvo type="percentile" val="50"/>
        <cfvo type="max"/>
        <color rgb="FFF8696B"/>
        <color rgb="FFFFEB84"/>
        <color rgb="FF63BE7B"/>
      </colorScale>
    </cfRule>
  </conditionalFormatting>
  <conditionalFormatting sqref="AI156:AI190">
    <cfRule type="colorScale" priority="31">
      <colorScale>
        <cfvo type="min"/>
        <cfvo type="percentile" val="50"/>
        <cfvo type="max"/>
        <color rgb="FFF8696B"/>
        <color rgb="FFFFEB84"/>
        <color rgb="FF63BE7B"/>
      </colorScale>
    </cfRule>
  </conditionalFormatting>
  <conditionalFormatting sqref="AL156:AL190 B156:AJ190">
    <cfRule type="colorScale" priority="30">
      <colorScale>
        <cfvo type="min"/>
        <cfvo type="percentile" val="50"/>
        <cfvo type="max"/>
        <color rgb="FFF8696B"/>
        <color rgb="FFFFEB84"/>
        <color rgb="FF63BE7B"/>
      </colorScale>
    </cfRule>
  </conditionalFormatting>
  <conditionalFormatting sqref="AL156:AL190 E156:AJ190">
    <cfRule type="colorScale" priority="35">
      <colorScale>
        <cfvo type="min"/>
        <cfvo type="max"/>
        <color rgb="FFFCFCFF"/>
        <color rgb="FF63BE7B"/>
      </colorScale>
    </cfRule>
  </conditionalFormatting>
  <conditionalFormatting sqref="AL156:AL190 AA191 B156:AJ190">
    <cfRule type="colorScale" priority="38">
      <colorScale>
        <cfvo type="min"/>
        <cfvo type="percentile" val="50"/>
        <cfvo type="max"/>
        <color rgb="FFF8696B"/>
        <color rgb="FFFFEB84"/>
        <color rgb="FF63BE7B"/>
      </colorScale>
    </cfRule>
  </conditionalFormatting>
  <conditionalFormatting sqref="AL156:AL190 AJ156:AJ190">
    <cfRule type="colorScale" priority="32">
      <colorScale>
        <cfvo type="min"/>
        <cfvo type="percentile" val="50"/>
        <cfvo type="max"/>
        <color rgb="FFF8696B"/>
        <color rgb="FFFFEB84"/>
        <color rgb="FF63BE7B"/>
      </colorScale>
    </cfRule>
  </conditionalFormatting>
  <hyperlinks>
    <hyperlink ref="A57" r:id="rId1" xr:uid="{00000000-0004-0000-0D00-000000000000}"/>
  </hyperlinks>
  <pageMargins left="0.7" right="0.7" top="0.75" bottom="0.75" header="0.3" footer="0.3"/>
  <pageSetup paperSize="9" orientation="portrait"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M42"/>
  <sheetViews>
    <sheetView zoomScaleNormal="100" workbookViewId="0">
      <selection activeCell="FA31" sqref="FA31"/>
    </sheetView>
  </sheetViews>
  <sheetFormatPr baseColWidth="10" defaultColWidth="10.90625" defaultRowHeight="14.5" x14ac:dyDescent="0.35"/>
  <sheetData>
    <row r="1" spans="1:195" ht="23.5" x14ac:dyDescent="0.55000000000000004">
      <c r="A1" s="429" t="s">
        <v>1370</v>
      </c>
      <c r="B1" s="10"/>
      <c r="C1" s="10"/>
      <c r="D1" s="10"/>
      <c r="E1" s="10"/>
    </row>
    <row r="4" spans="1:195" x14ac:dyDescent="0.35">
      <c r="A4" s="368" t="s">
        <v>1298</v>
      </c>
      <c r="B4" s="369"/>
      <c r="C4" s="369"/>
      <c r="D4" s="369"/>
      <c r="E4" s="369"/>
      <c r="F4" s="369"/>
      <c r="G4" s="165"/>
      <c r="H4" s="165"/>
      <c r="I4" s="165"/>
      <c r="J4" s="165"/>
    </row>
    <row r="5" spans="1:195" s="369" customFormat="1" ht="12" x14ac:dyDescent="0.3">
      <c r="A5" s="370" t="s">
        <v>1299</v>
      </c>
      <c r="AL5" s="371" t="s">
        <v>1153</v>
      </c>
      <c r="AO5" s="370" t="s">
        <v>1300</v>
      </c>
      <c r="BZ5" s="371" t="s">
        <v>1154</v>
      </c>
      <c r="CB5" s="370" t="s">
        <v>1301</v>
      </c>
      <c r="DM5" s="371" t="s">
        <v>1155</v>
      </c>
      <c r="DO5" s="370" t="s">
        <v>1302</v>
      </c>
      <c r="EZ5" s="371" t="s">
        <v>1156</v>
      </c>
      <c r="FB5" s="370" t="s">
        <v>1303</v>
      </c>
      <c r="GM5" s="371" t="s">
        <v>1157</v>
      </c>
    </row>
    <row r="6" spans="1:195" s="369" customFormat="1" ht="12" x14ac:dyDescent="0.3">
      <c r="A6" s="372" t="s">
        <v>1304</v>
      </c>
      <c r="B6" s="373">
        <v>0.15</v>
      </c>
      <c r="C6" s="373">
        <v>0.159</v>
      </c>
      <c r="D6" s="373">
        <v>0.16700000000000001</v>
      </c>
      <c r="E6" s="373">
        <v>0.17599999999999999</v>
      </c>
      <c r="F6" s="373">
        <v>0.184</v>
      </c>
      <c r="G6" s="373">
        <v>0.193</v>
      </c>
      <c r="H6" s="373">
        <v>0.20100000000000001</v>
      </c>
      <c r="I6" s="373">
        <v>0.21</v>
      </c>
      <c r="J6" s="373">
        <v>0.22</v>
      </c>
      <c r="K6" s="373">
        <v>0.23100000000000001</v>
      </c>
      <c r="L6" s="373">
        <v>0.24099999999999999</v>
      </c>
      <c r="M6" s="373">
        <v>0.251</v>
      </c>
      <c r="N6" s="373">
        <v>0.26200000000000001</v>
      </c>
      <c r="O6" s="373">
        <v>0.27200000000000002</v>
      </c>
      <c r="P6" s="373">
        <v>0.28199999999999997</v>
      </c>
      <c r="Q6" s="373">
        <v>0.29299999999999998</v>
      </c>
      <c r="R6" s="373">
        <v>0.30299999999999999</v>
      </c>
      <c r="S6" s="373">
        <v>0.314</v>
      </c>
      <c r="T6" s="373">
        <v>0.32400000000000001</v>
      </c>
      <c r="U6" s="373">
        <v>0.33400000000000002</v>
      </c>
      <c r="V6" s="373">
        <v>0.34499999999999997</v>
      </c>
      <c r="W6" s="373">
        <v>0.35499999999999998</v>
      </c>
      <c r="X6" s="373">
        <v>0.36499999999999999</v>
      </c>
      <c r="Y6" s="373">
        <v>0.376</v>
      </c>
      <c r="Z6" s="373">
        <v>0.38600000000000001</v>
      </c>
      <c r="AA6" s="373">
        <v>0.39600000000000002</v>
      </c>
      <c r="AB6" s="373">
        <v>0.40699999999999997</v>
      </c>
      <c r="AC6" s="373">
        <v>0.41699999999999998</v>
      </c>
      <c r="AD6" s="373">
        <v>0.42699999999999999</v>
      </c>
      <c r="AE6" s="373">
        <v>0.438</v>
      </c>
      <c r="AF6" s="373">
        <v>0.44800000000000001</v>
      </c>
      <c r="AG6" s="373">
        <v>0.45900000000000002</v>
      </c>
      <c r="AH6" s="373">
        <v>0.46899999999999997</v>
      </c>
      <c r="AI6" s="373">
        <v>0.47899999999999998</v>
      </c>
      <c r="AJ6" s="373">
        <v>0.49</v>
      </c>
      <c r="AK6" s="373">
        <v>0.5</v>
      </c>
      <c r="AL6" s="372" t="s">
        <v>1149</v>
      </c>
      <c r="AP6" s="373">
        <f>+B6</f>
        <v>0.15</v>
      </c>
      <c r="AQ6" s="373">
        <f t="shared" ref="AQ6:BY6" si="0">+C6</f>
        <v>0.159</v>
      </c>
      <c r="AR6" s="373">
        <f t="shared" si="0"/>
        <v>0.16700000000000001</v>
      </c>
      <c r="AS6" s="373">
        <f t="shared" si="0"/>
        <v>0.17599999999999999</v>
      </c>
      <c r="AT6" s="373">
        <f t="shared" si="0"/>
        <v>0.184</v>
      </c>
      <c r="AU6" s="373">
        <f t="shared" si="0"/>
        <v>0.193</v>
      </c>
      <c r="AV6" s="373">
        <f t="shared" si="0"/>
        <v>0.20100000000000001</v>
      </c>
      <c r="AW6" s="373">
        <f t="shared" si="0"/>
        <v>0.21</v>
      </c>
      <c r="AX6" s="373">
        <f t="shared" si="0"/>
        <v>0.22</v>
      </c>
      <c r="AY6" s="373">
        <f t="shared" si="0"/>
        <v>0.23100000000000001</v>
      </c>
      <c r="AZ6" s="373">
        <f t="shared" si="0"/>
        <v>0.24099999999999999</v>
      </c>
      <c r="BA6" s="373">
        <f t="shared" si="0"/>
        <v>0.251</v>
      </c>
      <c r="BB6" s="373">
        <f t="shared" si="0"/>
        <v>0.26200000000000001</v>
      </c>
      <c r="BC6" s="373">
        <f t="shared" si="0"/>
        <v>0.27200000000000002</v>
      </c>
      <c r="BD6" s="373">
        <f t="shared" si="0"/>
        <v>0.28199999999999997</v>
      </c>
      <c r="BE6" s="373">
        <f t="shared" si="0"/>
        <v>0.29299999999999998</v>
      </c>
      <c r="BF6" s="373">
        <f t="shared" si="0"/>
        <v>0.30299999999999999</v>
      </c>
      <c r="BG6" s="373">
        <f t="shared" si="0"/>
        <v>0.314</v>
      </c>
      <c r="BH6" s="373">
        <f t="shared" si="0"/>
        <v>0.32400000000000001</v>
      </c>
      <c r="BI6" s="373">
        <f t="shared" si="0"/>
        <v>0.33400000000000002</v>
      </c>
      <c r="BJ6" s="373">
        <f t="shared" si="0"/>
        <v>0.34499999999999997</v>
      </c>
      <c r="BK6" s="373">
        <f t="shared" si="0"/>
        <v>0.35499999999999998</v>
      </c>
      <c r="BL6" s="373">
        <f t="shared" si="0"/>
        <v>0.36499999999999999</v>
      </c>
      <c r="BM6" s="373">
        <f t="shared" si="0"/>
        <v>0.376</v>
      </c>
      <c r="BN6" s="373">
        <f t="shared" si="0"/>
        <v>0.38600000000000001</v>
      </c>
      <c r="BO6" s="373">
        <f t="shared" si="0"/>
        <v>0.39600000000000002</v>
      </c>
      <c r="BP6" s="373">
        <f t="shared" si="0"/>
        <v>0.40699999999999997</v>
      </c>
      <c r="BQ6" s="373">
        <f t="shared" si="0"/>
        <v>0.41699999999999998</v>
      </c>
      <c r="BR6" s="373">
        <f t="shared" si="0"/>
        <v>0.42699999999999999</v>
      </c>
      <c r="BS6" s="373">
        <f t="shared" si="0"/>
        <v>0.438</v>
      </c>
      <c r="BT6" s="373">
        <f t="shared" si="0"/>
        <v>0.44800000000000001</v>
      </c>
      <c r="BU6" s="373">
        <f t="shared" si="0"/>
        <v>0.45900000000000002</v>
      </c>
      <c r="BV6" s="373">
        <f t="shared" si="0"/>
        <v>0.46899999999999997</v>
      </c>
      <c r="BW6" s="373">
        <f t="shared" si="0"/>
        <v>0.47899999999999998</v>
      </c>
      <c r="BX6" s="373">
        <f t="shared" si="0"/>
        <v>0.49</v>
      </c>
      <c r="BY6" s="373">
        <f t="shared" si="0"/>
        <v>0.5</v>
      </c>
      <c r="BZ6" s="372" t="s">
        <v>1149</v>
      </c>
      <c r="CC6" s="373">
        <f>+AP6</f>
        <v>0.15</v>
      </c>
      <c r="CD6" s="373">
        <f t="shared" ref="CD6:DL6" si="1">+AQ6</f>
        <v>0.159</v>
      </c>
      <c r="CE6" s="373">
        <f t="shared" si="1"/>
        <v>0.16700000000000001</v>
      </c>
      <c r="CF6" s="373">
        <f t="shared" si="1"/>
        <v>0.17599999999999999</v>
      </c>
      <c r="CG6" s="373">
        <f t="shared" si="1"/>
        <v>0.184</v>
      </c>
      <c r="CH6" s="373">
        <f t="shared" si="1"/>
        <v>0.193</v>
      </c>
      <c r="CI6" s="373">
        <f t="shared" si="1"/>
        <v>0.20100000000000001</v>
      </c>
      <c r="CJ6" s="373">
        <f t="shared" si="1"/>
        <v>0.21</v>
      </c>
      <c r="CK6" s="373">
        <f t="shared" si="1"/>
        <v>0.22</v>
      </c>
      <c r="CL6" s="373">
        <f t="shared" si="1"/>
        <v>0.23100000000000001</v>
      </c>
      <c r="CM6" s="373">
        <f t="shared" si="1"/>
        <v>0.24099999999999999</v>
      </c>
      <c r="CN6" s="373">
        <f t="shared" si="1"/>
        <v>0.251</v>
      </c>
      <c r="CO6" s="373">
        <f t="shared" si="1"/>
        <v>0.26200000000000001</v>
      </c>
      <c r="CP6" s="373">
        <f t="shared" si="1"/>
        <v>0.27200000000000002</v>
      </c>
      <c r="CQ6" s="373">
        <f t="shared" si="1"/>
        <v>0.28199999999999997</v>
      </c>
      <c r="CR6" s="373">
        <f t="shared" si="1"/>
        <v>0.29299999999999998</v>
      </c>
      <c r="CS6" s="373">
        <f t="shared" si="1"/>
        <v>0.30299999999999999</v>
      </c>
      <c r="CT6" s="373">
        <f t="shared" si="1"/>
        <v>0.314</v>
      </c>
      <c r="CU6" s="373">
        <f t="shared" si="1"/>
        <v>0.32400000000000001</v>
      </c>
      <c r="CV6" s="373">
        <f t="shared" si="1"/>
        <v>0.33400000000000002</v>
      </c>
      <c r="CW6" s="373">
        <f t="shared" si="1"/>
        <v>0.34499999999999997</v>
      </c>
      <c r="CX6" s="373">
        <f t="shared" si="1"/>
        <v>0.35499999999999998</v>
      </c>
      <c r="CY6" s="373">
        <f t="shared" si="1"/>
        <v>0.36499999999999999</v>
      </c>
      <c r="CZ6" s="373">
        <f t="shared" si="1"/>
        <v>0.376</v>
      </c>
      <c r="DA6" s="373">
        <f t="shared" si="1"/>
        <v>0.38600000000000001</v>
      </c>
      <c r="DB6" s="373">
        <f t="shared" si="1"/>
        <v>0.39600000000000002</v>
      </c>
      <c r="DC6" s="373">
        <f t="shared" si="1"/>
        <v>0.40699999999999997</v>
      </c>
      <c r="DD6" s="373">
        <f t="shared" si="1"/>
        <v>0.41699999999999998</v>
      </c>
      <c r="DE6" s="373">
        <f t="shared" si="1"/>
        <v>0.42699999999999999</v>
      </c>
      <c r="DF6" s="373">
        <f t="shared" si="1"/>
        <v>0.438</v>
      </c>
      <c r="DG6" s="373">
        <f t="shared" si="1"/>
        <v>0.44800000000000001</v>
      </c>
      <c r="DH6" s="373">
        <f t="shared" si="1"/>
        <v>0.45900000000000002</v>
      </c>
      <c r="DI6" s="373">
        <f t="shared" si="1"/>
        <v>0.46899999999999997</v>
      </c>
      <c r="DJ6" s="373">
        <f t="shared" si="1"/>
        <v>0.47899999999999998</v>
      </c>
      <c r="DK6" s="373">
        <f t="shared" si="1"/>
        <v>0.49</v>
      </c>
      <c r="DL6" s="373">
        <f t="shared" si="1"/>
        <v>0.5</v>
      </c>
      <c r="DM6" s="372" t="s">
        <v>1149</v>
      </c>
      <c r="DP6" s="373">
        <f>+CC6</f>
        <v>0.15</v>
      </c>
      <c r="DQ6" s="373">
        <f t="shared" ref="DQ6:EY6" si="2">+CD6</f>
        <v>0.159</v>
      </c>
      <c r="DR6" s="373">
        <f t="shared" si="2"/>
        <v>0.16700000000000001</v>
      </c>
      <c r="DS6" s="373">
        <f t="shared" si="2"/>
        <v>0.17599999999999999</v>
      </c>
      <c r="DT6" s="373">
        <f t="shared" si="2"/>
        <v>0.184</v>
      </c>
      <c r="DU6" s="373">
        <f t="shared" si="2"/>
        <v>0.193</v>
      </c>
      <c r="DV6" s="373">
        <f t="shared" si="2"/>
        <v>0.20100000000000001</v>
      </c>
      <c r="DW6" s="373">
        <f t="shared" si="2"/>
        <v>0.21</v>
      </c>
      <c r="DX6" s="373">
        <f t="shared" si="2"/>
        <v>0.22</v>
      </c>
      <c r="DY6" s="373">
        <f t="shared" si="2"/>
        <v>0.23100000000000001</v>
      </c>
      <c r="DZ6" s="373">
        <f t="shared" si="2"/>
        <v>0.24099999999999999</v>
      </c>
      <c r="EA6" s="373">
        <f t="shared" si="2"/>
        <v>0.251</v>
      </c>
      <c r="EB6" s="373">
        <f t="shared" si="2"/>
        <v>0.26200000000000001</v>
      </c>
      <c r="EC6" s="373">
        <f t="shared" si="2"/>
        <v>0.27200000000000002</v>
      </c>
      <c r="ED6" s="373">
        <f t="shared" si="2"/>
        <v>0.28199999999999997</v>
      </c>
      <c r="EE6" s="373">
        <f t="shared" si="2"/>
        <v>0.29299999999999998</v>
      </c>
      <c r="EF6" s="373">
        <f t="shared" si="2"/>
        <v>0.30299999999999999</v>
      </c>
      <c r="EG6" s="373">
        <f t="shared" si="2"/>
        <v>0.314</v>
      </c>
      <c r="EH6" s="373">
        <f t="shared" si="2"/>
        <v>0.32400000000000001</v>
      </c>
      <c r="EI6" s="373">
        <f t="shared" si="2"/>
        <v>0.33400000000000002</v>
      </c>
      <c r="EJ6" s="373">
        <f t="shared" si="2"/>
        <v>0.34499999999999997</v>
      </c>
      <c r="EK6" s="373">
        <f t="shared" si="2"/>
        <v>0.35499999999999998</v>
      </c>
      <c r="EL6" s="373">
        <f t="shared" si="2"/>
        <v>0.36499999999999999</v>
      </c>
      <c r="EM6" s="373">
        <f t="shared" si="2"/>
        <v>0.376</v>
      </c>
      <c r="EN6" s="373">
        <f t="shared" si="2"/>
        <v>0.38600000000000001</v>
      </c>
      <c r="EO6" s="373">
        <f t="shared" si="2"/>
        <v>0.39600000000000002</v>
      </c>
      <c r="EP6" s="373">
        <f t="shared" si="2"/>
        <v>0.40699999999999997</v>
      </c>
      <c r="EQ6" s="373">
        <f t="shared" si="2"/>
        <v>0.41699999999999998</v>
      </c>
      <c r="ER6" s="373">
        <f t="shared" si="2"/>
        <v>0.42699999999999999</v>
      </c>
      <c r="ES6" s="373">
        <f t="shared" si="2"/>
        <v>0.438</v>
      </c>
      <c r="ET6" s="373">
        <f t="shared" si="2"/>
        <v>0.44800000000000001</v>
      </c>
      <c r="EU6" s="373">
        <f t="shared" si="2"/>
        <v>0.45900000000000002</v>
      </c>
      <c r="EV6" s="373">
        <f t="shared" si="2"/>
        <v>0.46899999999999997</v>
      </c>
      <c r="EW6" s="373">
        <f t="shared" si="2"/>
        <v>0.47899999999999998</v>
      </c>
      <c r="EX6" s="373">
        <f t="shared" si="2"/>
        <v>0.49</v>
      </c>
      <c r="EY6" s="373">
        <f t="shared" si="2"/>
        <v>0.5</v>
      </c>
      <c r="EZ6" s="372" t="s">
        <v>1149</v>
      </c>
      <c r="FC6" s="373">
        <f>+DP6</f>
        <v>0.15</v>
      </c>
      <c r="FD6" s="373">
        <f t="shared" ref="FD6:GL6" si="3">+DQ6</f>
        <v>0.159</v>
      </c>
      <c r="FE6" s="373">
        <f t="shared" si="3"/>
        <v>0.16700000000000001</v>
      </c>
      <c r="FF6" s="373">
        <f t="shared" si="3"/>
        <v>0.17599999999999999</v>
      </c>
      <c r="FG6" s="373">
        <f t="shared" si="3"/>
        <v>0.184</v>
      </c>
      <c r="FH6" s="373">
        <f t="shared" si="3"/>
        <v>0.193</v>
      </c>
      <c r="FI6" s="373">
        <f t="shared" si="3"/>
        <v>0.20100000000000001</v>
      </c>
      <c r="FJ6" s="373">
        <f t="shared" si="3"/>
        <v>0.21</v>
      </c>
      <c r="FK6" s="373">
        <f t="shared" si="3"/>
        <v>0.22</v>
      </c>
      <c r="FL6" s="373">
        <f t="shared" si="3"/>
        <v>0.23100000000000001</v>
      </c>
      <c r="FM6" s="373">
        <f t="shared" si="3"/>
        <v>0.24099999999999999</v>
      </c>
      <c r="FN6" s="373">
        <f t="shared" si="3"/>
        <v>0.251</v>
      </c>
      <c r="FO6" s="373">
        <f t="shared" si="3"/>
        <v>0.26200000000000001</v>
      </c>
      <c r="FP6" s="373">
        <f t="shared" si="3"/>
        <v>0.27200000000000002</v>
      </c>
      <c r="FQ6" s="373">
        <f t="shared" si="3"/>
        <v>0.28199999999999997</v>
      </c>
      <c r="FR6" s="373">
        <f t="shared" si="3"/>
        <v>0.29299999999999998</v>
      </c>
      <c r="FS6" s="373">
        <f t="shared" si="3"/>
        <v>0.30299999999999999</v>
      </c>
      <c r="FT6" s="373">
        <f t="shared" si="3"/>
        <v>0.314</v>
      </c>
      <c r="FU6" s="373">
        <f t="shared" si="3"/>
        <v>0.32400000000000001</v>
      </c>
      <c r="FV6" s="373">
        <f t="shared" si="3"/>
        <v>0.33400000000000002</v>
      </c>
      <c r="FW6" s="373">
        <f t="shared" si="3"/>
        <v>0.34499999999999997</v>
      </c>
      <c r="FX6" s="373">
        <f t="shared" si="3"/>
        <v>0.35499999999999998</v>
      </c>
      <c r="FY6" s="373">
        <f t="shared" si="3"/>
        <v>0.36499999999999999</v>
      </c>
      <c r="FZ6" s="373">
        <f t="shared" si="3"/>
        <v>0.376</v>
      </c>
      <c r="GA6" s="373">
        <f t="shared" si="3"/>
        <v>0.38600000000000001</v>
      </c>
      <c r="GB6" s="373">
        <f t="shared" si="3"/>
        <v>0.39600000000000002</v>
      </c>
      <c r="GC6" s="373">
        <f t="shared" si="3"/>
        <v>0.40699999999999997</v>
      </c>
      <c r="GD6" s="373">
        <f t="shared" si="3"/>
        <v>0.41699999999999998</v>
      </c>
      <c r="GE6" s="373">
        <f t="shared" si="3"/>
        <v>0.42699999999999999</v>
      </c>
      <c r="GF6" s="373">
        <f t="shared" si="3"/>
        <v>0.438</v>
      </c>
      <c r="GG6" s="373">
        <f t="shared" si="3"/>
        <v>0.44800000000000001</v>
      </c>
      <c r="GH6" s="373">
        <f t="shared" si="3"/>
        <v>0.45900000000000002</v>
      </c>
      <c r="GI6" s="373">
        <f t="shared" si="3"/>
        <v>0.46899999999999997</v>
      </c>
      <c r="GJ6" s="373">
        <f t="shared" si="3"/>
        <v>0.47899999999999998</v>
      </c>
      <c r="GK6" s="373">
        <f t="shared" si="3"/>
        <v>0.49</v>
      </c>
      <c r="GL6" s="373">
        <f t="shared" si="3"/>
        <v>0.5</v>
      </c>
      <c r="GM6" s="372" t="s">
        <v>1149</v>
      </c>
    </row>
    <row r="7" spans="1:195" s="369" customFormat="1" ht="15.5" x14ac:dyDescent="0.3">
      <c r="A7" s="374" t="s">
        <v>108</v>
      </c>
      <c r="B7" s="375">
        <v>0</v>
      </c>
      <c r="C7" s="375">
        <v>0</v>
      </c>
      <c r="D7" s="375">
        <v>0</v>
      </c>
      <c r="E7" s="375">
        <v>0</v>
      </c>
      <c r="F7" s="375">
        <v>0</v>
      </c>
      <c r="G7" s="375">
        <v>0</v>
      </c>
      <c r="H7" s="375">
        <v>0</v>
      </c>
      <c r="I7" s="375">
        <v>0</v>
      </c>
      <c r="J7" s="375">
        <v>0</v>
      </c>
      <c r="K7" s="375">
        <v>0</v>
      </c>
      <c r="L7" s="375">
        <v>0</v>
      </c>
      <c r="M7" s="375">
        <v>0</v>
      </c>
      <c r="N7" s="375">
        <v>0</v>
      </c>
      <c r="O7" s="375">
        <v>0</v>
      </c>
      <c r="P7" s="375">
        <v>0</v>
      </c>
      <c r="Q7" s="375">
        <v>0</v>
      </c>
      <c r="R7" s="375">
        <v>0</v>
      </c>
      <c r="S7" s="375">
        <v>0</v>
      </c>
      <c r="T7" s="375">
        <v>0</v>
      </c>
      <c r="U7" s="375">
        <v>0</v>
      </c>
      <c r="V7" s="375">
        <v>0</v>
      </c>
      <c r="W7" s="375">
        <v>0</v>
      </c>
      <c r="X7" s="375">
        <v>0</v>
      </c>
      <c r="Y7" s="375">
        <v>0</v>
      </c>
      <c r="Z7" s="375">
        <v>0</v>
      </c>
      <c r="AA7" s="375">
        <v>0</v>
      </c>
      <c r="AB7" s="375">
        <v>0</v>
      </c>
      <c r="AC7" s="375">
        <v>0</v>
      </c>
      <c r="AD7" s="375">
        <v>0</v>
      </c>
      <c r="AE7" s="375">
        <v>0</v>
      </c>
      <c r="AF7" s="375">
        <v>0</v>
      </c>
      <c r="AG7" s="375">
        <v>0</v>
      </c>
      <c r="AH7" s="375">
        <v>0</v>
      </c>
      <c r="AI7" s="375">
        <v>0</v>
      </c>
      <c r="AJ7" s="375">
        <v>0</v>
      </c>
      <c r="AK7" s="375">
        <v>0</v>
      </c>
      <c r="AL7" s="376">
        <v>33.957949866207699</v>
      </c>
      <c r="AN7" s="377"/>
      <c r="AO7" s="378" t="s">
        <v>108</v>
      </c>
      <c r="AP7" s="379">
        <v>2.4255678475862701</v>
      </c>
      <c r="AQ7" s="379">
        <v>2.5641717245911999</v>
      </c>
      <c r="AR7" s="379">
        <v>2.7027756015961302</v>
      </c>
      <c r="AS7" s="379">
        <v>2.84137947860106</v>
      </c>
      <c r="AT7" s="379">
        <v>2.97998335560598</v>
      </c>
      <c r="AU7" s="379">
        <v>3.1185872326109099</v>
      </c>
      <c r="AV7" s="379">
        <v>3.2571911096158401</v>
      </c>
      <c r="AW7" s="379">
        <v>3.39579498662077</v>
      </c>
      <c r="AX7" s="379">
        <v>3.5632746713350598</v>
      </c>
      <c r="AY7" s="379">
        <v>3.7307543560493501</v>
      </c>
      <c r="AZ7" s="379">
        <v>3.89823404076364</v>
      </c>
      <c r="BA7" s="379">
        <v>4.0657137254779299</v>
      </c>
      <c r="BB7" s="379">
        <v>4.2331934101922197</v>
      </c>
      <c r="BC7" s="379">
        <v>4.4006730949065096</v>
      </c>
      <c r="BD7" s="379">
        <v>4.5681527796208004</v>
      </c>
      <c r="BE7" s="379">
        <v>4.7356324643350902</v>
      </c>
      <c r="BF7" s="379">
        <v>4.9031121490493801</v>
      </c>
      <c r="BG7" s="379">
        <v>5.07059183376367</v>
      </c>
      <c r="BH7" s="379">
        <v>5.2380715184779598</v>
      </c>
      <c r="BI7" s="379">
        <v>5.4055512031922497</v>
      </c>
      <c r="BJ7" s="379">
        <v>5.5730308879065404</v>
      </c>
      <c r="BK7" s="379">
        <v>5.7405105726208303</v>
      </c>
      <c r="BL7" s="379">
        <v>5.9079902573351202</v>
      </c>
      <c r="BM7" s="379">
        <v>6.07546994204941</v>
      </c>
      <c r="BN7" s="379">
        <v>6.2429496267636999</v>
      </c>
      <c r="BO7" s="379">
        <v>6.4104293114779898</v>
      </c>
      <c r="BP7" s="379">
        <v>6.5779089961922796</v>
      </c>
      <c r="BQ7" s="379">
        <v>6.7453886809065704</v>
      </c>
      <c r="BR7" s="379">
        <v>6.9128683656208603</v>
      </c>
      <c r="BS7" s="379">
        <v>7.0803480503351501</v>
      </c>
      <c r="BT7" s="379">
        <v>7.24782773504944</v>
      </c>
      <c r="BU7" s="379">
        <v>7.4153074197637299</v>
      </c>
      <c r="BV7" s="379">
        <v>7.5827871044780197</v>
      </c>
      <c r="BW7" s="379">
        <v>7.7502667891923096</v>
      </c>
      <c r="BX7" s="379">
        <v>7.9177464739066004</v>
      </c>
      <c r="BY7" s="379">
        <v>8.0852261586208893</v>
      </c>
      <c r="BZ7" s="380">
        <v>25.468462399655799</v>
      </c>
      <c r="CB7" s="381" t="s">
        <v>108</v>
      </c>
      <c r="CC7" s="379">
        <v>4.8511356951725304</v>
      </c>
      <c r="CD7" s="379">
        <v>5.12834344918239</v>
      </c>
      <c r="CE7" s="379">
        <v>5.4055512031922497</v>
      </c>
      <c r="CF7" s="379">
        <v>5.6827589572021102</v>
      </c>
      <c r="CG7" s="379">
        <v>5.9599667112119699</v>
      </c>
      <c r="CH7" s="379">
        <v>6.2371744652218304</v>
      </c>
      <c r="CI7" s="379">
        <v>6.51438221923169</v>
      </c>
      <c r="CJ7" s="379">
        <v>6.7915899732415497</v>
      </c>
      <c r="CK7" s="379">
        <v>7.1265493426701303</v>
      </c>
      <c r="CL7" s="379">
        <v>7.46150871209871</v>
      </c>
      <c r="CM7" s="379">
        <v>7.79646808152728</v>
      </c>
      <c r="CN7" s="379">
        <v>8.1314274509558704</v>
      </c>
      <c r="CO7" s="379">
        <v>8.4663868203844395</v>
      </c>
      <c r="CP7" s="379">
        <v>8.8013461898130192</v>
      </c>
      <c r="CQ7" s="379">
        <v>9.1363055592416007</v>
      </c>
      <c r="CR7" s="379">
        <v>9.4712649286701893</v>
      </c>
      <c r="CS7" s="379">
        <v>9.8062242980987602</v>
      </c>
      <c r="CT7" s="379">
        <v>10.141183667527301</v>
      </c>
      <c r="CU7" s="379">
        <v>10.4761430369559</v>
      </c>
      <c r="CV7" s="379">
        <v>10.811102406384499</v>
      </c>
      <c r="CW7" s="379">
        <v>11.1460617758131</v>
      </c>
      <c r="CX7" s="379">
        <v>11.4810211452417</v>
      </c>
      <c r="CY7" s="379">
        <v>11.815980514670199</v>
      </c>
      <c r="CZ7" s="379">
        <v>12.150939884098801</v>
      </c>
      <c r="DA7" s="379">
        <v>12.4858992535274</v>
      </c>
      <c r="DB7" s="379">
        <v>12.820858622956001</v>
      </c>
      <c r="DC7" s="379">
        <v>13.1558179923846</v>
      </c>
      <c r="DD7" s="379">
        <v>13.4907773618131</v>
      </c>
      <c r="DE7" s="379">
        <v>13.825736731241699</v>
      </c>
      <c r="DF7" s="379">
        <v>14.1606961006703</v>
      </c>
      <c r="DG7" s="379">
        <v>14.4956554700989</v>
      </c>
      <c r="DH7" s="379">
        <v>14.830614839527501</v>
      </c>
      <c r="DI7" s="379">
        <v>15.165574208956</v>
      </c>
      <c r="DJ7" s="379">
        <v>15.5005335783846</v>
      </c>
      <c r="DK7" s="379">
        <v>15.835492947813201</v>
      </c>
      <c r="DL7" s="379">
        <v>16.1704523172418</v>
      </c>
      <c r="DM7" s="380">
        <v>16.978974933103899</v>
      </c>
      <c r="DO7" s="378" t="s">
        <v>108</v>
      </c>
      <c r="DP7" s="379">
        <v>7.2767035427588</v>
      </c>
      <c r="DQ7" s="379">
        <v>7.6925151737735904</v>
      </c>
      <c r="DR7" s="379">
        <v>8.1083268047883799</v>
      </c>
      <c r="DS7" s="379">
        <v>8.5241384358031596</v>
      </c>
      <c r="DT7" s="379">
        <v>8.9399500668179499</v>
      </c>
      <c r="DU7" s="379">
        <v>9.3557616978327403</v>
      </c>
      <c r="DV7" s="379">
        <v>9.7715733288475306</v>
      </c>
      <c r="DW7" s="379">
        <v>10.1873849598623</v>
      </c>
      <c r="DX7" s="379">
        <v>10.6898240140052</v>
      </c>
      <c r="DY7" s="379">
        <v>11.192263068148099</v>
      </c>
      <c r="DZ7" s="379">
        <v>11.6947021222909</v>
      </c>
      <c r="EA7" s="379">
        <v>12.197141176433799</v>
      </c>
      <c r="EB7" s="379">
        <v>12.6995802305767</v>
      </c>
      <c r="EC7" s="379">
        <v>13.202019284719499</v>
      </c>
      <c r="ED7" s="379">
        <v>13.7044583388624</v>
      </c>
      <c r="EE7" s="379">
        <v>14.206897393005301</v>
      </c>
      <c r="EF7" s="379">
        <v>14.7093364471481</v>
      </c>
      <c r="EG7" s="379">
        <v>15.211775501290999</v>
      </c>
      <c r="EH7" s="379">
        <v>15.7142145554339</v>
      </c>
      <c r="EI7" s="379">
        <v>16.216653609576799</v>
      </c>
      <c r="EJ7" s="379">
        <v>16.7190926637196</v>
      </c>
      <c r="EK7" s="379">
        <v>17.221531717862501</v>
      </c>
      <c r="EL7" s="379">
        <v>17.723970772005401</v>
      </c>
      <c r="EM7" s="379">
        <v>18.226409826148199</v>
      </c>
      <c r="EN7" s="379">
        <v>18.7288488802911</v>
      </c>
      <c r="EO7" s="379">
        <v>19.231287934434</v>
      </c>
      <c r="EP7" s="379">
        <v>19.733726988576802</v>
      </c>
      <c r="EQ7" s="379">
        <v>20.236166042719699</v>
      </c>
      <c r="ER7" s="379">
        <v>20.738605096862599</v>
      </c>
      <c r="ES7" s="379">
        <v>21.2410441510055</v>
      </c>
      <c r="ET7" s="379">
        <v>21.743483205148301</v>
      </c>
      <c r="EU7" s="379">
        <v>22.245922259291198</v>
      </c>
      <c r="EV7" s="379">
        <v>22.748361313434099</v>
      </c>
      <c r="EW7" s="379">
        <v>23.2508003675769</v>
      </c>
      <c r="EX7" s="379">
        <v>23.753239421719801</v>
      </c>
      <c r="EY7" s="379">
        <v>24.255678475862702</v>
      </c>
      <c r="EZ7" s="380">
        <v>8.48948746655193</v>
      </c>
      <c r="FB7" s="378" t="s">
        <v>108</v>
      </c>
      <c r="FC7" s="379">
        <v>9.7022713903450608</v>
      </c>
      <c r="FD7" s="379">
        <v>10.2566868983648</v>
      </c>
      <c r="FE7" s="379">
        <v>10.811102406384499</v>
      </c>
      <c r="FF7" s="379">
        <v>11.365517914404199</v>
      </c>
      <c r="FG7" s="379">
        <v>11.919933422423901</v>
      </c>
      <c r="FH7" s="379">
        <v>12.4743489304437</v>
      </c>
      <c r="FI7" s="379">
        <v>13.0287644384634</v>
      </c>
      <c r="FJ7" s="379">
        <v>13.583179946483099</v>
      </c>
      <c r="FK7" s="379">
        <v>14.2530986853403</v>
      </c>
      <c r="FL7" s="379">
        <v>14.923017424197401</v>
      </c>
      <c r="FM7" s="379">
        <v>15.592936163054601</v>
      </c>
      <c r="FN7" s="379">
        <v>16.262854901911702</v>
      </c>
      <c r="FO7" s="379">
        <v>16.9327736407689</v>
      </c>
      <c r="FP7" s="379">
        <v>17.602692379625999</v>
      </c>
      <c r="FQ7" s="379">
        <v>18.272611118483201</v>
      </c>
      <c r="FR7" s="379">
        <v>18.9425298573404</v>
      </c>
      <c r="FS7" s="379">
        <v>19.612448596197499</v>
      </c>
      <c r="FT7" s="379">
        <v>20.282367335054701</v>
      </c>
      <c r="FU7" s="379">
        <v>20.9522860739119</v>
      </c>
      <c r="FV7" s="379">
        <v>21.622204812768999</v>
      </c>
      <c r="FW7" s="379">
        <v>22.292123551626201</v>
      </c>
      <c r="FX7" s="379">
        <v>22.9620422904833</v>
      </c>
      <c r="FY7" s="379">
        <v>23.631961029340498</v>
      </c>
      <c r="FZ7" s="379">
        <v>24.301879768197601</v>
      </c>
      <c r="GA7" s="379">
        <v>24.9717985070548</v>
      </c>
      <c r="GB7" s="379">
        <v>25.641717245912002</v>
      </c>
      <c r="GC7" s="379">
        <v>26.311635984769101</v>
      </c>
      <c r="GD7" s="379">
        <v>26.981554723626299</v>
      </c>
      <c r="GE7" s="379">
        <v>27.651473462483398</v>
      </c>
      <c r="GF7" s="379">
        <v>28.321392201340601</v>
      </c>
      <c r="GG7" s="379">
        <v>28.991310940197799</v>
      </c>
      <c r="GH7" s="379">
        <v>29.661229679054902</v>
      </c>
      <c r="GI7" s="379">
        <v>30.3311484179121</v>
      </c>
      <c r="GJ7" s="379">
        <v>31.001067156769199</v>
      </c>
      <c r="GK7" s="379">
        <v>31.670985895626401</v>
      </c>
      <c r="GL7" s="379">
        <v>32.3409046344836</v>
      </c>
      <c r="GM7" s="375">
        <v>0</v>
      </c>
    </row>
    <row r="8" spans="1:195" s="369" customFormat="1" ht="15.5" x14ac:dyDescent="0.3">
      <c r="A8" s="382" t="s">
        <v>116</v>
      </c>
      <c r="B8" s="375">
        <v>0</v>
      </c>
      <c r="C8" s="375">
        <v>0</v>
      </c>
      <c r="D8" s="375">
        <v>0</v>
      </c>
      <c r="E8" s="375">
        <v>0</v>
      </c>
      <c r="F8" s="375">
        <v>0</v>
      </c>
      <c r="G8" s="375">
        <v>0</v>
      </c>
      <c r="H8" s="375">
        <v>0</v>
      </c>
      <c r="I8" s="375">
        <v>0</v>
      </c>
      <c r="J8" s="375">
        <v>0</v>
      </c>
      <c r="K8" s="375">
        <v>0</v>
      </c>
      <c r="L8" s="375">
        <v>0</v>
      </c>
      <c r="M8" s="375">
        <v>0</v>
      </c>
      <c r="N8" s="375">
        <v>0</v>
      </c>
      <c r="O8" s="375">
        <v>0</v>
      </c>
      <c r="P8" s="375">
        <v>0</v>
      </c>
      <c r="Q8" s="375">
        <v>0</v>
      </c>
      <c r="R8" s="375">
        <v>0</v>
      </c>
      <c r="S8" s="375">
        <v>0</v>
      </c>
      <c r="T8" s="375">
        <v>0</v>
      </c>
      <c r="U8" s="375">
        <v>0</v>
      </c>
      <c r="V8" s="375">
        <v>0</v>
      </c>
      <c r="W8" s="375">
        <v>0</v>
      </c>
      <c r="X8" s="375">
        <v>0</v>
      </c>
      <c r="Y8" s="375">
        <v>0</v>
      </c>
      <c r="Z8" s="375">
        <v>0</v>
      </c>
      <c r="AA8" s="375">
        <v>0</v>
      </c>
      <c r="AB8" s="375">
        <v>0</v>
      </c>
      <c r="AC8" s="375">
        <v>0</v>
      </c>
      <c r="AD8" s="375">
        <v>0</v>
      </c>
      <c r="AE8" s="375">
        <v>0</v>
      </c>
      <c r="AF8" s="375">
        <v>0</v>
      </c>
      <c r="AG8" s="375">
        <v>0</v>
      </c>
      <c r="AH8" s="375">
        <v>0</v>
      </c>
      <c r="AI8" s="375">
        <v>0</v>
      </c>
      <c r="AJ8" s="375">
        <v>0</v>
      </c>
      <c r="AK8" s="375">
        <v>0</v>
      </c>
      <c r="AL8" s="380">
        <v>42.065993064683099</v>
      </c>
      <c r="AN8" s="377"/>
      <c r="AO8" s="378" t="s">
        <v>116</v>
      </c>
      <c r="AP8" s="379">
        <v>3.00471379033451</v>
      </c>
      <c r="AQ8" s="379">
        <v>3.1764117212107701</v>
      </c>
      <c r="AR8" s="379">
        <v>3.3481096520870302</v>
      </c>
      <c r="AS8" s="379">
        <v>3.51980758296328</v>
      </c>
      <c r="AT8" s="379">
        <v>3.6915055138395401</v>
      </c>
      <c r="AU8" s="379">
        <v>3.8632034447158001</v>
      </c>
      <c r="AV8" s="379">
        <v>4.0349013755920504</v>
      </c>
      <c r="AW8" s="379">
        <v>4.20659930646831</v>
      </c>
      <c r="AX8" s="379">
        <v>4.4140676396104599</v>
      </c>
      <c r="AY8" s="379">
        <v>4.6215359727526</v>
      </c>
      <c r="AZ8" s="379">
        <v>4.8290043058947498</v>
      </c>
      <c r="BA8" s="379">
        <v>5.0364726390368899</v>
      </c>
      <c r="BB8" s="379">
        <v>5.2439409721790398</v>
      </c>
      <c r="BC8" s="379">
        <v>5.4514093053211798</v>
      </c>
      <c r="BD8" s="379">
        <v>5.6588776384633297</v>
      </c>
      <c r="BE8" s="379">
        <v>5.8663459716054698</v>
      </c>
      <c r="BF8" s="379">
        <v>6.0738143047476196</v>
      </c>
      <c r="BG8" s="379">
        <v>6.2812826378897597</v>
      </c>
      <c r="BH8" s="379">
        <v>6.4887509710319096</v>
      </c>
      <c r="BI8" s="379">
        <v>6.6962193041740496</v>
      </c>
      <c r="BJ8" s="379">
        <v>6.9036876373162004</v>
      </c>
      <c r="BK8" s="379">
        <v>7.1111559704583396</v>
      </c>
      <c r="BL8" s="379">
        <v>7.3186243036004797</v>
      </c>
      <c r="BM8" s="379">
        <v>7.5260926367426304</v>
      </c>
      <c r="BN8" s="379">
        <v>7.7335609698847803</v>
      </c>
      <c r="BO8" s="379">
        <v>7.9410293030269203</v>
      </c>
      <c r="BP8" s="379">
        <v>8.1484976361690595</v>
      </c>
      <c r="BQ8" s="379">
        <v>8.3559659693112103</v>
      </c>
      <c r="BR8" s="379">
        <v>8.5634343024533504</v>
      </c>
      <c r="BS8" s="379">
        <v>8.7709026355954993</v>
      </c>
      <c r="BT8" s="379">
        <v>8.9783709687376394</v>
      </c>
      <c r="BU8" s="379">
        <v>9.1858393018797901</v>
      </c>
      <c r="BV8" s="379">
        <v>9.3933076350219302</v>
      </c>
      <c r="BW8" s="379">
        <v>9.6007759681640792</v>
      </c>
      <c r="BX8" s="379">
        <v>9.8082443013062193</v>
      </c>
      <c r="BY8" s="379">
        <v>10.0157126344484</v>
      </c>
      <c r="BZ8" s="380">
        <v>31.549494798512299</v>
      </c>
      <c r="CB8" s="381" t="s">
        <v>116</v>
      </c>
      <c r="CC8" s="379">
        <v>6.0094275806690201</v>
      </c>
      <c r="CD8" s="379">
        <v>6.3528234424215304</v>
      </c>
      <c r="CE8" s="379">
        <v>6.6962193041740496</v>
      </c>
      <c r="CF8" s="379">
        <v>7.0396151659265698</v>
      </c>
      <c r="CG8" s="379">
        <v>7.3830110276790801</v>
      </c>
      <c r="CH8" s="379">
        <v>7.7264068894316003</v>
      </c>
      <c r="CI8" s="379">
        <v>8.0698027511841097</v>
      </c>
      <c r="CJ8" s="379">
        <v>8.4131986129366307</v>
      </c>
      <c r="CK8" s="379">
        <v>8.8281352792209198</v>
      </c>
      <c r="CL8" s="379">
        <v>9.2430719455051999</v>
      </c>
      <c r="CM8" s="379">
        <v>9.6580086117894997</v>
      </c>
      <c r="CN8" s="379">
        <v>10.072945278073799</v>
      </c>
      <c r="CO8" s="379">
        <v>10.487881944358101</v>
      </c>
      <c r="CP8" s="379">
        <v>10.902818610642401</v>
      </c>
      <c r="CQ8" s="379">
        <v>11.3177552769267</v>
      </c>
      <c r="CR8" s="379">
        <v>11.7326919432109</v>
      </c>
      <c r="CS8" s="379">
        <v>12.1476286094952</v>
      </c>
      <c r="CT8" s="379">
        <v>12.5625652757795</v>
      </c>
      <c r="CU8" s="379">
        <v>12.9775019420638</v>
      </c>
      <c r="CV8" s="379">
        <v>13.392438608348099</v>
      </c>
      <c r="CW8" s="379">
        <v>13.807375274632401</v>
      </c>
      <c r="CX8" s="379">
        <v>14.2223119409167</v>
      </c>
      <c r="CY8" s="379">
        <v>14.637248607201</v>
      </c>
      <c r="CZ8" s="379">
        <v>15.0521852734853</v>
      </c>
      <c r="DA8" s="379">
        <v>15.4671219397696</v>
      </c>
      <c r="DB8" s="379">
        <v>15.8820586060538</v>
      </c>
      <c r="DC8" s="379">
        <v>16.296995272338101</v>
      </c>
      <c r="DD8" s="379">
        <v>16.711931938622399</v>
      </c>
      <c r="DE8" s="379">
        <v>17.126868604906701</v>
      </c>
      <c r="DF8" s="379">
        <v>17.541805271190999</v>
      </c>
      <c r="DG8" s="379">
        <v>17.9567419374753</v>
      </c>
      <c r="DH8" s="379">
        <v>18.371678603759602</v>
      </c>
      <c r="DI8" s="379">
        <v>18.7866152700439</v>
      </c>
      <c r="DJ8" s="379">
        <v>19.201551936328201</v>
      </c>
      <c r="DK8" s="379">
        <v>19.616488602612399</v>
      </c>
      <c r="DL8" s="379">
        <v>20.031425268896701</v>
      </c>
      <c r="DM8" s="380">
        <v>21.032996532341599</v>
      </c>
      <c r="DO8" s="378" t="s">
        <v>116</v>
      </c>
      <c r="DP8" s="379">
        <v>9.0141413710035305</v>
      </c>
      <c r="DQ8" s="379">
        <v>9.5292351636323005</v>
      </c>
      <c r="DR8" s="379">
        <v>10.044328956261101</v>
      </c>
      <c r="DS8" s="379">
        <v>10.5594227488898</v>
      </c>
      <c r="DT8" s="379">
        <v>11.0745165415186</v>
      </c>
      <c r="DU8" s="379">
        <v>11.5896103341474</v>
      </c>
      <c r="DV8" s="379">
        <v>12.1047041267762</v>
      </c>
      <c r="DW8" s="379">
        <v>12.619797919404901</v>
      </c>
      <c r="DX8" s="379">
        <v>13.242202918831399</v>
      </c>
      <c r="DY8" s="379">
        <v>13.8646079182578</v>
      </c>
      <c r="DZ8" s="379">
        <v>14.487012917684201</v>
      </c>
      <c r="EA8" s="379">
        <v>15.109417917110701</v>
      </c>
      <c r="EB8" s="379">
        <v>15.7318229165371</v>
      </c>
      <c r="EC8" s="379">
        <v>16.354227915963499</v>
      </c>
      <c r="ED8" s="379">
        <v>16.976632915389999</v>
      </c>
      <c r="EE8" s="379">
        <v>17.5990379148164</v>
      </c>
      <c r="EF8" s="379">
        <v>18.2214429142429</v>
      </c>
      <c r="EG8" s="379">
        <v>18.8438479136693</v>
      </c>
      <c r="EH8" s="379">
        <v>19.466252913095701</v>
      </c>
      <c r="EI8" s="379">
        <v>20.088657912522201</v>
      </c>
      <c r="EJ8" s="379">
        <v>20.711062911948598</v>
      </c>
      <c r="EK8" s="379">
        <v>21.333467911374999</v>
      </c>
      <c r="EL8" s="379">
        <v>21.955872910801499</v>
      </c>
      <c r="EM8" s="379">
        <v>22.5782779102279</v>
      </c>
      <c r="EN8" s="379">
        <v>23.200682909654301</v>
      </c>
      <c r="EO8" s="379">
        <v>23.823087909080801</v>
      </c>
      <c r="EP8" s="379">
        <v>24.445492908507202</v>
      </c>
      <c r="EQ8" s="379">
        <v>25.067897907933599</v>
      </c>
      <c r="ER8" s="379">
        <v>25.690302907360099</v>
      </c>
      <c r="ES8" s="379">
        <v>26.3127079067865</v>
      </c>
      <c r="ET8" s="379">
        <v>26.9351129062129</v>
      </c>
      <c r="EU8" s="379">
        <v>27.557517905639401</v>
      </c>
      <c r="EV8" s="379">
        <v>28.179922905065801</v>
      </c>
      <c r="EW8" s="379">
        <v>28.802327904492198</v>
      </c>
      <c r="EX8" s="379">
        <v>29.424732903918699</v>
      </c>
      <c r="EY8" s="379">
        <v>30.047137903345099</v>
      </c>
      <c r="EZ8" s="380">
        <v>10.5164982661708</v>
      </c>
      <c r="FB8" s="378" t="s">
        <v>116</v>
      </c>
      <c r="FC8" s="379">
        <v>12.018855161337999</v>
      </c>
      <c r="FD8" s="379">
        <v>12.7056468848431</v>
      </c>
      <c r="FE8" s="379">
        <v>13.392438608348099</v>
      </c>
      <c r="FF8" s="379">
        <v>14.0792303318531</v>
      </c>
      <c r="FG8" s="379">
        <v>14.766022055358199</v>
      </c>
      <c r="FH8" s="379">
        <v>15.452813778863201</v>
      </c>
      <c r="FI8" s="379">
        <v>16.139605502368202</v>
      </c>
      <c r="FJ8" s="379">
        <v>16.826397225873301</v>
      </c>
      <c r="FK8" s="379">
        <v>17.6562705584418</v>
      </c>
      <c r="FL8" s="379">
        <v>18.4861438910104</v>
      </c>
      <c r="FM8" s="379">
        <v>19.316017223578999</v>
      </c>
      <c r="FN8" s="379">
        <v>20.145890556147599</v>
      </c>
      <c r="FO8" s="379">
        <v>20.975763888716202</v>
      </c>
      <c r="FP8" s="379">
        <v>21.805637221284702</v>
      </c>
      <c r="FQ8" s="379">
        <v>22.635510553853301</v>
      </c>
      <c r="FR8" s="379">
        <v>23.4653838864219</v>
      </c>
      <c r="FS8" s="379">
        <v>24.2952572189905</v>
      </c>
      <c r="FT8" s="379">
        <v>25.125130551559</v>
      </c>
      <c r="FU8" s="379">
        <v>25.955003884127599</v>
      </c>
      <c r="FV8" s="379">
        <v>26.784877216696199</v>
      </c>
      <c r="FW8" s="379">
        <v>27.614750549264802</v>
      </c>
      <c r="FX8" s="379">
        <v>28.444623881833301</v>
      </c>
      <c r="FY8" s="379">
        <v>29.274497214401901</v>
      </c>
      <c r="FZ8" s="379">
        <v>30.1043705469705</v>
      </c>
      <c r="GA8" s="379">
        <v>30.9342438795391</v>
      </c>
      <c r="GB8" s="379">
        <v>31.764117212107699</v>
      </c>
      <c r="GC8" s="379">
        <v>32.593990544676302</v>
      </c>
      <c r="GD8" s="379">
        <v>33.423863877244798</v>
      </c>
      <c r="GE8" s="379">
        <v>34.253737209813401</v>
      </c>
      <c r="GF8" s="379">
        <v>35.083610542381997</v>
      </c>
      <c r="GG8" s="379">
        <v>35.9134838749506</v>
      </c>
      <c r="GH8" s="379">
        <v>36.743357207519203</v>
      </c>
      <c r="GI8" s="379">
        <v>37.5732305400877</v>
      </c>
      <c r="GJ8" s="379">
        <v>38.403103872656303</v>
      </c>
      <c r="GK8" s="379">
        <v>39.232977205224898</v>
      </c>
      <c r="GL8" s="379">
        <v>40.062850537793501</v>
      </c>
      <c r="GM8" s="375">
        <v>0</v>
      </c>
    </row>
    <row r="9" spans="1:195" s="369" customFormat="1" ht="15.5" x14ac:dyDescent="0.3">
      <c r="A9" s="382" t="s">
        <v>117</v>
      </c>
      <c r="B9" s="375">
        <v>0</v>
      </c>
      <c r="C9" s="375">
        <v>0</v>
      </c>
      <c r="D9" s="375">
        <v>0</v>
      </c>
      <c r="E9" s="375">
        <v>0</v>
      </c>
      <c r="F9" s="375">
        <v>0</v>
      </c>
      <c r="G9" s="375">
        <v>0</v>
      </c>
      <c r="H9" s="375">
        <v>0</v>
      </c>
      <c r="I9" s="375">
        <v>0</v>
      </c>
      <c r="J9" s="375">
        <v>0</v>
      </c>
      <c r="K9" s="375">
        <v>0</v>
      </c>
      <c r="L9" s="375">
        <v>0</v>
      </c>
      <c r="M9" s="375">
        <v>0</v>
      </c>
      <c r="N9" s="375">
        <v>0</v>
      </c>
      <c r="O9" s="375">
        <v>0</v>
      </c>
      <c r="P9" s="375">
        <v>0</v>
      </c>
      <c r="Q9" s="375">
        <v>0</v>
      </c>
      <c r="R9" s="375">
        <v>0</v>
      </c>
      <c r="S9" s="375">
        <v>0</v>
      </c>
      <c r="T9" s="375">
        <v>0</v>
      </c>
      <c r="U9" s="375">
        <v>0</v>
      </c>
      <c r="V9" s="375">
        <v>0</v>
      </c>
      <c r="W9" s="375">
        <v>0</v>
      </c>
      <c r="X9" s="375">
        <v>0</v>
      </c>
      <c r="Y9" s="375">
        <v>0</v>
      </c>
      <c r="Z9" s="375">
        <v>0</v>
      </c>
      <c r="AA9" s="375">
        <v>0</v>
      </c>
      <c r="AB9" s="375">
        <v>0</v>
      </c>
      <c r="AC9" s="375">
        <v>0</v>
      </c>
      <c r="AD9" s="375">
        <v>0</v>
      </c>
      <c r="AE9" s="375">
        <v>0</v>
      </c>
      <c r="AF9" s="375">
        <v>0</v>
      </c>
      <c r="AG9" s="375">
        <v>0</v>
      </c>
      <c r="AH9" s="375">
        <v>0</v>
      </c>
      <c r="AI9" s="375">
        <v>0</v>
      </c>
      <c r="AJ9" s="375">
        <v>0</v>
      </c>
      <c r="AK9" s="375">
        <v>0</v>
      </c>
      <c r="AL9" s="380">
        <v>34.610408747096997</v>
      </c>
      <c r="AN9" s="377"/>
      <c r="AO9" s="378" t="s">
        <v>117</v>
      </c>
      <c r="AP9" s="379">
        <v>2.4721720533640701</v>
      </c>
      <c r="AQ9" s="379">
        <v>2.6134390278420199</v>
      </c>
      <c r="AR9" s="379">
        <v>2.7547060023199701</v>
      </c>
      <c r="AS9" s="379">
        <v>2.8959729767979101</v>
      </c>
      <c r="AT9" s="379">
        <v>3.0372399512758599</v>
      </c>
      <c r="AU9" s="379">
        <v>3.1785069257538101</v>
      </c>
      <c r="AV9" s="379">
        <v>3.3197739002317501</v>
      </c>
      <c r="AW9" s="379">
        <v>3.4610408747096999</v>
      </c>
      <c r="AX9" s="379">
        <v>3.6317384688705499</v>
      </c>
      <c r="AY9" s="379">
        <v>3.80243606303141</v>
      </c>
      <c r="AZ9" s="379">
        <v>3.97313365719226</v>
      </c>
      <c r="BA9" s="379">
        <v>4.1438312513531104</v>
      </c>
      <c r="BB9" s="379">
        <v>4.3145288455139603</v>
      </c>
      <c r="BC9" s="379">
        <v>4.48522643967482</v>
      </c>
      <c r="BD9" s="379">
        <v>4.65592403383567</v>
      </c>
      <c r="BE9" s="379">
        <v>4.8266216279965199</v>
      </c>
      <c r="BF9" s="379">
        <v>4.9973192221573797</v>
      </c>
      <c r="BG9" s="379">
        <v>5.1680168163182296</v>
      </c>
      <c r="BH9" s="379">
        <v>5.3387144104790796</v>
      </c>
      <c r="BI9" s="379">
        <v>5.5094120046399304</v>
      </c>
      <c r="BJ9" s="379">
        <v>5.6801095988007901</v>
      </c>
      <c r="BK9" s="379">
        <v>5.8508071929616401</v>
      </c>
      <c r="BL9" s="379">
        <v>6.02150478712249</v>
      </c>
      <c r="BM9" s="379">
        <v>6.19220238128334</v>
      </c>
      <c r="BN9" s="379">
        <v>6.3628999754441997</v>
      </c>
      <c r="BO9" s="379">
        <v>6.5335975696050497</v>
      </c>
      <c r="BP9" s="379">
        <v>6.7042951637658996</v>
      </c>
      <c r="BQ9" s="379">
        <v>6.8749927579267496</v>
      </c>
      <c r="BR9" s="379">
        <v>7.0456903520876102</v>
      </c>
      <c r="BS9" s="379">
        <v>7.2163879462484601</v>
      </c>
      <c r="BT9" s="379">
        <v>7.3870855404093101</v>
      </c>
      <c r="BU9" s="379">
        <v>7.55778313457016</v>
      </c>
      <c r="BV9" s="379">
        <v>7.7284807287310198</v>
      </c>
      <c r="BW9" s="379">
        <v>7.8991783228918697</v>
      </c>
      <c r="BX9" s="379">
        <v>8.0698759170527197</v>
      </c>
      <c r="BY9" s="379">
        <v>8.2405735112135794</v>
      </c>
      <c r="BZ9" s="380">
        <v>25.957806560322801</v>
      </c>
      <c r="CB9" s="381" t="s">
        <v>117</v>
      </c>
      <c r="CC9" s="379">
        <v>4.9443441067281402</v>
      </c>
      <c r="CD9" s="379">
        <v>5.2268780556840397</v>
      </c>
      <c r="CE9" s="379">
        <v>5.5094120046399304</v>
      </c>
      <c r="CF9" s="379">
        <v>5.79194595359583</v>
      </c>
      <c r="CG9" s="379">
        <v>6.0744799025517198</v>
      </c>
      <c r="CH9" s="379">
        <v>6.3570138515076096</v>
      </c>
      <c r="CI9" s="379">
        <v>6.63954780046351</v>
      </c>
      <c r="CJ9" s="379">
        <v>6.9220817494193998</v>
      </c>
      <c r="CK9" s="379">
        <v>7.2634769377411104</v>
      </c>
      <c r="CL9" s="379">
        <v>7.6048721260628103</v>
      </c>
      <c r="CM9" s="379">
        <v>7.9462673143845199</v>
      </c>
      <c r="CN9" s="379">
        <v>8.2876625027062207</v>
      </c>
      <c r="CO9" s="379">
        <v>8.6290576910279295</v>
      </c>
      <c r="CP9" s="379">
        <v>8.9704528793496294</v>
      </c>
      <c r="CQ9" s="379">
        <v>9.31184806767134</v>
      </c>
      <c r="CR9" s="379">
        <v>9.6532432559930506</v>
      </c>
      <c r="CS9" s="379">
        <v>9.9946384443147505</v>
      </c>
      <c r="CT9" s="379">
        <v>10.3360336326365</v>
      </c>
      <c r="CU9" s="379">
        <v>10.6774288209582</v>
      </c>
      <c r="CV9" s="379">
        <v>11.0188240092799</v>
      </c>
      <c r="CW9" s="379">
        <v>11.3602191976016</v>
      </c>
      <c r="CX9" s="379">
        <v>11.7016143859233</v>
      </c>
      <c r="CY9" s="379">
        <v>12.043009574245</v>
      </c>
      <c r="CZ9" s="379">
        <v>12.3844047625667</v>
      </c>
      <c r="DA9" s="379">
        <v>12.725799950888399</v>
      </c>
      <c r="DB9" s="379">
        <v>13.067195139210099</v>
      </c>
      <c r="DC9" s="379">
        <v>13.408590327531799</v>
      </c>
      <c r="DD9" s="379">
        <v>13.749985515853499</v>
      </c>
      <c r="DE9" s="379">
        <v>14.091380704175201</v>
      </c>
      <c r="DF9" s="379">
        <v>14.432775892496901</v>
      </c>
      <c r="DG9" s="379">
        <v>14.774171080818601</v>
      </c>
      <c r="DH9" s="379">
        <v>15.115566269140301</v>
      </c>
      <c r="DI9" s="379">
        <v>15.456961457462</v>
      </c>
      <c r="DJ9" s="379">
        <v>15.7983566457837</v>
      </c>
      <c r="DK9" s="379">
        <v>16.1397518341054</v>
      </c>
      <c r="DL9" s="379">
        <v>16.481147022427201</v>
      </c>
      <c r="DM9" s="380">
        <v>17.305204373548499</v>
      </c>
      <c r="DO9" s="378" t="s">
        <v>117</v>
      </c>
      <c r="DP9" s="379">
        <v>7.4165161600922103</v>
      </c>
      <c r="DQ9" s="379">
        <v>7.8403170835260596</v>
      </c>
      <c r="DR9" s="379">
        <v>8.2641180069598992</v>
      </c>
      <c r="DS9" s="379">
        <v>8.6879189303937405</v>
      </c>
      <c r="DT9" s="379">
        <v>9.1117198538275801</v>
      </c>
      <c r="DU9" s="379">
        <v>9.5355207772614197</v>
      </c>
      <c r="DV9" s="379">
        <v>9.9593217006952592</v>
      </c>
      <c r="DW9" s="379">
        <v>10.383122624129101</v>
      </c>
      <c r="DX9" s="379">
        <v>10.895215406611699</v>
      </c>
      <c r="DY9" s="379">
        <v>11.4073081890942</v>
      </c>
      <c r="DZ9" s="379">
        <v>11.919400971576801</v>
      </c>
      <c r="EA9" s="379">
        <v>12.4314937540593</v>
      </c>
      <c r="EB9" s="379">
        <v>12.943586536541901</v>
      </c>
      <c r="EC9" s="379">
        <v>13.455679319024499</v>
      </c>
      <c r="ED9" s="379">
        <v>13.967772101507</v>
      </c>
      <c r="EE9" s="379">
        <v>14.479864883989601</v>
      </c>
      <c r="EF9" s="379">
        <v>14.9919576664721</v>
      </c>
      <c r="EG9" s="379">
        <v>15.5040504489547</v>
      </c>
      <c r="EH9" s="379">
        <v>16.016143231437201</v>
      </c>
      <c r="EI9" s="379">
        <v>16.528236013919798</v>
      </c>
      <c r="EJ9" s="379">
        <v>17.040328796402399</v>
      </c>
      <c r="EK9" s="379">
        <v>17.5524215788849</v>
      </c>
      <c r="EL9" s="379">
        <v>18.0645143613675</v>
      </c>
      <c r="EM9" s="379">
        <v>18.576607143850001</v>
      </c>
      <c r="EN9" s="379">
        <v>19.088699926332598</v>
      </c>
      <c r="EO9" s="379">
        <v>19.600792708815199</v>
      </c>
      <c r="EP9" s="379">
        <v>20.1128854912977</v>
      </c>
      <c r="EQ9" s="379">
        <v>20.6249782737803</v>
      </c>
      <c r="ER9" s="379">
        <v>21.137071056262801</v>
      </c>
      <c r="ES9" s="379">
        <v>21.649163838745402</v>
      </c>
      <c r="ET9" s="379">
        <v>22.161256621227899</v>
      </c>
      <c r="EU9" s="379">
        <v>22.6733494037105</v>
      </c>
      <c r="EV9" s="379">
        <v>23.1854421861931</v>
      </c>
      <c r="EW9" s="379">
        <v>23.697534968675601</v>
      </c>
      <c r="EX9" s="379">
        <v>24.209627751158202</v>
      </c>
      <c r="EY9" s="379">
        <v>24.721720533640699</v>
      </c>
      <c r="EZ9" s="380">
        <v>8.6526021867742493</v>
      </c>
      <c r="FB9" s="378" t="s">
        <v>117</v>
      </c>
      <c r="FC9" s="379">
        <v>9.8886882134562892</v>
      </c>
      <c r="FD9" s="379">
        <v>10.453756111368101</v>
      </c>
      <c r="FE9" s="379">
        <v>11.0188240092799</v>
      </c>
      <c r="FF9" s="379">
        <v>11.583891907191701</v>
      </c>
      <c r="FG9" s="379">
        <v>12.1489598051034</v>
      </c>
      <c r="FH9" s="379">
        <v>12.7140277030152</v>
      </c>
      <c r="FI9" s="379">
        <v>13.279095600927</v>
      </c>
      <c r="FJ9" s="379">
        <v>13.8441634988388</v>
      </c>
      <c r="FK9" s="379">
        <v>14.526953875482199</v>
      </c>
      <c r="FL9" s="379">
        <v>15.209744252125599</v>
      </c>
      <c r="FM9" s="379">
        <v>15.892534628769001</v>
      </c>
      <c r="FN9" s="379">
        <v>16.575325005412399</v>
      </c>
      <c r="FO9" s="379">
        <v>17.258115382055902</v>
      </c>
      <c r="FP9" s="379">
        <v>17.940905758699301</v>
      </c>
      <c r="FQ9" s="379">
        <v>18.623696135342701</v>
      </c>
      <c r="FR9" s="379">
        <v>19.306486511986101</v>
      </c>
      <c r="FS9" s="379">
        <v>19.989276888629501</v>
      </c>
      <c r="FT9" s="379">
        <v>20.672067265272901</v>
      </c>
      <c r="FU9" s="379">
        <v>21.354857641916301</v>
      </c>
      <c r="FV9" s="379">
        <v>22.0376480185597</v>
      </c>
      <c r="FW9" s="379">
        <v>22.7204383952031</v>
      </c>
      <c r="FX9" s="379">
        <v>23.4032287718465</v>
      </c>
      <c r="FY9" s="379">
        <v>24.086019148489999</v>
      </c>
      <c r="FZ9" s="379">
        <v>24.768809525133399</v>
      </c>
      <c r="GA9" s="379">
        <v>25.451599901776799</v>
      </c>
      <c r="GB9" s="379">
        <v>26.134390278420199</v>
      </c>
      <c r="GC9" s="379">
        <v>26.817180655063598</v>
      </c>
      <c r="GD9" s="379">
        <v>27.499971031706998</v>
      </c>
      <c r="GE9" s="379">
        <v>28.182761408350402</v>
      </c>
      <c r="GF9" s="379">
        <v>28.865551784993801</v>
      </c>
      <c r="GG9" s="379">
        <v>29.548342161637301</v>
      </c>
      <c r="GH9" s="379">
        <v>30.231132538280701</v>
      </c>
      <c r="GI9" s="379">
        <v>30.9139229149241</v>
      </c>
      <c r="GJ9" s="379">
        <v>31.5967132915675</v>
      </c>
      <c r="GK9" s="379">
        <v>32.2795036682109</v>
      </c>
      <c r="GL9" s="379">
        <v>32.962294044854303</v>
      </c>
      <c r="GM9" s="375">
        <v>0</v>
      </c>
    </row>
    <row r="10" spans="1:195" s="369" customFormat="1" ht="15.5" x14ac:dyDescent="0.3">
      <c r="A10" s="382" t="s">
        <v>118</v>
      </c>
      <c r="B10" s="375">
        <v>0</v>
      </c>
      <c r="C10" s="375">
        <v>0</v>
      </c>
      <c r="D10" s="375">
        <v>0</v>
      </c>
      <c r="E10" s="375">
        <v>0</v>
      </c>
      <c r="F10" s="375">
        <v>0</v>
      </c>
      <c r="G10" s="375">
        <v>0</v>
      </c>
      <c r="H10" s="375">
        <v>0</v>
      </c>
      <c r="I10" s="375">
        <v>0</v>
      </c>
      <c r="J10" s="375">
        <v>0</v>
      </c>
      <c r="K10" s="375">
        <v>0</v>
      </c>
      <c r="L10" s="375">
        <v>0</v>
      </c>
      <c r="M10" s="375">
        <v>0</v>
      </c>
      <c r="N10" s="375">
        <v>0</v>
      </c>
      <c r="O10" s="375">
        <v>0</v>
      </c>
      <c r="P10" s="375">
        <v>0</v>
      </c>
      <c r="Q10" s="375">
        <v>0</v>
      </c>
      <c r="R10" s="375">
        <v>0</v>
      </c>
      <c r="S10" s="375">
        <v>0</v>
      </c>
      <c r="T10" s="375">
        <v>0</v>
      </c>
      <c r="U10" s="375">
        <v>0</v>
      </c>
      <c r="V10" s="375">
        <v>0</v>
      </c>
      <c r="W10" s="375">
        <v>0</v>
      </c>
      <c r="X10" s="375">
        <v>0</v>
      </c>
      <c r="Y10" s="375">
        <v>0</v>
      </c>
      <c r="Z10" s="375">
        <v>0</v>
      </c>
      <c r="AA10" s="375">
        <v>0</v>
      </c>
      <c r="AB10" s="375">
        <v>0</v>
      </c>
      <c r="AC10" s="375">
        <v>0</v>
      </c>
      <c r="AD10" s="375">
        <v>0</v>
      </c>
      <c r="AE10" s="375">
        <v>0</v>
      </c>
      <c r="AF10" s="375">
        <v>0</v>
      </c>
      <c r="AG10" s="375">
        <v>0</v>
      </c>
      <c r="AH10" s="375">
        <v>0</v>
      </c>
      <c r="AI10" s="375">
        <v>0</v>
      </c>
      <c r="AJ10" s="375">
        <v>0</v>
      </c>
      <c r="AK10" s="375">
        <v>0</v>
      </c>
      <c r="AL10" s="380">
        <v>15.7727695597011</v>
      </c>
      <c r="AN10" s="377"/>
      <c r="AO10" s="378" t="s">
        <v>118</v>
      </c>
      <c r="AP10" s="379">
        <v>1.12662639712151</v>
      </c>
      <c r="AQ10" s="379">
        <v>1.1910050483855901</v>
      </c>
      <c r="AR10" s="379">
        <v>1.2553836996496801</v>
      </c>
      <c r="AS10" s="379">
        <v>1.3197623509137599</v>
      </c>
      <c r="AT10" s="379">
        <v>1.38414100217785</v>
      </c>
      <c r="AU10" s="379">
        <v>1.44851965344194</v>
      </c>
      <c r="AV10" s="379">
        <v>1.51289830470602</v>
      </c>
      <c r="AW10" s="379">
        <v>1.5772769559701101</v>
      </c>
      <c r="AX10" s="379">
        <v>1.65506782624755</v>
      </c>
      <c r="AY10" s="379">
        <v>1.7328586965249799</v>
      </c>
      <c r="AZ10" s="379">
        <v>1.8106495668024201</v>
      </c>
      <c r="BA10" s="379">
        <v>1.88844043707986</v>
      </c>
      <c r="BB10" s="379">
        <v>1.9662313073572999</v>
      </c>
      <c r="BC10" s="379">
        <v>2.04402217763473</v>
      </c>
      <c r="BD10" s="379">
        <v>2.1218130479121702</v>
      </c>
      <c r="BE10" s="379">
        <v>2.1996039181896099</v>
      </c>
      <c r="BF10" s="379">
        <v>2.2773947884670398</v>
      </c>
      <c r="BG10" s="379">
        <v>2.3551856587444799</v>
      </c>
      <c r="BH10" s="379">
        <v>2.4329765290219201</v>
      </c>
      <c r="BI10" s="379">
        <v>2.5107673992993602</v>
      </c>
      <c r="BJ10" s="379">
        <v>2.5885582695767901</v>
      </c>
      <c r="BK10" s="379">
        <v>2.6663491398542298</v>
      </c>
      <c r="BL10" s="379">
        <v>2.74414001013167</v>
      </c>
      <c r="BM10" s="379">
        <v>2.8219308804091101</v>
      </c>
      <c r="BN10" s="379">
        <v>2.89972175068654</v>
      </c>
      <c r="BO10" s="379">
        <v>2.9775126209639802</v>
      </c>
      <c r="BP10" s="379">
        <v>3.0553034912414199</v>
      </c>
      <c r="BQ10" s="379">
        <v>3.13309436151886</v>
      </c>
      <c r="BR10" s="379">
        <v>3.2108852317962899</v>
      </c>
      <c r="BS10" s="379">
        <v>3.2886761020737301</v>
      </c>
      <c r="BT10" s="379">
        <v>3.3664669723511702</v>
      </c>
      <c r="BU10" s="379">
        <v>3.4442578426286099</v>
      </c>
      <c r="BV10" s="379">
        <v>3.5220487129060398</v>
      </c>
      <c r="BW10" s="379">
        <v>3.59983958318348</v>
      </c>
      <c r="BX10" s="379">
        <v>3.6776304534609201</v>
      </c>
      <c r="BY10" s="379">
        <v>3.75542132373835</v>
      </c>
      <c r="BZ10" s="380">
        <v>11.829577169775799</v>
      </c>
      <c r="CB10" s="381" t="s">
        <v>118</v>
      </c>
      <c r="CC10" s="379">
        <v>2.2532527942430098</v>
      </c>
      <c r="CD10" s="379">
        <v>2.3820100967711801</v>
      </c>
      <c r="CE10" s="379">
        <v>2.5107673992993602</v>
      </c>
      <c r="CF10" s="379">
        <v>2.6395247018275301</v>
      </c>
      <c r="CG10" s="379">
        <v>2.7682820043556999</v>
      </c>
      <c r="CH10" s="379">
        <v>2.8970393068838698</v>
      </c>
      <c r="CI10" s="379">
        <v>3.0257966094120401</v>
      </c>
      <c r="CJ10" s="379">
        <v>3.1545539119402202</v>
      </c>
      <c r="CK10" s="379">
        <v>3.3101356524950898</v>
      </c>
      <c r="CL10" s="379">
        <v>3.4657173930499701</v>
      </c>
      <c r="CM10" s="379">
        <v>3.6212991336048401</v>
      </c>
      <c r="CN10" s="379">
        <v>3.77688087415972</v>
      </c>
      <c r="CO10" s="379">
        <v>3.93246261471459</v>
      </c>
      <c r="CP10" s="379">
        <v>4.0880443552694601</v>
      </c>
      <c r="CQ10" s="379">
        <v>4.2436260958243404</v>
      </c>
      <c r="CR10" s="379">
        <v>4.3992078363792197</v>
      </c>
      <c r="CS10" s="379">
        <v>4.5547895769340903</v>
      </c>
      <c r="CT10" s="379">
        <v>4.7103713174889599</v>
      </c>
      <c r="CU10" s="379">
        <v>4.8659530580438402</v>
      </c>
      <c r="CV10" s="379">
        <v>5.0215347985987204</v>
      </c>
      <c r="CW10" s="379">
        <v>5.17711653915359</v>
      </c>
      <c r="CX10" s="379">
        <v>5.3326982797084597</v>
      </c>
      <c r="CY10" s="379">
        <v>5.4882800202633399</v>
      </c>
      <c r="CZ10" s="379">
        <v>5.6438617608182096</v>
      </c>
      <c r="DA10" s="379">
        <v>5.7994435013730898</v>
      </c>
      <c r="DB10" s="379">
        <v>5.9550252419279603</v>
      </c>
      <c r="DC10" s="379">
        <v>6.11060698248283</v>
      </c>
      <c r="DD10" s="379">
        <v>6.2661887230377102</v>
      </c>
      <c r="DE10" s="379">
        <v>6.4217704635925799</v>
      </c>
      <c r="DF10" s="379">
        <v>6.5773522041474601</v>
      </c>
      <c r="DG10" s="379">
        <v>6.7329339447023404</v>
      </c>
      <c r="DH10" s="379">
        <v>6.88851568525721</v>
      </c>
      <c r="DI10" s="379">
        <v>7.0440974258120796</v>
      </c>
      <c r="DJ10" s="379">
        <v>7.1996791663669599</v>
      </c>
      <c r="DK10" s="379">
        <v>7.3552609069218304</v>
      </c>
      <c r="DL10" s="379">
        <v>7.5108426474767098</v>
      </c>
      <c r="DM10" s="380">
        <v>7.8863847798505402</v>
      </c>
      <c r="DO10" s="378" t="s">
        <v>118</v>
      </c>
      <c r="DP10" s="379">
        <v>3.3798791913645201</v>
      </c>
      <c r="DQ10" s="379">
        <v>3.5730151451567802</v>
      </c>
      <c r="DR10" s="379">
        <v>3.7661510989490399</v>
      </c>
      <c r="DS10" s="379">
        <v>3.9592870527412898</v>
      </c>
      <c r="DT10" s="379">
        <v>4.1524230065335503</v>
      </c>
      <c r="DU10" s="379">
        <v>4.3455589603258096</v>
      </c>
      <c r="DV10" s="379">
        <v>4.5386949141180697</v>
      </c>
      <c r="DW10" s="379">
        <v>4.7318308679103298</v>
      </c>
      <c r="DX10" s="379">
        <v>4.96520347874264</v>
      </c>
      <c r="DY10" s="379">
        <v>5.1985760895749502</v>
      </c>
      <c r="DZ10" s="379">
        <v>5.4319487004072604</v>
      </c>
      <c r="EA10" s="379">
        <v>5.6653213112395804</v>
      </c>
      <c r="EB10" s="379">
        <v>5.8986939220718799</v>
      </c>
      <c r="EC10" s="379">
        <v>6.1320665329041999</v>
      </c>
      <c r="ED10" s="379">
        <v>6.3654391437365101</v>
      </c>
      <c r="EE10" s="379">
        <v>6.5988117545688203</v>
      </c>
      <c r="EF10" s="379">
        <v>6.8321843654011296</v>
      </c>
      <c r="EG10" s="379">
        <v>7.0655569762334398</v>
      </c>
      <c r="EH10" s="379">
        <v>7.2989295870657598</v>
      </c>
      <c r="EI10" s="379">
        <v>7.53230219789807</v>
      </c>
      <c r="EJ10" s="379">
        <v>7.7656748087303802</v>
      </c>
      <c r="EK10" s="379">
        <v>7.9990474195626904</v>
      </c>
      <c r="EL10" s="379">
        <v>8.2324200303949997</v>
      </c>
      <c r="EM10" s="379">
        <v>8.4657926412273206</v>
      </c>
      <c r="EN10" s="379">
        <v>8.6991652520596308</v>
      </c>
      <c r="EO10" s="379">
        <v>8.9325378628919392</v>
      </c>
      <c r="EP10" s="379">
        <v>9.1659104737242494</v>
      </c>
      <c r="EQ10" s="379">
        <v>9.3992830845565702</v>
      </c>
      <c r="ER10" s="379">
        <v>9.6326556953888804</v>
      </c>
      <c r="ES10" s="379">
        <v>9.8660283062211906</v>
      </c>
      <c r="ET10" s="379">
        <v>10.099400917053501</v>
      </c>
      <c r="EU10" s="379">
        <v>10.3327735278858</v>
      </c>
      <c r="EV10" s="379">
        <v>10.5661461387181</v>
      </c>
      <c r="EW10" s="379">
        <v>10.799518749550399</v>
      </c>
      <c r="EX10" s="379">
        <v>11.0328913603828</v>
      </c>
      <c r="EY10" s="379">
        <v>11.2662639712151</v>
      </c>
      <c r="EZ10" s="380">
        <v>3.9431923899252701</v>
      </c>
      <c r="FB10" s="378" t="s">
        <v>118</v>
      </c>
      <c r="FC10" s="379">
        <v>4.5065055884860197</v>
      </c>
      <c r="FD10" s="379">
        <v>4.7640201935423701</v>
      </c>
      <c r="FE10" s="379">
        <v>5.0215347985987204</v>
      </c>
      <c r="FF10" s="379">
        <v>5.2790494036550601</v>
      </c>
      <c r="FG10" s="379">
        <v>5.5365640087113999</v>
      </c>
      <c r="FH10" s="379">
        <v>5.7940786137677502</v>
      </c>
      <c r="FI10" s="379">
        <v>6.05159321882409</v>
      </c>
      <c r="FJ10" s="379">
        <v>6.3091078238804297</v>
      </c>
      <c r="FK10" s="379">
        <v>6.6202713049901796</v>
      </c>
      <c r="FL10" s="379">
        <v>6.9314347860999304</v>
      </c>
      <c r="FM10" s="379">
        <v>7.2425982672096803</v>
      </c>
      <c r="FN10" s="379">
        <v>7.5537617483194301</v>
      </c>
      <c r="FO10" s="379">
        <v>7.86492522942918</v>
      </c>
      <c r="FP10" s="379">
        <v>8.1760887105389308</v>
      </c>
      <c r="FQ10" s="379">
        <v>8.4872521916486807</v>
      </c>
      <c r="FR10" s="379">
        <v>8.7984156727584306</v>
      </c>
      <c r="FS10" s="379">
        <v>9.1095791538681805</v>
      </c>
      <c r="FT10" s="379">
        <v>9.4207426349779304</v>
      </c>
      <c r="FU10" s="379">
        <v>9.7319061160876803</v>
      </c>
      <c r="FV10" s="379">
        <v>10.0430695971974</v>
      </c>
      <c r="FW10" s="379">
        <v>10.3542330783072</v>
      </c>
      <c r="FX10" s="379">
        <v>10.6653965594169</v>
      </c>
      <c r="FY10" s="379">
        <v>10.976560040526699</v>
      </c>
      <c r="FZ10" s="379">
        <v>11.2877235216364</v>
      </c>
      <c r="GA10" s="379">
        <v>11.598887002746199</v>
      </c>
      <c r="GB10" s="379">
        <v>11.910050483855899</v>
      </c>
      <c r="GC10" s="379">
        <v>12.221213964965701</v>
      </c>
      <c r="GD10" s="379">
        <v>12.532377446075399</v>
      </c>
      <c r="GE10" s="379">
        <v>12.843540927185201</v>
      </c>
      <c r="GF10" s="379">
        <v>13.154704408294901</v>
      </c>
      <c r="GG10" s="379">
        <v>13.4658678894047</v>
      </c>
      <c r="GH10" s="379">
        <v>13.777031370514401</v>
      </c>
      <c r="GI10" s="379">
        <v>14.0881948516242</v>
      </c>
      <c r="GJ10" s="379">
        <v>14.3993583327339</v>
      </c>
      <c r="GK10" s="379">
        <v>14.7105218138437</v>
      </c>
      <c r="GL10" s="379">
        <v>15.0216852949534</v>
      </c>
      <c r="GM10" s="375">
        <v>0</v>
      </c>
    </row>
    <row r="11" spans="1:195" s="369" customFormat="1" ht="15.5" x14ac:dyDescent="0.3">
      <c r="A11" s="382" t="s">
        <v>119</v>
      </c>
      <c r="B11" s="375">
        <v>0</v>
      </c>
      <c r="C11" s="375">
        <v>0</v>
      </c>
      <c r="D11" s="375">
        <v>0</v>
      </c>
      <c r="E11" s="375">
        <v>0</v>
      </c>
      <c r="F11" s="375">
        <v>0</v>
      </c>
      <c r="G11" s="375">
        <v>0</v>
      </c>
      <c r="H11" s="375">
        <v>0</v>
      </c>
      <c r="I11" s="375">
        <v>0</v>
      </c>
      <c r="J11" s="375">
        <v>0</v>
      </c>
      <c r="K11" s="375">
        <v>0</v>
      </c>
      <c r="L11" s="375">
        <v>0</v>
      </c>
      <c r="M11" s="375">
        <v>0</v>
      </c>
      <c r="N11" s="375">
        <v>0</v>
      </c>
      <c r="O11" s="375">
        <v>0</v>
      </c>
      <c r="P11" s="375">
        <v>0</v>
      </c>
      <c r="Q11" s="375">
        <v>0</v>
      </c>
      <c r="R11" s="375">
        <v>0</v>
      </c>
      <c r="S11" s="375">
        <v>0</v>
      </c>
      <c r="T11" s="375">
        <v>0</v>
      </c>
      <c r="U11" s="375">
        <v>0</v>
      </c>
      <c r="V11" s="375">
        <v>0</v>
      </c>
      <c r="W11" s="375">
        <v>0</v>
      </c>
      <c r="X11" s="375">
        <v>0</v>
      </c>
      <c r="Y11" s="375">
        <v>0</v>
      </c>
      <c r="Z11" s="375">
        <v>0</v>
      </c>
      <c r="AA11" s="375">
        <v>0</v>
      </c>
      <c r="AB11" s="375">
        <v>0</v>
      </c>
      <c r="AC11" s="375">
        <v>0</v>
      </c>
      <c r="AD11" s="375">
        <v>0</v>
      </c>
      <c r="AE11" s="375">
        <v>0</v>
      </c>
      <c r="AF11" s="375">
        <v>0</v>
      </c>
      <c r="AG11" s="375">
        <v>0</v>
      </c>
      <c r="AH11" s="375">
        <v>0</v>
      </c>
      <c r="AI11" s="375">
        <v>0</v>
      </c>
      <c r="AJ11" s="375">
        <v>0</v>
      </c>
      <c r="AK11" s="375">
        <v>0</v>
      </c>
      <c r="AL11" s="380">
        <v>8.7550739386460794</v>
      </c>
      <c r="AN11" s="377"/>
      <c r="AO11" s="378" t="s">
        <v>119</v>
      </c>
      <c r="AP11" s="379">
        <v>0.62536242418900601</v>
      </c>
      <c r="AQ11" s="379">
        <v>0.66109741985694903</v>
      </c>
      <c r="AR11" s="379">
        <v>0.69683241552489195</v>
      </c>
      <c r="AS11" s="379">
        <v>0.73256741119283497</v>
      </c>
      <c r="AT11" s="379">
        <v>0.768302406860778</v>
      </c>
      <c r="AU11" s="379">
        <v>0.80403740252872202</v>
      </c>
      <c r="AV11" s="379">
        <v>0.83977239819666505</v>
      </c>
      <c r="AW11" s="379">
        <v>0.87550739386460796</v>
      </c>
      <c r="AX11" s="379">
        <v>0.91868718029670604</v>
      </c>
      <c r="AY11" s="379">
        <v>0.96186696672880401</v>
      </c>
      <c r="AZ11" s="379">
        <v>1.0050467531609</v>
      </c>
      <c r="BA11" s="379">
        <v>1.0482265395929999</v>
      </c>
      <c r="BB11" s="379">
        <v>1.0914063260250999</v>
      </c>
      <c r="BC11" s="379">
        <v>1.1345861124572001</v>
      </c>
      <c r="BD11" s="379">
        <v>1.1777658988892901</v>
      </c>
      <c r="BE11" s="379">
        <v>1.22094568532139</v>
      </c>
      <c r="BF11" s="379">
        <v>1.26412547175349</v>
      </c>
      <c r="BG11" s="379">
        <v>1.30730525818559</v>
      </c>
      <c r="BH11" s="379">
        <v>1.3504850446176899</v>
      </c>
      <c r="BI11" s="379">
        <v>1.3936648310497799</v>
      </c>
      <c r="BJ11" s="379">
        <v>1.4368446174818801</v>
      </c>
      <c r="BK11" s="379">
        <v>1.48002440391398</v>
      </c>
      <c r="BL11" s="379">
        <v>1.52320419034608</v>
      </c>
      <c r="BM11" s="379">
        <v>1.56638397677818</v>
      </c>
      <c r="BN11" s="379">
        <v>1.6095637632102699</v>
      </c>
      <c r="BO11" s="379">
        <v>1.6527435496423699</v>
      </c>
      <c r="BP11" s="379">
        <v>1.6959233360744701</v>
      </c>
      <c r="BQ11" s="379">
        <v>1.7391031225065701</v>
      </c>
      <c r="BR11" s="379">
        <v>1.78228290893867</v>
      </c>
      <c r="BS11" s="379">
        <v>1.82546269537076</v>
      </c>
      <c r="BT11" s="379">
        <v>1.86864248180286</v>
      </c>
      <c r="BU11" s="379">
        <v>1.9118222682349599</v>
      </c>
      <c r="BV11" s="379">
        <v>1.9550020546670599</v>
      </c>
      <c r="BW11" s="379">
        <v>1.9981818410991601</v>
      </c>
      <c r="BX11" s="379">
        <v>2.0413616275312498</v>
      </c>
      <c r="BY11" s="379">
        <v>2.08454141396335</v>
      </c>
      <c r="BZ11" s="380">
        <v>6.56630545398456</v>
      </c>
      <c r="CB11" s="381" t="s">
        <v>119</v>
      </c>
      <c r="CC11" s="379">
        <v>1.25072484837801</v>
      </c>
      <c r="CD11" s="379">
        <v>1.3221948397139001</v>
      </c>
      <c r="CE11" s="379">
        <v>1.3936648310497799</v>
      </c>
      <c r="CF11" s="379">
        <v>1.4651348223856699</v>
      </c>
      <c r="CG11" s="379">
        <v>1.53660481372156</v>
      </c>
      <c r="CH11" s="379">
        <v>1.60807480505744</v>
      </c>
      <c r="CI11" s="379">
        <v>1.6795447963933301</v>
      </c>
      <c r="CJ11" s="379">
        <v>1.7510147877292199</v>
      </c>
      <c r="CK11" s="379">
        <v>1.8373743605934101</v>
      </c>
      <c r="CL11" s="379">
        <v>1.92373393345761</v>
      </c>
      <c r="CM11" s="379">
        <v>2.0100935063217999</v>
      </c>
      <c r="CN11" s="379">
        <v>2.0964530791859999</v>
      </c>
      <c r="CO11" s="379">
        <v>2.1828126520501998</v>
      </c>
      <c r="CP11" s="379">
        <v>2.26917222491439</v>
      </c>
      <c r="CQ11" s="379">
        <v>2.3555317977785899</v>
      </c>
      <c r="CR11" s="379">
        <v>2.4418913706427801</v>
      </c>
      <c r="CS11" s="379">
        <v>2.52825094350698</v>
      </c>
      <c r="CT11" s="379">
        <v>2.6146105163711799</v>
      </c>
      <c r="CU11" s="379">
        <v>2.7009700892353701</v>
      </c>
      <c r="CV11" s="379">
        <v>2.78732966209957</v>
      </c>
      <c r="CW11" s="379">
        <v>2.8736892349637602</v>
      </c>
      <c r="CX11" s="379">
        <v>2.9600488078279601</v>
      </c>
      <c r="CY11" s="379">
        <v>3.04640838069216</v>
      </c>
      <c r="CZ11" s="379">
        <v>3.1327679535563502</v>
      </c>
      <c r="DA11" s="379">
        <v>3.2191275264205501</v>
      </c>
      <c r="DB11" s="379">
        <v>3.3054870992847398</v>
      </c>
      <c r="DC11" s="379">
        <v>3.3918466721489402</v>
      </c>
      <c r="DD11" s="379">
        <v>3.4782062450131401</v>
      </c>
      <c r="DE11" s="379">
        <v>3.5645658178773298</v>
      </c>
      <c r="DF11" s="379">
        <v>3.6509253907415302</v>
      </c>
      <c r="DG11" s="379">
        <v>3.7372849636057199</v>
      </c>
      <c r="DH11" s="379">
        <v>3.8236445364699199</v>
      </c>
      <c r="DI11" s="379">
        <v>3.9100041093341198</v>
      </c>
      <c r="DJ11" s="379">
        <v>3.99636368219831</v>
      </c>
      <c r="DK11" s="379">
        <v>4.0827232550625103</v>
      </c>
      <c r="DL11" s="379">
        <v>4.1690828279267</v>
      </c>
      <c r="DM11" s="380">
        <v>4.3775369693230397</v>
      </c>
      <c r="DO11" s="378" t="s">
        <v>119</v>
      </c>
      <c r="DP11" s="379">
        <v>1.8760872725670199</v>
      </c>
      <c r="DQ11" s="379">
        <v>1.98329225957085</v>
      </c>
      <c r="DR11" s="379">
        <v>2.0904972465746798</v>
      </c>
      <c r="DS11" s="379">
        <v>2.1977022335785099</v>
      </c>
      <c r="DT11" s="379">
        <v>2.30490722058234</v>
      </c>
      <c r="DU11" s="379">
        <v>2.4121122075861599</v>
      </c>
      <c r="DV11" s="379">
        <v>2.5193171945899899</v>
      </c>
      <c r="DW11" s="379">
        <v>2.62652218159382</v>
      </c>
      <c r="DX11" s="379">
        <v>2.7560615408901201</v>
      </c>
      <c r="DY11" s="379">
        <v>2.88560090018641</v>
      </c>
      <c r="DZ11" s="379">
        <v>3.0151402594827101</v>
      </c>
      <c r="EA11" s="379">
        <v>3.144679618779</v>
      </c>
      <c r="EB11" s="379">
        <v>3.2742189780752899</v>
      </c>
      <c r="EC11" s="379">
        <v>3.4037583373715901</v>
      </c>
      <c r="ED11" s="379">
        <v>3.53329769666788</v>
      </c>
      <c r="EE11" s="379">
        <v>3.6628370559641801</v>
      </c>
      <c r="EF11" s="379">
        <v>3.79237641526047</v>
      </c>
      <c r="EG11" s="379">
        <v>3.9219157745567599</v>
      </c>
      <c r="EH11" s="379">
        <v>4.05145513385306</v>
      </c>
      <c r="EI11" s="379">
        <v>4.1809944931493499</v>
      </c>
      <c r="EJ11" s="379">
        <v>4.3105338524456496</v>
      </c>
      <c r="EK11" s="379">
        <v>4.4400732117419404</v>
      </c>
      <c r="EL11" s="379">
        <v>4.5696125710382303</v>
      </c>
      <c r="EM11" s="379">
        <v>4.6991519303345299</v>
      </c>
      <c r="EN11" s="379">
        <v>4.8286912896308198</v>
      </c>
      <c r="EO11" s="379">
        <v>4.9582306489271204</v>
      </c>
      <c r="EP11" s="379">
        <v>5.0877700082234103</v>
      </c>
      <c r="EQ11" s="379">
        <v>5.2173093675197002</v>
      </c>
      <c r="ER11" s="379">
        <v>5.3468487268159999</v>
      </c>
      <c r="ES11" s="379">
        <v>5.4763880861122898</v>
      </c>
      <c r="ET11" s="379">
        <v>5.6059274454085903</v>
      </c>
      <c r="EU11" s="379">
        <v>5.7354668047048802</v>
      </c>
      <c r="EV11" s="379">
        <v>5.8650061640011799</v>
      </c>
      <c r="EW11" s="379">
        <v>5.9945455232974698</v>
      </c>
      <c r="EX11" s="379">
        <v>6.1240848825937597</v>
      </c>
      <c r="EY11" s="379">
        <v>6.2536242418900603</v>
      </c>
      <c r="EZ11" s="380">
        <v>2.1887684846615199</v>
      </c>
      <c r="FB11" s="378" t="s">
        <v>119</v>
      </c>
      <c r="FC11" s="379">
        <v>2.50144969675602</v>
      </c>
      <c r="FD11" s="379">
        <v>2.6443896794278001</v>
      </c>
      <c r="FE11" s="379">
        <v>2.78732966209957</v>
      </c>
      <c r="FF11" s="379">
        <v>2.9302696447713399</v>
      </c>
      <c r="FG11" s="379">
        <v>3.0732096274431102</v>
      </c>
      <c r="FH11" s="379">
        <v>3.2161496101148899</v>
      </c>
      <c r="FI11" s="379">
        <v>3.3590895927866602</v>
      </c>
      <c r="FJ11" s="379">
        <v>3.5020295754584301</v>
      </c>
      <c r="FK11" s="379">
        <v>3.6747487211868202</v>
      </c>
      <c r="FL11" s="379">
        <v>3.84746786691522</v>
      </c>
      <c r="FM11" s="379">
        <v>4.0201870126436097</v>
      </c>
      <c r="FN11" s="379">
        <v>4.1929061583719998</v>
      </c>
      <c r="FO11" s="379">
        <v>4.3656253041003898</v>
      </c>
      <c r="FP11" s="379">
        <v>4.5383444498287799</v>
      </c>
      <c r="FQ11" s="379">
        <v>4.7110635955571798</v>
      </c>
      <c r="FR11" s="379">
        <v>4.8837827412855699</v>
      </c>
      <c r="FS11" s="379">
        <v>5.05650188701396</v>
      </c>
      <c r="FT11" s="379">
        <v>5.2292210327423501</v>
      </c>
      <c r="FU11" s="379">
        <v>5.4019401784707499</v>
      </c>
      <c r="FV11" s="379">
        <v>5.57465932419914</v>
      </c>
      <c r="FW11" s="379">
        <v>5.7473784699275301</v>
      </c>
      <c r="FX11" s="379">
        <v>5.9200976156559202</v>
      </c>
      <c r="FY11" s="379">
        <v>6.0928167613843103</v>
      </c>
      <c r="FZ11" s="379">
        <v>6.2655359071127101</v>
      </c>
      <c r="GA11" s="379">
        <v>6.4382550528411002</v>
      </c>
      <c r="GB11" s="379">
        <v>6.6109741985694903</v>
      </c>
      <c r="GC11" s="379">
        <v>6.7836933442978804</v>
      </c>
      <c r="GD11" s="379">
        <v>6.9564124900262696</v>
      </c>
      <c r="GE11" s="379">
        <v>7.1291316357546703</v>
      </c>
      <c r="GF11" s="379">
        <v>7.3018507814830604</v>
      </c>
      <c r="GG11" s="379">
        <v>7.4745699272114496</v>
      </c>
      <c r="GH11" s="379">
        <v>7.6472890729398397</v>
      </c>
      <c r="GI11" s="379">
        <v>7.8200082186682298</v>
      </c>
      <c r="GJ11" s="379">
        <v>7.9927273643966199</v>
      </c>
      <c r="GK11" s="379">
        <v>8.1654465101250207</v>
      </c>
      <c r="GL11" s="379">
        <v>8.3381656558534107</v>
      </c>
      <c r="GM11" s="375">
        <v>0</v>
      </c>
    </row>
    <row r="12" spans="1:195" s="369" customFormat="1" ht="31" x14ac:dyDescent="0.3">
      <c r="A12" s="382" t="s">
        <v>120</v>
      </c>
      <c r="B12" s="375">
        <v>0</v>
      </c>
      <c r="C12" s="375">
        <v>0</v>
      </c>
      <c r="D12" s="375">
        <v>0</v>
      </c>
      <c r="E12" s="375">
        <v>0</v>
      </c>
      <c r="F12" s="375">
        <v>0</v>
      </c>
      <c r="G12" s="375">
        <v>0</v>
      </c>
      <c r="H12" s="375">
        <v>0</v>
      </c>
      <c r="I12" s="375">
        <v>0</v>
      </c>
      <c r="J12" s="375">
        <v>0</v>
      </c>
      <c r="K12" s="375">
        <v>0</v>
      </c>
      <c r="L12" s="375">
        <v>0</v>
      </c>
      <c r="M12" s="375">
        <v>0</v>
      </c>
      <c r="N12" s="375">
        <v>0</v>
      </c>
      <c r="O12" s="375">
        <v>0</v>
      </c>
      <c r="P12" s="375">
        <v>0</v>
      </c>
      <c r="Q12" s="375">
        <v>0</v>
      </c>
      <c r="R12" s="375">
        <v>0</v>
      </c>
      <c r="S12" s="375">
        <v>0</v>
      </c>
      <c r="T12" s="375">
        <v>0</v>
      </c>
      <c r="U12" s="375">
        <v>0</v>
      </c>
      <c r="V12" s="375">
        <v>0</v>
      </c>
      <c r="W12" s="375">
        <v>0</v>
      </c>
      <c r="X12" s="375">
        <v>0</v>
      </c>
      <c r="Y12" s="375">
        <v>0</v>
      </c>
      <c r="Z12" s="375">
        <v>0</v>
      </c>
      <c r="AA12" s="375">
        <v>0</v>
      </c>
      <c r="AB12" s="375">
        <v>0</v>
      </c>
      <c r="AC12" s="375">
        <v>0</v>
      </c>
      <c r="AD12" s="375">
        <v>0</v>
      </c>
      <c r="AE12" s="375">
        <v>0</v>
      </c>
      <c r="AF12" s="375">
        <v>0</v>
      </c>
      <c r="AG12" s="375">
        <v>0</v>
      </c>
      <c r="AH12" s="375">
        <v>0</v>
      </c>
      <c r="AI12" s="375">
        <v>0</v>
      </c>
      <c r="AJ12" s="375">
        <v>0</v>
      </c>
      <c r="AK12" s="375">
        <v>0</v>
      </c>
      <c r="AL12" s="380">
        <v>48.227161536340397</v>
      </c>
      <c r="AN12" s="377"/>
      <c r="AO12" s="378" t="s">
        <v>120</v>
      </c>
      <c r="AP12" s="379">
        <v>3.4447972525957402</v>
      </c>
      <c r="AQ12" s="379">
        <v>3.64164280988693</v>
      </c>
      <c r="AR12" s="379">
        <v>3.83848836717811</v>
      </c>
      <c r="AS12" s="379">
        <v>4.0353339244692998</v>
      </c>
      <c r="AT12" s="379">
        <v>4.2321794817604896</v>
      </c>
      <c r="AU12" s="379">
        <v>4.4290250390516697</v>
      </c>
      <c r="AV12" s="379">
        <v>4.6258705963428604</v>
      </c>
      <c r="AW12" s="379">
        <v>4.8227161536340404</v>
      </c>
      <c r="AX12" s="379">
        <v>5.0605712020275604</v>
      </c>
      <c r="AY12" s="379">
        <v>5.2984262504210697</v>
      </c>
      <c r="AZ12" s="379">
        <v>5.5362812988145897</v>
      </c>
      <c r="BA12" s="379">
        <v>5.7741363472081098</v>
      </c>
      <c r="BB12" s="379">
        <v>6.01199139560162</v>
      </c>
      <c r="BC12" s="379">
        <v>6.2498464439951302</v>
      </c>
      <c r="BD12" s="379">
        <v>6.4877014923886502</v>
      </c>
      <c r="BE12" s="379">
        <v>6.7255565407821702</v>
      </c>
      <c r="BF12" s="379">
        <v>6.9634115891756796</v>
      </c>
      <c r="BG12" s="379">
        <v>7.2012666375691996</v>
      </c>
      <c r="BH12" s="379">
        <v>7.4391216859627196</v>
      </c>
      <c r="BI12" s="379">
        <v>7.6769767343562298</v>
      </c>
      <c r="BJ12" s="379">
        <v>7.9148317827497499</v>
      </c>
      <c r="BK12" s="379">
        <v>8.1526868311432601</v>
      </c>
      <c r="BL12" s="379">
        <v>8.3905418795367694</v>
      </c>
      <c r="BM12" s="379">
        <v>8.6283969279302895</v>
      </c>
      <c r="BN12" s="379">
        <v>8.8662519763238095</v>
      </c>
      <c r="BO12" s="379">
        <v>9.1041070247173206</v>
      </c>
      <c r="BP12" s="379">
        <v>9.3419620731108406</v>
      </c>
      <c r="BQ12" s="379">
        <v>9.5798171215043606</v>
      </c>
      <c r="BR12" s="379">
        <v>9.8176721698978699</v>
      </c>
      <c r="BS12" s="379">
        <v>10.055527218291401</v>
      </c>
      <c r="BT12" s="379">
        <v>10.293382266684899</v>
      </c>
      <c r="BU12" s="379">
        <v>10.5312373150784</v>
      </c>
      <c r="BV12" s="379">
        <v>10.7690923634719</v>
      </c>
      <c r="BW12" s="379">
        <v>11.006947411865401</v>
      </c>
      <c r="BX12" s="379">
        <v>11.244802460259001</v>
      </c>
      <c r="BY12" s="379">
        <v>11.482657508652499</v>
      </c>
      <c r="BZ12" s="380">
        <v>36.170371152255299</v>
      </c>
      <c r="CB12" s="381" t="s">
        <v>120</v>
      </c>
      <c r="CC12" s="379">
        <v>6.8895945051914902</v>
      </c>
      <c r="CD12" s="379">
        <v>7.28328561977386</v>
      </c>
      <c r="CE12" s="379">
        <v>7.6769767343562298</v>
      </c>
      <c r="CF12" s="379">
        <v>8.0706678489385997</v>
      </c>
      <c r="CG12" s="379">
        <v>8.4643589635209704</v>
      </c>
      <c r="CH12" s="379">
        <v>8.8580500781033393</v>
      </c>
      <c r="CI12" s="379">
        <v>9.25174119268571</v>
      </c>
      <c r="CJ12" s="379">
        <v>9.6454323072680808</v>
      </c>
      <c r="CK12" s="379">
        <v>10.121142404055099</v>
      </c>
      <c r="CL12" s="379">
        <v>10.5968525008421</v>
      </c>
      <c r="CM12" s="379">
        <v>11.072562597629201</v>
      </c>
      <c r="CN12" s="379">
        <v>11.5482726944162</v>
      </c>
      <c r="CO12" s="379">
        <v>12.023982791203199</v>
      </c>
      <c r="CP12" s="379">
        <v>12.4996928879903</v>
      </c>
      <c r="CQ12" s="379">
        <v>12.9754029847773</v>
      </c>
      <c r="CR12" s="379">
        <v>13.4511130815643</v>
      </c>
      <c r="CS12" s="379">
        <v>13.9268231783514</v>
      </c>
      <c r="CT12" s="379">
        <v>14.402533275138399</v>
      </c>
      <c r="CU12" s="379">
        <v>14.8782433719254</v>
      </c>
      <c r="CV12" s="379">
        <v>15.353953468712501</v>
      </c>
      <c r="CW12" s="379">
        <v>15.8296635654995</v>
      </c>
      <c r="CX12" s="379">
        <v>16.305373662286499</v>
      </c>
      <c r="CY12" s="379">
        <v>16.7810837590735</v>
      </c>
      <c r="CZ12" s="379">
        <v>17.2567938558606</v>
      </c>
      <c r="DA12" s="379">
        <v>17.732503952647601</v>
      </c>
      <c r="DB12" s="379">
        <v>18.208214049434599</v>
      </c>
      <c r="DC12" s="379">
        <v>18.683924146221699</v>
      </c>
      <c r="DD12" s="379">
        <v>19.1596342430087</v>
      </c>
      <c r="DE12" s="379">
        <v>19.635344339795701</v>
      </c>
      <c r="DF12" s="379">
        <v>20.111054436582801</v>
      </c>
      <c r="DG12" s="379">
        <v>20.586764533369799</v>
      </c>
      <c r="DH12" s="379">
        <v>21.0624746301568</v>
      </c>
      <c r="DI12" s="379">
        <v>21.5381847269439</v>
      </c>
      <c r="DJ12" s="379">
        <v>22.013894823730901</v>
      </c>
      <c r="DK12" s="379">
        <v>22.489604920517898</v>
      </c>
      <c r="DL12" s="379">
        <v>22.965315017304999</v>
      </c>
      <c r="DM12" s="380">
        <v>24.113580768170198</v>
      </c>
      <c r="DO12" s="378" t="s">
        <v>120</v>
      </c>
      <c r="DP12" s="379">
        <v>10.3343917577872</v>
      </c>
      <c r="DQ12" s="379">
        <v>10.924928429660801</v>
      </c>
      <c r="DR12" s="379">
        <v>11.5154651015343</v>
      </c>
      <c r="DS12" s="379">
        <v>12.1060017734079</v>
      </c>
      <c r="DT12" s="379">
        <v>12.696538445281501</v>
      </c>
      <c r="DU12" s="379">
        <v>13.287075117155</v>
      </c>
      <c r="DV12" s="379">
        <v>13.877611789028601</v>
      </c>
      <c r="DW12" s="379">
        <v>14.4681484609021</v>
      </c>
      <c r="DX12" s="379">
        <v>15.181713606082701</v>
      </c>
      <c r="DY12" s="379">
        <v>15.8952787512632</v>
      </c>
      <c r="DZ12" s="379">
        <v>16.608843896443801</v>
      </c>
      <c r="EA12" s="379">
        <v>17.322409041624301</v>
      </c>
      <c r="EB12" s="379">
        <v>18.0359741868049</v>
      </c>
      <c r="EC12" s="379">
        <v>18.7495393319854</v>
      </c>
      <c r="ED12" s="379">
        <v>19.463104477165899</v>
      </c>
      <c r="EE12" s="379">
        <v>20.176669622346498</v>
      </c>
      <c r="EF12" s="379">
        <v>20.890234767527001</v>
      </c>
      <c r="EG12" s="379">
        <v>21.603799912707601</v>
      </c>
      <c r="EH12" s="379">
        <v>22.3173650578881</v>
      </c>
      <c r="EI12" s="379">
        <v>23.030930203068699</v>
      </c>
      <c r="EJ12" s="379">
        <v>23.744495348249199</v>
      </c>
      <c r="EK12" s="379">
        <v>24.458060493429802</v>
      </c>
      <c r="EL12" s="379">
        <v>25.171625638610301</v>
      </c>
      <c r="EM12" s="379">
        <v>25.8851907837909</v>
      </c>
      <c r="EN12" s="379">
        <v>26.5987559289714</v>
      </c>
      <c r="EO12" s="379">
        <v>27.312321074151999</v>
      </c>
      <c r="EP12" s="379">
        <v>28.025886219332499</v>
      </c>
      <c r="EQ12" s="379">
        <v>28.739451364513101</v>
      </c>
      <c r="ER12" s="379">
        <v>29.453016509693601</v>
      </c>
      <c r="ES12" s="379">
        <v>30.1665816548742</v>
      </c>
      <c r="ET12" s="379">
        <v>30.8801468000547</v>
      </c>
      <c r="EU12" s="379">
        <v>31.593711945235299</v>
      </c>
      <c r="EV12" s="379">
        <v>32.307277090415802</v>
      </c>
      <c r="EW12" s="379">
        <v>33.020842235596298</v>
      </c>
      <c r="EX12" s="379">
        <v>33.734407380776901</v>
      </c>
      <c r="EY12" s="379">
        <v>34.447972525957397</v>
      </c>
      <c r="EZ12" s="380">
        <v>12.056790384085099</v>
      </c>
      <c r="FB12" s="378" t="s">
        <v>120</v>
      </c>
      <c r="FC12" s="379">
        <v>13.779189010383</v>
      </c>
      <c r="FD12" s="379">
        <v>14.566571239547701</v>
      </c>
      <c r="FE12" s="379">
        <v>15.353953468712501</v>
      </c>
      <c r="FF12" s="379">
        <v>16.141335697877199</v>
      </c>
      <c r="FG12" s="379">
        <v>16.928717927041902</v>
      </c>
      <c r="FH12" s="379">
        <v>17.7161001562067</v>
      </c>
      <c r="FI12" s="379">
        <v>18.503482385371399</v>
      </c>
      <c r="FJ12" s="379">
        <v>19.290864614536201</v>
      </c>
      <c r="FK12" s="379">
        <v>20.242284808110199</v>
      </c>
      <c r="FL12" s="379">
        <v>21.1937050016843</v>
      </c>
      <c r="FM12" s="379">
        <v>22.145125195258402</v>
      </c>
      <c r="FN12" s="379">
        <v>23.0965453888324</v>
      </c>
      <c r="FO12" s="379">
        <v>24.047965582406501</v>
      </c>
      <c r="FP12" s="379">
        <v>24.9993857759805</v>
      </c>
      <c r="FQ12" s="379">
        <v>25.950805969554601</v>
      </c>
      <c r="FR12" s="379">
        <v>26.902226163128699</v>
      </c>
      <c r="FS12" s="379">
        <v>27.853646356702701</v>
      </c>
      <c r="FT12" s="379">
        <v>28.805066550276798</v>
      </c>
      <c r="FU12" s="379">
        <v>29.7564867438509</v>
      </c>
      <c r="FV12" s="379">
        <v>30.707906937424902</v>
      </c>
      <c r="FW12" s="379">
        <v>31.659327130998999</v>
      </c>
      <c r="FX12" s="379">
        <v>32.610747324572998</v>
      </c>
      <c r="FY12" s="379">
        <v>33.562167518147099</v>
      </c>
      <c r="FZ12" s="379">
        <v>34.5135877117212</v>
      </c>
      <c r="GA12" s="379">
        <v>35.465007905295202</v>
      </c>
      <c r="GB12" s="379">
        <v>36.416428098869297</v>
      </c>
      <c r="GC12" s="379">
        <v>37.367848292443398</v>
      </c>
      <c r="GD12" s="379">
        <v>38.3192684860174</v>
      </c>
      <c r="GE12" s="379">
        <v>39.270688679591501</v>
      </c>
      <c r="GF12" s="379">
        <v>40.222108873165503</v>
      </c>
      <c r="GG12" s="379">
        <v>41.173529066739597</v>
      </c>
      <c r="GH12" s="379">
        <v>42.124949260313699</v>
      </c>
      <c r="GI12" s="379">
        <v>43.0763694538877</v>
      </c>
      <c r="GJ12" s="379">
        <v>44.027789647461802</v>
      </c>
      <c r="GK12" s="379">
        <v>44.979209841035903</v>
      </c>
      <c r="GL12" s="379">
        <v>45.930630034609898</v>
      </c>
      <c r="GM12" s="375">
        <v>0</v>
      </c>
    </row>
    <row r="13" spans="1:195" s="369" customFormat="1" ht="15.5" x14ac:dyDescent="0.3">
      <c r="A13" s="382" t="s">
        <v>121</v>
      </c>
      <c r="B13" s="375">
        <v>0</v>
      </c>
      <c r="C13" s="375">
        <v>0</v>
      </c>
      <c r="D13" s="375">
        <v>0</v>
      </c>
      <c r="E13" s="375">
        <v>0</v>
      </c>
      <c r="F13" s="375">
        <v>0</v>
      </c>
      <c r="G13" s="375">
        <v>0</v>
      </c>
      <c r="H13" s="375">
        <v>0</v>
      </c>
      <c r="I13" s="375">
        <v>0</v>
      </c>
      <c r="J13" s="375">
        <v>0</v>
      </c>
      <c r="K13" s="375">
        <v>0</v>
      </c>
      <c r="L13" s="375">
        <v>0</v>
      </c>
      <c r="M13" s="375">
        <v>0</v>
      </c>
      <c r="N13" s="375">
        <v>0</v>
      </c>
      <c r="O13" s="375">
        <v>0</v>
      </c>
      <c r="P13" s="375">
        <v>0</v>
      </c>
      <c r="Q13" s="375">
        <v>0</v>
      </c>
      <c r="R13" s="375">
        <v>0</v>
      </c>
      <c r="S13" s="375">
        <v>0</v>
      </c>
      <c r="T13" s="375">
        <v>0</v>
      </c>
      <c r="U13" s="375">
        <v>0</v>
      </c>
      <c r="V13" s="375">
        <v>0</v>
      </c>
      <c r="W13" s="375">
        <v>0</v>
      </c>
      <c r="X13" s="375">
        <v>0</v>
      </c>
      <c r="Y13" s="375">
        <v>0</v>
      </c>
      <c r="Z13" s="375">
        <v>0</v>
      </c>
      <c r="AA13" s="375">
        <v>0</v>
      </c>
      <c r="AB13" s="375">
        <v>0</v>
      </c>
      <c r="AC13" s="375">
        <v>0</v>
      </c>
      <c r="AD13" s="375">
        <v>0</v>
      </c>
      <c r="AE13" s="375">
        <v>0</v>
      </c>
      <c r="AF13" s="375">
        <v>0</v>
      </c>
      <c r="AG13" s="375">
        <v>0</v>
      </c>
      <c r="AH13" s="375">
        <v>0</v>
      </c>
      <c r="AI13" s="375">
        <v>0</v>
      </c>
      <c r="AJ13" s="375">
        <v>0</v>
      </c>
      <c r="AK13" s="375">
        <v>0</v>
      </c>
      <c r="AL13" s="380">
        <v>19.156552648833198</v>
      </c>
      <c r="AN13" s="377"/>
      <c r="AO13" s="378" t="s">
        <v>121</v>
      </c>
      <c r="AP13" s="379">
        <v>1.36832518920237</v>
      </c>
      <c r="AQ13" s="379">
        <v>1.4465152000139301</v>
      </c>
      <c r="AR13" s="379">
        <v>1.5247052108254999</v>
      </c>
      <c r="AS13" s="379">
        <v>1.60289522163706</v>
      </c>
      <c r="AT13" s="379">
        <v>1.6810852324486201</v>
      </c>
      <c r="AU13" s="379">
        <v>1.7592752432601899</v>
      </c>
      <c r="AV13" s="379">
        <v>1.83746525407175</v>
      </c>
      <c r="AW13" s="379">
        <v>1.9156552648833201</v>
      </c>
      <c r="AX13" s="379">
        <v>2.01013486128062</v>
      </c>
      <c r="AY13" s="379">
        <v>2.10461445767793</v>
      </c>
      <c r="AZ13" s="379">
        <v>2.1990940540752302</v>
      </c>
      <c r="BA13" s="379">
        <v>2.2935736504725401</v>
      </c>
      <c r="BB13" s="379">
        <v>2.3880532468698501</v>
      </c>
      <c r="BC13" s="379">
        <v>2.4825328432671498</v>
      </c>
      <c r="BD13" s="379">
        <v>2.5770124396644598</v>
      </c>
      <c r="BE13" s="379">
        <v>2.6714920360617702</v>
      </c>
      <c r="BF13" s="379">
        <v>2.76597163245907</v>
      </c>
      <c r="BG13" s="379">
        <v>2.8604512288563799</v>
      </c>
      <c r="BH13" s="379">
        <v>2.9549308252536899</v>
      </c>
      <c r="BI13" s="379">
        <v>3.0494104216509901</v>
      </c>
      <c r="BJ13" s="379">
        <v>3.1438900180483</v>
      </c>
      <c r="BK13" s="379">
        <v>3.2383696144455998</v>
      </c>
      <c r="BL13" s="379">
        <v>3.3328492108429102</v>
      </c>
      <c r="BM13" s="379">
        <v>3.4273288072402202</v>
      </c>
      <c r="BN13" s="379">
        <v>3.5218084036375301</v>
      </c>
      <c r="BO13" s="379">
        <v>3.6162880000348299</v>
      </c>
      <c r="BP13" s="379">
        <v>3.7107675964321398</v>
      </c>
      <c r="BQ13" s="379">
        <v>3.80524719282944</v>
      </c>
      <c r="BR13" s="379">
        <v>3.89972678922675</v>
      </c>
      <c r="BS13" s="379">
        <v>3.9942063856240599</v>
      </c>
      <c r="BT13" s="379">
        <v>4.0886859820213601</v>
      </c>
      <c r="BU13" s="379">
        <v>4.1831655784186701</v>
      </c>
      <c r="BV13" s="379">
        <v>4.2776451748159801</v>
      </c>
      <c r="BW13" s="379">
        <v>4.3721247712132802</v>
      </c>
      <c r="BX13" s="379">
        <v>4.4666043676105902</v>
      </c>
      <c r="BY13" s="379">
        <v>4.5610839640078904</v>
      </c>
      <c r="BZ13" s="380">
        <v>14.367414486624901</v>
      </c>
      <c r="CB13" s="381" t="s">
        <v>121</v>
      </c>
      <c r="CC13" s="379">
        <v>2.73665037840474</v>
      </c>
      <c r="CD13" s="379">
        <v>2.8930304000278602</v>
      </c>
      <c r="CE13" s="379">
        <v>3.0494104216509901</v>
      </c>
      <c r="CF13" s="379">
        <v>3.20579044327412</v>
      </c>
      <c r="CG13" s="379">
        <v>3.3621704648972499</v>
      </c>
      <c r="CH13" s="379">
        <v>3.5185504865203701</v>
      </c>
      <c r="CI13" s="379">
        <v>3.6749305081435</v>
      </c>
      <c r="CJ13" s="379">
        <v>3.8313105297666299</v>
      </c>
      <c r="CK13" s="379">
        <v>4.02026972256124</v>
      </c>
      <c r="CL13" s="379">
        <v>4.20922891535586</v>
      </c>
      <c r="CM13" s="379">
        <v>4.3981881081504701</v>
      </c>
      <c r="CN13" s="379">
        <v>4.5871473009450803</v>
      </c>
      <c r="CO13" s="379">
        <v>4.7761064937396904</v>
      </c>
      <c r="CP13" s="379">
        <v>4.9650656865343104</v>
      </c>
      <c r="CQ13" s="379">
        <v>5.1540248793289196</v>
      </c>
      <c r="CR13" s="379">
        <v>5.3429840721235298</v>
      </c>
      <c r="CS13" s="379">
        <v>5.5319432649181497</v>
      </c>
      <c r="CT13" s="379">
        <v>5.7209024577127598</v>
      </c>
      <c r="CU13" s="379">
        <v>5.90986165050737</v>
      </c>
      <c r="CV13" s="379">
        <v>6.0988208433019802</v>
      </c>
      <c r="CW13" s="379">
        <v>6.2877800360966001</v>
      </c>
      <c r="CX13" s="379">
        <v>6.4767392288912102</v>
      </c>
      <c r="CY13" s="379">
        <v>6.6656984216858204</v>
      </c>
      <c r="CZ13" s="379">
        <v>6.8546576144804297</v>
      </c>
      <c r="DA13" s="379">
        <v>7.0436168072750496</v>
      </c>
      <c r="DB13" s="379">
        <v>7.2325760000696597</v>
      </c>
      <c r="DC13" s="379">
        <v>7.4215351928642699</v>
      </c>
      <c r="DD13" s="379">
        <v>7.61049438565888</v>
      </c>
      <c r="DE13" s="379">
        <v>7.7994535784535</v>
      </c>
      <c r="DF13" s="379">
        <v>7.9884127712481101</v>
      </c>
      <c r="DG13" s="379">
        <v>8.1773719640427291</v>
      </c>
      <c r="DH13" s="379">
        <v>8.3663311568373402</v>
      </c>
      <c r="DI13" s="379">
        <v>8.5552903496319495</v>
      </c>
      <c r="DJ13" s="379">
        <v>8.7442495424265605</v>
      </c>
      <c r="DK13" s="379">
        <v>8.9332087352211804</v>
      </c>
      <c r="DL13" s="379">
        <v>9.1221679280157897</v>
      </c>
      <c r="DM13" s="380">
        <v>9.5782763244165796</v>
      </c>
      <c r="DO13" s="378" t="s">
        <v>121</v>
      </c>
      <c r="DP13" s="379">
        <v>4.1049755676070996</v>
      </c>
      <c r="DQ13" s="379">
        <v>4.3395456000417898</v>
      </c>
      <c r="DR13" s="379">
        <v>4.5741156324764898</v>
      </c>
      <c r="DS13" s="379">
        <v>4.80868566491118</v>
      </c>
      <c r="DT13" s="379">
        <v>5.0432556973458702</v>
      </c>
      <c r="DU13" s="379">
        <v>5.2778257297805604</v>
      </c>
      <c r="DV13" s="379">
        <v>5.5123957622152497</v>
      </c>
      <c r="DW13" s="379">
        <v>5.7469657946499497</v>
      </c>
      <c r="DX13" s="379">
        <v>6.0304045838418601</v>
      </c>
      <c r="DY13" s="379">
        <v>6.3138433730337802</v>
      </c>
      <c r="DZ13" s="379">
        <v>6.5972821622257003</v>
      </c>
      <c r="EA13" s="379">
        <v>6.8807209514176204</v>
      </c>
      <c r="EB13" s="379">
        <v>7.1641597406095396</v>
      </c>
      <c r="EC13" s="379">
        <v>7.4475985298014598</v>
      </c>
      <c r="ED13" s="379">
        <v>7.7310373189933799</v>
      </c>
      <c r="EE13" s="379">
        <v>8.0144761081853009</v>
      </c>
      <c r="EF13" s="379">
        <v>8.2979148973772094</v>
      </c>
      <c r="EG13" s="379">
        <v>8.5813536865691393</v>
      </c>
      <c r="EH13" s="379">
        <v>8.8647924757610603</v>
      </c>
      <c r="EI13" s="379">
        <v>9.1482312649529796</v>
      </c>
      <c r="EJ13" s="379">
        <v>9.4316700541448899</v>
      </c>
      <c r="EK13" s="379">
        <v>9.7151088433368091</v>
      </c>
      <c r="EL13" s="379">
        <v>9.9985476325287301</v>
      </c>
      <c r="EM13" s="379">
        <v>10.281986421720701</v>
      </c>
      <c r="EN13" s="379">
        <v>10.565425210912601</v>
      </c>
      <c r="EO13" s="379">
        <v>10.8488640001045</v>
      </c>
      <c r="EP13" s="379">
        <v>11.1323027892964</v>
      </c>
      <c r="EQ13" s="379">
        <v>11.4157415784883</v>
      </c>
      <c r="ER13" s="379">
        <v>11.699180367680199</v>
      </c>
      <c r="ES13" s="379">
        <v>11.9826191568722</v>
      </c>
      <c r="ET13" s="379">
        <v>12.2660579460641</v>
      </c>
      <c r="EU13" s="379">
        <v>12.549496735256</v>
      </c>
      <c r="EV13" s="379">
        <v>12.832935524447899</v>
      </c>
      <c r="EW13" s="379">
        <v>13.116374313639801</v>
      </c>
      <c r="EX13" s="379">
        <v>13.3998131028318</v>
      </c>
      <c r="EY13" s="379">
        <v>13.6832518920237</v>
      </c>
      <c r="EZ13" s="380">
        <v>4.7891381622082898</v>
      </c>
      <c r="FB13" s="378" t="s">
        <v>121</v>
      </c>
      <c r="FC13" s="379">
        <v>5.4733007568094703</v>
      </c>
      <c r="FD13" s="379">
        <v>5.7860608000557301</v>
      </c>
      <c r="FE13" s="379">
        <v>6.0988208433019802</v>
      </c>
      <c r="FF13" s="379">
        <v>6.41158088654824</v>
      </c>
      <c r="FG13" s="379">
        <v>6.7243409297944901</v>
      </c>
      <c r="FH13" s="379">
        <v>7.0371009730407499</v>
      </c>
      <c r="FI13" s="379">
        <v>7.3498610162870097</v>
      </c>
      <c r="FJ13" s="379">
        <v>7.6626210595332598</v>
      </c>
      <c r="FK13" s="379">
        <v>8.0405394451224907</v>
      </c>
      <c r="FL13" s="379">
        <v>8.4184578307117093</v>
      </c>
      <c r="FM13" s="379">
        <v>8.7963762163009296</v>
      </c>
      <c r="FN13" s="379">
        <v>9.1742946018901605</v>
      </c>
      <c r="FO13" s="379">
        <v>9.5522129874793897</v>
      </c>
      <c r="FP13" s="379">
        <v>9.93013137306861</v>
      </c>
      <c r="FQ13" s="379">
        <v>10.3080497586578</v>
      </c>
      <c r="FR13" s="379">
        <v>10.6859681442471</v>
      </c>
      <c r="FS13" s="379">
        <v>11.063886529836299</v>
      </c>
      <c r="FT13" s="379">
        <v>11.4418049154255</v>
      </c>
      <c r="FU13" s="379">
        <v>11.819723301014699</v>
      </c>
      <c r="FV13" s="379">
        <v>12.197641686603999</v>
      </c>
      <c r="FW13" s="379">
        <v>12.5755600721932</v>
      </c>
      <c r="FX13" s="379">
        <v>12.953478457782399</v>
      </c>
      <c r="FY13" s="379">
        <v>13.3313968433716</v>
      </c>
      <c r="FZ13" s="379">
        <v>13.7093152289609</v>
      </c>
      <c r="GA13" s="379">
        <v>14.087233614550099</v>
      </c>
      <c r="GB13" s="379">
        <v>14.4651520001393</v>
      </c>
      <c r="GC13" s="379">
        <v>14.843070385728501</v>
      </c>
      <c r="GD13" s="379">
        <v>15.220988771317799</v>
      </c>
      <c r="GE13" s="379">
        <v>15.598907156907</v>
      </c>
      <c r="GF13" s="379">
        <v>15.976825542496201</v>
      </c>
      <c r="GG13" s="379">
        <v>16.354743928085501</v>
      </c>
      <c r="GH13" s="379">
        <v>16.732662313674702</v>
      </c>
      <c r="GI13" s="379">
        <v>17.110580699263899</v>
      </c>
      <c r="GJ13" s="379">
        <v>17.4884990848531</v>
      </c>
      <c r="GK13" s="379">
        <v>17.8664174704424</v>
      </c>
      <c r="GL13" s="379">
        <v>18.244335856031601</v>
      </c>
      <c r="GM13" s="375">
        <v>0</v>
      </c>
    </row>
    <row r="14" spans="1:195" s="369" customFormat="1" ht="15.5" x14ac:dyDescent="0.3">
      <c r="A14" s="382" t="s">
        <v>122</v>
      </c>
      <c r="B14" s="375">
        <v>0</v>
      </c>
      <c r="C14" s="375">
        <v>0</v>
      </c>
      <c r="D14" s="375">
        <v>0</v>
      </c>
      <c r="E14" s="375">
        <v>0</v>
      </c>
      <c r="F14" s="375">
        <v>0</v>
      </c>
      <c r="G14" s="375">
        <v>0</v>
      </c>
      <c r="H14" s="375">
        <v>0</v>
      </c>
      <c r="I14" s="375">
        <v>0</v>
      </c>
      <c r="J14" s="375">
        <v>0</v>
      </c>
      <c r="K14" s="375">
        <v>0</v>
      </c>
      <c r="L14" s="375">
        <v>0</v>
      </c>
      <c r="M14" s="375">
        <v>0</v>
      </c>
      <c r="N14" s="375">
        <v>0</v>
      </c>
      <c r="O14" s="375">
        <v>0</v>
      </c>
      <c r="P14" s="375">
        <v>0</v>
      </c>
      <c r="Q14" s="375">
        <v>0</v>
      </c>
      <c r="R14" s="375">
        <v>0</v>
      </c>
      <c r="S14" s="375">
        <v>0</v>
      </c>
      <c r="T14" s="375">
        <v>0</v>
      </c>
      <c r="U14" s="375">
        <v>0</v>
      </c>
      <c r="V14" s="375">
        <v>0</v>
      </c>
      <c r="W14" s="375">
        <v>0</v>
      </c>
      <c r="X14" s="375">
        <v>0</v>
      </c>
      <c r="Y14" s="375">
        <v>0</v>
      </c>
      <c r="Z14" s="375">
        <v>0</v>
      </c>
      <c r="AA14" s="375">
        <v>0</v>
      </c>
      <c r="AB14" s="375">
        <v>0</v>
      </c>
      <c r="AC14" s="375">
        <v>0</v>
      </c>
      <c r="AD14" s="375">
        <v>0</v>
      </c>
      <c r="AE14" s="375">
        <v>0</v>
      </c>
      <c r="AF14" s="375">
        <v>0</v>
      </c>
      <c r="AG14" s="375">
        <v>0</v>
      </c>
      <c r="AH14" s="375">
        <v>0</v>
      </c>
      <c r="AI14" s="375">
        <v>0</v>
      </c>
      <c r="AJ14" s="375">
        <v>0</v>
      </c>
      <c r="AK14" s="375">
        <v>0</v>
      </c>
      <c r="AL14" s="380">
        <v>3.7806645027045902</v>
      </c>
      <c r="AN14" s="377"/>
      <c r="AO14" s="378" t="s">
        <v>122</v>
      </c>
      <c r="AP14" s="379">
        <v>0.27004746447889899</v>
      </c>
      <c r="AQ14" s="379">
        <v>0.28547874816340801</v>
      </c>
      <c r="AR14" s="379">
        <v>0.30091003184791598</v>
      </c>
      <c r="AS14" s="379">
        <v>0.316341315532425</v>
      </c>
      <c r="AT14" s="379">
        <v>0.33177259921693297</v>
      </c>
      <c r="AU14" s="379">
        <v>0.347203882901442</v>
      </c>
      <c r="AV14" s="379">
        <v>0.36263516658595002</v>
      </c>
      <c r="AW14" s="379">
        <v>0.37806645027045899</v>
      </c>
      <c r="AX14" s="379">
        <v>0.39671258472257298</v>
      </c>
      <c r="AY14" s="379">
        <v>0.41535871917468797</v>
      </c>
      <c r="AZ14" s="379">
        <v>0.43400485362680202</v>
      </c>
      <c r="BA14" s="379">
        <v>0.45265098807891702</v>
      </c>
      <c r="BB14" s="379">
        <v>0.47129712253103101</v>
      </c>
      <c r="BC14" s="379">
        <v>0.489943256983146</v>
      </c>
      <c r="BD14" s="379">
        <v>0.50858939143526005</v>
      </c>
      <c r="BE14" s="379">
        <v>0.52723552588737499</v>
      </c>
      <c r="BF14" s="379">
        <v>0.54588166033948904</v>
      </c>
      <c r="BG14" s="379">
        <v>0.56452779479160398</v>
      </c>
      <c r="BH14" s="379">
        <v>0.58317392924371803</v>
      </c>
      <c r="BI14" s="379">
        <v>0.60182006369583296</v>
      </c>
      <c r="BJ14" s="379">
        <v>0.62046619814794701</v>
      </c>
      <c r="BK14" s="379">
        <v>0.63911233260006095</v>
      </c>
      <c r="BL14" s="379">
        <v>0.657758467052176</v>
      </c>
      <c r="BM14" s="379">
        <v>0.67640460150429105</v>
      </c>
      <c r="BN14" s="379">
        <v>0.69505073595640499</v>
      </c>
      <c r="BO14" s="379">
        <v>0.71369687040851904</v>
      </c>
      <c r="BP14" s="379">
        <v>0.73234300486063397</v>
      </c>
      <c r="BQ14" s="379">
        <v>0.75098913931274802</v>
      </c>
      <c r="BR14" s="379">
        <v>0.76963527376486296</v>
      </c>
      <c r="BS14" s="379">
        <v>0.78828140821697701</v>
      </c>
      <c r="BT14" s="379">
        <v>0.80692754266909195</v>
      </c>
      <c r="BU14" s="379">
        <v>0.825573677121206</v>
      </c>
      <c r="BV14" s="379">
        <v>0.84421981157332104</v>
      </c>
      <c r="BW14" s="379">
        <v>0.86286594602543498</v>
      </c>
      <c r="BX14" s="379">
        <v>0.88151208047755003</v>
      </c>
      <c r="BY14" s="379">
        <v>0.90015821492966397</v>
      </c>
      <c r="BZ14" s="380">
        <v>2.8354983770284399</v>
      </c>
      <c r="CB14" s="381" t="s">
        <v>122</v>
      </c>
      <c r="CC14" s="379">
        <v>0.54009492895779798</v>
      </c>
      <c r="CD14" s="379">
        <v>0.57095749632681603</v>
      </c>
      <c r="CE14" s="379">
        <v>0.60182006369583296</v>
      </c>
      <c r="CF14" s="379">
        <v>0.63268263106484901</v>
      </c>
      <c r="CG14" s="379">
        <v>0.66354519843386695</v>
      </c>
      <c r="CH14" s="379">
        <v>0.69440776580288399</v>
      </c>
      <c r="CI14" s="379">
        <v>0.72527033317190004</v>
      </c>
      <c r="CJ14" s="379">
        <v>0.75613290054091797</v>
      </c>
      <c r="CK14" s="379">
        <v>0.79342516944514696</v>
      </c>
      <c r="CL14" s="379">
        <v>0.83071743834937595</v>
      </c>
      <c r="CM14" s="379">
        <v>0.86800970725360505</v>
      </c>
      <c r="CN14" s="379">
        <v>0.90530197615783403</v>
      </c>
      <c r="CO14" s="379">
        <v>0.94259424506206202</v>
      </c>
      <c r="CP14" s="379">
        <v>0.97988651396629201</v>
      </c>
      <c r="CQ14" s="379">
        <v>1.0171787828705201</v>
      </c>
      <c r="CR14" s="379">
        <v>1.05447105177475</v>
      </c>
      <c r="CS14" s="379">
        <v>1.0917633206789801</v>
      </c>
      <c r="CT14" s="379">
        <v>1.12905558958321</v>
      </c>
      <c r="CU14" s="379">
        <v>1.16634785848744</v>
      </c>
      <c r="CV14" s="379">
        <v>1.2036401273916699</v>
      </c>
      <c r="CW14" s="379">
        <v>1.24093239629589</v>
      </c>
      <c r="CX14" s="379">
        <v>1.2782246652001199</v>
      </c>
      <c r="CY14" s="379">
        <v>1.31551693410435</v>
      </c>
      <c r="CZ14" s="379">
        <v>1.3528092030085801</v>
      </c>
      <c r="DA14" s="379">
        <v>1.39010147191281</v>
      </c>
      <c r="DB14" s="379">
        <v>1.4273937408170401</v>
      </c>
      <c r="DC14" s="379">
        <v>1.4646860097212699</v>
      </c>
      <c r="DD14" s="379">
        <v>1.5019782786255</v>
      </c>
      <c r="DE14" s="379">
        <v>1.5392705475297299</v>
      </c>
      <c r="DF14" s="379">
        <v>1.57656281643395</v>
      </c>
      <c r="DG14" s="379">
        <v>1.6138550853381799</v>
      </c>
      <c r="DH14" s="379">
        <v>1.65114735424241</v>
      </c>
      <c r="DI14" s="379">
        <v>1.6884396231466401</v>
      </c>
      <c r="DJ14" s="379">
        <v>1.72573189205087</v>
      </c>
      <c r="DK14" s="379">
        <v>1.7630241609551001</v>
      </c>
      <c r="DL14" s="379">
        <v>1.8003164298593299</v>
      </c>
      <c r="DM14" s="380">
        <v>1.89033225135229</v>
      </c>
      <c r="DO14" s="378" t="s">
        <v>122</v>
      </c>
      <c r="DP14" s="379">
        <v>0.81014239343669703</v>
      </c>
      <c r="DQ14" s="379">
        <v>0.85643624449022304</v>
      </c>
      <c r="DR14" s="379">
        <v>0.90273009554374894</v>
      </c>
      <c r="DS14" s="379">
        <v>0.94902394659727396</v>
      </c>
      <c r="DT14" s="379">
        <v>0.99531779765079997</v>
      </c>
      <c r="DU14" s="379">
        <v>1.0416116487043301</v>
      </c>
      <c r="DV14" s="379">
        <v>1.0879054997578499</v>
      </c>
      <c r="DW14" s="379">
        <v>1.1341993508113799</v>
      </c>
      <c r="DX14" s="379">
        <v>1.1901377541677201</v>
      </c>
      <c r="DY14" s="379">
        <v>1.24607615752406</v>
      </c>
      <c r="DZ14" s="379">
        <v>1.3020145608804099</v>
      </c>
      <c r="EA14" s="379">
        <v>1.35795296423675</v>
      </c>
      <c r="EB14" s="379">
        <v>1.41389136759309</v>
      </c>
      <c r="EC14" s="379">
        <v>1.4698297709494399</v>
      </c>
      <c r="ED14" s="379">
        <v>1.52576817430578</v>
      </c>
      <c r="EE14" s="379">
        <v>1.58170657766212</v>
      </c>
      <c r="EF14" s="379">
        <v>1.6376449810184699</v>
      </c>
      <c r="EG14" s="379">
        <v>1.69358338437481</v>
      </c>
      <c r="EH14" s="379">
        <v>1.74952178773115</v>
      </c>
      <c r="EI14" s="379">
        <v>1.8054601910875001</v>
      </c>
      <c r="EJ14" s="379">
        <v>1.86139859444384</v>
      </c>
      <c r="EK14" s="379">
        <v>1.91733699780018</v>
      </c>
      <c r="EL14" s="379">
        <v>1.9732754011565301</v>
      </c>
      <c r="EM14" s="379">
        <v>2.02921380451287</v>
      </c>
      <c r="EN14" s="379">
        <v>2.0851522078692102</v>
      </c>
      <c r="EO14" s="379">
        <v>2.1410906112255601</v>
      </c>
      <c r="EP14" s="379">
        <v>2.1970290145818998</v>
      </c>
      <c r="EQ14" s="379">
        <v>2.25296741793824</v>
      </c>
      <c r="ER14" s="379">
        <v>2.3089058212945899</v>
      </c>
      <c r="ES14" s="379">
        <v>2.36484422465093</v>
      </c>
      <c r="ET14" s="379">
        <v>2.4207826280072799</v>
      </c>
      <c r="EU14" s="379">
        <v>2.4767210313636201</v>
      </c>
      <c r="EV14" s="379">
        <v>2.5326594347199598</v>
      </c>
      <c r="EW14" s="379">
        <v>2.5885978380763</v>
      </c>
      <c r="EX14" s="379">
        <v>2.6445362414326499</v>
      </c>
      <c r="EY14" s="379">
        <v>2.70047464478899</v>
      </c>
      <c r="EZ14" s="380">
        <v>0.945166125676147</v>
      </c>
      <c r="FB14" s="378" t="s">
        <v>122</v>
      </c>
      <c r="FC14" s="379">
        <v>1.0801898579156</v>
      </c>
      <c r="FD14" s="379">
        <v>1.1419149926536301</v>
      </c>
      <c r="FE14" s="379">
        <v>1.2036401273916699</v>
      </c>
      <c r="FF14" s="379">
        <v>1.2653652621297</v>
      </c>
      <c r="FG14" s="379">
        <v>1.3270903968677299</v>
      </c>
      <c r="FH14" s="379">
        <v>1.38881553160577</v>
      </c>
      <c r="FI14" s="379">
        <v>1.4505406663438001</v>
      </c>
      <c r="FJ14" s="379">
        <v>1.5122658010818399</v>
      </c>
      <c r="FK14" s="379">
        <v>1.5868503388902899</v>
      </c>
      <c r="FL14" s="379">
        <v>1.6614348766987499</v>
      </c>
      <c r="FM14" s="379">
        <v>1.7360194145072101</v>
      </c>
      <c r="FN14" s="379">
        <v>1.8106039523156701</v>
      </c>
      <c r="FO14" s="379">
        <v>1.88518849012412</v>
      </c>
      <c r="FP14" s="379">
        <v>1.95977302793258</v>
      </c>
      <c r="FQ14" s="379">
        <v>2.0343575657410402</v>
      </c>
      <c r="FR14" s="379">
        <v>2.1089421035495</v>
      </c>
      <c r="FS14" s="379">
        <v>2.1835266413579602</v>
      </c>
      <c r="FT14" s="379">
        <v>2.2581111791664101</v>
      </c>
      <c r="FU14" s="379">
        <v>2.3326957169748699</v>
      </c>
      <c r="FV14" s="379">
        <v>2.4072802547833301</v>
      </c>
      <c r="FW14" s="379">
        <v>2.4818647925917898</v>
      </c>
      <c r="FX14" s="379">
        <v>2.55644933040025</v>
      </c>
      <c r="FY14" s="379">
        <v>2.6310338682087</v>
      </c>
      <c r="FZ14" s="379">
        <v>2.7056184060171602</v>
      </c>
      <c r="GA14" s="379">
        <v>2.7802029438256199</v>
      </c>
      <c r="GB14" s="379">
        <v>2.8547874816340801</v>
      </c>
      <c r="GC14" s="379">
        <v>2.9293720194425399</v>
      </c>
      <c r="GD14" s="379">
        <v>3.0039565572509899</v>
      </c>
      <c r="GE14" s="379">
        <v>3.0785410950594501</v>
      </c>
      <c r="GF14" s="379">
        <v>3.1531256328679098</v>
      </c>
      <c r="GG14" s="379">
        <v>3.22771017067637</v>
      </c>
      <c r="GH14" s="379">
        <v>3.30229470848482</v>
      </c>
      <c r="GI14" s="379">
        <v>3.3768792462932802</v>
      </c>
      <c r="GJ14" s="379">
        <v>3.4514637841017399</v>
      </c>
      <c r="GK14" s="379">
        <v>3.5260483219102001</v>
      </c>
      <c r="GL14" s="379">
        <v>3.6006328597186599</v>
      </c>
      <c r="GM14" s="375">
        <v>0</v>
      </c>
    </row>
    <row r="15" spans="1:195" s="369" customFormat="1" ht="15.5" x14ac:dyDescent="0.3">
      <c r="A15" s="382" t="s">
        <v>123</v>
      </c>
      <c r="B15" s="375">
        <v>0</v>
      </c>
      <c r="C15" s="375">
        <v>0</v>
      </c>
      <c r="D15" s="375">
        <v>0</v>
      </c>
      <c r="E15" s="375">
        <v>0</v>
      </c>
      <c r="F15" s="375">
        <v>0</v>
      </c>
      <c r="G15" s="375">
        <v>0</v>
      </c>
      <c r="H15" s="375">
        <v>0</v>
      </c>
      <c r="I15" s="375">
        <v>0</v>
      </c>
      <c r="J15" s="375">
        <v>0</v>
      </c>
      <c r="K15" s="375">
        <v>0</v>
      </c>
      <c r="L15" s="375">
        <v>0</v>
      </c>
      <c r="M15" s="375">
        <v>0</v>
      </c>
      <c r="N15" s="375">
        <v>0</v>
      </c>
      <c r="O15" s="375">
        <v>0</v>
      </c>
      <c r="P15" s="375">
        <v>0</v>
      </c>
      <c r="Q15" s="375">
        <v>0</v>
      </c>
      <c r="R15" s="375">
        <v>0</v>
      </c>
      <c r="S15" s="375">
        <v>0</v>
      </c>
      <c r="T15" s="375">
        <v>0</v>
      </c>
      <c r="U15" s="375">
        <v>0</v>
      </c>
      <c r="V15" s="375">
        <v>0</v>
      </c>
      <c r="W15" s="375">
        <v>0</v>
      </c>
      <c r="X15" s="375">
        <v>0</v>
      </c>
      <c r="Y15" s="375">
        <v>0</v>
      </c>
      <c r="Z15" s="375">
        <v>0</v>
      </c>
      <c r="AA15" s="375">
        <v>0</v>
      </c>
      <c r="AB15" s="375">
        <v>0</v>
      </c>
      <c r="AC15" s="375">
        <v>0</v>
      </c>
      <c r="AD15" s="375">
        <v>0</v>
      </c>
      <c r="AE15" s="375">
        <v>0</v>
      </c>
      <c r="AF15" s="375">
        <v>0</v>
      </c>
      <c r="AG15" s="375">
        <v>0</v>
      </c>
      <c r="AH15" s="375">
        <v>0</v>
      </c>
      <c r="AI15" s="375">
        <v>0</v>
      </c>
      <c r="AJ15" s="375">
        <v>0</v>
      </c>
      <c r="AK15" s="375">
        <v>0</v>
      </c>
      <c r="AL15" s="375">
        <v>0</v>
      </c>
      <c r="AN15" s="377"/>
      <c r="AO15" s="378" t="s">
        <v>123</v>
      </c>
      <c r="AP15" s="375">
        <v>0</v>
      </c>
      <c r="AQ15" s="375">
        <v>0</v>
      </c>
      <c r="AR15" s="375">
        <v>0</v>
      </c>
      <c r="AS15" s="375">
        <v>0</v>
      </c>
      <c r="AT15" s="375">
        <v>0</v>
      </c>
      <c r="AU15" s="375">
        <v>0</v>
      </c>
      <c r="AV15" s="375">
        <v>0</v>
      </c>
      <c r="AW15" s="375">
        <v>0</v>
      </c>
      <c r="AX15" s="375">
        <v>0</v>
      </c>
      <c r="AY15" s="375">
        <v>0</v>
      </c>
      <c r="AZ15" s="375">
        <v>0</v>
      </c>
      <c r="BA15" s="375">
        <v>0</v>
      </c>
      <c r="BB15" s="375">
        <v>0</v>
      </c>
      <c r="BC15" s="375">
        <v>0</v>
      </c>
      <c r="BD15" s="375">
        <v>0</v>
      </c>
      <c r="BE15" s="375">
        <v>0</v>
      </c>
      <c r="BF15" s="375">
        <v>0</v>
      </c>
      <c r="BG15" s="375">
        <v>0</v>
      </c>
      <c r="BH15" s="375">
        <v>0</v>
      </c>
      <c r="BI15" s="375">
        <v>0</v>
      </c>
      <c r="BJ15" s="375">
        <v>0</v>
      </c>
      <c r="BK15" s="375">
        <v>0</v>
      </c>
      <c r="BL15" s="375">
        <v>0</v>
      </c>
      <c r="BM15" s="375">
        <v>0</v>
      </c>
      <c r="BN15" s="375">
        <v>0</v>
      </c>
      <c r="BO15" s="375">
        <v>0</v>
      </c>
      <c r="BP15" s="375">
        <v>0</v>
      </c>
      <c r="BQ15" s="375">
        <v>0</v>
      </c>
      <c r="BR15" s="375">
        <v>0</v>
      </c>
      <c r="BS15" s="375">
        <v>0</v>
      </c>
      <c r="BT15" s="375">
        <v>0</v>
      </c>
      <c r="BU15" s="375">
        <v>0</v>
      </c>
      <c r="BV15" s="375">
        <v>0</v>
      </c>
      <c r="BW15" s="375">
        <v>0</v>
      </c>
      <c r="BX15" s="375">
        <v>0</v>
      </c>
      <c r="BY15" s="375">
        <v>0</v>
      </c>
      <c r="BZ15" s="375">
        <v>0</v>
      </c>
      <c r="CB15" s="381" t="s">
        <v>123</v>
      </c>
      <c r="CC15" s="375">
        <v>0</v>
      </c>
      <c r="CD15" s="375">
        <v>0</v>
      </c>
      <c r="CE15" s="375">
        <v>0</v>
      </c>
      <c r="CF15" s="375">
        <v>0</v>
      </c>
      <c r="CG15" s="375">
        <v>0</v>
      </c>
      <c r="CH15" s="375">
        <v>0</v>
      </c>
      <c r="CI15" s="375">
        <v>0</v>
      </c>
      <c r="CJ15" s="375">
        <v>0</v>
      </c>
      <c r="CK15" s="375">
        <v>0</v>
      </c>
      <c r="CL15" s="375">
        <v>0</v>
      </c>
      <c r="CM15" s="375">
        <v>0</v>
      </c>
      <c r="CN15" s="375">
        <v>0</v>
      </c>
      <c r="CO15" s="375">
        <v>0</v>
      </c>
      <c r="CP15" s="375">
        <v>0</v>
      </c>
      <c r="CQ15" s="375">
        <v>0</v>
      </c>
      <c r="CR15" s="375">
        <v>0</v>
      </c>
      <c r="CS15" s="375">
        <v>0</v>
      </c>
      <c r="CT15" s="375">
        <v>0</v>
      </c>
      <c r="CU15" s="375">
        <v>0</v>
      </c>
      <c r="CV15" s="375">
        <v>0</v>
      </c>
      <c r="CW15" s="375">
        <v>0</v>
      </c>
      <c r="CX15" s="375">
        <v>0</v>
      </c>
      <c r="CY15" s="375">
        <v>0</v>
      </c>
      <c r="CZ15" s="375">
        <v>0</v>
      </c>
      <c r="DA15" s="375">
        <v>0</v>
      </c>
      <c r="DB15" s="375">
        <v>0</v>
      </c>
      <c r="DC15" s="375">
        <v>0</v>
      </c>
      <c r="DD15" s="375">
        <v>0</v>
      </c>
      <c r="DE15" s="375">
        <v>0</v>
      </c>
      <c r="DF15" s="375">
        <v>0</v>
      </c>
      <c r="DG15" s="375">
        <v>0</v>
      </c>
      <c r="DH15" s="375">
        <v>0</v>
      </c>
      <c r="DI15" s="375">
        <v>0</v>
      </c>
      <c r="DJ15" s="375">
        <v>0</v>
      </c>
      <c r="DK15" s="375">
        <v>0</v>
      </c>
      <c r="DL15" s="375">
        <v>0</v>
      </c>
      <c r="DM15" s="375">
        <v>0</v>
      </c>
      <c r="DO15" s="378" t="s">
        <v>123</v>
      </c>
      <c r="DP15" s="375">
        <v>0</v>
      </c>
      <c r="DQ15" s="375">
        <v>0</v>
      </c>
      <c r="DR15" s="375">
        <v>0</v>
      </c>
      <c r="DS15" s="375">
        <v>0</v>
      </c>
      <c r="DT15" s="375">
        <v>0</v>
      </c>
      <c r="DU15" s="375">
        <v>0</v>
      </c>
      <c r="DV15" s="375">
        <v>0</v>
      </c>
      <c r="DW15" s="375">
        <v>0</v>
      </c>
      <c r="DX15" s="375">
        <v>0</v>
      </c>
      <c r="DY15" s="375">
        <v>0</v>
      </c>
      <c r="DZ15" s="375">
        <v>0</v>
      </c>
      <c r="EA15" s="375">
        <v>0</v>
      </c>
      <c r="EB15" s="375">
        <v>0</v>
      </c>
      <c r="EC15" s="375">
        <v>0</v>
      </c>
      <c r="ED15" s="375">
        <v>0</v>
      </c>
      <c r="EE15" s="375">
        <v>0</v>
      </c>
      <c r="EF15" s="375">
        <v>0</v>
      </c>
      <c r="EG15" s="375">
        <v>0</v>
      </c>
      <c r="EH15" s="375">
        <v>0</v>
      </c>
      <c r="EI15" s="375">
        <v>0</v>
      </c>
      <c r="EJ15" s="375">
        <v>0</v>
      </c>
      <c r="EK15" s="375">
        <v>0</v>
      </c>
      <c r="EL15" s="375">
        <v>0</v>
      </c>
      <c r="EM15" s="375">
        <v>0</v>
      </c>
      <c r="EN15" s="375">
        <v>0</v>
      </c>
      <c r="EO15" s="375">
        <v>0</v>
      </c>
      <c r="EP15" s="375">
        <v>0</v>
      </c>
      <c r="EQ15" s="375">
        <v>0</v>
      </c>
      <c r="ER15" s="375">
        <v>0</v>
      </c>
      <c r="ES15" s="375">
        <v>0</v>
      </c>
      <c r="ET15" s="375">
        <v>0</v>
      </c>
      <c r="EU15" s="375">
        <v>0</v>
      </c>
      <c r="EV15" s="375">
        <v>0</v>
      </c>
      <c r="EW15" s="375">
        <v>0</v>
      </c>
      <c r="EX15" s="375">
        <v>0</v>
      </c>
      <c r="EY15" s="375">
        <v>0</v>
      </c>
      <c r="EZ15" s="375">
        <v>0</v>
      </c>
      <c r="FB15" s="378" t="s">
        <v>123</v>
      </c>
      <c r="FC15" s="375">
        <v>0</v>
      </c>
      <c r="FD15" s="375">
        <v>0</v>
      </c>
      <c r="FE15" s="375">
        <v>0</v>
      </c>
      <c r="FF15" s="375">
        <v>0</v>
      </c>
      <c r="FG15" s="375">
        <v>0</v>
      </c>
      <c r="FH15" s="375">
        <v>0</v>
      </c>
      <c r="FI15" s="375">
        <v>0</v>
      </c>
      <c r="FJ15" s="375">
        <v>0</v>
      </c>
      <c r="FK15" s="375">
        <v>0</v>
      </c>
      <c r="FL15" s="375">
        <v>0</v>
      </c>
      <c r="FM15" s="375">
        <v>0</v>
      </c>
      <c r="FN15" s="375">
        <v>0</v>
      </c>
      <c r="FO15" s="375">
        <v>0</v>
      </c>
      <c r="FP15" s="375">
        <v>0</v>
      </c>
      <c r="FQ15" s="375">
        <v>0</v>
      </c>
      <c r="FR15" s="375">
        <v>0</v>
      </c>
      <c r="FS15" s="375">
        <v>0</v>
      </c>
      <c r="FT15" s="375">
        <v>0</v>
      </c>
      <c r="FU15" s="375">
        <v>0</v>
      </c>
      <c r="FV15" s="375">
        <v>0</v>
      </c>
      <c r="FW15" s="375">
        <v>0</v>
      </c>
      <c r="FX15" s="375">
        <v>0</v>
      </c>
      <c r="FY15" s="375">
        <v>0</v>
      </c>
      <c r="FZ15" s="375">
        <v>0</v>
      </c>
      <c r="GA15" s="375">
        <v>0</v>
      </c>
      <c r="GB15" s="375">
        <v>0</v>
      </c>
      <c r="GC15" s="375">
        <v>0</v>
      </c>
      <c r="GD15" s="375">
        <v>0</v>
      </c>
      <c r="GE15" s="375">
        <v>0</v>
      </c>
      <c r="GF15" s="375">
        <v>0</v>
      </c>
      <c r="GG15" s="375">
        <v>0</v>
      </c>
      <c r="GH15" s="375">
        <v>0</v>
      </c>
      <c r="GI15" s="375">
        <v>0</v>
      </c>
      <c r="GJ15" s="375">
        <v>0</v>
      </c>
      <c r="GK15" s="375">
        <v>0</v>
      </c>
      <c r="GL15" s="375">
        <v>0</v>
      </c>
      <c r="GM15" s="375">
        <v>0</v>
      </c>
    </row>
    <row r="16" spans="1:195" s="369" customFormat="1" ht="15.5" x14ac:dyDescent="0.3">
      <c r="A16" s="382" t="s">
        <v>124</v>
      </c>
      <c r="B16" s="375">
        <v>0</v>
      </c>
      <c r="C16" s="375">
        <v>0</v>
      </c>
      <c r="D16" s="375">
        <v>0</v>
      </c>
      <c r="E16" s="375">
        <v>0</v>
      </c>
      <c r="F16" s="375">
        <v>0</v>
      </c>
      <c r="G16" s="375">
        <v>0</v>
      </c>
      <c r="H16" s="375">
        <v>0</v>
      </c>
      <c r="I16" s="375">
        <v>0</v>
      </c>
      <c r="J16" s="375">
        <v>0</v>
      </c>
      <c r="K16" s="375">
        <v>0</v>
      </c>
      <c r="L16" s="375">
        <v>0</v>
      </c>
      <c r="M16" s="375">
        <v>0</v>
      </c>
      <c r="N16" s="375">
        <v>0</v>
      </c>
      <c r="O16" s="375">
        <v>0</v>
      </c>
      <c r="P16" s="375">
        <v>0</v>
      </c>
      <c r="Q16" s="375">
        <v>0</v>
      </c>
      <c r="R16" s="375">
        <v>0</v>
      </c>
      <c r="S16" s="375">
        <v>0</v>
      </c>
      <c r="T16" s="375">
        <v>0</v>
      </c>
      <c r="U16" s="375">
        <v>0</v>
      </c>
      <c r="V16" s="375">
        <v>0</v>
      </c>
      <c r="W16" s="375">
        <v>0</v>
      </c>
      <c r="X16" s="375">
        <v>0</v>
      </c>
      <c r="Y16" s="375">
        <v>0</v>
      </c>
      <c r="Z16" s="375">
        <v>0</v>
      </c>
      <c r="AA16" s="375">
        <v>0</v>
      </c>
      <c r="AB16" s="375">
        <v>0</v>
      </c>
      <c r="AC16" s="375">
        <v>0</v>
      </c>
      <c r="AD16" s="375">
        <v>0</v>
      </c>
      <c r="AE16" s="375">
        <v>0</v>
      </c>
      <c r="AF16" s="375">
        <v>0</v>
      </c>
      <c r="AG16" s="375">
        <v>0</v>
      </c>
      <c r="AH16" s="375">
        <v>0</v>
      </c>
      <c r="AI16" s="375">
        <v>0</v>
      </c>
      <c r="AJ16" s="375">
        <v>0</v>
      </c>
      <c r="AK16" s="375">
        <v>0</v>
      </c>
      <c r="AL16" s="380">
        <v>268.952654036713</v>
      </c>
      <c r="AO16" s="378" t="s">
        <v>124</v>
      </c>
      <c r="AP16" s="379">
        <v>19.2109038597652</v>
      </c>
      <c r="AQ16" s="379">
        <v>20.3086697946089</v>
      </c>
      <c r="AR16" s="379">
        <v>21.4064357294526</v>
      </c>
      <c r="AS16" s="379">
        <v>22.504201664296399</v>
      </c>
      <c r="AT16" s="379">
        <v>23.601967599140099</v>
      </c>
      <c r="AU16" s="379">
        <v>24.6997335339838</v>
      </c>
      <c r="AV16" s="379">
        <v>25.797499468827599</v>
      </c>
      <c r="AW16" s="379">
        <v>26.895265403671299</v>
      </c>
      <c r="AX16" s="379">
        <v>28.221732574940798</v>
      </c>
      <c r="AY16" s="379">
        <v>29.548199746210301</v>
      </c>
      <c r="AZ16" s="379">
        <v>30.8746669174798</v>
      </c>
      <c r="BA16" s="379">
        <v>32.201134088749299</v>
      </c>
      <c r="BB16" s="379">
        <v>33.527601260018798</v>
      </c>
      <c r="BC16" s="379">
        <v>34.854068431288297</v>
      </c>
      <c r="BD16" s="379">
        <v>36.180535602557804</v>
      </c>
      <c r="BE16" s="379">
        <v>37.507002773827303</v>
      </c>
      <c r="BF16" s="379">
        <v>38.833469945096802</v>
      </c>
      <c r="BG16" s="379">
        <v>40.159937116366301</v>
      </c>
      <c r="BH16" s="379">
        <v>41.4864042876358</v>
      </c>
      <c r="BI16" s="379">
        <v>42.812871458905299</v>
      </c>
      <c r="BJ16" s="379">
        <v>44.139338630174798</v>
      </c>
      <c r="BK16" s="379">
        <v>45.465805801444297</v>
      </c>
      <c r="BL16" s="379">
        <v>46.792272972713803</v>
      </c>
      <c r="BM16" s="379">
        <v>48.118740143983302</v>
      </c>
      <c r="BN16" s="379">
        <v>49.445207315252802</v>
      </c>
      <c r="BO16" s="379">
        <v>50.771674486522301</v>
      </c>
      <c r="BP16" s="379">
        <v>52.0981416577918</v>
      </c>
      <c r="BQ16" s="379">
        <v>53.424608829061299</v>
      </c>
      <c r="BR16" s="379">
        <v>54.751076000330798</v>
      </c>
      <c r="BS16" s="379">
        <v>56.077543171600396</v>
      </c>
      <c r="BT16" s="379">
        <v>57.404010342869803</v>
      </c>
      <c r="BU16" s="379">
        <v>58.730477514139402</v>
      </c>
      <c r="BV16" s="379">
        <v>60.056944685408801</v>
      </c>
      <c r="BW16" s="379">
        <v>61.3834118566783</v>
      </c>
      <c r="BX16" s="379">
        <v>62.7098790279478</v>
      </c>
      <c r="BY16" s="379">
        <v>64.036346199217306</v>
      </c>
      <c r="BZ16" s="380">
        <v>201.71449052753499</v>
      </c>
      <c r="CB16" s="381" t="s">
        <v>124</v>
      </c>
      <c r="CC16" s="379">
        <v>38.421807719530399</v>
      </c>
      <c r="CD16" s="379">
        <v>40.617339589217799</v>
      </c>
      <c r="CE16" s="379">
        <v>42.812871458905299</v>
      </c>
      <c r="CF16" s="379">
        <v>45.008403328592699</v>
      </c>
      <c r="CG16" s="379">
        <v>47.203935198280199</v>
      </c>
      <c r="CH16" s="379">
        <v>49.399467067967699</v>
      </c>
      <c r="CI16" s="379">
        <v>51.594998937655099</v>
      </c>
      <c r="CJ16" s="379">
        <v>53.790530807342599</v>
      </c>
      <c r="CK16" s="379">
        <v>56.443465149881497</v>
      </c>
      <c r="CL16" s="379">
        <v>59.096399492420502</v>
      </c>
      <c r="CM16" s="379">
        <v>61.7493338349596</v>
      </c>
      <c r="CN16" s="379">
        <v>64.402268177498598</v>
      </c>
      <c r="CO16" s="379">
        <v>67.055202520037597</v>
      </c>
      <c r="CP16" s="379">
        <v>69.708136862576495</v>
      </c>
      <c r="CQ16" s="379">
        <v>72.361071205115607</v>
      </c>
      <c r="CR16" s="379">
        <v>75.014005547654605</v>
      </c>
      <c r="CS16" s="379">
        <v>77.666939890193504</v>
      </c>
      <c r="CT16" s="379">
        <v>80.319874232732502</v>
      </c>
      <c r="CU16" s="379">
        <v>82.9728085752716</v>
      </c>
      <c r="CV16" s="379">
        <v>85.625742917810598</v>
      </c>
      <c r="CW16" s="379">
        <v>88.278677260349596</v>
      </c>
      <c r="CX16" s="379">
        <v>90.931611602888594</v>
      </c>
      <c r="CY16" s="379">
        <v>93.584545945427607</v>
      </c>
      <c r="CZ16" s="379">
        <v>96.237480287966605</v>
      </c>
      <c r="DA16" s="379">
        <v>98.890414630505703</v>
      </c>
      <c r="DB16" s="379">
        <v>101.543348973045</v>
      </c>
      <c r="DC16" s="379">
        <v>104.196283315584</v>
      </c>
      <c r="DD16" s="379">
        <v>106.849217658123</v>
      </c>
      <c r="DE16" s="379">
        <v>109.50215200066199</v>
      </c>
      <c r="DF16" s="379">
        <v>112.15508634320101</v>
      </c>
      <c r="DG16" s="379">
        <v>114.80802068574</v>
      </c>
      <c r="DH16" s="379">
        <v>117.460955028279</v>
      </c>
      <c r="DI16" s="379">
        <v>120.113889370818</v>
      </c>
      <c r="DJ16" s="379">
        <v>122.766823713357</v>
      </c>
      <c r="DK16" s="379">
        <v>125.419758055896</v>
      </c>
      <c r="DL16" s="379">
        <v>128.07269239843501</v>
      </c>
      <c r="DM16" s="380">
        <v>134.47632701835599</v>
      </c>
      <c r="DO16" s="378" t="s">
        <v>124</v>
      </c>
      <c r="DP16" s="379">
        <v>57.632711579295602</v>
      </c>
      <c r="DQ16" s="379">
        <v>60.926009383826802</v>
      </c>
      <c r="DR16" s="379">
        <v>64.219307188358002</v>
      </c>
      <c r="DS16" s="379">
        <v>67.512604992889095</v>
      </c>
      <c r="DT16" s="379">
        <v>70.805902797420302</v>
      </c>
      <c r="DU16" s="379">
        <v>74.099200601951395</v>
      </c>
      <c r="DV16" s="379">
        <v>77.392498406482702</v>
      </c>
      <c r="DW16" s="379">
        <v>80.685796211013795</v>
      </c>
      <c r="DX16" s="379">
        <v>84.665197724822406</v>
      </c>
      <c r="DY16" s="379">
        <v>88.644599238630803</v>
      </c>
      <c r="DZ16" s="379">
        <v>92.624000752439301</v>
      </c>
      <c r="EA16" s="379">
        <v>96.603402266247898</v>
      </c>
      <c r="EB16" s="379">
        <v>100.582803780056</v>
      </c>
      <c r="EC16" s="379">
        <v>104.56220529386501</v>
      </c>
      <c r="ED16" s="379">
        <v>108.54160680767301</v>
      </c>
      <c r="EE16" s="379">
        <v>112.521008321482</v>
      </c>
      <c r="EF16" s="379">
        <v>116.50040983529</v>
      </c>
      <c r="EG16" s="379">
        <v>120.47981134909899</v>
      </c>
      <c r="EH16" s="379">
        <v>124.45921286290699</v>
      </c>
      <c r="EI16" s="379">
        <v>128.438614376716</v>
      </c>
      <c r="EJ16" s="379">
        <v>132.418015890524</v>
      </c>
      <c r="EK16" s="379">
        <v>136.397417404333</v>
      </c>
      <c r="EL16" s="379">
        <v>140.376818918141</v>
      </c>
      <c r="EM16" s="379">
        <v>144.35622043194999</v>
      </c>
      <c r="EN16" s="379">
        <v>148.33562194575899</v>
      </c>
      <c r="EO16" s="379">
        <v>152.31502345956699</v>
      </c>
      <c r="EP16" s="379">
        <v>156.29442497337499</v>
      </c>
      <c r="EQ16" s="379">
        <v>160.27382648718401</v>
      </c>
      <c r="ER16" s="379">
        <v>164.25322800099201</v>
      </c>
      <c r="ES16" s="379">
        <v>168.232629514801</v>
      </c>
      <c r="ET16" s="379">
        <v>172.212031028609</v>
      </c>
      <c r="EU16" s="379">
        <v>176.191432542418</v>
      </c>
      <c r="EV16" s="379">
        <v>180.170834056226</v>
      </c>
      <c r="EW16" s="379">
        <v>184.15023557003499</v>
      </c>
      <c r="EX16" s="379">
        <v>188.12963708384299</v>
      </c>
      <c r="EY16" s="379">
        <v>192.10903859765199</v>
      </c>
      <c r="EZ16" s="380">
        <v>67.238163509178193</v>
      </c>
      <c r="FB16" s="378" t="s">
        <v>124</v>
      </c>
      <c r="FC16" s="379">
        <v>76.843615439060699</v>
      </c>
      <c r="FD16" s="379">
        <v>81.234679178435698</v>
      </c>
      <c r="FE16" s="379">
        <v>85.625742917810598</v>
      </c>
      <c r="FF16" s="379">
        <v>90.016806657185498</v>
      </c>
      <c r="FG16" s="379">
        <v>94.407870396560398</v>
      </c>
      <c r="FH16" s="379">
        <v>98.798934135935298</v>
      </c>
      <c r="FI16" s="379">
        <v>103.18999787531</v>
      </c>
      <c r="FJ16" s="379">
        <v>107.581061614685</v>
      </c>
      <c r="FK16" s="379">
        <v>112.88693029976299</v>
      </c>
      <c r="FL16" s="379">
        <v>118.192798984841</v>
      </c>
      <c r="FM16" s="379">
        <v>123.498667669919</v>
      </c>
      <c r="FN16" s="379">
        <v>128.804536354997</v>
      </c>
      <c r="FO16" s="379">
        <v>134.11040504007499</v>
      </c>
      <c r="FP16" s="379">
        <v>139.41627372515299</v>
      </c>
      <c r="FQ16" s="379">
        <v>144.72214241023099</v>
      </c>
      <c r="FR16" s="379">
        <v>150.02801109530901</v>
      </c>
      <c r="FS16" s="379">
        <v>155.33387978038701</v>
      </c>
      <c r="FT16" s="379">
        <v>160.639748465465</v>
      </c>
      <c r="FU16" s="379">
        <v>165.945617150543</v>
      </c>
      <c r="FV16" s="379">
        <v>171.251485835621</v>
      </c>
      <c r="FW16" s="379">
        <v>176.55735452069899</v>
      </c>
      <c r="FX16" s="379">
        <v>181.86322320577699</v>
      </c>
      <c r="FY16" s="379">
        <v>187.16909189085499</v>
      </c>
      <c r="FZ16" s="379">
        <v>192.47496057593301</v>
      </c>
      <c r="GA16" s="379">
        <v>197.78082926101101</v>
      </c>
      <c r="GB16" s="379">
        <v>203.086697946089</v>
      </c>
      <c r="GC16" s="379">
        <v>208.392566631167</v>
      </c>
      <c r="GD16" s="379">
        <v>213.698435316245</v>
      </c>
      <c r="GE16" s="379">
        <v>219.00430400132299</v>
      </c>
      <c r="GF16" s="379">
        <v>224.31017268640099</v>
      </c>
      <c r="GG16" s="379">
        <v>229.61604137147901</v>
      </c>
      <c r="GH16" s="379">
        <v>234.92191005655701</v>
      </c>
      <c r="GI16" s="379">
        <v>240.22777874163501</v>
      </c>
      <c r="GJ16" s="379">
        <v>245.533647426713</v>
      </c>
      <c r="GK16" s="379">
        <v>250.839516111791</v>
      </c>
      <c r="GL16" s="379">
        <v>256.145384796869</v>
      </c>
      <c r="GM16" s="375">
        <v>0</v>
      </c>
    </row>
    <row r="17" spans="1:195" s="369" customFormat="1" ht="15.5" x14ac:dyDescent="0.3">
      <c r="A17" s="382" t="s">
        <v>125</v>
      </c>
      <c r="B17" s="375">
        <v>0</v>
      </c>
      <c r="C17" s="375">
        <v>0</v>
      </c>
      <c r="D17" s="375">
        <v>0</v>
      </c>
      <c r="E17" s="375">
        <v>0</v>
      </c>
      <c r="F17" s="375">
        <v>0</v>
      </c>
      <c r="G17" s="375">
        <v>0</v>
      </c>
      <c r="H17" s="375">
        <v>0</v>
      </c>
      <c r="I17" s="375">
        <v>0</v>
      </c>
      <c r="J17" s="375">
        <v>0</v>
      </c>
      <c r="K17" s="375">
        <v>0</v>
      </c>
      <c r="L17" s="375">
        <v>0</v>
      </c>
      <c r="M17" s="375">
        <v>0</v>
      </c>
      <c r="N17" s="375">
        <v>0</v>
      </c>
      <c r="O17" s="375">
        <v>0</v>
      </c>
      <c r="P17" s="375">
        <v>0</v>
      </c>
      <c r="Q17" s="375">
        <v>0</v>
      </c>
      <c r="R17" s="375">
        <v>0</v>
      </c>
      <c r="S17" s="375">
        <v>0</v>
      </c>
      <c r="T17" s="375">
        <v>0</v>
      </c>
      <c r="U17" s="375">
        <v>0</v>
      </c>
      <c r="V17" s="375">
        <v>0</v>
      </c>
      <c r="W17" s="375">
        <v>0</v>
      </c>
      <c r="X17" s="375">
        <v>0</v>
      </c>
      <c r="Y17" s="375">
        <v>0</v>
      </c>
      <c r="Z17" s="375">
        <v>0</v>
      </c>
      <c r="AA17" s="375">
        <v>0</v>
      </c>
      <c r="AB17" s="375">
        <v>0</v>
      </c>
      <c r="AC17" s="375">
        <v>0</v>
      </c>
      <c r="AD17" s="375">
        <v>0</v>
      </c>
      <c r="AE17" s="375">
        <v>0</v>
      </c>
      <c r="AF17" s="375">
        <v>0</v>
      </c>
      <c r="AG17" s="375">
        <v>0</v>
      </c>
      <c r="AH17" s="375">
        <v>0</v>
      </c>
      <c r="AI17" s="375">
        <v>0</v>
      </c>
      <c r="AJ17" s="375">
        <v>0</v>
      </c>
      <c r="AK17" s="375">
        <v>0</v>
      </c>
      <c r="AL17" s="380">
        <v>287.35471311005801</v>
      </c>
      <c r="AO17" s="378" t="s">
        <v>125</v>
      </c>
      <c r="AP17" s="379">
        <v>20.525336650718401</v>
      </c>
      <c r="AQ17" s="379">
        <v>21.698213030759501</v>
      </c>
      <c r="AR17" s="379">
        <v>22.871089410800501</v>
      </c>
      <c r="AS17" s="379">
        <v>24.0439657908416</v>
      </c>
      <c r="AT17" s="379">
        <v>25.2168421708826</v>
      </c>
      <c r="AU17" s="379">
        <v>26.3897185509237</v>
      </c>
      <c r="AV17" s="379">
        <v>27.5625949309647</v>
      </c>
      <c r="AW17" s="379">
        <v>28.735471311005799</v>
      </c>
      <c r="AX17" s="379">
        <v>30.152696936888699</v>
      </c>
      <c r="AY17" s="379">
        <v>31.569922562771598</v>
      </c>
      <c r="AZ17" s="379">
        <v>32.987148188654601</v>
      </c>
      <c r="BA17" s="379">
        <v>34.4043738145375</v>
      </c>
      <c r="BB17" s="379">
        <v>35.8215994404204</v>
      </c>
      <c r="BC17" s="379">
        <v>37.238825066303399</v>
      </c>
      <c r="BD17" s="379">
        <v>38.656050692186298</v>
      </c>
      <c r="BE17" s="379">
        <v>40.073276318069198</v>
      </c>
      <c r="BF17" s="379">
        <v>41.490501943952196</v>
      </c>
      <c r="BG17" s="379">
        <v>42.907727569835103</v>
      </c>
      <c r="BH17" s="379">
        <v>44.324953195718102</v>
      </c>
      <c r="BI17" s="379">
        <v>45.742178821601001</v>
      </c>
      <c r="BJ17" s="379">
        <v>47.159404447483901</v>
      </c>
      <c r="BK17" s="379">
        <v>48.5766300733669</v>
      </c>
      <c r="BL17" s="379">
        <v>49.993855699249799</v>
      </c>
      <c r="BM17" s="379">
        <v>51.411081325132699</v>
      </c>
      <c r="BN17" s="379">
        <v>52.828306951015698</v>
      </c>
      <c r="BO17" s="379">
        <v>54.245532576898597</v>
      </c>
      <c r="BP17" s="379">
        <v>55.662758202781603</v>
      </c>
      <c r="BQ17" s="379">
        <v>57.079983828664503</v>
      </c>
      <c r="BR17" s="379">
        <v>58.497209454547402</v>
      </c>
      <c r="BS17" s="379">
        <v>59.914435080430401</v>
      </c>
      <c r="BT17" s="379">
        <v>61.3316607063134</v>
      </c>
      <c r="BU17" s="379">
        <v>62.7488863321963</v>
      </c>
      <c r="BV17" s="379">
        <v>64.166111958079199</v>
      </c>
      <c r="BW17" s="379">
        <v>65.583337583962205</v>
      </c>
      <c r="BX17" s="379">
        <v>67.000563209845097</v>
      </c>
      <c r="BY17" s="379">
        <v>68.417788835728004</v>
      </c>
      <c r="BZ17" s="380">
        <v>215.516034832543</v>
      </c>
      <c r="CB17" s="381" t="s">
        <v>125</v>
      </c>
      <c r="CC17" s="379">
        <v>41.050673301436802</v>
      </c>
      <c r="CD17" s="379">
        <v>43.396426061518902</v>
      </c>
      <c r="CE17" s="379">
        <v>45.742178821601001</v>
      </c>
      <c r="CF17" s="379">
        <v>48.087931581683101</v>
      </c>
      <c r="CG17" s="379">
        <v>50.433684341765201</v>
      </c>
      <c r="CH17" s="379">
        <v>52.7794371018473</v>
      </c>
      <c r="CI17" s="379">
        <v>55.1251898619294</v>
      </c>
      <c r="CJ17" s="379">
        <v>57.470942622011599</v>
      </c>
      <c r="CK17" s="379">
        <v>60.305393873777398</v>
      </c>
      <c r="CL17" s="379">
        <v>63.139845125543197</v>
      </c>
      <c r="CM17" s="379">
        <v>65.974296377309102</v>
      </c>
      <c r="CN17" s="379">
        <v>68.808747629075</v>
      </c>
      <c r="CO17" s="379">
        <v>71.643198880840899</v>
      </c>
      <c r="CP17" s="379">
        <v>74.477650132606797</v>
      </c>
      <c r="CQ17" s="379">
        <v>77.312101384372696</v>
      </c>
      <c r="CR17" s="379">
        <v>80.146552636138495</v>
      </c>
      <c r="CS17" s="379">
        <v>82.981003887904393</v>
      </c>
      <c r="CT17" s="379">
        <v>85.815455139670306</v>
      </c>
      <c r="CU17" s="379">
        <v>88.649906391436204</v>
      </c>
      <c r="CV17" s="379">
        <v>91.484357643202003</v>
      </c>
      <c r="CW17" s="379">
        <v>94.318808894967802</v>
      </c>
      <c r="CX17" s="379">
        <v>97.1532601467338</v>
      </c>
      <c r="CY17" s="379">
        <v>99.987711398499599</v>
      </c>
      <c r="CZ17" s="379">
        <v>102.822162650265</v>
      </c>
      <c r="DA17" s="379">
        <v>105.656613902031</v>
      </c>
      <c r="DB17" s="379">
        <v>108.491065153797</v>
      </c>
      <c r="DC17" s="379">
        <v>111.32551640556299</v>
      </c>
      <c r="DD17" s="379">
        <v>114.15996765732901</v>
      </c>
      <c r="DE17" s="379">
        <v>116.994418909095</v>
      </c>
      <c r="DF17" s="379">
        <v>119.828870160861</v>
      </c>
      <c r="DG17" s="379">
        <v>122.663321412627</v>
      </c>
      <c r="DH17" s="379">
        <v>125.497772664393</v>
      </c>
      <c r="DI17" s="379">
        <v>128.332223916158</v>
      </c>
      <c r="DJ17" s="379">
        <v>131.16667516792401</v>
      </c>
      <c r="DK17" s="379">
        <v>134.00112641969</v>
      </c>
      <c r="DL17" s="379">
        <v>136.83557767145601</v>
      </c>
      <c r="DM17" s="380">
        <v>143.67735655502901</v>
      </c>
      <c r="DO17" s="378" t="s">
        <v>125</v>
      </c>
      <c r="DP17" s="379">
        <v>61.576009952155196</v>
      </c>
      <c r="DQ17" s="379">
        <v>65.094639092278399</v>
      </c>
      <c r="DR17" s="379">
        <v>68.613268232401495</v>
      </c>
      <c r="DS17" s="379">
        <v>72.131897372524705</v>
      </c>
      <c r="DT17" s="379">
        <v>75.650526512647801</v>
      </c>
      <c r="DU17" s="379">
        <v>79.169155652770897</v>
      </c>
      <c r="DV17" s="379">
        <v>82.687784792894107</v>
      </c>
      <c r="DW17" s="379">
        <v>86.206413933017203</v>
      </c>
      <c r="DX17" s="379">
        <v>90.458090810666206</v>
      </c>
      <c r="DY17" s="379">
        <v>94.709767688314898</v>
      </c>
      <c r="DZ17" s="379">
        <v>98.961444565963703</v>
      </c>
      <c r="EA17" s="379">
        <v>103.213121443612</v>
      </c>
      <c r="EB17" s="379">
        <v>107.464798321261</v>
      </c>
      <c r="EC17" s="379">
        <v>111.71647519891</v>
      </c>
      <c r="ED17" s="379">
        <v>115.96815207655899</v>
      </c>
      <c r="EE17" s="379">
        <v>120.219828954208</v>
      </c>
      <c r="EF17" s="379">
        <v>124.471505831857</v>
      </c>
      <c r="EG17" s="379">
        <v>128.72318270950501</v>
      </c>
      <c r="EH17" s="379">
        <v>132.97485958715399</v>
      </c>
      <c r="EI17" s="379">
        <v>137.22653646480299</v>
      </c>
      <c r="EJ17" s="379">
        <v>141.47821334245199</v>
      </c>
      <c r="EK17" s="379">
        <v>145.729890220101</v>
      </c>
      <c r="EL17" s="379">
        <v>149.98156709774901</v>
      </c>
      <c r="EM17" s="379">
        <v>154.23324397539801</v>
      </c>
      <c r="EN17" s="379">
        <v>158.48492085304699</v>
      </c>
      <c r="EO17" s="379">
        <v>162.73659773069599</v>
      </c>
      <c r="EP17" s="379">
        <v>166.98827460834499</v>
      </c>
      <c r="EQ17" s="379">
        <v>171.239951485994</v>
      </c>
      <c r="ER17" s="379">
        <v>175.49162836364201</v>
      </c>
      <c r="ES17" s="379">
        <v>179.74330524129101</v>
      </c>
      <c r="ET17" s="379">
        <v>183.99498211893999</v>
      </c>
      <c r="EU17" s="379">
        <v>188.24665899658899</v>
      </c>
      <c r="EV17" s="379">
        <v>192.498335874237</v>
      </c>
      <c r="EW17" s="379">
        <v>196.750012751886</v>
      </c>
      <c r="EX17" s="379">
        <v>201.00168962953501</v>
      </c>
      <c r="EY17" s="379">
        <v>205.25336650718401</v>
      </c>
      <c r="EZ17" s="380">
        <v>71.838678277514404</v>
      </c>
      <c r="FB17" s="378" t="s">
        <v>125</v>
      </c>
      <c r="FC17" s="379">
        <v>82.101346602873605</v>
      </c>
      <c r="FD17" s="379">
        <v>86.792852123037903</v>
      </c>
      <c r="FE17" s="379">
        <v>91.484357643202003</v>
      </c>
      <c r="FF17" s="379">
        <v>96.175863163366202</v>
      </c>
      <c r="FG17" s="379">
        <v>100.86736868353</v>
      </c>
      <c r="FH17" s="379">
        <v>105.558874203695</v>
      </c>
      <c r="FI17" s="379">
        <v>110.250379723859</v>
      </c>
      <c r="FJ17" s="379">
        <v>114.941885244023</v>
      </c>
      <c r="FK17" s="379">
        <v>120.61078774755499</v>
      </c>
      <c r="FL17" s="379">
        <v>126.279690251086</v>
      </c>
      <c r="FM17" s="379">
        <v>131.94859275461801</v>
      </c>
      <c r="FN17" s="379">
        <v>137.61749525815</v>
      </c>
      <c r="FO17" s="379">
        <v>143.286397761682</v>
      </c>
      <c r="FP17" s="379">
        <v>148.95530026521399</v>
      </c>
      <c r="FQ17" s="379">
        <v>154.62420276874499</v>
      </c>
      <c r="FR17" s="379">
        <v>160.29310527227699</v>
      </c>
      <c r="FS17" s="379">
        <v>165.96200777580901</v>
      </c>
      <c r="FT17" s="379">
        <v>171.63091027934101</v>
      </c>
      <c r="FU17" s="379">
        <v>177.29981278287201</v>
      </c>
      <c r="FV17" s="379">
        <v>182.96871528640401</v>
      </c>
      <c r="FW17" s="379">
        <v>188.637617789936</v>
      </c>
      <c r="FX17" s="379">
        <v>194.306520293468</v>
      </c>
      <c r="FY17" s="379">
        <v>199.975422796999</v>
      </c>
      <c r="FZ17" s="379">
        <v>205.64432530053099</v>
      </c>
      <c r="GA17" s="379">
        <v>211.31322780406299</v>
      </c>
      <c r="GB17" s="379">
        <v>216.98213030759501</v>
      </c>
      <c r="GC17" s="379">
        <v>222.65103281112599</v>
      </c>
      <c r="GD17" s="379">
        <v>228.31993531465801</v>
      </c>
      <c r="GE17" s="379">
        <v>233.98883781819001</v>
      </c>
      <c r="GF17" s="379">
        <v>239.657740321722</v>
      </c>
      <c r="GG17" s="379">
        <v>245.326642825253</v>
      </c>
      <c r="GH17" s="379">
        <v>250.995545328785</v>
      </c>
      <c r="GI17" s="379">
        <v>256.66444783231702</v>
      </c>
      <c r="GJ17" s="379">
        <v>262.33335033584899</v>
      </c>
      <c r="GK17" s="379">
        <v>268.00225283937999</v>
      </c>
      <c r="GL17" s="379">
        <v>273.67115534291202</v>
      </c>
      <c r="GM17" s="375">
        <v>0</v>
      </c>
    </row>
    <row r="18" spans="1:195" s="369" customFormat="1" ht="15.5" x14ac:dyDescent="0.3">
      <c r="A18" s="382" t="s">
        <v>126</v>
      </c>
      <c r="B18" s="375">
        <v>0</v>
      </c>
      <c r="C18" s="375">
        <v>0</v>
      </c>
      <c r="D18" s="375">
        <v>0</v>
      </c>
      <c r="E18" s="375">
        <v>0</v>
      </c>
      <c r="F18" s="375">
        <v>0</v>
      </c>
      <c r="G18" s="375">
        <v>0</v>
      </c>
      <c r="H18" s="375">
        <v>0</v>
      </c>
      <c r="I18" s="375">
        <v>0</v>
      </c>
      <c r="J18" s="375">
        <v>0</v>
      </c>
      <c r="K18" s="375">
        <v>0</v>
      </c>
      <c r="L18" s="375">
        <v>0</v>
      </c>
      <c r="M18" s="375">
        <v>0</v>
      </c>
      <c r="N18" s="375">
        <v>0</v>
      </c>
      <c r="O18" s="375">
        <v>0</v>
      </c>
      <c r="P18" s="375">
        <v>0</v>
      </c>
      <c r="Q18" s="375">
        <v>0</v>
      </c>
      <c r="R18" s="375">
        <v>0</v>
      </c>
      <c r="S18" s="375">
        <v>0</v>
      </c>
      <c r="T18" s="375">
        <v>0</v>
      </c>
      <c r="U18" s="375">
        <v>0</v>
      </c>
      <c r="V18" s="375">
        <v>0</v>
      </c>
      <c r="W18" s="375">
        <v>0</v>
      </c>
      <c r="X18" s="375">
        <v>0</v>
      </c>
      <c r="Y18" s="375">
        <v>0</v>
      </c>
      <c r="Z18" s="375">
        <v>0</v>
      </c>
      <c r="AA18" s="375">
        <v>0</v>
      </c>
      <c r="AB18" s="375">
        <v>0</v>
      </c>
      <c r="AC18" s="375">
        <v>0</v>
      </c>
      <c r="AD18" s="375">
        <v>0</v>
      </c>
      <c r="AE18" s="375">
        <v>0</v>
      </c>
      <c r="AF18" s="375">
        <v>0</v>
      </c>
      <c r="AG18" s="375">
        <v>0</v>
      </c>
      <c r="AH18" s="375">
        <v>0</v>
      </c>
      <c r="AI18" s="375">
        <v>0</v>
      </c>
      <c r="AJ18" s="375">
        <v>0</v>
      </c>
      <c r="AK18" s="375">
        <v>0</v>
      </c>
      <c r="AL18" s="380">
        <v>42.363572443818903</v>
      </c>
      <c r="AO18" s="378" t="s">
        <v>126</v>
      </c>
      <c r="AP18" s="379">
        <v>3.0259694602727798</v>
      </c>
      <c r="AQ18" s="379">
        <v>3.1988820008598</v>
      </c>
      <c r="AR18" s="379">
        <v>3.37179454144681</v>
      </c>
      <c r="AS18" s="379">
        <v>3.5447070820338298</v>
      </c>
      <c r="AT18" s="379">
        <v>3.71761962262085</v>
      </c>
      <c r="AU18" s="379">
        <v>3.89053216320786</v>
      </c>
      <c r="AV18" s="379">
        <v>4.0634447037948798</v>
      </c>
      <c r="AW18" s="379">
        <v>4.2363572443818898</v>
      </c>
      <c r="AX18" s="379">
        <v>4.4452932309245297</v>
      </c>
      <c r="AY18" s="379">
        <v>4.6542292174671802</v>
      </c>
      <c r="AZ18" s="379">
        <v>4.8631652040098299</v>
      </c>
      <c r="BA18" s="379">
        <v>5.0721011905524698</v>
      </c>
      <c r="BB18" s="379">
        <v>5.2810371770951203</v>
      </c>
      <c r="BC18" s="379">
        <v>5.4899731636377602</v>
      </c>
      <c r="BD18" s="379">
        <v>5.6989091501804001</v>
      </c>
      <c r="BE18" s="379">
        <v>5.9078451367230498</v>
      </c>
      <c r="BF18" s="379">
        <v>6.1167811232657003</v>
      </c>
      <c r="BG18" s="379">
        <v>6.3257171098083402</v>
      </c>
      <c r="BH18" s="379">
        <v>6.5346530963509801</v>
      </c>
      <c r="BI18" s="379">
        <v>6.7435890828936298</v>
      </c>
      <c r="BJ18" s="379">
        <v>6.9525250694362697</v>
      </c>
      <c r="BK18" s="379">
        <v>7.1614610559789096</v>
      </c>
      <c r="BL18" s="379">
        <v>7.3703970425215601</v>
      </c>
      <c r="BM18" s="379">
        <v>7.5793330290642</v>
      </c>
      <c r="BN18" s="379">
        <v>7.7882690156068497</v>
      </c>
      <c r="BO18" s="379">
        <v>7.9972050021494896</v>
      </c>
      <c r="BP18" s="379">
        <v>8.2061409886921393</v>
      </c>
      <c r="BQ18" s="379">
        <v>8.4150769752347792</v>
      </c>
      <c r="BR18" s="379">
        <v>8.6240129617774297</v>
      </c>
      <c r="BS18" s="379">
        <v>8.8329489483200696</v>
      </c>
      <c r="BT18" s="379">
        <v>9.0418849348627202</v>
      </c>
      <c r="BU18" s="379">
        <v>9.2508209214053601</v>
      </c>
      <c r="BV18" s="379">
        <v>9.4597569079480106</v>
      </c>
      <c r="BW18" s="379">
        <v>9.6686928944906505</v>
      </c>
      <c r="BX18" s="379">
        <v>9.8776288810332993</v>
      </c>
      <c r="BY18" s="379">
        <v>10.0865648675759</v>
      </c>
      <c r="BZ18" s="380">
        <v>31.7726793328642</v>
      </c>
      <c r="CB18" s="381" t="s">
        <v>126</v>
      </c>
      <c r="CC18" s="379">
        <v>6.0519389205455596</v>
      </c>
      <c r="CD18" s="379">
        <v>6.3977640017195903</v>
      </c>
      <c r="CE18" s="379">
        <v>6.7435890828936298</v>
      </c>
      <c r="CF18" s="379">
        <v>7.0894141640676596</v>
      </c>
      <c r="CG18" s="379">
        <v>7.4352392452416902</v>
      </c>
      <c r="CH18" s="379">
        <v>7.78106432641572</v>
      </c>
      <c r="CI18" s="379">
        <v>8.1268894075897595</v>
      </c>
      <c r="CJ18" s="379">
        <v>8.4727144887637902</v>
      </c>
      <c r="CK18" s="379">
        <v>8.89058646184907</v>
      </c>
      <c r="CL18" s="379">
        <v>9.3084584349343693</v>
      </c>
      <c r="CM18" s="379">
        <v>9.7263304080196509</v>
      </c>
      <c r="CN18" s="379">
        <v>10.1442023811049</v>
      </c>
      <c r="CO18" s="379">
        <v>10.5620743541902</v>
      </c>
      <c r="CP18" s="379">
        <v>10.979946327275499</v>
      </c>
      <c r="CQ18" s="379">
        <v>11.3978183003608</v>
      </c>
      <c r="CR18" s="379">
        <v>11.8156902734461</v>
      </c>
      <c r="CS18" s="379">
        <v>12.233562246531401</v>
      </c>
      <c r="CT18" s="379">
        <v>12.6514342196167</v>
      </c>
      <c r="CU18" s="379">
        <v>13.069306192701999</v>
      </c>
      <c r="CV18" s="379">
        <v>13.4871781657873</v>
      </c>
      <c r="CW18" s="379">
        <v>13.9050501388725</v>
      </c>
      <c r="CX18" s="379">
        <v>14.3229221119578</v>
      </c>
      <c r="CY18" s="379">
        <v>14.740794085043101</v>
      </c>
      <c r="CZ18" s="379">
        <v>15.1586660581284</v>
      </c>
      <c r="DA18" s="379">
        <v>15.576538031213699</v>
      </c>
      <c r="DB18" s="379">
        <v>15.994410004299001</v>
      </c>
      <c r="DC18" s="379">
        <v>16.4122819773843</v>
      </c>
      <c r="DD18" s="379">
        <v>16.830153950469601</v>
      </c>
      <c r="DE18" s="379">
        <v>17.248025923554898</v>
      </c>
      <c r="DF18" s="379">
        <v>17.6658978966401</v>
      </c>
      <c r="DG18" s="379">
        <v>18.083769869725401</v>
      </c>
      <c r="DH18" s="379">
        <v>18.501641842810699</v>
      </c>
      <c r="DI18" s="379">
        <v>18.919513815896</v>
      </c>
      <c r="DJ18" s="379">
        <v>19.337385788981301</v>
      </c>
      <c r="DK18" s="379">
        <v>19.755257762066599</v>
      </c>
      <c r="DL18" s="379">
        <v>20.1731297351519</v>
      </c>
      <c r="DM18" s="380">
        <v>21.181786221909501</v>
      </c>
      <c r="DO18" s="378" t="s">
        <v>126</v>
      </c>
      <c r="DP18" s="379">
        <v>9.0779083808183501</v>
      </c>
      <c r="DQ18" s="379">
        <v>9.5966460025793907</v>
      </c>
      <c r="DR18" s="379">
        <v>10.115383624340399</v>
      </c>
      <c r="DS18" s="379">
        <v>10.6341212461015</v>
      </c>
      <c r="DT18" s="379">
        <v>11.1528588678625</v>
      </c>
      <c r="DU18" s="379">
        <v>11.6715964896236</v>
      </c>
      <c r="DV18" s="379">
        <v>12.190334111384599</v>
      </c>
      <c r="DW18" s="379">
        <v>12.7090717331457</v>
      </c>
      <c r="DX18" s="379">
        <v>13.335879692773601</v>
      </c>
      <c r="DY18" s="379">
        <v>13.9626876524016</v>
      </c>
      <c r="DZ18" s="379">
        <v>14.5894956120295</v>
      </c>
      <c r="EA18" s="379">
        <v>15.2163035716574</v>
      </c>
      <c r="EB18" s="379">
        <v>15.843111531285301</v>
      </c>
      <c r="EC18" s="379">
        <v>16.469919490913298</v>
      </c>
      <c r="ED18" s="379">
        <v>17.096727450541199</v>
      </c>
      <c r="EE18" s="379">
        <v>17.723535410169202</v>
      </c>
      <c r="EF18" s="379">
        <v>18.350343369797098</v>
      </c>
      <c r="EG18" s="379">
        <v>18.977151329424998</v>
      </c>
      <c r="EH18" s="379">
        <v>19.603959289053002</v>
      </c>
      <c r="EI18" s="379">
        <v>20.230767248680898</v>
      </c>
      <c r="EJ18" s="379">
        <v>20.857575208308798</v>
      </c>
      <c r="EK18" s="379">
        <v>21.484383167936699</v>
      </c>
      <c r="EL18" s="379">
        <v>22.111191127564702</v>
      </c>
      <c r="EM18" s="379">
        <v>22.737999087192598</v>
      </c>
      <c r="EN18" s="379">
        <v>23.364807046820601</v>
      </c>
      <c r="EO18" s="379">
        <v>23.991615006448502</v>
      </c>
      <c r="EP18" s="379">
        <v>24.618422966076398</v>
      </c>
      <c r="EQ18" s="379">
        <v>25.245230925704401</v>
      </c>
      <c r="ER18" s="379">
        <v>25.872038885332302</v>
      </c>
      <c r="ES18" s="379">
        <v>26.498846844960202</v>
      </c>
      <c r="ET18" s="379">
        <v>27.125654804588201</v>
      </c>
      <c r="EU18" s="379">
        <v>27.752462764216101</v>
      </c>
      <c r="EV18" s="379">
        <v>28.379270723844002</v>
      </c>
      <c r="EW18" s="379">
        <v>29.006078683471902</v>
      </c>
      <c r="EX18" s="379">
        <v>29.632886643099901</v>
      </c>
      <c r="EY18" s="379">
        <v>30.259694602727802</v>
      </c>
      <c r="EZ18" s="380">
        <v>10.590893110954701</v>
      </c>
      <c r="FB18" s="378" t="s">
        <v>126</v>
      </c>
      <c r="FC18" s="379">
        <v>12.1038778410911</v>
      </c>
      <c r="FD18" s="379">
        <v>12.7955280034392</v>
      </c>
      <c r="FE18" s="379">
        <v>13.4871781657873</v>
      </c>
      <c r="FF18" s="379">
        <v>14.1788283281353</v>
      </c>
      <c r="FG18" s="379">
        <v>14.8704784904834</v>
      </c>
      <c r="FH18" s="379">
        <v>15.562128652831399</v>
      </c>
      <c r="FI18" s="379">
        <v>16.253778815179501</v>
      </c>
      <c r="FJ18" s="379">
        <v>16.945428977527602</v>
      </c>
      <c r="FK18" s="379">
        <v>17.781172923698101</v>
      </c>
      <c r="FL18" s="379">
        <v>18.6169168698687</v>
      </c>
      <c r="FM18" s="379">
        <v>19.452660816039302</v>
      </c>
      <c r="FN18" s="379">
        <v>20.2884047622099</v>
      </c>
      <c r="FO18" s="379">
        <v>21.124148708380499</v>
      </c>
      <c r="FP18" s="379">
        <v>21.959892654550998</v>
      </c>
      <c r="FQ18" s="379">
        <v>22.7956366007216</v>
      </c>
      <c r="FR18" s="379">
        <v>23.631380546892199</v>
      </c>
      <c r="FS18" s="379">
        <v>24.467124493062801</v>
      </c>
      <c r="FT18" s="379">
        <v>25.3028684392334</v>
      </c>
      <c r="FU18" s="379">
        <v>26.138612385403899</v>
      </c>
      <c r="FV18" s="379">
        <v>26.974356331574501</v>
      </c>
      <c r="FW18" s="379">
        <v>27.8101002777451</v>
      </c>
      <c r="FX18" s="379">
        <v>28.645844223915599</v>
      </c>
      <c r="FY18" s="379">
        <v>29.481588170086201</v>
      </c>
      <c r="FZ18" s="379">
        <v>30.3173321162568</v>
      </c>
      <c r="GA18" s="379">
        <v>31.153076062427399</v>
      </c>
      <c r="GB18" s="379">
        <v>31.988820008598001</v>
      </c>
      <c r="GC18" s="379">
        <v>32.8245639547686</v>
      </c>
      <c r="GD18" s="379">
        <v>33.660307900939102</v>
      </c>
      <c r="GE18" s="379">
        <v>34.496051847109698</v>
      </c>
      <c r="GF18" s="379">
        <v>35.3317957932803</v>
      </c>
      <c r="GG18" s="379">
        <v>36.167539739450902</v>
      </c>
      <c r="GH18" s="379">
        <v>37.003283685621497</v>
      </c>
      <c r="GI18" s="379">
        <v>37.839027631792</v>
      </c>
      <c r="GJ18" s="379">
        <v>38.674771577962602</v>
      </c>
      <c r="GK18" s="379">
        <v>39.510515524133197</v>
      </c>
      <c r="GL18" s="379">
        <v>40.3462594703037</v>
      </c>
      <c r="GM18" s="375">
        <v>0</v>
      </c>
    </row>
    <row r="19" spans="1:195" s="369" customFormat="1" ht="15.5" x14ac:dyDescent="0.3">
      <c r="A19" s="382" t="s">
        <v>127</v>
      </c>
      <c r="B19" s="375">
        <v>0</v>
      </c>
      <c r="C19" s="375">
        <v>0</v>
      </c>
      <c r="D19" s="375">
        <v>0</v>
      </c>
      <c r="E19" s="375">
        <v>0</v>
      </c>
      <c r="F19" s="375">
        <v>0</v>
      </c>
      <c r="G19" s="375">
        <v>0</v>
      </c>
      <c r="H19" s="375">
        <v>0</v>
      </c>
      <c r="I19" s="375">
        <v>0</v>
      </c>
      <c r="J19" s="375">
        <v>0</v>
      </c>
      <c r="K19" s="375">
        <v>0</v>
      </c>
      <c r="L19" s="375">
        <v>0</v>
      </c>
      <c r="M19" s="375">
        <v>0</v>
      </c>
      <c r="N19" s="375">
        <v>0</v>
      </c>
      <c r="O19" s="375">
        <v>0</v>
      </c>
      <c r="P19" s="375">
        <v>0</v>
      </c>
      <c r="Q19" s="375">
        <v>0</v>
      </c>
      <c r="R19" s="375">
        <v>0</v>
      </c>
      <c r="S19" s="375">
        <v>0</v>
      </c>
      <c r="T19" s="375">
        <v>0</v>
      </c>
      <c r="U19" s="375">
        <v>0</v>
      </c>
      <c r="V19" s="375">
        <v>0</v>
      </c>
      <c r="W19" s="375">
        <v>0</v>
      </c>
      <c r="X19" s="375">
        <v>0</v>
      </c>
      <c r="Y19" s="375">
        <v>0</v>
      </c>
      <c r="Z19" s="375">
        <v>0</v>
      </c>
      <c r="AA19" s="375">
        <v>0</v>
      </c>
      <c r="AB19" s="375">
        <v>0</v>
      </c>
      <c r="AC19" s="375">
        <v>0</v>
      </c>
      <c r="AD19" s="375">
        <v>0</v>
      </c>
      <c r="AE19" s="375">
        <v>0</v>
      </c>
      <c r="AF19" s="375">
        <v>0</v>
      </c>
      <c r="AG19" s="375">
        <v>0</v>
      </c>
      <c r="AH19" s="375">
        <v>0</v>
      </c>
      <c r="AI19" s="375">
        <v>0</v>
      </c>
      <c r="AJ19" s="375">
        <v>0</v>
      </c>
      <c r="AK19" s="375">
        <v>0</v>
      </c>
      <c r="AL19" s="380">
        <v>62.020568353626601</v>
      </c>
      <c r="AO19" s="378" t="s">
        <v>127</v>
      </c>
      <c r="AP19" s="379">
        <v>4.4300405966876104</v>
      </c>
      <c r="AQ19" s="379">
        <v>4.6831857736411902</v>
      </c>
      <c r="AR19" s="379">
        <v>4.9363309505947699</v>
      </c>
      <c r="AS19" s="379">
        <v>5.1894761275483496</v>
      </c>
      <c r="AT19" s="379">
        <v>5.4426213045019196</v>
      </c>
      <c r="AU19" s="379">
        <v>5.6957664814555002</v>
      </c>
      <c r="AV19" s="379">
        <v>5.94891165840908</v>
      </c>
      <c r="AW19" s="379">
        <v>6.2020568353626597</v>
      </c>
      <c r="AX19" s="379">
        <v>6.5079405908482304</v>
      </c>
      <c r="AY19" s="379">
        <v>6.8138243463338002</v>
      </c>
      <c r="AZ19" s="379">
        <v>7.1197081018193797</v>
      </c>
      <c r="BA19" s="379">
        <v>7.4255918573049504</v>
      </c>
      <c r="BB19" s="379">
        <v>7.73147561279053</v>
      </c>
      <c r="BC19" s="379">
        <v>8.0373593682760998</v>
      </c>
      <c r="BD19" s="379">
        <v>8.3432431237616704</v>
      </c>
      <c r="BE19" s="379">
        <v>8.64912687924725</v>
      </c>
      <c r="BF19" s="379">
        <v>8.9550106347328207</v>
      </c>
      <c r="BG19" s="379">
        <v>9.2608943902183896</v>
      </c>
      <c r="BH19" s="379">
        <v>9.5667781457039691</v>
      </c>
      <c r="BI19" s="379">
        <v>9.8726619011895398</v>
      </c>
      <c r="BJ19" s="379">
        <v>10.1785456566751</v>
      </c>
      <c r="BK19" s="379">
        <v>10.484429412160701</v>
      </c>
      <c r="BL19" s="379">
        <v>10.7903131676463</v>
      </c>
      <c r="BM19" s="379">
        <v>11.096196923131799</v>
      </c>
      <c r="BN19" s="379">
        <v>11.4020806786174</v>
      </c>
      <c r="BO19" s="379">
        <v>11.707964434102999</v>
      </c>
      <c r="BP19" s="379">
        <v>12.0138481895886</v>
      </c>
      <c r="BQ19" s="379">
        <v>12.3197319450741</v>
      </c>
      <c r="BR19" s="379">
        <v>12.625615700559701</v>
      </c>
      <c r="BS19" s="379">
        <v>12.9314994560453</v>
      </c>
      <c r="BT19" s="379">
        <v>13.237383211530799</v>
      </c>
      <c r="BU19" s="379">
        <v>13.5432669670164</v>
      </c>
      <c r="BV19" s="379">
        <v>13.849150722501999</v>
      </c>
      <c r="BW19" s="379">
        <v>14.1550344779876</v>
      </c>
      <c r="BX19" s="379">
        <v>14.4609182334731</v>
      </c>
      <c r="BY19" s="379">
        <v>14.766801988958701</v>
      </c>
      <c r="BZ19" s="380">
        <v>46.515426265219901</v>
      </c>
      <c r="CB19" s="381" t="s">
        <v>127</v>
      </c>
      <c r="CC19" s="379">
        <v>8.8600811933752297</v>
      </c>
      <c r="CD19" s="379">
        <v>9.3663715472823803</v>
      </c>
      <c r="CE19" s="379">
        <v>9.8726619011895398</v>
      </c>
      <c r="CF19" s="379">
        <v>10.378952255096699</v>
      </c>
      <c r="CG19" s="379">
        <v>10.8852426090038</v>
      </c>
      <c r="CH19" s="379">
        <v>11.391532962911</v>
      </c>
      <c r="CI19" s="379">
        <v>11.897823316818201</v>
      </c>
      <c r="CJ19" s="379">
        <v>12.4041136707253</v>
      </c>
      <c r="CK19" s="379">
        <v>13.0158811816965</v>
      </c>
      <c r="CL19" s="379">
        <v>13.6276486926676</v>
      </c>
      <c r="CM19" s="379">
        <v>14.2394162036388</v>
      </c>
      <c r="CN19" s="379">
        <v>14.851183714609901</v>
      </c>
      <c r="CO19" s="379">
        <v>15.462951225581101</v>
      </c>
      <c r="CP19" s="379">
        <v>16.0747187365522</v>
      </c>
      <c r="CQ19" s="379">
        <v>16.686486247523298</v>
      </c>
      <c r="CR19" s="379">
        <v>17.2982537584945</v>
      </c>
      <c r="CS19" s="379">
        <v>17.910021269465599</v>
      </c>
      <c r="CT19" s="379">
        <v>18.5217887804368</v>
      </c>
      <c r="CU19" s="379">
        <v>19.133556291407899</v>
      </c>
      <c r="CV19" s="379">
        <v>19.745323802379101</v>
      </c>
      <c r="CW19" s="379">
        <v>20.3570913133502</v>
      </c>
      <c r="CX19" s="379">
        <v>20.968858824321401</v>
      </c>
      <c r="CY19" s="379">
        <v>21.5806263352925</v>
      </c>
      <c r="CZ19" s="379">
        <v>22.192393846263698</v>
      </c>
      <c r="DA19" s="379">
        <v>22.804161357234801</v>
      </c>
      <c r="DB19" s="379">
        <v>23.415928868205999</v>
      </c>
      <c r="DC19" s="379">
        <v>24.027696379177101</v>
      </c>
      <c r="DD19" s="379">
        <v>24.6394638901482</v>
      </c>
      <c r="DE19" s="379">
        <v>25.251231401119401</v>
      </c>
      <c r="DF19" s="379">
        <v>25.8629989120905</v>
      </c>
      <c r="DG19" s="379">
        <v>26.474766423061698</v>
      </c>
      <c r="DH19" s="379">
        <v>27.086533934032801</v>
      </c>
      <c r="DI19" s="379">
        <v>27.698301445003999</v>
      </c>
      <c r="DJ19" s="379">
        <v>28.310068955975101</v>
      </c>
      <c r="DK19" s="379">
        <v>28.921836466946299</v>
      </c>
      <c r="DL19" s="379">
        <v>29.533603977917402</v>
      </c>
      <c r="DM19" s="380">
        <v>31.0102841768133</v>
      </c>
      <c r="DO19" s="378" t="s">
        <v>127</v>
      </c>
      <c r="DP19" s="379">
        <v>13.2901217900628</v>
      </c>
      <c r="DQ19" s="379">
        <v>14.049557320923601</v>
      </c>
      <c r="DR19" s="379">
        <v>14.8089928517843</v>
      </c>
      <c r="DS19" s="379">
        <v>15.568428382644999</v>
      </c>
      <c r="DT19" s="379">
        <v>16.327863913505801</v>
      </c>
      <c r="DU19" s="379">
        <v>17.087299444366501</v>
      </c>
      <c r="DV19" s="379">
        <v>17.8467349752272</v>
      </c>
      <c r="DW19" s="379">
        <v>18.606170506087999</v>
      </c>
      <c r="DX19" s="379">
        <v>19.5238217725447</v>
      </c>
      <c r="DY19" s="379">
        <v>20.441473039001401</v>
      </c>
      <c r="DZ19" s="379">
        <v>21.359124305458099</v>
      </c>
      <c r="EA19" s="379">
        <v>22.2767755719149</v>
      </c>
      <c r="EB19" s="379">
        <v>23.194426838371601</v>
      </c>
      <c r="EC19" s="379">
        <v>24.112078104828299</v>
      </c>
      <c r="ED19" s="379">
        <v>25.029729371285001</v>
      </c>
      <c r="EE19" s="379">
        <v>25.947380637741698</v>
      </c>
      <c r="EF19" s="379">
        <v>26.865031904198499</v>
      </c>
      <c r="EG19" s="379">
        <v>27.782683170655201</v>
      </c>
      <c r="EH19" s="379">
        <v>28.700334437111898</v>
      </c>
      <c r="EI19" s="379">
        <v>29.6179857035686</v>
      </c>
      <c r="EJ19" s="379">
        <v>30.535636970025301</v>
      </c>
      <c r="EK19" s="379">
        <v>31.453288236482098</v>
      </c>
      <c r="EL19" s="379">
        <v>32.370939502938803</v>
      </c>
      <c r="EM19" s="379">
        <v>33.288590769395498</v>
      </c>
      <c r="EN19" s="379">
        <v>34.206242035852199</v>
      </c>
      <c r="EO19" s="379">
        <v>35.1238933023089</v>
      </c>
      <c r="EP19" s="379">
        <v>36.041544568765701</v>
      </c>
      <c r="EQ19" s="379">
        <v>36.959195835222403</v>
      </c>
      <c r="ER19" s="379">
        <v>37.876847101679097</v>
      </c>
      <c r="ES19" s="379">
        <v>38.794498368135798</v>
      </c>
      <c r="ET19" s="379">
        <v>39.7121496345925</v>
      </c>
      <c r="EU19" s="379">
        <v>40.6298009010493</v>
      </c>
      <c r="EV19" s="379">
        <v>41.547452167506002</v>
      </c>
      <c r="EW19" s="379">
        <v>42.465103433962703</v>
      </c>
      <c r="EX19" s="379">
        <v>43.382754700419397</v>
      </c>
      <c r="EY19" s="379">
        <v>44.300405966876099</v>
      </c>
      <c r="EZ19" s="380">
        <v>15.5051420884066</v>
      </c>
      <c r="FB19" s="378" t="s">
        <v>127</v>
      </c>
      <c r="FC19" s="379">
        <v>17.720162386750498</v>
      </c>
      <c r="FD19" s="379">
        <v>18.7327430945648</v>
      </c>
      <c r="FE19" s="379">
        <v>19.745323802379101</v>
      </c>
      <c r="FF19" s="379">
        <v>20.757904510193399</v>
      </c>
      <c r="FG19" s="379">
        <v>21.7704852180077</v>
      </c>
      <c r="FH19" s="379">
        <v>22.783065925822001</v>
      </c>
      <c r="FI19" s="379">
        <v>23.795646633636299</v>
      </c>
      <c r="FJ19" s="379">
        <v>24.8082273414506</v>
      </c>
      <c r="FK19" s="379">
        <v>26.0317623633929</v>
      </c>
      <c r="FL19" s="379">
        <v>27.255297385335201</v>
      </c>
      <c r="FM19" s="379">
        <v>28.478832407277501</v>
      </c>
      <c r="FN19" s="379">
        <v>29.702367429219802</v>
      </c>
      <c r="FO19" s="379">
        <v>30.925902451162099</v>
      </c>
      <c r="FP19" s="379">
        <v>32.149437473104399</v>
      </c>
      <c r="FQ19" s="379">
        <v>33.372972495046703</v>
      </c>
      <c r="FR19" s="379">
        <v>34.596507516989</v>
      </c>
      <c r="FS19" s="379">
        <v>35.820042538931297</v>
      </c>
      <c r="FT19" s="379">
        <v>37.043577560873601</v>
      </c>
      <c r="FU19" s="379">
        <v>38.267112582815898</v>
      </c>
      <c r="FV19" s="379">
        <v>39.490647604758202</v>
      </c>
      <c r="FW19" s="379">
        <v>40.714182626700399</v>
      </c>
      <c r="FX19" s="379">
        <v>41.937717648642703</v>
      </c>
      <c r="FY19" s="379">
        <v>43.161252670585</v>
      </c>
      <c r="FZ19" s="379">
        <v>44.384787692527297</v>
      </c>
      <c r="GA19" s="379">
        <v>45.608322714469601</v>
      </c>
      <c r="GB19" s="379">
        <v>46.831857736411898</v>
      </c>
      <c r="GC19" s="379">
        <v>48.055392758354202</v>
      </c>
      <c r="GD19" s="379">
        <v>49.278927780296499</v>
      </c>
      <c r="GE19" s="379">
        <v>50.502462802238803</v>
      </c>
      <c r="GF19" s="379">
        <v>51.7259978241811</v>
      </c>
      <c r="GG19" s="379">
        <v>52.949532846123397</v>
      </c>
      <c r="GH19" s="379">
        <v>54.173067868065701</v>
      </c>
      <c r="GI19" s="379">
        <v>55.396602890007998</v>
      </c>
      <c r="GJ19" s="379">
        <v>56.620137911950302</v>
      </c>
      <c r="GK19" s="379">
        <v>57.843672933892599</v>
      </c>
      <c r="GL19" s="379">
        <v>59.067207955834803</v>
      </c>
      <c r="GM19" s="375">
        <v>0</v>
      </c>
    </row>
    <row r="20" spans="1:195" s="369" customFormat="1" ht="15.5" x14ac:dyDescent="0.3">
      <c r="A20" s="382" t="s">
        <v>128</v>
      </c>
      <c r="B20" s="375">
        <v>0</v>
      </c>
      <c r="C20" s="375">
        <v>0</v>
      </c>
      <c r="D20" s="375">
        <v>0</v>
      </c>
      <c r="E20" s="375">
        <v>0</v>
      </c>
      <c r="F20" s="375">
        <v>0</v>
      </c>
      <c r="G20" s="375">
        <v>0</v>
      </c>
      <c r="H20" s="375">
        <v>0</v>
      </c>
      <c r="I20" s="375">
        <v>0</v>
      </c>
      <c r="J20" s="375">
        <v>0</v>
      </c>
      <c r="K20" s="375">
        <v>0</v>
      </c>
      <c r="L20" s="375">
        <v>0</v>
      </c>
      <c r="M20" s="375">
        <v>0</v>
      </c>
      <c r="N20" s="375">
        <v>0</v>
      </c>
      <c r="O20" s="375">
        <v>0</v>
      </c>
      <c r="P20" s="375">
        <v>0</v>
      </c>
      <c r="Q20" s="375">
        <v>0</v>
      </c>
      <c r="R20" s="375">
        <v>0</v>
      </c>
      <c r="S20" s="375">
        <v>0</v>
      </c>
      <c r="T20" s="375">
        <v>0</v>
      </c>
      <c r="U20" s="375">
        <v>0</v>
      </c>
      <c r="V20" s="375">
        <v>0</v>
      </c>
      <c r="W20" s="375">
        <v>0</v>
      </c>
      <c r="X20" s="375">
        <v>0</v>
      </c>
      <c r="Y20" s="375">
        <v>0</v>
      </c>
      <c r="Z20" s="375">
        <v>0</v>
      </c>
      <c r="AA20" s="375">
        <v>0</v>
      </c>
      <c r="AB20" s="375">
        <v>0</v>
      </c>
      <c r="AC20" s="375">
        <v>0</v>
      </c>
      <c r="AD20" s="375">
        <v>0</v>
      </c>
      <c r="AE20" s="375">
        <v>0</v>
      </c>
      <c r="AF20" s="375">
        <v>0</v>
      </c>
      <c r="AG20" s="375">
        <v>0</v>
      </c>
      <c r="AH20" s="375">
        <v>0</v>
      </c>
      <c r="AI20" s="375">
        <v>0</v>
      </c>
      <c r="AJ20" s="375">
        <v>0</v>
      </c>
      <c r="AK20" s="375">
        <v>0</v>
      </c>
      <c r="AL20" s="380">
        <v>10.818760856920701</v>
      </c>
      <c r="AO20" s="378" t="s">
        <v>128</v>
      </c>
      <c r="AP20" s="379">
        <v>0.77276863263719098</v>
      </c>
      <c r="AQ20" s="379">
        <v>0.816926840216459</v>
      </c>
      <c r="AR20" s="379">
        <v>0.86108504779572703</v>
      </c>
      <c r="AS20" s="379">
        <v>0.90524325537499495</v>
      </c>
      <c r="AT20" s="379">
        <v>0.94940146295426298</v>
      </c>
      <c r="AU20" s="379">
        <v>0.993559670533531</v>
      </c>
      <c r="AV20" s="379">
        <v>1.0377178781128</v>
      </c>
      <c r="AW20" s="379">
        <v>1.0818760856920699</v>
      </c>
      <c r="AX20" s="379">
        <v>1.13523391985035</v>
      </c>
      <c r="AY20" s="379">
        <v>1.1885917540086299</v>
      </c>
      <c r="AZ20" s="379">
        <v>1.24194958816691</v>
      </c>
      <c r="BA20" s="379">
        <v>1.2953074223251999</v>
      </c>
      <c r="BB20" s="379">
        <v>1.34866525648348</v>
      </c>
      <c r="BC20" s="379">
        <v>1.4020230906417599</v>
      </c>
      <c r="BD20" s="379">
        <v>1.45538092480004</v>
      </c>
      <c r="BE20" s="379">
        <v>1.5087387589583301</v>
      </c>
      <c r="BF20" s="379">
        <v>1.56209659311661</v>
      </c>
      <c r="BG20" s="379">
        <v>1.6154544272748901</v>
      </c>
      <c r="BH20" s="379">
        <v>1.66881226143317</v>
      </c>
      <c r="BI20" s="379">
        <v>1.7221700955914501</v>
      </c>
      <c r="BJ20" s="379">
        <v>1.7755279297497399</v>
      </c>
      <c r="BK20" s="379">
        <v>1.82888576390802</v>
      </c>
      <c r="BL20" s="379">
        <v>1.8822435980662999</v>
      </c>
      <c r="BM20" s="379">
        <v>1.93560143222458</v>
      </c>
      <c r="BN20" s="379">
        <v>1.9889592663828699</v>
      </c>
      <c r="BO20" s="379">
        <v>2.0423171005411498</v>
      </c>
      <c r="BP20" s="379">
        <v>2.0956749346994301</v>
      </c>
      <c r="BQ20" s="379">
        <v>2.14903276885771</v>
      </c>
      <c r="BR20" s="379">
        <v>2.2023906030159899</v>
      </c>
      <c r="BS20" s="379">
        <v>2.25574843717428</v>
      </c>
      <c r="BT20" s="379">
        <v>2.3091062713325599</v>
      </c>
      <c r="BU20" s="379">
        <v>2.3624641054908402</v>
      </c>
      <c r="BV20" s="379">
        <v>2.4158219396491201</v>
      </c>
      <c r="BW20" s="379">
        <v>2.4691797738074102</v>
      </c>
      <c r="BX20" s="379">
        <v>2.52253760796569</v>
      </c>
      <c r="BY20" s="379">
        <v>2.5758954421239699</v>
      </c>
      <c r="BZ20" s="380">
        <v>8.1140706426904998</v>
      </c>
      <c r="CB20" s="381" t="s">
        <v>128</v>
      </c>
      <c r="CC20" s="379">
        <v>1.54553726527438</v>
      </c>
      <c r="CD20" s="379">
        <v>1.63385368043292</v>
      </c>
      <c r="CE20" s="379">
        <v>1.7221700955914501</v>
      </c>
      <c r="CF20" s="379">
        <v>1.8104865107499899</v>
      </c>
      <c r="CG20" s="379">
        <v>1.8988029259085299</v>
      </c>
      <c r="CH20" s="379">
        <v>1.98711934106706</v>
      </c>
      <c r="CI20" s="379">
        <v>2.0754357562256001</v>
      </c>
      <c r="CJ20" s="379">
        <v>2.1637521713841301</v>
      </c>
      <c r="CK20" s="379">
        <v>2.2704678397007001</v>
      </c>
      <c r="CL20" s="379">
        <v>2.3771835080172599</v>
      </c>
      <c r="CM20" s="379">
        <v>2.4838991763338298</v>
      </c>
      <c r="CN20" s="379">
        <v>2.59061484465039</v>
      </c>
      <c r="CO20" s="379">
        <v>2.69733051296696</v>
      </c>
      <c r="CP20" s="379">
        <v>2.8040461812835198</v>
      </c>
      <c r="CQ20" s="379">
        <v>2.9107618496000902</v>
      </c>
      <c r="CR20" s="379">
        <v>3.01747751791665</v>
      </c>
      <c r="CS20" s="379">
        <v>3.12419318623322</v>
      </c>
      <c r="CT20" s="379">
        <v>3.2309088545497802</v>
      </c>
      <c r="CU20" s="379">
        <v>3.3376245228663399</v>
      </c>
      <c r="CV20" s="379">
        <v>3.4443401911829099</v>
      </c>
      <c r="CW20" s="379">
        <v>3.5510558594994701</v>
      </c>
      <c r="CX20" s="379">
        <v>3.6577715278160401</v>
      </c>
      <c r="CY20" s="379">
        <v>3.7644871961325999</v>
      </c>
      <c r="CZ20" s="379">
        <v>3.8712028644491698</v>
      </c>
      <c r="DA20" s="379">
        <v>3.97791853276573</v>
      </c>
      <c r="DB20" s="379">
        <v>4.0846342010822996</v>
      </c>
      <c r="DC20" s="379">
        <v>4.1913498693988602</v>
      </c>
      <c r="DD20" s="379">
        <v>4.2980655377154298</v>
      </c>
      <c r="DE20" s="379">
        <v>4.4047812060319904</v>
      </c>
      <c r="DF20" s="379">
        <v>4.5114968743485502</v>
      </c>
      <c r="DG20" s="379">
        <v>4.6182125426651197</v>
      </c>
      <c r="DH20" s="379">
        <v>4.7249282109816804</v>
      </c>
      <c r="DI20" s="379">
        <v>4.8316438792982499</v>
      </c>
      <c r="DJ20" s="379">
        <v>4.9383595476148097</v>
      </c>
      <c r="DK20" s="379">
        <v>5.0450752159313801</v>
      </c>
      <c r="DL20" s="379">
        <v>5.1517908842479399</v>
      </c>
      <c r="DM20" s="380">
        <v>5.4093804284603397</v>
      </c>
      <c r="DO20" s="378" t="s">
        <v>128</v>
      </c>
      <c r="DP20" s="379">
        <v>2.31830589791157</v>
      </c>
      <c r="DQ20" s="379">
        <v>2.45078052064938</v>
      </c>
      <c r="DR20" s="379">
        <v>2.5832551433871802</v>
      </c>
      <c r="DS20" s="379">
        <v>2.71572976612498</v>
      </c>
      <c r="DT20" s="379">
        <v>2.8482043888627899</v>
      </c>
      <c r="DU20" s="379">
        <v>2.9806790116005901</v>
      </c>
      <c r="DV20" s="379">
        <v>3.1131536343384001</v>
      </c>
      <c r="DW20" s="379">
        <v>3.2456282570761998</v>
      </c>
      <c r="DX20" s="379">
        <v>3.4057017595510501</v>
      </c>
      <c r="DY20" s="379">
        <v>3.5657752620258898</v>
      </c>
      <c r="DZ20" s="379">
        <v>3.7258487645007401</v>
      </c>
      <c r="EA20" s="379">
        <v>3.88592226697559</v>
      </c>
      <c r="EB20" s="379">
        <v>4.04599576945043</v>
      </c>
      <c r="EC20" s="379">
        <v>4.2060692719252799</v>
      </c>
      <c r="ED20" s="379">
        <v>4.3661427744001298</v>
      </c>
      <c r="EE20" s="379">
        <v>4.5262162768749796</v>
      </c>
      <c r="EF20" s="379">
        <v>4.6862897793498197</v>
      </c>
      <c r="EG20" s="379">
        <v>4.8463632818246696</v>
      </c>
      <c r="EH20" s="379">
        <v>5.0064367842995203</v>
      </c>
      <c r="EI20" s="379">
        <v>5.1665102867743604</v>
      </c>
      <c r="EJ20" s="379">
        <v>5.3265837892492103</v>
      </c>
      <c r="EK20" s="379">
        <v>5.4866572917240504</v>
      </c>
      <c r="EL20" s="379">
        <v>5.6467307941989002</v>
      </c>
      <c r="EM20" s="379">
        <v>5.8068042966737501</v>
      </c>
      <c r="EN20" s="379">
        <v>5.9668777991485999</v>
      </c>
      <c r="EO20" s="379">
        <v>6.12695130162344</v>
      </c>
      <c r="EP20" s="379">
        <v>6.2870248040982899</v>
      </c>
      <c r="EQ20" s="379">
        <v>6.4470983065731398</v>
      </c>
      <c r="ER20" s="379">
        <v>6.6071718090479798</v>
      </c>
      <c r="ES20" s="379">
        <v>6.7672453115228297</v>
      </c>
      <c r="ET20" s="379">
        <v>6.9273188139976796</v>
      </c>
      <c r="EU20" s="379">
        <v>7.0873923164725197</v>
      </c>
      <c r="EV20" s="379">
        <v>7.2474658189473704</v>
      </c>
      <c r="EW20" s="379">
        <v>7.4075393214222096</v>
      </c>
      <c r="EX20" s="379">
        <v>7.5676128238970604</v>
      </c>
      <c r="EY20" s="379">
        <v>7.7276863263719102</v>
      </c>
      <c r="EZ20" s="380">
        <v>2.7046902142301699</v>
      </c>
      <c r="FB20" s="378" t="s">
        <v>128</v>
      </c>
      <c r="FC20" s="379">
        <v>3.0910745305487599</v>
      </c>
      <c r="FD20" s="379">
        <v>3.26770736086584</v>
      </c>
      <c r="FE20" s="379">
        <v>3.4443401911829099</v>
      </c>
      <c r="FF20" s="379">
        <v>3.6209730214999798</v>
      </c>
      <c r="FG20" s="379">
        <v>3.7976058518170501</v>
      </c>
      <c r="FH20" s="379">
        <v>3.97423868213412</v>
      </c>
      <c r="FI20" s="379">
        <v>4.1508715124512001</v>
      </c>
      <c r="FJ20" s="379">
        <v>4.32750434276827</v>
      </c>
      <c r="FK20" s="379">
        <v>4.5409356794014002</v>
      </c>
      <c r="FL20" s="379">
        <v>4.7543670160345304</v>
      </c>
      <c r="FM20" s="379">
        <v>4.9677983526676597</v>
      </c>
      <c r="FN20" s="379">
        <v>5.1812296893007899</v>
      </c>
      <c r="FO20" s="379">
        <v>5.3946610259339103</v>
      </c>
      <c r="FP20" s="379">
        <v>5.6080923625670396</v>
      </c>
      <c r="FQ20" s="379">
        <v>5.8215236992001698</v>
      </c>
      <c r="FR20" s="379">
        <v>6.0349550358333</v>
      </c>
      <c r="FS20" s="379">
        <v>6.2483863724664301</v>
      </c>
      <c r="FT20" s="379">
        <v>6.4618177090995603</v>
      </c>
      <c r="FU20" s="379">
        <v>6.6752490457326896</v>
      </c>
      <c r="FV20" s="379">
        <v>6.8886803823658198</v>
      </c>
      <c r="FW20" s="379">
        <v>7.10211171899895</v>
      </c>
      <c r="FX20" s="379">
        <v>7.3155430556320704</v>
      </c>
      <c r="FY20" s="379">
        <v>7.5289743922651997</v>
      </c>
      <c r="FZ20" s="379">
        <v>7.7424057288983299</v>
      </c>
      <c r="GA20" s="379">
        <v>7.9558370655314601</v>
      </c>
      <c r="GB20" s="379">
        <v>8.1692684021645903</v>
      </c>
      <c r="GC20" s="379">
        <v>8.3826997387977205</v>
      </c>
      <c r="GD20" s="379">
        <v>8.5961310754308506</v>
      </c>
      <c r="GE20" s="379">
        <v>8.8095624120639808</v>
      </c>
      <c r="GF20" s="379">
        <v>9.0229937486971092</v>
      </c>
      <c r="GG20" s="379">
        <v>9.2364250853302305</v>
      </c>
      <c r="GH20" s="379">
        <v>9.4498564219633696</v>
      </c>
      <c r="GI20" s="379">
        <v>9.6632877585964998</v>
      </c>
      <c r="GJ20" s="379">
        <v>9.8767190952296193</v>
      </c>
      <c r="GK20" s="379">
        <v>10.090150431862799</v>
      </c>
      <c r="GL20" s="379">
        <v>10.303581768495899</v>
      </c>
      <c r="GM20" s="375">
        <v>0</v>
      </c>
    </row>
    <row r="21" spans="1:195" s="369" customFormat="1" ht="15.5" x14ac:dyDescent="0.3">
      <c r="A21" s="382" t="s">
        <v>129</v>
      </c>
      <c r="B21" s="375">
        <v>0</v>
      </c>
      <c r="C21" s="375">
        <v>0</v>
      </c>
      <c r="D21" s="375">
        <v>0</v>
      </c>
      <c r="E21" s="375">
        <v>0</v>
      </c>
      <c r="F21" s="375">
        <v>0</v>
      </c>
      <c r="G21" s="375">
        <v>0</v>
      </c>
      <c r="H21" s="375">
        <v>0</v>
      </c>
      <c r="I21" s="375">
        <v>0</v>
      </c>
      <c r="J21" s="375">
        <v>0</v>
      </c>
      <c r="K21" s="375">
        <v>0</v>
      </c>
      <c r="L21" s="375">
        <v>0</v>
      </c>
      <c r="M21" s="375">
        <v>0</v>
      </c>
      <c r="N21" s="375">
        <v>0</v>
      </c>
      <c r="O21" s="375">
        <v>0</v>
      </c>
      <c r="P21" s="375">
        <v>0</v>
      </c>
      <c r="Q21" s="375">
        <v>0</v>
      </c>
      <c r="R21" s="375">
        <v>0</v>
      </c>
      <c r="S21" s="375">
        <v>0</v>
      </c>
      <c r="T21" s="375">
        <v>0</v>
      </c>
      <c r="U21" s="375">
        <v>0</v>
      </c>
      <c r="V21" s="375">
        <v>0</v>
      </c>
      <c r="W21" s="375">
        <v>0</v>
      </c>
      <c r="X21" s="375">
        <v>0</v>
      </c>
      <c r="Y21" s="375">
        <v>0</v>
      </c>
      <c r="Z21" s="375">
        <v>0</v>
      </c>
      <c r="AA21" s="375">
        <v>0</v>
      </c>
      <c r="AB21" s="375">
        <v>0</v>
      </c>
      <c r="AC21" s="375">
        <v>0</v>
      </c>
      <c r="AD21" s="375">
        <v>0</v>
      </c>
      <c r="AE21" s="375">
        <v>0</v>
      </c>
      <c r="AF21" s="375">
        <v>0</v>
      </c>
      <c r="AG21" s="375">
        <v>0</v>
      </c>
      <c r="AH21" s="375">
        <v>0</v>
      </c>
      <c r="AI21" s="375">
        <v>0</v>
      </c>
      <c r="AJ21" s="375">
        <v>0</v>
      </c>
      <c r="AK21" s="375">
        <v>0</v>
      </c>
      <c r="AL21" s="380">
        <v>236.272656087071</v>
      </c>
      <c r="AO21" s="378" t="s">
        <v>129</v>
      </c>
      <c r="AP21" s="379">
        <v>16.876618291933699</v>
      </c>
      <c r="AQ21" s="379">
        <v>17.840996480044101</v>
      </c>
      <c r="AR21" s="379">
        <v>18.805374668154599</v>
      </c>
      <c r="AS21" s="379">
        <v>19.7697528562651</v>
      </c>
      <c r="AT21" s="379">
        <v>20.734131044375602</v>
      </c>
      <c r="AU21" s="379">
        <v>21.698509232486099</v>
      </c>
      <c r="AV21" s="379">
        <v>22.662887420596601</v>
      </c>
      <c r="AW21" s="379">
        <v>23.627265608707098</v>
      </c>
      <c r="AX21" s="379">
        <v>24.7925559193406</v>
      </c>
      <c r="AY21" s="379">
        <v>25.957846229974098</v>
      </c>
      <c r="AZ21" s="379">
        <v>27.1231365406077</v>
      </c>
      <c r="BA21" s="379">
        <v>28.288426851241201</v>
      </c>
      <c r="BB21" s="379">
        <v>29.4537171618747</v>
      </c>
      <c r="BC21" s="379">
        <v>30.619007472508201</v>
      </c>
      <c r="BD21" s="379">
        <v>31.7842977831417</v>
      </c>
      <c r="BE21" s="379">
        <v>32.949588093775198</v>
      </c>
      <c r="BF21" s="379">
        <v>34.114878404408699</v>
      </c>
      <c r="BG21" s="379">
        <v>35.280168715042201</v>
      </c>
      <c r="BH21" s="379">
        <v>36.445459025675802</v>
      </c>
      <c r="BI21" s="379">
        <v>37.610749336309297</v>
      </c>
      <c r="BJ21" s="379">
        <v>38.776039646942799</v>
      </c>
      <c r="BK21" s="379">
        <v>39.941329957576301</v>
      </c>
      <c r="BL21" s="379">
        <v>41.106620268209802</v>
      </c>
      <c r="BM21" s="379">
        <v>42.271910578843404</v>
      </c>
      <c r="BN21" s="379">
        <v>43.437200889476898</v>
      </c>
      <c r="BO21" s="379">
        <v>44.6024912001104</v>
      </c>
      <c r="BP21" s="379">
        <v>45.767781510743902</v>
      </c>
      <c r="BQ21" s="379">
        <v>46.933071821377403</v>
      </c>
      <c r="BR21" s="379">
        <v>48.098362132010898</v>
      </c>
      <c r="BS21" s="379">
        <v>49.2636524426444</v>
      </c>
      <c r="BT21" s="379">
        <v>50.428942753278001</v>
      </c>
      <c r="BU21" s="379">
        <v>51.594233063911503</v>
      </c>
      <c r="BV21" s="379">
        <v>52.759523374544997</v>
      </c>
      <c r="BW21" s="379">
        <v>53.924813685178499</v>
      </c>
      <c r="BX21" s="379">
        <v>55.090103995812001</v>
      </c>
      <c r="BY21" s="379">
        <v>56.255394306445503</v>
      </c>
      <c r="BZ21" s="380">
        <v>177.20449206530299</v>
      </c>
      <c r="CB21" s="381" t="s">
        <v>129</v>
      </c>
      <c r="CC21" s="379">
        <v>33.753236583867299</v>
      </c>
      <c r="CD21" s="379">
        <v>35.681992960088301</v>
      </c>
      <c r="CE21" s="379">
        <v>37.610749336309297</v>
      </c>
      <c r="CF21" s="379">
        <v>39.5395057125302</v>
      </c>
      <c r="CG21" s="379">
        <v>41.468262088751302</v>
      </c>
      <c r="CH21" s="379">
        <v>43.397018464972199</v>
      </c>
      <c r="CI21" s="379">
        <v>45.325774841193201</v>
      </c>
      <c r="CJ21" s="379">
        <v>47.254531217414197</v>
      </c>
      <c r="CK21" s="379">
        <v>49.5851118386813</v>
      </c>
      <c r="CL21" s="379">
        <v>51.915692459948303</v>
      </c>
      <c r="CM21" s="379">
        <v>54.2462730812153</v>
      </c>
      <c r="CN21" s="379">
        <v>56.576853702482303</v>
      </c>
      <c r="CO21" s="379">
        <v>58.907434323749399</v>
      </c>
      <c r="CP21" s="379">
        <v>61.238014945016403</v>
      </c>
      <c r="CQ21" s="379">
        <v>63.568595566283399</v>
      </c>
      <c r="CR21" s="379">
        <v>65.899176187550495</v>
      </c>
      <c r="CS21" s="379">
        <v>68.229756808817498</v>
      </c>
      <c r="CT21" s="379">
        <v>70.560337430084502</v>
      </c>
      <c r="CU21" s="379">
        <v>72.890918051351605</v>
      </c>
      <c r="CV21" s="379">
        <v>75.221498672618594</v>
      </c>
      <c r="CW21" s="379">
        <v>77.552079293885598</v>
      </c>
      <c r="CX21" s="379">
        <v>79.882659915152601</v>
      </c>
      <c r="CY21" s="379">
        <v>82.213240536419605</v>
      </c>
      <c r="CZ21" s="379">
        <v>84.543821157686693</v>
      </c>
      <c r="DA21" s="379">
        <v>86.874401778953796</v>
      </c>
      <c r="DB21" s="379">
        <v>89.2049824002207</v>
      </c>
      <c r="DC21" s="379">
        <v>91.535563021487803</v>
      </c>
      <c r="DD21" s="379">
        <v>93.866143642754807</v>
      </c>
      <c r="DE21" s="379">
        <v>96.196724264021796</v>
      </c>
      <c r="DF21" s="379">
        <v>98.527304885288899</v>
      </c>
      <c r="DG21" s="379">
        <v>100.857885506556</v>
      </c>
      <c r="DH21" s="379">
        <v>103.18846612782301</v>
      </c>
      <c r="DI21" s="379">
        <v>105.51904674908999</v>
      </c>
      <c r="DJ21" s="379">
        <v>107.849627370357</v>
      </c>
      <c r="DK21" s="379">
        <v>110.180207991624</v>
      </c>
      <c r="DL21" s="379">
        <v>112.51078861289101</v>
      </c>
      <c r="DM21" s="380">
        <v>118.136328043536</v>
      </c>
      <c r="DO21" s="378" t="s">
        <v>129</v>
      </c>
      <c r="DP21" s="379">
        <v>50.629854875801001</v>
      </c>
      <c r="DQ21" s="379">
        <v>53.522989440132399</v>
      </c>
      <c r="DR21" s="379">
        <v>56.416124004464002</v>
      </c>
      <c r="DS21" s="379">
        <v>59.3092585687954</v>
      </c>
      <c r="DT21" s="379">
        <v>62.202393133126897</v>
      </c>
      <c r="DU21" s="379">
        <v>65.095527697458394</v>
      </c>
      <c r="DV21" s="379">
        <v>67.988662261789898</v>
      </c>
      <c r="DW21" s="379">
        <v>70.881796826121303</v>
      </c>
      <c r="DX21" s="379">
        <v>74.3776677580219</v>
      </c>
      <c r="DY21" s="379">
        <v>77.873538689922398</v>
      </c>
      <c r="DZ21" s="379">
        <v>81.369409621822996</v>
      </c>
      <c r="EA21" s="379">
        <v>84.865280553723494</v>
      </c>
      <c r="EB21" s="379">
        <v>88.361151485624106</v>
      </c>
      <c r="EC21" s="379">
        <v>91.857022417524604</v>
      </c>
      <c r="ED21" s="379">
        <v>95.352893349425102</v>
      </c>
      <c r="EE21" s="379">
        <v>98.8487642813257</v>
      </c>
      <c r="EF21" s="379">
        <v>102.344635213226</v>
      </c>
      <c r="EG21" s="379">
        <v>105.84050614512699</v>
      </c>
      <c r="EH21" s="379">
        <v>109.336377077027</v>
      </c>
      <c r="EI21" s="379">
        <v>112.832248008928</v>
      </c>
      <c r="EJ21" s="379">
        <v>116.32811894082801</v>
      </c>
      <c r="EK21" s="379">
        <v>119.823989872729</v>
      </c>
      <c r="EL21" s="379">
        <v>123.319860804629</v>
      </c>
      <c r="EM21" s="379">
        <v>126.81573173653</v>
      </c>
      <c r="EN21" s="379">
        <v>130.31160266843099</v>
      </c>
      <c r="EO21" s="379">
        <v>133.80747360033101</v>
      </c>
      <c r="EP21" s="379">
        <v>137.30334453223199</v>
      </c>
      <c r="EQ21" s="379">
        <v>140.799215464132</v>
      </c>
      <c r="ER21" s="379">
        <v>144.29508639603301</v>
      </c>
      <c r="ES21" s="379">
        <v>147.790957327933</v>
      </c>
      <c r="ET21" s="379">
        <v>151.28682825983401</v>
      </c>
      <c r="EU21" s="379">
        <v>154.782699191734</v>
      </c>
      <c r="EV21" s="379">
        <v>158.27857012363501</v>
      </c>
      <c r="EW21" s="379">
        <v>161.77444105553599</v>
      </c>
      <c r="EX21" s="379">
        <v>165.270311987436</v>
      </c>
      <c r="EY21" s="379">
        <v>168.76618291933599</v>
      </c>
      <c r="EZ21" s="380">
        <v>59.068164021767799</v>
      </c>
      <c r="FB21" s="378" t="s">
        <v>129</v>
      </c>
      <c r="FC21" s="379">
        <v>67.506473167734597</v>
      </c>
      <c r="FD21" s="379">
        <v>71.363985920176603</v>
      </c>
      <c r="FE21" s="379">
        <v>75.221498672618594</v>
      </c>
      <c r="FF21" s="379">
        <v>79.0790114250605</v>
      </c>
      <c r="FG21" s="379">
        <v>82.936524177502505</v>
      </c>
      <c r="FH21" s="379">
        <v>86.794036929944497</v>
      </c>
      <c r="FI21" s="379">
        <v>90.651549682386403</v>
      </c>
      <c r="FJ21" s="379">
        <v>94.509062434828493</v>
      </c>
      <c r="FK21" s="379">
        <v>99.1702236773626</v>
      </c>
      <c r="FL21" s="379">
        <v>103.831384919897</v>
      </c>
      <c r="FM21" s="379">
        <v>108.492546162431</v>
      </c>
      <c r="FN21" s="379">
        <v>113.153707404965</v>
      </c>
      <c r="FO21" s="379">
        <v>117.814868647499</v>
      </c>
      <c r="FP21" s="379">
        <v>122.476029890033</v>
      </c>
      <c r="FQ21" s="379">
        <v>127.137191132567</v>
      </c>
      <c r="FR21" s="379">
        <v>131.79835237510099</v>
      </c>
      <c r="FS21" s="379">
        <v>136.459513617635</v>
      </c>
      <c r="FT21" s="379">
        <v>141.120674860169</v>
      </c>
      <c r="FU21" s="379">
        <v>145.78183610270301</v>
      </c>
      <c r="FV21" s="379">
        <v>150.44299734523699</v>
      </c>
      <c r="FW21" s="379">
        <v>155.104158587771</v>
      </c>
      <c r="FX21" s="379">
        <v>159.765319830305</v>
      </c>
      <c r="FY21" s="379">
        <v>164.42648107283901</v>
      </c>
      <c r="FZ21" s="379">
        <v>169.08764231537299</v>
      </c>
      <c r="GA21" s="379">
        <v>173.74880355790799</v>
      </c>
      <c r="GB21" s="379">
        <v>178.409964800441</v>
      </c>
      <c r="GC21" s="379">
        <v>183.071126042976</v>
      </c>
      <c r="GD21" s="379">
        <v>187.73228728551001</v>
      </c>
      <c r="GE21" s="379">
        <v>192.39344852804399</v>
      </c>
      <c r="GF21" s="379">
        <v>197.054609770578</v>
      </c>
      <c r="GG21" s="379">
        <v>201.715771013112</v>
      </c>
      <c r="GH21" s="379">
        <v>206.37693225564601</v>
      </c>
      <c r="GI21" s="379">
        <v>211.03809349817999</v>
      </c>
      <c r="GJ21" s="379">
        <v>215.699254740714</v>
      </c>
      <c r="GK21" s="379">
        <v>220.360415983248</v>
      </c>
      <c r="GL21" s="379">
        <v>225.02157722578201</v>
      </c>
      <c r="GM21" s="375">
        <v>0</v>
      </c>
    </row>
    <row r="22" spans="1:195" s="369" customFormat="1" ht="15.5" x14ac:dyDescent="0.3">
      <c r="A22" s="382" t="s">
        <v>130</v>
      </c>
      <c r="B22" s="375">
        <v>0</v>
      </c>
      <c r="C22" s="375">
        <v>0</v>
      </c>
      <c r="D22" s="375">
        <v>0</v>
      </c>
      <c r="E22" s="375">
        <v>0</v>
      </c>
      <c r="F22" s="375">
        <v>0</v>
      </c>
      <c r="G22" s="375">
        <v>0</v>
      </c>
      <c r="H22" s="375">
        <v>0</v>
      </c>
      <c r="I22" s="375">
        <v>0</v>
      </c>
      <c r="J22" s="375">
        <v>0</v>
      </c>
      <c r="K22" s="375">
        <v>0</v>
      </c>
      <c r="L22" s="375">
        <v>0</v>
      </c>
      <c r="M22" s="375">
        <v>0</v>
      </c>
      <c r="N22" s="375">
        <v>0</v>
      </c>
      <c r="O22" s="375">
        <v>0</v>
      </c>
      <c r="P22" s="375">
        <v>0</v>
      </c>
      <c r="Q22" s="375">
        <v>0</v>
      </c>
      <c r="R22" s="375">
        <v>0</v>
      </c>
      <c r="S22" s="375">
        <v>0</v>
      </c>
      <c r="T22" s="375">
        <v>0</v>
      </c>
      <c r="U22" s="375">
        <v>0</v>
      </c>
      <c r="V22" s="375">
        <v>0</v>
      </c>
      <c r="W22" s="375">
        <v>0</v>
      </c>
      <c r="X22" s="375">
        <v>0</v>
      </c>
      <c r="Y22" s="375">
        <v>0</v>
      </c>
      <c r="Z22" s="375">
        <v>0</v>
      </c>
      <c r="AA22" s="375">
        <v>0</v>
      </c>
      <c r="AB22" s="375">
        <v>0</v>
      </c>
      <c r="AC22" s="375">
        <v>0</v>
      </c>
      <c r="AD22" s="375">
        <v>0</v>
      </c>
      <c r="AE22" s="375">
        <v>0</v>
      </c>
      <c r="AF22" s="375">
        <v>0</v>
      </c>
      <c r="AG22" s="375">
        <v>0</v>
      </c>
      <c r="AH22" s="375">
        <v>0</v>
      </c>
      <c r="AI22" s="375">
        <v>0</v>
      </c>
      <c r="AJ22" s="375">
        <v>0</v>
      </c>
      <c r="AK22" s="375">
        <v>0</v>
      </c>
      <c r="AL22" s="380">
        <v>5.2401875550758996</v>
      </c>
      <c r="AO22" s="378" t="s">
        <v>130</v>
      </c>
      <c r="AP22" s="379">
        <v>0.37429911107684999</v>
      </c>
      <c r="AQ22" s="379">
        <v>0.39568763170981303</v>
      </c>
      <c r="AR22" s="379">
        <v>0.41707615234277601</v>
      </c>
      <c r="AS22" s="379">
        <v>0.43846467297573799</v>
      </c>
      <c r="AT22" s="379">
        <v>0.45985319360870103</v>
      </c>
      <c r="AU22" s="379">
        <v>0.48124171424166401</v>
      </c>
      <c r="AV22" s="379">
        <v>0.50263023487462699</v>
      </c>
      <c r="AW22" s="379">
        <v>0.52401875550759003</v>
      </c>
      <c r="AX22" s="379">
        <v>0.54986321793908699</v>
      </c>
      <c r="AY22" s="379">
        <v>0.57570768037058295</v>
      </c>
      <c r="AZ22" s="379">
        <v>0.60155214280208003</v>
      </c>
      <c r="BA22" s="379">
        <v>0.62739660523357699</v>
      </c>
      <c r="BB22" s="379">
        <v>0.65324106766507395</v>
      </c>
      <c r="BC22" s="379">
        <v>0.67908553009657002</v>
      </c>
      <c r="BD22" s="379">
        <v>0.70492999252806698</v>
      </c>
      <c r="BE22" s="379">
        <v>0.73077445495956395</v>
      </c>
      <c r="BF22" s="379">
        <v>0.75661891739106102</v>
      </c>
      <c r="BG22" s="379">
        <v>0.78246337982255698</v>
      </c>
      <c r="BH22" s="379">
        <v>0.80830784225405505</v>
      </c>
      <c r="BI22" s="379">
        <v>0.83415230468555102</v>
      </c>
      <c r="BJ22" s="379">
        <v>0.85999676711704798</v>
      </c>
      <c r="BK22" s="379">
        <v>0.88584122954854505</v>
      </c>
      <c r="BL22" s="379">
        <v>0.91168569198004101</v>
      </c>
      <c r="BM22" s="379">
        <v>0.93753015441153797</v>
      </c>
      <c r="BN22" s="379">
        <v>0.96337461684303505</v>
      </c>
      <c r="BO22" s="379">
        <v>0.98921907927453201</v>
      </c>
      <c r="BP22" s="379">
        <v>1.0150635417060301</v>
      </c>
      <c r="BQ22" s="379">
        <v>1.04090800413753</v>
      </c>
      <c r="BR22" s="379">
        <v>1.06675246656902</v>
      </c>
      <c r="BS22" s="379">
        <v>1.09259692900052</v>
      </c>
      <c r="BT22" s="379">
        <v>1.1184413914320199</v>
      </c>
      <c r="BU22" s="379">
        <v>1.1442858538635099</v>
      </c>
      <c r="BV22" s="379">
        <v>1.1701303162950101</v>
      </c>
      <c r="BW22" s="379">
        <v>1.19597477872651</v>
      </c>
      <c r="BX22" s="379">
        <v>1.221819241158</v>
      </c>
      <c r="BY22" s="379">
        <v>1.2476637035895</v>
      </c>
      <c r="BZ22" s="380">
        <v>3.93014066630692</v>
      </c>
      <c r="CB22" s="381" t="s">
        <v>130</v>
      </c>
      <c r="CC22" s="379">
        <v>0.74859822215369998</v>
      </c>
      <c r="CD22" s="379">
        <v>0.79137526341962505</v>
      </c>
      <c r="CE22" s="379">
        <v>0.83415230468555102</v>
      </c>
      <c r="CF22" s="379">
        <v>0.87692934595147698</v>
      </c>
      <c r="CG22" s="379">
        <v>0.91970638721740205</v>
      </c>
      <c r="CH22" s="379">
        <v>0.96248342848332802</v>
      </c>
      <c r="CI22" s="379">
        <v>1.00526046974925</v>
      </c>
      <c r="CJ22" s="379">
        <v>1.0480375110151801</v>
      </c>
      <c r="CK22" s="379">
        <v>1.09972643587817</v>
      </c>
      <c r="CL22" s="379">
        <v>1.1514153607411699</v>
      </c>
      <c r="CM22" s="379">
        <v>1.2031042856041601</v>
      </c>
      <c r="CN22" s="379">
        <v>1.25479321046715</v>
      </c>
      <c r="CO22" s="379">
        <v>1.3064821353301499</v>
      </c>
      <c r="CP22" s="379">
        <v>1.35817106019314</v>
      </c>
      <c r="CQ22" s="379">
        <v>1.40985998505613</v>
      </c>
      <c r="CR22" s="379">
        <v>1.4615489099191299</v>
      </c>
      <c r="CS22" s="379">
        <v>1.51323783478212</v>
      </c>
      <c r="CT22" s="379">
        <v>1.56492675964511</v>
      </c>
      <c r="CU22" s="379">
        <v>1.6166156845081101</v>
      </c>
      <c r="CV22" s="379">
        <v>1.6683046093711</v>
      </c>
      <c r="CW22" s="379">
        <v>1.7199935342341</v>
      </c>
      <c r="CX22" s="379">
        <v>1.7716824590970901</v>
      </c>
      <c r="CY22" s="379">
        <v>1.82337138396008</v>
      </c>
      <c r="CZ22" s="379">
        <v>1.8750603088230799</v>
      </c>
      <c r="DA22" s="379">
        <v>1.9267492336860701</v>
      </c>
      <c r="DB22" s="379">
        <v>1.97843815854906</v>
      </c>
      <c r="DC22" s="379">
        <v>2.0301270834120602</v>
      </c>
      <c r="DD22" s="379">
        <v>2.0818160082750499</v>
      </c>
      <c r="DE22" s="379">
        <v>2.13350493313804</v>
      </c>
      <c r="DF22" s="379">
        <v>2.1851938580010399</v>
      </c>
      <c r="DG22" s="379">
        <v>2.2368827828640301</v>
      </c>
      <c r="DH22" s="379">
        <v>2.28857170772703</v>
      </c>
      <c r="DI22" s="379">
        <v>2.3402606325900202</v>
      </c>
      <c r="DJ22" s="379">
        <v>2.3919495574530099</v>
      </c>
      <c r="DK22" s="379">
        <v>2.4436384823160102</v>
      </c>
      <c r="DL22" s="379">
        <v>2.4953274071789999</v>
      </c>
      <c r="DM22" s="380">
        <v>2.6200937775379498</v>
      </c>
      <c r="DO22" s="378" t="s">
        <v>130</v>
      </c>
      <c r="DP22" s="379">
        <v>1.1228973332305501</v>
      </c>
      <c r="DQ22" s="379">
        <v>1.18706289512944</v>
      </c>
      <c r="DR22" s="379">
        <v>1.2512284570283301</v>
      </c>
      <c r="DS22" s="379">
        <v>1.31539401892722</v>
      </c>
      <c r="DT22" s="379">
        <v>1.3795595808261001</v>
      </c>
      <c r="DU22" s="379">
        <v>1.44372514272499</v>
      </c>
      <c r="DV22" s="379">
        <v>1.5078907046238801</v>
      </c>
      <c r="DW22" s="379">
        <v>1.57205626652277</v>
      </c>
      <c r="DX22" s="379">
        <v>1.6495896538172601</v>
      </c>
      <c r="DY22" s="379">
        <v>1.72712304111175</v>
      </c>
      <c r="DZ22" s="379">
        <v>1.8046564284062401</v>
      </c>
      <c r="EA22" s="379">
        <v>1.88218981570073</v>
      </c>
      <c r="EB22" s="379">
        <v>1.9597232029952201</v>
      </c>
      <c r="EC22" s="379">
        <v>2.0372565902897102</v>
      </c>
      <c r="ED22" s="379">
        <v>2.1147899775841998</v>
      </c>
      <c r="EE22" s="379">
        <v>2.19232336487869</v>
      </c>
      <c r="EF22" s="379">
        <v>2.2698567521731801</v>
      </c>
      <c r="EG22" s="379">
        <v>2.3473901394676702</v>
      </c>
      <c r="EH22" s="379">
        <v>2.4249235267621598</v>
      </c>
      <c r="EI22" s="379">
        <v>2.5024569140566499</v>
      </c>
      <c r="EJ22" s="379">
        <v>2.57999030135114</v>
      </c>
      <c r="EK22" s="379">
        <v>2.6575236886456302</v>
      </c>
      <c r="EL22" s="379">
        <v>2.7350570759401198</v>
      </c>
      <c r="EM22" s="379">
        <v>2.8125904632346201</v>
      </c>
      <c r="EN22" s="379">
        <v>2.8901238505291098</v>
      </c>
      <c r="EO22" s="379">
        <v>2.9676572378235901</v>
      </c>
      <c r="EP22" s="379">
        <v>3.04519062511809</v>
      </c>
      <c r="EQ22" s="379">
        <v>3.1227240124125801</v>
      </c>
      <c r="ER22" s="379">
        <v>3.2002573997070698</v>
      </c>
      <c r="ES22" s="379">
        <v>3.2777907870015599</v>
      </c>
      <c r="ET22" s="379">
        <v>3.35532417429605</v>
      </c>
      <c r="EU22" s="379">
        <v>3.4328575615905401</v>
      </c>
      <c r="EV22" s="379">
        <v>3.5103909488850298</v>
      </c>
      <c r="EW22" s="379">
        <v>3.5879243361795199</v>
      </c>
      <c r="EX22" s="379">
        <v>3.66545772347401</v>
      </c>
      <c r="EY22" s="379">
        <v>3.7429911107685001</v>
      </c>
      <c r="EZ22" s="380">
        <v>1.31004688876897</v>
      </c>
      <c r="FB22" s="378" t="s">
        <v>130</v>
      </c>
      <c r="FC22" s="379">
        <v>1.4971964443074</v>
      </c>
      <c r="FD22" s="379">
        <v>1.5827505268392501</v>
      </c>
      <c r="FE22" s="379">
        <v>1.6683046093711</v>
      </c>
      <c r="FF22" s="379">
        <v>1.75385869190295</v>
      </c>
      <c r="FG22" s="379">
        <v>1.8394127744348101</v>
      </c>
      <c r="FH22" s="379">
        <v>1.92496685696666</v>
      </c>
      <c r="FI22" s="379">
        <v>2.0105209394985102</v>
      </c>
      <c r="FJ22" s="379">
        <v>2.0960750220303601</v>
      </c>
      <c r="FK22" s="379">
        <v>2.1994528717563502</v>
      </c>
      <c r="FL22" s="379">
        <v>2.30283072148233</v>
      </c>
      <c r="FM22" s="379">
        <v>2.4062085712083201</v>
      </c>
      <c r="FN22" s="379">
        <v>2.5095864209343102</v>
      </c>
      <c r="FO22" s="379">
        <v>2.61296427066029</v>
      </c>
      <c r="FP22" s="379">
        <v>2.7163421203862801</v>
      </c>
      <c r="FQ22" s="379">
        <v>2.8197199701122702</v>
      </c>
      <c r="FR22" s="379">
        <v>2.9230978198382598</v>
      </c>
      <c r="FS22" s="379">
        <v>3.0264756695642401</v>
      </c>
      <c r="FT22" s="379">
        <v>3.1298535192902301</v>
      </c>
      <c r="FU22" s="379">
        <v>3.2332313690162202</v>
      </c>
      <c r="FV22" s="379">
        <v>3.3366092187422098</v>
      </c>
      <c r="FW22" s="379">
        <v>3.4399870684681901</v>
      </c>
      <c r="FX22" s="379">
        <v>3.5433649181941802</v>
      </c>
      <c r="FY22" s="379">
        <v>3.6467427679201698</v>
      </c>
      <c r="FZ22" s="379">
        <v>3.7501206176461501</v>
      </c>
      <c r="GA22" s="379">
        <v>3.8534984673721402</v>
      </c>
      <c r="GB22" s="379">
        <v>3.9568763170981298</v>
      </c>
      <c r="GC22" s="379">
        <v>4.0602541668241097</v>
      </c>
      <c r="GD22" s="379">
        <v>4.1636320165500997</v>
      </c>
      <c r="GE22" s="379">
        <v>4.2670098662760898</v>
      </c>
      <c r="GF22" s="379">
        <v>4.3703877160020799</v>
      </c>
      <c r="GG22" s="379">
        <v>4.4737655657280602</v>
      </c>
      <c r="GH22" s="379">
        <v>4.5771434154540502</v>
      </c>
      <c r="GI22" s="379">
        <v>4.6805212651800403</v>
      </c>
      <c r="GJ22" s="379">
        <v>4.7838991149060197</v>
      </c>
      <c r="GK22" s="379">
        <v>4.8872769646320098</v>
      </c>
      <c r="GL22" s="379">
        <v>4.9906548143579998</v>
      </c>
      <c r="GM22" s="375">
        <v>0</v>
      </c>
    </row>
    <row r="23" spans="1:195" s="369" customFormat="1" ht="15.5" x14ac:dyDescent="0.3">
      <c r="A23" s="382" t="s">
        <v>131</v>
      </c>
      <c r="B23" s="375">
        <v>0</v>
      </c>
      <c r="C23" s="375">
        <v>0</v>
      </c>
      <c r="D23" s="375">
        <v>0</v>
      </c>
      <c r="E23" s="375">
        <v>0</v>
      </c>
      <c r="F23" s="375">
        <v>0</v>
      </c>
      <c r="G23" s="375">
        <v>0</v>
      </c>
      <c r="H23" s="375">
        <v>0</v>
      </c>
      <c r="I23" s="375">
        <v>0</v>
      </c>
      <c r="J23" s="375">
        <v>0</v>
      </c>
      <c r="K23" s="375">
        <v>0</v>
      </c>
      <c r="L23" s="375">
        <v>0</v>
      </c>
      <c r="M23" s="375">
        <v>0</v>
      </c>
      <c r="N23" s="375">
        <v>0</v>
      </c>
      <c r="O23" s="375">
        <v>0</v>
      </c>
      <c r="P23" s="375">
        <v>0</v>
      </c>
      <c r="Q23" s="375">
        <v>0</v>
      </c>
      <c r="R23" s="375">
        <v>0</v>
      </c>
      <c r="S23" s="375">
        <v>0</v>
      </c>
      <c r="T23" s="375">
        <v>0</v>
      </c>
      <c r="U23" s="375">
        <v>0</v>
      </c>
      <c r="V23" s="375">
        <v>0</v>
      </c>
      <c r="W23" s="375">
        <v>0</v>
      </c>
      <c r="X23" s="375">
        <v>0</v>
      </c>
      <c r="Y23" s="375">
        <v>0</v>
      </c>
      <c r="Z23" s="375">
        <v>0</v>
      </c>
      <c r="AA23" s="375">
        <v>0</v>
      </c>
      <c r="AB23" s="375">
        <v>0</v>
      </c>
      <c r="AC23" s="375">
        <v>0</v>
      </c>
      <c r="AD23" s="375">
        <v>0</v>
      </c>
      <c r="AE23" s="375">
        <v>0</v>
      </c>
      <c r="AF23" s="375">
        <v>0</v>
      </c>
      <c r="AG23" s="375">
        <v>0</v>
      </c>
      <c r="AH23" s="375">
        <v>0</v>
      </c>
      <c r="AI23" s="375">
        <v>0</v>
      </c>
      <c r="AJ23" s="375">
        <v>0</v>
      </c>
      <c r="AK23" s="375">
        <v>0</v>
      </c>
      <c r="AL23" s="380">
        <v>9.6444715343714993</v>
      </c>
      <c r="AO23" s="378" t="s">
        <v>131</v>
      </c>
      <c r="AP23" s="379">
        <v>0.68889082388367895</v>
      </c>
      <c r="AQ23" s="379">
        <v>0.72825601381988903</v>
      </c>
      <c r="AR23" s="379">
        <v>0.76762120375609899</v>
      </c>
      <c r="AS23" s="379">
        <v>0.80698639369230896</v>
      </c>
      <c r="AT23" s="379">
        <v>0.84635158362852003</v>
      </c>
      <c r="AU23" s="379">
        <v>0.88571677356473</v>
      </c>
      <c r="AV23" s="379">
        <v>0.92508196350093996</v>
      </c>
      <c r="AW23" s="379">
        <v>0.96444715343715004</v>
      </c>
      <c r="AX23" s="379">
        <v>1.01201342461007</v>
      </c>
      <c r="AY23" s="379">
        <v>1.0595796957829899</v>
      </c>
      <c r="AZ23" s="379">
        <v>1.1071459669559101</v>
      </c>
      <c r="BA23" s="379">
        <v>1.1547122381288299</v>
      </c>
      <c r="BB23" s="379">
        <v>1.2022785093017501</v>
      </c>
      <c r="BC23" s="379">
        <v>1.24984478047467</v>
      </c>
      <c r="BD23" s="379">
        <v>1.2974110516476001</v>
      </c>
      <c r="BE23" s="379">
        <v>1.34497732282052</v>
      </c>
      <c r="BF23" s="379">
        <v>1.3925435939934401</v>
      </c>
      <c r="BG23" s="379">
        <v>1.44010986516636</v>
      </c>
      <c r="BH23" s="379">
        <v>1.4876761363392801</v>
      </c>
      <c r="BI23" s="379">
        <v>1.5352424075122</v>
      </c>
      <c r="BJ23" s="379">
        <v>1.5828086786851201</v>
      </c>
      <c r="BK23" s="379">
        <v>1.63037494985804</v>
      </c>
      <c r="BL23" s="379">
        <v>1.6779412210309601</v>
      </c>
      <c r="BM23" s="379">
        <v>1.72550749220388</v>
      </c>
      <c r="BN23" s="379">
        <v>1.7730737633767999</v>
      </c>
      <c r="BO23" s="379">
        <v>1.82064003454972</v>
      </c>
      <c r="BP23" s="379">
        <v>1.8682063057226399</v>
      </c>
      <c r="BQ23" s="379">
        <v>1.91577257689556</v>
      </c>
      <c r="BR23" s="379">
        <v>1.9633388480684799</v>
      </c>
      <c r="BS23" s="379">
        <v>2.0109051192414</v>
      </c>
      <c r="BT23" s="379">
        <v>2.0584713904143301</v>
      </c>
      <c r="BU23" s="379">
        <v>2.10603766158725</v>
      </c>
      <c r="BV23" s="379">
        <v>2.1536039327601699</v>
      </c>
      <c r="BW23" s="379">
        <v>2.2011702039330898</v>
      </c>
      <c r="BX23" s="379">
        <v>2.2487364751060102</v>
      </c>
      <c r="BY23" s="379">
        <v>2.2963027462789301</v>
      </c>
      <c r="BZ23" s="380">
        <v>7.2333536507786302</v>
      </c>
      <c r="CB23" s="381" t="s">
        <v>131</v>
      </c>
      <c r="CC23" s="379">
        <v>1.3777816477673599</v>
      </c>
      <c r="CD23" s="379">
        <v>1.45651202763978</v>
      </c>
      <c r="CE23" s="379">
        <v>1.5352424075122</v>
      </c>
      <c r="CF23" s="379">
        <v>1.6139727873846199</v>
      </c>
      <c r="CG23" s="379">
        <v>1.6927031672570401</v>
      </c>
      <c r="CH23" s="379">
        <v>1.77143354712946</v>
      </c>
      <c r="CI23" s="379">
        <v>1.8501639270018799</v>
      </c>
      <c r="CJ23" s="379">
        <v>1.9288943068743001</v>
      </c>
      <c r="CK23" s="379">
        <v>2.0240268492201401</v>
      </c>
      <c r="CL23" s="379">
        <v>2.1191593915659799</v>
      </c>
      <c r="CM23" s="379">
        <v>2.2142919339118201</v>
      </c>
      <c r="CN23" s="379">
        <v>2.3094244762576701</v>
      </c>
      <c r="CO23" s="379">
        <v>2.4045570186035099</v>
      </c>
      <c r="CP23" s="379">
        <v>2.4996895609493501</v>
      </c>
      <c r="CQ23" s="379">
        <v>2.5948221032951899</v>
      </c>
      <c r="CR23" s="379">
        <v>2.6899546456410302</v>
      </c>
      <c r="CS23" s="379">
        <v>2.7850871879868699</v>
      </c>
      <c r="CT23" s="379">
        <v>2.8802197303327102</v>
      </c>
      <c r="CU23" s="379">
        <v>2.97535227267855</v>
      </c>
      <c r="CV23" s="379">
        <v>3.0704848150244</v>
      </c>
      <c r="CW23" s="379">
        <v>3.1656173573702402</v>
      </c>
      <c r="CX23" s="379">
        <v>3.26074989971608</v>
      </c>
      <c r="CY23" s="379">
        <v>3.3558824420619202</v>
      </c>
      <c r="CZ23" s="379">
        <v>3.45101498440776</v>
      </c>
      <c r="DA23" s="379">
        <v>3.5461475267535998</v>
      </c>
      <c r="DB23" s="379">
        <v>3.64128006909944</v>
      </c>
      <c r="DC23" s="379">
        <v>3.73641261144529</v>
      </c>
      <c r="DD23" s="379">
        <v>3.8315451537911298</v>
      </c>
      <c r="DE23" s="379">
        <v>3.92667769613697</v>
      </c>
      <c r="DF23" s="379">
        <v>4.0218102384828098</v>
      </c>
      <c r="DG23" s="379">
        <v>4.1169427808286496</v>
      </c>
      <c r="DH23" s="379">
        <v>4.2120753231744903</v>
      </c>
      <c r="DI23" s="379">
        <v>4.3072078655203399</v>
      </c>
      <c r="DJ23" s="379">
        <v>4.4023404078661796</v>
      </c>
      <c r="DK23" s="379">
        <v>4.4974729502120203</v>
      </c>
      <c r="DL23" s="379">
        <v>4.5926054925578601</v>
      </c>
      <c r="DM23" s="380">
        <v>4.8222357671857496</v>
      </c>
      <c r="DO23" s="378" t="s">
        <v>131</v>
      </c>
      <c r="DP23" s="379">
        <v>2.0666724716510401</v>
      </c>
      <c r="DQ23" s="379">
        <v>2.18476804145967</v>
      </c>
      <c r="DR23" s="379">
        <v>2.3028636112682999</v>
      </c>
      <c r="DS23" s="379">
        <v>2.4209591810769302</v>
      </c>
      <c r="DT23" s="379">
        <v>2.5390547508855601</v>
      </c>
      <c r="DU23" s="379">
        <v>2.65715032069419</v>
      </c>
      <c r="DV23" s="379">
        <v>2.7752458905028199</v>
      </c>
      <c r="DW23" s="379">
        <v>2.8933414603114498</v>
      </c>
      <c r="DX23" s="379">
        <v>3.0360402738302099</v>
      </c>
      <c r="DY23" s="379">
        <v>3.17873908734897</v>
      </c>
      <c r="DZ23" s="379">
        <v>3.3214379008677399</v>
      </c>
      <c r="EA23" s="379">
        <v>3.4641367143865001</v>
      </c>
      <c r="EB23" s="379">
        <v>3.6068355279052602</v>
      </c>
      <c r="EC23" s="379">
        <v>3.7495343414240199</v>
      </c>
      <c r="ED23" s="379">
        <v>3.89223315494278</v>
      </c>
      <c r="EE23" s="379">
        <v>4.0349319684615503</v>
      </c>
      <c r="EF23" s="379">
        <v>4.1776307819803096</v>
      </c>
      <c r="EG23" s="379">
        <v>4.3203295954990697</v>
      </c>
      <c r="EH23" s="379">
        <v>4.4630284090178396</v>
      </c>
      <c r="EI23" s="379">
        <v>4.6057272225365997</v>
      </c>
      <c r="EJ23" s="379">
        <v>4.7484260360553598</v>
      </c>
      <c r="EK23" s="379">
        <v>4.89112484957412</v>
      </c>
      <c r="EL23" s="379">
        <v>5.0338236630928801</v>
      </c>
      <c r="EM23" s="379">
        <v>5.1765224766116402</v>
      </c>
      <c r="EN23" s="379">
        <v>5.3192212901304101</v>
      </c>
      <c r="EO23" s="379">
        <v>5.4619201036491702</v>
      </c>
      <c r="EP23" s="379">
        <v>5.6046189171679304</v>
      </c>
      <c r="EQ23" s="379">
        <v>5.7473177306866896</v>
      </c>
      <c r="ER23" s="379">
        <v>5.8900165442054604</v>
      </c>
      <c r="ES23" s="379">
        <v>6.0327153577242196</v>
      </c>
      <c r="ET23" s="379">
        <v>6.1754141712429798</v>
      </c>
      <c r="EU23" s="379">
        <v>6.3181129847617399</v>
      </c>
      <c r="EV23" s="379">
        <v>6.4608117982805</v>
      </c>
      <c r="EW23" s="379">
        <v>6.6035106117992601</v>
      </c>
      <c r="EX23" s="379">
        <v>6.7462094253180203</v>
      </c>
      <c r="EY23" s="379">
        <v>6.8889082388367902</v>
      </c>
      <c r="EZ23" s="380">
        <v>2.4111178835928802</v>
      </c>
      <c r="FB23" s="378" t="s">
        <v>131</v>
      </c>
      <c r="FC23" s="379">
        <v>2.75556329553471</v>
      </c>
      <c r="FD23" s="379">
        <v>2.9130240552795601</v>
      </c>
      <c r="FE23" s="379">
        <v>3.0704848150244</v>
      </c>
      <c r="FF23" s="379">
        <v>3.2279455747692398</v>
      </c>
      <c r="FG23" s="379">
        <v>3.3854063345140801</v>
      </c>
      <c r="FH23" s="379">
        <v>3.54286709425892</v>
      </c>
      <c r="FI23" s="379">
        <v>3.7003278540037599</v>
      </c>
      <c r="FJ23" s="379">
        <v>3.8577886137486002</v>
      </c>
      <c r="FK23" s="379">
        <v>4.0480536984402802</v>
      </c>
      <c r="FL23" s="379">
        <v>4.2383187831319704</v>
      </c>
      <c r="FM23" s="379">
        <v>4.42858386782365</v>
      </c>
      <c r="FN23" s="379">
        <v>4.6188489525153296</v>
      </c>
      <c r="FO23" s="379">
        <v>4.80911403720701</v>
      </c>
      <c r="FP23" s="379">
        <v>4.9993791218987003</v>
      </c>
      <c r="FQ23" s="379">
        <v>5.1896442065903798</v>
      </c>
      <c r="FR23" s="379">
        <v>5.3799092912820603</v>
      </c>
      <c r="FS23" s="379">
        <v>5.5701743759737399</v>
      </c>
      <c r="FT23" s="379">
        <v>5.7604394606654301</v>
      </c>
      <c r="FU23" s="379">
        <v>5.9507045453571097</v>
      </c>
      <c r="FV23" s="379">
        <v>6.1409696300487902</v>
      </c>
      <c r="FW23" s="379">
        <v>6.3312347147404804</v>
      </c>
      <c r="FX23" s="379">
        <v>6.52149979943216</v>
      </c>
      <c r="FY23" s="379">
        <v>6.7117648841238404</v>
      </c>
      <c r="FZ23" s="379">
        <v>6.9020299688155298</v>
      </c>
      <c r="GA23" s="379">
        <v>7.0922950535072102</v>
      </c>
      <c r="GB23" s="379">
        <v>7.2825601381988898</v>
      </c>
      <c r="GC23" s="379">
        <v>7.4728252228905703</v>
      </c>
      <c r="GD23" s="379">
        <v>7.6630903075822596</v>
      </c>
      <c r="GE23" s="379">
        <v>7.8533553922739401</v>
      </c>
      <c r="GF23" s="379">
        <v>8.0436204769656197</v>
      </c>
      <c r="GG23" s="379">
        <v>8.2338855616572992</v>
      </c>
      <c r="GH23" s="379">
        <v>8.4241506463489895</v>
      </c>
      <c r="GI23" s="379">
        <v>8.6144157310406708</v>
      </c>
      <c r="GJ23" s="379">
        <v>8.8046808157323504</v>
      </c>
      <c r="GK23" s="379">
        <v>8.9949459004240406</v>
      </c>
      <c r="GL23" s="379">
        <v>9.1852109851157202</v>
      </c>
      <c r="GM23" s="375">
        <v>0</v>
      </c>
    </row>
    <row r="24" spans="1:195" s="369" customFormat="1" ht="31" x14ac:dyDescent="0.3">
      <c r="A24" s="382" t="s">
        <v>132</v>
      </c>
      <c r="B24" s="375">
        <v>0</v>
      </c>
      <c r="C24" s="375">
        <v>0</v>
      </c>
      <c r="D24" s="375">
        <v>0</v>
      </c>
      <c r="E24" s="375">
        <v>0</v>
      </c>
      <c r="F24" s="375">
        <v>0</v>
      </c>
      <c r="G24" s="375">
        <v>0</v>
      </c>
      <c r="H24" s="375">
        <v>0</v>
      </c>
      <c r="I24" s="375">
        <v>0</v>
      </c>
      <c r="J24" s="375">
        <v>0</v>
      </c>
      <c r="K24" s="375">
        <v>0</v>
      </c>
      <c r="L24" s="375">
        <v>0</v>
      </c>
      <c r="M24" s="375">
        <v>0</v>
      </c>
      <c r="N24" s="375">
        <v>0</v>
      </c>
      <c r="O24" s="375">
        <v>0</v>
      </c>
      <c r="P24" s="375">
        <v>0</v>
      </c>
      <c r="Q24" s="375">
        <v>0</v>
      </c>
      <c r="R24" s="375">
        <v>0</v>
      </c>
      <c r="S24" s="375">
        <v>0</v>
      </c>
      <c r="T24" s="375">
        <v>0</v>
      </c>
      <c r="U24" s="375">
        <v>0</v>
      </c>
      <c r="V24" s="375">
        <v>0</v>
      </c>
      <c r="W24" s="375">
        <v>0</v>
      </c>
      <c r="X24" s="375">
        <v>0</v>
      </c>
      <c r="Y24" s="375">
        <v>0</v>
      </c>
      <c r="Z24" s="375">
        <v>0</v>
      </c>
      <c r="AA24" s="375">
        <v>0</v>
      </c>
      <c r="AB24" s="375">
        <v>0</v>
      </c>
      <c r="AC24" s="375">
        <v>0</v>
      </c>
      <c r="AD24" s="375">
        <v>0</v>
      </c>
      <c r="AE24" s="375">
        <v>0</v>
      </c>
      <c r="AF24" s="375">
        <v>0</v>
      </c>
      <c r="AG24" s="375">
        <v>0</v>
      </c>
      <c r="AH24" s="375">
        <v>0</v>
      </c>
      <c r="AI24" s="375">
        <v>0</v>
      </c>
      <c r="AJ24" s="375">
        <v>0</v>
      </c>
      <c r="AK24" s="375">
        <v>0</v>
      </c>
      <c r="AL24" s="380">
        <v>3.8070941876303701</v>
      </c>
      <c r="AO24" s="378" t="s">
        <v>132</v>
      </c>
      <c r="AP24" s="379">
        <v>0.27193529911645498</v>
      </c>
      <c r="AQ24" s="379">
        <v>0.28747445906596703</v>
      </c>
      <c r="AR24" s="379">
        <v>0.30301361901547902</v>
      </c>
      <c r="AS24" s="379">
        <v>0.31855277896499001</v>
      </c>
      <c r="AT24" s="379">
        <v>0.33409193891450201</v>
      </c>
      <c r="AU24" s="379">
        <v>0.349631098864014</v>
      </c>
      <c r="AV24" s="379">
        <v>0.36517025881352499</v>
      </c>
      <c r="AW24" s="379">
        <v>0.38070941876303699</v>
      </c>
      <c r="AX24" s="379">
        <v>0.39948590370203002</v>
      </c>
      <c r="AY24" s="379">
        <v>0.418262388641024</v>
      </c>
      <c r="AZ24" s="379">
        <v>0.43703887358001697</v>
      </c>
      <c r="BA24" s="379">
        <v>0.45581535851901001</v>
      </c>
      <c r="BB24" s="379">
        <v>0.47459184345800398</v>
      </c>
      <c r="BC24" s="379">
        <v>0.49336832839699701</v>
      </c>
      <c r="BD24" s="379">
        <v>0.51214481333599005</v>
      </c>
      <c r="BE24" s="379">
        <v>0.53092129827498402</v>
      </c>
      <c r="BF24" s="379">
        <v>0.549697783213977</v>
      </c>
      <c r="BG24" s="379">
        <v>0.56847426815296997</v>
      </c>
      <c r="BH24" s="379">
        <v>0.58725075309196395</v>
      </c>
      <c r="BI24" s="379">
        <v>0.60602723803095704</v>
      </c>
      <c r="BJ24" s="379">
        <v>0.62480372296995002</v>
      </c>
      <c r="BK24" s="379">
        <v>0.64358020790894399</v>
      </c>
      <c r="BL24" s="379">
        <v>0.66235669284793697</v>
      </c>
      <c r="BM24" s="379">
        <v>0.68113317778693006</v>
      </c>
      <c r="BN24" s="379">
        <v>0.69990966272592403</v>
      </c>
      <c r="BO24" s="379">
        <v>0.71868614766491701</v>
      </c>
      <c r="BP24" s="379">
        <v>0.73746263260390998</v>
      </c>
      <c r="BQ24" s="379">
        <v>0.75623911754290396</v>
      </c>
      <c r="BR24" s="379">
        <v>0.77501560248189705</v>
      </c>
      <c r="BS24" s="379">
        <v>0.79379208742089002</v>
      </c>
      <c r="BT24" s="379">
        <v>0.812568572359883</v>
      </c>
      <c r="BU24" s="379">
        <v>0.83134505729887698</v>
      </c>
      <c r="BV24" s="379">
        <v>0.85012154223786995</v>
      </c>
      <c r="BW24" s="379">
        <v>0.86889802717686304</v>
      </c>
      <c r="BX24" s="379">
        <v>0.88767451211585702</v>
      </c>
      <c r="BY24" s="379">
        <v>0.90645099705484999</v>
      </c>
      <c r="BZ24" s="380">
        <v>2.85532064072278</v>
      </c>
      <c r="CB24" s="381" t="s">
        <v>132</v>
      </c>
      <c r="CC24" s="379">
        <v>0.54387059823290995</v>
      </c>
      <c r="CD24" s="379">
        <v>0.57494891813193305</v>
      </c>
      <c r="CE24" s="379">
        <v>0.60602723803095704</v>
      </c>
      <c r="CF24" s="379">
        <v>0.63710555792998003</v>
      </c>
      <c r="CG24" s="379">
        <v>0.66818387782900401</v>
      </c>
      <c r="CH24" s="379">
        <v>0.699262197728027</v>
      </c>
      <c r="CI24" s="379">
        <v>0.73034051762705099</v>
      </c>
      <c r="CJ24" s="379">
        <v>0.76141883752607398</v>
      </c>
      <c r="CK24" s="379">
        <v>0.79897180740406104</v>
      </c>
      <c r="CL24" s="379">
        <v>0.83652477728204699</v>
      </c>
      <c r="CM24" s="379">
        <v>0.87407774716003395</v>
      </c>
      <c r="CN24" s="379">
        <v>0.91163071703802101</v>
      </c>
      <c r="CO24" s="379">
        <v>0.94918368691600696</v>
      </c>
      <c r="CP24" s="379">
        <v>0.98673665679399403</v>
      </c>
      <c r="CQ24" s="379">
        <v>1.0242896266719801</v>
      </c>
      <c r="CR24" s="379">
        <v>1.06184259654997</v>
      </c>
      <c r="CS24" s="379">
        <v>1.09939556642795</v>
      </c>
      <c r="CT24" s="379">
        <v>1.1369485363059399</v>
      </c>
      <c r="CU24" s="379">
        <v>1.1745015061839299</v>
      </c>
      <c r="CV24" s="379">
        <v>1.2120544760619101</v>
      </c>
      <c r="CW24" s="379">
        <v>1.2496074459399</v>
      </c>
      <c r="CX24" s="379">
        <v>1.28716041581789</v>
      </c>
      <c r="CY24" s="379">
        <v>1.3247133856958699</v>
      </c>
      <c r="CZ24" s="379">
        <v>1.3622663555738601</v>
      </c>
      <c r="DA24" s="379">
        <v>1.3998193254518501</v>
      </c>
      <c r="DB24" s="379">
        <v>1.43737229532983</v>
      </c>
      <c r="DC24" s="379">
        <v>1.47492526520782</v>
      </c>
      <c r="DD24" s="379">
        <v>1.5124782350858099</v>
      </c>
      <c r="DE24" s="379">
        <v>1.5500312049637901</v>
      </c>
      <c r="DF24" s="379">
        <v>1.58758417484178</v>
      </c>
      <c r="DG24" s="379">
        <v>1.62513714471977</v>
      </c>
      <c r="DH24" s="379">
        <v>1.66269011459775</v>
      </c>
      <c r="DI24" s="379">
        <v>1.7002430844757399</v>
      </c>
      <c r="DJ24" s="379">
        <v>1.7377960543537301</v>
      </c>
      <c r="DK24" s="379">
        <v>1.77534902423171</v>
      </c>
      <c r="DL24" s="379">
        <v>1.8129019941097</v>
      </c>
      <c r="DM24" s="380">
        <v>1.9035470938151799</v>
      </c>
      <c r="DO24" s="378" t="s">
        <v>132</v>
      </c>
      <c r="DP24" s="379">
        <v>0.81580589734936504</v>
      </c>
      <c r="DQ24" s="379">
        <v>0.86242337719789997</v>
      </c>
      <c r="DR24" s="379">
        <v>0.909040857046435</v>
      </c>
      <c r="DS24" s="379">
        <v>0.95565833689497004</v>
      </c>
      <c r="DT24" s="379">
        <v>1.00227581674351</v>
      </c>
      <c r="DU24" s="379">
        <v>1.0488932965920399</v>
      </c>
      <c r="DV24" s="379">
        <v>1.09551077644058</v>
      </c>
      <c r="DW24" s="379">
        <v>1.14212825628911</v>
      </c>
      <c r="DX24" s="379">
        <v>1.1984577111060899</v>
      </c>
      <c r="DY24" s="379">
        <v>1.25478716592307</v>
      </c>
      <c r="DZ24" s="379">
        <v>1.31111662074005</v>
      </c>
      <c r="EA24" s="379">
        <v>1.3674460755570299</v>
      </c>
      <c r="EB24" s="379">
        <v>1.4237755303740101</v>
      </c>
      <c r="EC24" s="379">
        <v>1.48010498519099</v>
      </c>
      <c r="ED24" s="379">
        <v>1.5364344400079699</v>
      </c>
      <c r="EE24" s="379">
        <v>1.5927638948249501</v>
      </c>
      <c r="EF24" s="379">
        <v>1.64909334964193</v>
      </c>
      <c r="EG24" s="379">
        <v>1.7054228044589099</v>
      </c>
      <c r="EH24" s="379">
        <v>1.7617522592758901</v>
      </c>
      <c r="EI24" s="379">
        <v>1.81808171409287</v>
      </c>
      <c r="EJ24" s="379">
        <v>1.8744111689098499</v>
      </c>
      <c r="EK24" s="379">
        <v>1.9307406237268301</v>
      </c>
      <c r="EL24" s="379">
        <v>1.98707007854381</v>
      </c>
      <c r="EM24" s="379">
        <v>2.0433995333607902</v>
      </c>
      <c r="EN24" s="379">
        <v>2.0997289881777701</v>
      </c>
      <c r="EO24" s="379">
        <v>2.15605844299475</v>
      </c>
      <c r="EP24" s="379">
        <v>2.21238789781173</v>
      </c>
      <c r="EQ24" s="379">
        <v>2.2687173526287099</v>
      </c>
      <c r="ER24" s="379">
        <v>2.3250468074456898</v>
      </c>
      <c r="ES24" s="379">
        <v>2.3813762622626702</v>
      </c>
      <c r="ET24" s="379">
        <v>2.4377057170796501</v>
      </c>
      <c r="EU24" s="379">
        <v>2.49403517189663</v>
      </c>
      <c r="EV24" s="379">
        <v>2.55036462671361</v>
      </c>
      <c r="EW24" s="379">
        <v>2.6066940815305899</v>
      </c>
      <c r="EX24" s="379">
        <v>2.6630235363475698</v>
      </c>
      <c r="EY24" s="379">
        <v>2.7193529911645502</v>
      </c>
      <c r="EZ24" s="380">
        <v>0.95177354690759197</v>
      </c>
      <c r="FB24" s="378" t="s">
        <v>132</v>
      </c>
      <c r="FC24" s="379">
        <v>1.0877411964658199</v>
      </c>
      <c r="FD24" s="379">
        <v>1.1498978362638701</v>
      </c>
      <c r="FE24" s="379">
        <v>1.2120544760619101</v>
      </c>
      <c r="FF24" s="379">
        <v>1.2742111158599601</v>
      </c>
      <c r="FG24" s="379">
        <v>1.33636775565801</v>
      </c>
      <c r="FH24" s="379">
        <v>1.39852439545605</v>
      </c>
      <c r="FI24" s="379">
        <v>1.4606810352541</v>
      </c>
      <c r="FJ24" s="379">
        <v>1.52283767505215</v>
      </c>
      <c r="FK24" s="379">
        <v>1.5979436148081201</v>
      </c>
      <c r="FL24" s="379">
        <v>1.67304955456409</v>
      </c>
      <c r="FM24" s="379">
        <v>1.7481554943200699</v>
      </c>
      <c r="FN24" s="379">
        <v>1.82326143407604</v>
      </c>
      <c r="FO24" s="379">
        <v>1.8983673738320099</v>
      </c>
      <c r="FP24" s="379">
        <v>1.9734733135879901</v>
      </c>
      <c r="FQ24" s="379">
        <v>2.0485792533439602</v>
      </c>
      <c r="FR24" s="379">
        <v>2.1236851930999299</v>
      </c>
      <c r="FS24" s="379">
        <v>2.1987911328559102</v>
      </c>
      <c r="FT24" s="379">
        <v>2.2738970726118799</v>
      </c>
      <c r="FU24" s="379">
        <v>2.34900301236785</v>
      </c>
      <c r="FV24" s="379">
        <v>2.4241089521238299</v>
      </c>
      <c r="FW24" s="379">
        <v>2.4992148918798001</v>
      </c>
      <c r="FX24" s="379">
        <v>2.5743208316357702</v>
      </c>
      <c r="FY24" s="379">
        <v>2.6494267713917501</v>
      </c>
      <c r="FZ24" s="379">
        <v>2.7245327111477202</v>
      </c>
      <c r="GA24" s="379">
        <v>2.7996386509036899</v>
      </c>
      <c r="GB24" s="379">
        <v>2.8747445906596698</v>
      </c>
      <c r="GC24" s="379">
        <v>2.9498505304156399</v>
      </c>
      <c r="GD24" s="379">
        <v>3.0249564701716101</v>
      </c>
      <c r="GE24" s="379">
        <v>3.10006240992759</v>
      </c>
      <c r="GF24" s="379">
        <v>3.1751683496835601</v>
      </c>
      <c r="GG24" s="379">
        <v>3.2502742894395298</v>
      </c>
      <c r="GH24" s="379">
        <v>3.3253802291955101</v>
      </c>
      <c r="GI24" s="379">
        <v>3.4004861689514798</v>
      </c>
      <c r="GJ24" s="379">
        <v>3.4755921087074499</v>
      </c>
      <c r="GK24" s="379">
        <v>3.5506980484634298</v>
      </c>
      <c r="GL24" s="379">
        <v>3.6258039882194</v>
      </c>
      <c r="GM24" s="375">
        <v>0</v>
      </c>
    </row>
    <row r="25" spans="1:195" s="369" customFormat="1" ht="15.5" x14ac:dyDescent="0.3">
      <c r="A25" s="382" t="s">
        <v>133</v>
      </c>
      <c r="B25" s="375">
        <v>0</v>
      </c>
      <c r="C25" s="375">
        <v>0</v>
      </c>
      <c r="D25" s="375">
        <v>0</v>
      </c>
      <c r="E25" s="375">
        <v>0</v>
      </c>
      <c r="F25" s="375">
        <v>0</v>
      </c>
      <c r="G25" s="375">
        <v>0</v>
      </c>
      <c r="H25" s="375">
        <v>0</v>
      </c>
      <c r="I25" s="375">
        <v>0</v>
      </c>
      <c r="J25" s="375">
        <v>0</v>
      </c>
      <c r="K25" s="375">
        <v>0</v>
      </c>
      <c r="L25" s="375">
        <v>0</v>
      </c>
      <c r="M25" s="375">
        <v>0</v>
      </c>
      <c r="N25" s="375">
        <v>0</v>
      </c>
      <c r="O25" s="375">
        <v>0</v>
      </c>
      <c r="P25" s="375">
        <v>0</v>
      </c>
      <c r="Q25" s="375">
        <v>0</v>
      </c>
      <c r="R25" s="375">
        <v>0</v>
      </c>
      <c r="S25" s="375">
        <v>0</v>
      </c>
      <c r="T25" s="375">
        <v>0</v>
      </c>
      <c r="U25" s="375">
        <v>0</v>
      </c>
      <c r="V25" s="375">
        <v>0</v>
      </c>
      <c r="W25" s="375">
        <v>0</v>
      </c>
      <c r="X25" s="375">
        <v>0</v>
      </c>
      <c r="Y25" s="375">
        <v>0</v>
      </c>
      <c r="Z25" s="375">
        <v>0</v>
      </c>
      <c r="AA25" s="375">
        <v>0</v>
      </c>
      <c r="AB25" s="375">
        <v>0</v>
      </c>
      <c r="AC25" s="375">
        <v>0</v>
      </c>
      <c r="AD25" s="375">
        <v>0</v>
      </c>
      <c r="AE25" s="375">
        <v>0</v>
      </c>
      <c r="AF25" s="375">
        <v>0</v>
      </c>
      <c r="AG25" s="375">
        <v>0</v>
      </c>
      <c r="AH25" s="375">
        <v>0</v>
      </c>
      <c r="AI25" s="375">
        <v>0</v>
      </c>
      <c r="AJ25" s="375">
        <v>0</v>
      </c>
      <c r="AK25" s="375">
        <v>0</v>
      </c>
      <c r="AL25" s="380">
        <v>1.56840512208435</v>
      </c>
      <c r="AO25" s="378" t="s">
        <v>133</v>
      </c>
      <c r="AP25" s="379">
        <v>0.112028937291739</v>
      </c>
      <c r="AQ25" s="379">
        <v>0.118430590851267</v>
      </c>
      <c r="AR25" s="379">
        <v>0.124832244410795</v>
      </c>
      <c r="AS25" s="379">
        <v>0.131233897970323</v>
      </c>
      <c r="AT25" s="379">
        <v>0.13763555152985099</v>
      </c>
      <c r="AU25" s="379">
        <v>0.14403720508937901</v>
      </c>
      <c r="AV25" s="379">
        <v>0.15043885864890699</v>
      </c>
      <c r="AW25" s="379">
        <v>0.15684051220843501</v>
      </c>
      <c r="AX25" s="379">
        <v>0.16457584359286501</v>
      </c>
      <c r="AY25" s="379">
        <v>0.17231117497729401</v>
      </c>
      <c r="AZ25" s="379">
        <v>0.18004650636172401</v>
      </c>
      <c r="BA25" s="379">
        <v>0.18778183774615401</v>
      </c>
      <c r="BB25" s="379">
        <v>0.19551716913058301</v>
      </c>
      <c r="BC25" s="379">
        <v>0.20325250051501301</v>
      </c>
      <c r="BD25" s="379">
        <v>0.21098783189944301</v>
      </c>
      <c r="BE25" s="379">
        <v>0.21872316328387201</v>
      </c>
      <c r="BF25" s="379">
        <v>0.22645849466830201</v>
      </c>
      <c r="BG25" s="379">
        <v>0.23419382605273101</v>
      </c>
      <c r="BH25" s="379">
        <v>0.24192915743716101</v>
      </c>
      <c r="BI25" s="379">
        <v>0.24966448882159101</v>
      </c>
      <c r="BJ25" s="379">
        <v>0.25739982020601998</v>
      </c>
      <c r="BK25" s="379">
        <v>0.26513515159044998</v>
      </c>
      <c r="BL25" s="379">
        <v>0.27287048297487998</v>
      </c>
      <c r="BM25" s="379">
        <v>0.28060581435930898</v>
      </c>
      <c r="BN25" s="379">
        <v>0.28834114574373898</v>
      </c>
      <c r="BO25" s="379">
        <v>0.29607647712816898</v>
      </c>
      <c r="BP25" s="379">
        <v>0.30381180851259798</v>
      </c>
      <c r="BQ25" s="379">
        <v>0.31154713989702798</v>
      </c>
      <c r="BR25" s="379">
        <v>0.31928247128145698</v>
      </c>
      <c r="BS25" s="379">
        <v>0.32701780266588698</v>
      </c>
      <c r="BT25" s="379">
        <v>0.33475313405031698</v>
      </c>
      <c r="BU25" s="379">
        <v>0.34248846543474598</v>
      </c>
      <c r="BV25" s="379">
        <v>0.35022379681917598</v>
      </c>
      <c r="BW25" s="379">
        <v>0.35795912820360598</v>
      </c>
      <c r="BX25" s="379">
        <v>0.36569445958803498</v>
      </c>
      <c r="BY25" s="379">
        <v>0.37342979097246498</v>
      </c>
      <c r="BZ25" s="380">
        <v>1.1763038415632601</v>
      </c>
      <c r="CB25" s="381" t="s">
        <v>133</v>
      </c>
      <c r="CC25" s="379">
        <v>0.22405787458347901</v>
      </c>
      <c r="CD25" s="379">
        <v>0.23686118170253501</v>
      </c>
      <c r="CE25" s="379">
        <v>0.24966448882159101</v>
      </c>
      <c r="CF25" s="379">
        <v>0.26246779594064701</v>
      </c>
      <c r="CG25" s="379">
        <v>0.27527110305970298</v>
      </c>
      <c r="CH25" s="379">
        <v>0.28807441017875901</v>
      </c>
      <c r="CI25" s="379">
        <v>0.30087771729781398</v>
      </c>
      <c r="CJ25" s="379">
        <v>0.31368102441687001</v>
      </c>
      <c r="CK25" s="379">
        <v>0.32915168718573001</v>
      </c>
      <c r="CL25" s="379">
        <v>0.34462234995458901</v>
      </c>
      <c r="CM25" s="379">
        <v>0.36009301272344801</v>
      </c>
      <c r="CN25" s="379">
        <v>0.37556367549230801</v>
      </c>
      <c r="CO25" s="379">
        <v>0.39103433826116701</v>
      </c>
      <c r="CP25" s="379">
        <v>0.40650500103002601</v>
      </c>
      <c r="CQ25" s="379">
        <v>0.42197566379888501</v>
      </c>
      <c r="CR25" s="379">
        <v>0.43744632656774501</v>
      </c>
      <c r="CS25" s="379">
        <v>0.45291698933660401</v>
      </c>
      <c r="CT25" s="379">
        <v>0.46838765210546301</v>
      </c>
      <c r="CU25" s="379">
        <v>0.48385831487432202</v>
      </c>
      <c r="CV25" s="379">
        <v>0.49932897764318102</v>
      </c>
      <c r="CW25" s="379">
        <v>0.51479964041204096</v>
      </c>
      <c r="CX25" s="379">
        <v>0.53027030318089996</v>
      </c>
      <c r="CY25" s="379">
        <v>0.54574096594975896</v>
      </c>
      <c r="CZ25" s="379">
        <v>0.56121162871861896</v>
      </c>
      <c r="DA25" s="379">
        <v>0.57668229148747796</v>
      </c>
      <c r="DB25" s="379">
        <v>0.59215295425633696</v>
      </c>
      <c r="DC25" s="379">
        <v>0.60762361702519596</v>
      </c>
      <c r="DD25" s="379">
        <v>0.62309427979405596</v>
      </c>
      <c r="DE25" s="379">
        <v>0.63856494256291496</v>
      </c>
      <c r="DF25" s="379">
        <v>0.65403560533177396</v>
      </c>
      <c r="DG25" s="379">
        <v>0.66950626810063296</v>
      </c>
      <c r="DH25" s="379">
        <v>0.68497693086949296</v>
      </c>
      <c r="DI25" s="379">
        <v>0.70044759363835196</v>
      </c>
      <c r="DJ25" s="379">
        <v>0.71591825640721096</v>
      </c>
      <c r="DK25" s="379">
        <v>0.73138891917606996</v>
      </c>
      <c r="DL25" s="379">
        <v>0.74685958194492996</v>
      </c>
      <c r="DM25" s="380">
        <v>0.78420256104217601</v>
      </c>
      <c r="DO25" s="378" t="s">
        <v>133</v>
      </c>
      <c r="DP25" s="379">
        <v>0.33608681187521799</v>
      </c>
      <c r="DQ25" s="379">
        <v>0.35529177255380201</v>
      </c>
      <c r="DR25" s="379">
        <v>0.37449673323238603</v>
      </c>
      <c r="DS25" s="379">
        <v>0.39370169391096999</v>
      </c>
      <c r="DT25" s="379">
        <v>0.412906654589554</v>
      </c>
      <c r="DU25" s="379">
        <v>0.43211161526813802</v>
      </c>
      <c r="DV25" s="379">
        <v>0.45131657594672198</v>
      </c>
      <c r="DW25" s="379">
        <v>0.47052153662530599</v>
      </c>
      <c r="DX25" s="379">
        <v>0.49372753077859399</v>
      </c>
      <c r="DY25" s="379">
        <v>0.51693352493188305</v>
      </c>
      <c r="DZ25" s="379">
        <v>0.54013951908517199</v>
      </c>
      <c r="EA25" s="379">
        <v>0.56334551323846105</v>
      </c>
      <c r="EB25" s="379">
        <v>0.58655150739174999</v>
      </c>
      <c r="EC25" s="379">
        <v>0.60975750154503905</v>
      </c>
      <c r="ED25" s="379">
        <v>0.63296349569832799</v>
      </c>
      <c r="EE25" s="379">
        <v>0.65616948985161705</v>
      </c>
      <c r="EF25" s="379">
        <v>0.67937548400490499</v>
      </c>
      <c r="EG25" s="379">
        <v>0.70258147815819405</v>
      </c>
      <c r="EH25" s="379">
        <v>0.725787472311483</v>
      </c>
      <c r="EI25" s="379">
        <v>0.74899346646477205</v>
      </c>
      <c r="EJ25" s="379">
        <v>0.772199460618061</v>
      </c>
      <c r="EK25" s="379">
        <v>0.79540545477135005</v>
      </c>
      <c r="EL25" s="379">
        <v>0.818611448924639</v>
      </c>
      <c r="EM25" s="379">
        <v>0.84181744307792805</v>
      </c>
      <c r="EN25" s="379">
        <v>0.865023437231217</v>
      </c>
      <c r="EO25" s="379">
        <v>0.88822943138450505</v>
      </c>
      <c r="EP25" s="379">
        <v>0.911435425537794</v>
      </c>
      <c r="EQ25" s="379">
        <v>0.93464141969108305</v>
      </c>
      <c r="ER25" s="379">
        <v>0.957847413844372</v>
      </c>
      <c r="ES25" s="379">
        <v>0.98105340799766105</v>
      </c>
      <c r="ET25" s="379">
        <v>1.0042594021509501</v>
      </c>
      <c r="EU25" s="379">
        <v>1.0274653963042399</v>
      </c>
      <c r="EV25" s="379">
        <v>1.05067139045753</v>
      </c>
      <c r="EW25" s="379">
        <v>1.0738773846108201</v>
      </c>
      <c r="EX25" s="379">
        <v>1.0970833787641101</v>
      </c>
      <c r="EY25" s="379">
        <v>1.1202893729173899</v>
      </c>
      <c r="EZ25" s="380">
        <v>0.392101280521088</v>
      </c>
      <c r="FB25" s="378" t="s">
        <v>133</v>
      </c>
      <c r="FC25" s="379">
        <v>0.44811574916695801</v>
      </c>
      <c r="FD25" s="379">
        <v>0.47372236340506901</v>
      </c>
      <c r="FE25" s="379">
        <v>0.49932897764318102</v>
      </c>
      <c r="FF25" s="379">
        <v>0.52493559188129302</v>
      </c>
      <c r="FG25" s="379">
        <v>0.55054220611940496</v>
      </c>
      <c r="FH25" s="379">
        <v>0.57614882035751702</v>
      </c>
      <c r="FI25" s="379">
        <v>0.60175543459562897</v>
      </c>
      <c r="FJ25" s="379">
        <v>0.62736204883374103</v>
      </c>
      <c r="FK25" s="379">
        <v>0.65830337437145903</v>
      </c>
      <c r="FL25" s="379">
        <v>0.68924469990917803</v>
      </c>
      <c r="FM25" s="379">
        <v>0.72018602544689603</v>
      </c>
      <c r="FN25" s="379">
        <v>0.75112735098461503</v>
      </c>
      <c r="FO25" s="379">
        <v>0.78206867652233303</v>
      </c>
      <c r="FP25" s="379">
        <v>0.81301000206005203</v>
      </c>
      <c r="FQ25" s="379">
        <v>0.84395132759777003</v>
      </c>
      <c r="FR25" s="379">
        <v>0.87489265313548903</v>
      </c>
      <c r="FS25" s="379">
        <v>0.90583397867320703</v>
      </c>
      <c r="FT25" s="379">
        <v>0.93677530421092603</v>
      </c>
      <c r="FU25" s="379">
        <v>0.96771662974864503</v>
      </c>
      <c r="FV25" s="379">
        <v>0.99865795528636303</v>
      </c>
      <c r="FW25" s="379">
        <v>1.0295992808240799</v>
      </c>
      <c r="FX25" s="379">
        <v>1.0605406063617999</v>
      </c>
      <c r="FY25" s="379">
        <v>1.0914819318995199</v>
      </c>
      <c r="FZ25" s="379">
        <v>1.1224232574372399</v>
      </c>
      <c r="GA25" s="379">
        <v>1.1533645829749599</v>
      </c>
      <c r="GB25" s="379">
        <v>1.1843059085126699</v>
      </c>
      <c r="GC25" s="379">
        <v>1.2152472340503899</v>
      </c>
      <c r="GD25" s="379">
        <v>1.2461885595881099</v>
      </c>
      <c r="GE25" s="379">
        <v>1.2771298851258299</v>
      </c>
      <c r="GF25" s="379">
        <v>1.3080712106635499</v>
      </c>
      <c r="GG25" s="379">
        <v>1.3390125362012699</v>
      </c>
      <c r="GH25" s="379">
        <v>1.3699538617389899</v>
      </c>
      <c r="GI25" s="379">
        <v>1.4008951872766999</v>
      </c>
      <c r="GJ25" s="379">
        <v>1.4318365128144199</v>
      </c>
      <c r="GK25" s="379">
        <v>1.4627778383521399</v>
      </c>
      <c r="GL25" s="379">
        <v>1.4937191638898599</v>
      </c>
      <c r="GM25" s="375">
        <v>0</v>
      </c>
    </row>
    <row r="26" spans="1:195" s="369" customFormat="1" ht="31" x14ac:dyDescent="0.3">
      <c r="A26" s="382" t="s">
        <v>134</v>
      </c>
      <c r="B26" s="375">
        <v>0</v>
      </c>
      <c r="C26" s="375">
        <v>0</v>
      </c>
      <c r="D26" s="375">
        <v>0</v>
      </c>
      <c r="E26" s="375">
        <v>0</v>
      </c>
      <c r="F26" s="375">
        <v>0</v>
      </c>
      <c r="G26" s="375">
        <v>0</v>
      </c>
      <c r="H26" s="375">
        <v>0</v>
      </c>
      <c r="I26" s="375">
        <v>0</v>
      </c>
      <c r="J26" s="375">
        <v>0</v>
      </c>
      <c r="K26" s="375">
        <v>0</v>
      </c>
      <c r="L26" s="375">
        <v>0</v>
      </c>
      <c r="M26" s="375">
        <v>0</v>
      </c>
      <c r="N26" s="375">
        <v>0</v>
      </c>
      <c r="O26" s="375">
        <v>0</v>
      </c>
      <c r="P26" s="375">
        <v>0</v>
      </c>
      <c r="Q26" s="375">
        <v>0</v>
      </c>
      <c r="R26" s="375">
        <v>0</v>
      </c>
      <c r="S26" s="375">
        <v>0</v>
      </c>
      <c r="T26" s="375">
        <v>0</v>
      </c>
      <c r="U26" s="375">
        <v>0</v>
      </c>
      <c r="V26" s="375">
        <v>0</v>
      </c>
      <c r="W26" s="375">
        <v>0</v>
      </c>
      <c r="X26" s="375">
        <v>0</v>
      </c>
      <c r="Y26" s="375">
        <v>0</v>
      </c>
      <c r="Z26" s="375">
        <v>0</v>
      </c>
      <c r="AA26" s="375">
        <v>0</v>
      </c>
      <c r="AB26" s="375">
        <v>0</v>
      </c>
      <c r="AC26" s="375">
        <v>0</v>
      </c>
      <c r="AD26" s="375">
        <v>0</v>
      </c>
      <c r="AE26" s="375">
        <v>0</v>
      </c>
      <c r="AF26" s="375">
        <v>0</v>
      </c>
      <c r="AG26" s="375">
        <v>0</v>
      </c>
      <c r="AH26" s="375">
        <v>0</v>
      </c>
      <c r="AI26" s="375">
        <v>0</v>
      </c>
      <c r="AJ26" s="375">
        <v>0</v>
      </c>
      <c r="AK26" s="375">
        <v>0</v>
      </c>
      <c r="AL26" s="380">
        <v>51.641749955738398</v>
      </c>
      <c r="AO26" s="378" t="s">
        <v>134</v>
      </c>
      <c r="AP26" s="379">
        <v>3.68869642540988</v>
      </c>
      <c r="AQ26" s="379">
        <v>3.89947907829045</v>
      </c>
      <c r="AR26" s="379">
        <v>4.1102617311710103</v>
      </c>
      <c r="AS26" s="379">
        <v>4.3210443840515804</v>
      </c>
      <c r="AT26" s="379">
        <v>4.5318270369321398</v>
      </c>
      <c r="AU26" s="379">
        <v>4.7426096898127099</v>
      </c>
      <c r="AV26" s="379">
        <v>4.9533923426932702</v>
      </c>
      <c r="AW26" s="379">
        <v>5.1641749955738403</v>
      </c>
      <c r="AX26" s="379">
        <v>5.4188707011378501</v>
      </c>
      <c r="AY26" s="379">
        <v>5.6735664067018696</v>
      </c>
      <c r="AZ26" s="379">
        <v>5.9282621122658803</v>
      </c>
      <c r="BA26" s="379">
        <v>6.1829578178298998</v>
      </c>
      <c r="BB26" s="379">
        <v>6.4376535233939203</v>
      </c>
      <c r="BC26" s="379">
        <v>6.6923492289579301</v>
      </c>
      <c r="BD26" s="379">
        <v>6.9470449345219496</v>
      </c>
      <c r="BE26" s="379">
        <v>7.2017406400859603</v>
      </c>
      <c r="BF26" s="379">
        <v>7.4564363456499798</v>
      </c>
      <c r="BG26" s="379">
        <v>7.7111320512139896</v>
      </c>
      <c r="BH26" s="379">
        <v>7.96582775677801</v>
      </c>
      <c r="BI26" s="379">
        <v>8.2205234623420296</v>
      </c>
      <c r="BJ26" s="379">
        <v>8.4752191679060402</v>
      </c>
      <c r="BK26" s="379">
        <v>8.7299148734700598</v>
      </c>
      <c r="BL26" s="379">
        <v>8.9846105790340705</v>
      </c>
      <c r="BM26" s="379">
        <v>9.23930628459809</v>
      </c>
      <c r="BN26" s="379">
        <v>9.4940019901621095</v>
      </c>
      <c r="BO26" s="379">
        <v>9.7486976957261202</v>
      </c>
      <c r="BP26" s="379">
        <v>10.003393401290101</v>
      </c>
      <c r="BQ26" s="379">
        <v>10.2580891068542</v>
      </c>
      <c r="BR26" s="379">
        <v>10.5127848124182</v>
      </c>
      <c r="BS26" s="379">
        <v>10.7674805179822</v>
      </c>
      <c r="BT26" s="379">
        <v>11.0221762235462</v>
      </c>
      <c r="BU26" s="379">
        <v>11.2768719291102</v>
      </c>
      <c r="BV26" s="379">
        <v>11.5315676346742</v>
      </c>
      <c r="BW26" s="379">
        <v>11.7862633402382</v>
      </c>
      <c r="BX26" s="379">
        <v>12.0409590458023</v>
      </c>
      <c r="BY26" s="379">
        <v>12.2956547513663</v>
      </c>
      <c r="BZ26" s="380">
        <v>38.7313124668038</v>
      </c>
      <c r="CB26" s="381" t="s">
        <v>134</v>
      </c>
      <c r="CC26" s="379">
        <v>7.3773928508197697</v>
      </c>
      <c r="CD26" s="379">
        <v>7.7989581565809001</v>
      </c>
      <c r="CE26" s="379">
        <v>8.2205234623420296</v>
      </c>
      <c r="CF26" s="379">
        <v>8.6420887681031502</v>
      </c>
      <c r="CG26" s="379">
        <v>9.0636540738642903</v>
      </c>
      <c r="CH26" s="379">
        <v>9.4852193796254092</v>
      </c>
      <c r="CI26" s="379">
        <v>9.9067846853865404</v>
      </c>
      <c r="CJ26" s="379">
        <v>10.3283499911477</v>
      </c>
      <c r="CK26" s="379">
        <v>10.8377414022757</v>
      </c>
      <c r="CL26" s="379">
        <v>11.3471328134037</v>
      </c>
      <c r="CM26" s="379">
        <v>11.8565242245318</v>
      </c>
      <c r="CN26" s="379">
        <v>12.3659156356598</v>
      </c>
      <c r="CO26" s="379">
        <v>12.8753070467878</v>
      </c>
      <c r="CP26" s="379">
        <v>13.384698457915899</v>
      </c>
      <c r="CQ26" s="379">
        <v>13.894089869043899</v>
      </c>
      <c r="CR26" s="379">
        <v>14.403481280171899</v>
      </c>
      <c r="CS26" s="379">
        <v>14.9128726913</v>
      </c>
      <c r="CT26" s="379">
        <v>15.422264102428</v>
      </c>
      <c r="CU26" s="379">
        <v>15.931655513556001</v>
      </c>
      <c r="CV26" s="379">
        <v>16.441046924684098</v>
      </c>
      <c r="CW26" s="379">
        <v>16.950438335812098</v>
      </c>
      <c r="CX26" s="379">
        <v>17.459829746940098</v>
      </c>
      <c r="CY26" s="379">
        <v>17.969221158068098</v>
      </c>
      <c r="CZ26" s="379">
        <v>18.478612569196201</v>
      </c>
      <c r="DA26" s="379">
        <v>18.988003980324201</v>
      </c>
      <c r="DB26" s="379">
        <v>19.497395391452201</v>
      </c>
      <c r="DC26" s="379">
        <v>20.006786802580301</v>
      </c>
      <c r="DD26" s="379">
        <v>20.516178213708301</v>
      </c>
      <c r="DE26" s="379">
        <v>21.025569624836301</v>
      </c>
      <c r="DF26" s="379">
        <v>21.5349610359644</v>
      </c>
      <c r="DG26" s="379">
        <v>22.0443524470924</v>
      </c>
      <c r="DH26" s="379">
        <v>22.5537438582204</v>
      </c>
      <c r="DI26" s="379">
        <v>23.0631352693485</v>
      </c>
      <c r="DJ26" s="379">
        <v>23.5725266804765</v>
      </c>
      <c r="DK26" s="379">
        <v>24.0819180916045</v>
      </c>
      <c r="DL26" s="379">
        <v>24.5913095027325</v>
      </c>
      <c r="DM26" s="380">
        <v>25.820874977869199</v>
      </c>
      <c r="DO26" s="378" t="s">
        <v>134</v>
      </c>
      <c r="DP26" s="379">
        <v>11.066089276229601</v>
      </c>
      <c r="DQ26" s="379">
        <v>11.698437234871299</v>
      </c>
      <c r="DR26" s="379">
        <v>12.330785193513</v>
      </c>
      <c r="DS26" s="379">
        <v>12.9631331521547</v>
      </c>
      <c r="DT26" s="379">
        <v>13.595481110796401</v>
      </c>
      <c r="DU26" s="379">
        <v>14.2278290694381</v>
      </c>
      <c r="DV26" s="379">
        <v>14.8601770280798</v>
      </c>
      <c r="DW26" s="379">
        <v>15.4925249867215</v>
      </c>
      <c r="DX26" s="379">
        <v>16.256612103413602</v>
      </c>
      <c r="DY26" s="379">
        <v>17.020699220105602</v>
      </c>
      <c r="DZ26" s="379">
        <v>17.784786336797701</v>
      </c>
      <c r="EA26" s="379">
        <v>18.548873453489701</v>
      </c>
      <c r="EB26" s="379">
        <v>19.312960570181701</v>
      </c>
      <c r="EC26" s="379">
        <v>20.077047686873801</v>
      </c>
      <c r="ED26" s="379">
        <v>20.841134803565801</v>
      </c>
      <c r="EE26" s="379">
        <v>21.6052219202579</v>
      </c>
      <c r="EF26" s="379">
        <v>22.3693090369499</v>
      </c>
      <c r="EG26" s="379">
        <v>23.133396153642</v>
      </c>
      <c r="EH26" s="379">
        <v>23.897483270334</v>
      </c>
      <c r="EI26" s="379">
        <v>24.661570387026099</v>
      </c>
      <c r="EJ26" s="379">
        <v>25.425657503718099</v>
      </c>
      <c r="EK26" s="379">
        <v>26.189744620410199</v>
      </c>
      <c r="EL26" s="379">
        <v>26.953831737102199</v>
      </c>
      <c r="EM26" s="379">
        <v>27.717918853794298</v>
      </c>
      <c r="EN26" s="379">
        <v>28.482005970486298</v>
      </c>
      <c r="EO26" s="379">
        <v>29.246093087178402</v>
      </c>
      <c r="EP26" s="379">
        <v>30.010180203870402</v>
      </c>
      <c r="EQ26" s="379">
        <v>30.774267320562501</v>
      </c>
      <c r="ER26" s="379">
        <v>31.538354437254501</v>
      </c>
      <c r="ES26" s="379">
        <v>32.302441553946601</v>
      </c>
      <c r="ET26" s="379">
        <v>33.066528670638597</v>
      </c>
      <c r="EU26" s="379">
        <v>33.8306157873307</v>
      </c>
      <c r="EV26" s="379">
        <v>34.594702904022697</v>
      </c>
      <c r="EW26" s="379">
        <v>35.3587900207147</v>
      </c>
      <c r="EX26" s="379">
        <v>36.122877137406803</v>
      </c>
      <c r="EY26" s="379">
        <v>36.8869642540988</v>
      </c>
      <c r="EZ26" s="380">
        <v>12.910437488934599</v>
      </c>
      <c r="FB26" s="378" t="s">
        <v>134</v>
      </c>
      <c r="FC26" s="379">
        <v>14.7547857016395</v>
      </c>
      <c r="FD26" s="379">
        <v>15.5979163131618</v>
      </c>
      <c r="FE26" s="379">
        <v>16.441046924684098</v>
      </c>
      <c r="FF26" s="379">
        <v>17.2841775362063</v>
      </c>
      <c r="FG26" s="379">
        <v>18.127308147728598</v>
      </c>
      <c r="FH26" s="379">
        <v>18.970438759250801</v>
      </c>
      <c r="FI26" s="379">
        <v>19.813569370773099</v>
      </c>
      <c r="FJ26" s="379">
        <v>20.656699982295301</v>
      </c>
      <c r="FK26" s="379">
        <v>21.6754828045514</v>
      </c>
      <c r="FL26" s="379">
        <v>22.6942656268075</v>
      </c>
      <c r="FM26" s="379">
        <v>23.7130484490635</v>
      </c>
      <c r="FN26" s="379">
        <v>24.731831271319599</v>
      </c>
      <c r="FO26" s="379">
        <v>25.750614093575699</v>
      </c>
      <c r="FP26" s="379">
        <v>26.769396915831699</v>
      </c>
      <c r="FQ26" s="379">
        <v>27.788179738087798</v>
      </c>
      <c r="FR26" s="379">
        <v>28.806962560343901</v>
      </c>
      <c r="FS26" s="379">
        <v>29.825745382599901</v>
      </c>
      <c r="FT26" s="379">
        <v>30.844528204856001</v>
      </c>
      <c r="FU26" s="379">
        <v>31.863311027112001</v>
      </c>
      <c r="FV26" s="379">
        <v>32.882093849368097</v>
      </c>
      <c r="FW26" s="379">
        <v>33.900876671624196</v>
      </c>
      <c r="FX26" s="379">
        <v>34.919659493880197</v>
      </c>
      <c r="FY26" s="379">
        <v>35.938442316136303</v>
      </c>
      <c r="FZ26" s="379">
        <v>36.957225138392403</v>
      </c>
      <c r="GA26" s="379">
        <v>37.976007960648403</v>
      </c>
      <c r="GB26" s="379">
        <v>38.994790782904502</v>
      </c>
      <c r="GC26" s="379">
        <v>40.013573605160502</v>
      </c>
      <c r="GD26" s="379">
        <v>41.032356427416602</v>
      </c>
      <c r="GE26" s="379">
        <v>42.051139249672701</v>
      </c>
      <c r="GF26" s="379">
        <v>43.069922071928701</v>
      </c>
      <c r="GG26" s="379">
        <v>44.088704894184801</v>
      </c>
      <c r="GH26" s="379">
        <v>45.1074877164409</v>
      </c>
      <c r="GI26" s="379">
        <v>46.1262705386969</v>
      </c>
      <c r="GJ26" s="379">
        <v>47.145053360953</v>
      </c>
      <c r="GK26" s="379">
        <v>48.163836183209</v>
      </c>
      <c r="GL26" s="379">
        <v>49.182619005465099</v>
      </c>
      <c r="GM26" s="375">
        <v>0</v>
      </c>
    </row>
    <row r="27" spans="1:195" s="369" customFormat="1" ht="15.5" x14ac:dyDescent="0.3">
      <c r="A27" s="382" t="s">
        <v>135</v>
      </c>
      <c r="B27" s="375">
        <v>0</v>
      </c>
      <c r="C27" s="375">
        <v>0</v>
      </c>
      <c r="D27" s="375">
        <v>0</v>
      </c>
      <c r="E27" s="375">
        <v>0</v>
      </c>
      <c r="F27" s="375">
        <v>0</v>
      </c>
      <c r="G27" s="375">
        <v>0</v>
      </c>
      <c r="H27" s="375">
        <v>0</v>
      </c>
      <c r="I27" s="375">
        <v>0</v>
      </c>
      <c r="J27" s="375">
        <v>0</v>
      </c>
      <c r="K27" s="375">
        <v>0</v>
      </c>
      <c r="L27" s="375">
        <v>0</v>
      </c>
      <c r="M27" s="375">
        <v>0</v>
      </c>
      <c r="N27" s="375">
        <v>0</v>
      </c>
      <c r="O27" s="375">
        <v>0</v>
      </c>
      <c r="P27" s="375">
        <v>0</v>
      </c>
      <c r="Q27" s="375">
        <v>0</v>
      </c>
      <c r="R27" s="375">
        <v>0</v>
      </c>
      <c r="S27" s="375">
        <v>0</v>
      </c>
      <c r="T27" s="375">
        <v>0</v>
      </c>
      <c r="U27" s="375">
        <v>0</v>
      </c>
      <c r="V27" s="375">
        <v>0</v>
      </c>
      <c r="W27" s="375">
        <v>0</v>
      </c>
      <c r="X27" s="375">
        <v>0</v>
      </c>
      <c r="Y27" s="375">
        <v>0</v>
      </c>
      <c r="Z27" s="375">
        <v>0</v>
      </c>
      <c r="AA27" s="375">
        <v>0</v>
      </c>
      <c r="AB27" s="375">
        <v>0</v>
      </c>
      <c r="AC27" s="375">
        <v>0</v>
      </c>
      <c r="AD27" s="375">
        <v>0</v>
      </c>
      <c r="AE27" s="375">
        <v>0</v>
      </c>
      <c r="AF27" s="375">
        <v>0</v>
      </c>
      <c r="AG27" s="375">
        <v>0</v>
      </c>
      <c r="AH27" s="375">
        <v>0</v>
      </c>
      <c r="AI27" s="375">
        <v>0</v>
      </c>
      <c r="AJ27" s="375">
        <v>0</v>
      </c>
      <c r="AK27" s="375">
        <v>0</v>
      </c>
      <c r="AL27" s="380">
        <v>102.610287468</v>
      </c>
      <c r="AO27" s="378" t="s">
        <v>135</v>
      </c>
      <c r="AP27" s="379">
        <v>7.3293062477142996</v>
      </c>
      <c r="AQ27" s="379">
        <v>7.7481237475836897</v>
      </c>
      <c r="AR27" s="379">
        <v>8.1669412474530798</v>
      </c>
      <c r="AS27" s="379">
        <v>8.5857587473224708</v>
      </c>
      <c r="AT27" s="379">
        <v>9.0045762471918493</v>
      </c>
      <c r="AU27" s="379">
        <v>9.4233937470612403</v>
      </c>
      <c r="AV27" s="379">
        <v>9.8422112469306207</v>
      </c>
      <c r="AW27" s="379">
        <v>10.261028746799999</v>
      </c>
      <c r="AX27" s="379">
        <v>10.7670998924755</v>
      </c>
      <c r="AY27" s="379">
        <v>11.273171038151</v>
      </c>
      <c r="AZ27" s="379">
        <v>11.779242183826501</v>
      </c>
      <c r="BA27" s="379">
        <v>12.285313329502101</v>
      </c>
      <c r="BB27" s="379">
        <v>12.791384475177599</v>
      </c>
      <c r="BC27" s="379">
        <v>13.2974556208531</v>
      </c>
      <c r="BD27" s="379">
        <v>13.8035267665286</v>
      </c>
      <c r="BE27" s="379">
        <v>14.309597912204101</v>
      </c>
      <c r="BF27" s="379">
        <v>14.8156690578796</v>
      </c>
      <c r="BG27" s="379">
        <v>15.3217402035551</v>
      </c>
      <c r="BH27" s="379">
        <v>15.827811349230601</v>
      </c>
      <c r="BI27" s="379">
        <v>16.333882494906199</v>
      </c>
      <c r="BJ27" s="379">
        <v>16.839953640581701</v>
      </c>
      <c r="BK27" s="379">
        <v>17.3460247862572</v>
      </c>
      <c r="BL27" s="379">
        <v>17.852095931932698</v>
      </c>
      <c r="BM27" s="379">
        <v>18.358167077608201</v>
      </c>
      <c r="BN27" s="379">
        <v>18.864238223283699</v>
      </c>
      <c r="BO27" s="379">
        <v>19.370309368959202</v>
      </c>
      <c r="BP27" s="379">
        <v>19.8763805146347</v>
      </c>
      <c r="BQ27" s="379">
        <v>20.382451660310199</v>
      </c>
      <c r="BR27" s="379">
        <v>20.888522805985801</v>
      </c>
      <c r="BS27" s="379">
        <v>21.3945939516613</v>
      </c>
      <c r="BT27" s="379">
        <v>21.900665097336798</v>
      </c>
      <c r="BU27" s="379">
        <v>22.4067362430123</v>
      </c>
      <c r="BV27" s="379">
        <v>22.912807388687799</v>
      </c>
      <c r="BW27" s="379">
        <v>23.418878534363301</v>
      </c>
      <c r="BX27" s="379">
        <v>23.9249496800388</v>
      </c>
      <c r="BY27" s="379">
        <v>24.431020825714299</v>
      </c>
      <c r="BZ27" s="380">
        <v>76.957715601000203</v>
      </c>
      <c r="CB27" s="381" t="s">
        <v>135</v>
      </c>
      <c r="CC27" s="379">
        <v>14.658612495428599</v>
      </c>
      <c r="CD27" s="379">
        <v>15.496247495167401</v>
      </c>
      <c r="CE27" s="379">
        <v>16.333882494906199</v>
      </c>
      <c r="CF27" s="379">
        <v>17.171517494644899</v>
      </c>
      <c r="CG27" s="379">
        <v>18.009152494383699</v>
      </c>
      <c r="CH27" s="379">
        <v>18.846787494122498</v>
      </c>
      <c r="CI27" s="379">
        <v>19.684422493861199</v>
      </c>
      <c r="CJ27" s="379">
        <v>20.522057493599998</v>
      </c>
      <c r="CK27" s="379">
        <v>21.534199784951099</v>
      </c>
      <c r="CL27" s="379">
        <v>22.5463420763021</v>
      </c>
      <c r="CM27" s="379">
        <v>23.558484367653101</v>
      </c>
      <c r="CN27" s="379">
        <v>24.570626659004098</v>
      </c>
      <c r="CO27" s="379">
        <v>25.582768950355099</v>
      </c>
      <c r="CP27" s="379">
        <v>26.5949112417061</v>
      </c>
      <c r="CQ27" s="379">
        <v>27.607053533057201</v>
      </c>
      <c r="CR27" s="379">
        <v>28.619195824408202</v>
      </c>
      <c r="CS27" s="379">
        <v>29.631338115759199</v>
      </c>
      <c r="CT27" s="379">
        <v>30.6434804071102</v>
      </c>
      <c r="CU27" s="379">
        <v>31.655622698461301</v>
      </c>
      <c r="CV27" s="379">
        <v>32.667764989812298</v>
      </c>
      <c r="CW27" s="379">
        <v>33.679907281163302</v>
      </c>
      <c r="CX27" s="379">
        <v>34.6920495725143</v>
      </c>
      <c r="CY27" s="379">
        <v>35.704191863865297</v>
      </c>
      <c r="CZ27" s="379">
        <v>36.716334155216401</v>
      </c>
      <c r="DA27" s="379">
        <v>37.728476446567399</v>
      </c>
      <c r="DB27" s="379">
        <v>38.740618737918403</v>
      </c>
      <c r="DC27" s="379">
        <v>39.7527610292695</v>
      </c>
      <c r="DD27" s="379">
        <v>40.764903320620498</v>
      </c>
      <c r="DE27" s="379">
        <v>41.777045611971502</v>
      </c>
      <c r="DF27" s="379">
        <v>42.7891879033225</v>
      </c>
      <c r="DG27" s="379">
        <v>43.801330194673497</v>
      </c>
      <c r="DH27" s="379">
        <v>44.813472486024601</v>
      </c>
      <c r="DI27" s="379">
        <v>45.825614777375598</v>
      </c>
      <c r="DJ27" s="379">
        <v>46.837757068726603</v>
      </c>
      <c r="DK27" s="379">
        <v>47.8498993600777</v>
      </c>
      <c r="DL27" s="379">
        <v>48.862041651428598</v>
      </c>
      <c r="DM27" s="380">
        <v>51.305143734000097</v>
      </c>
      <c r="DO27" s="378" t="s">
        <v>135</v>
      </c>
      <c r="DP27" s="379">
        <v>21.987918743142899</v>
      </c>
      <c r="DQ27" s="379">
        <v>23.2443712427511</v>
      </c>
      <c r="DR27" s="379">
        <v>24.500823742359199</v>
      </c>
      <c r="DS27" s="379">
        <v>25.7572762419674</v>
      </c>
      <c r="DT27" s="379">
        <v>27.013728741575601</v>
      </c>
      <c r="DU27" s="379">
        <v>28.2701812411837</v>
      </c>
      <c r="DV27" s="379">
        <v>29.526633740791901</v>
      </c>
      <c r="DW27" s="379">
        <v>30.783086240399999</v>
      </c>
      <c r="DX27" s="379">
        <v>32.301299677426599</v>
      </c>
      <c r="DY27" s="379">
        <v>33.819513114453102</v>
      </c>
      <c r="DZ27" s="379">
        <v>35.337726551479598</v>
      </c>
      <c r="EA27" s="379">
        <v>36.855939988506201</v>
      </c>
      <c r="EB27" s="379">
        <v>38.374153425532697</v>
      </c>
      <c r="EC27" s="379">
        <v>39.8923668625593</v>
      </c>
      <c r="ED27" s="379">
        <v>41.410580299585803</v>
      </c>
      <c r="EE27" s="379">
        <v>42.928793736612299</v>
      </c>
      <c r="EF27" s="379">
        <v>44.447007173638802</v>
      </c>
      <c r="EG27" s="379">
        <v>45.965220610665398</v>
      </c>
      <c r="EH27" s="379">
        <v>47.483434047691901</v>
      </c>
      <c r="EI27" s="379">
        <v>49.001647484718397</v>
      </c>
      <c r="EJ27" s="379">
        <v>50.519860921745</v>
      </c>
      <c r="EK27" s="379">
        <v>52.038074358771503</v>
      </c>
      <c r="EL27" s="379">
        <v>53.556287795797999</v>
      </c>
      <c r="EM27" s="379">
        <v>55.074501232824602</v>
      </c>
      <c r="EN27" s="379">
        <v>56.592714669851098</v>
      </c>
      <c r="EO27" s="379">
        <v>58.110928106877601</v>
      </c>
      <c r="EP27" s="379">
        <v>59.629141543904197</v>
      </c>
      <c r="EQ27" s="379">
        <v>61.1473549809307</v>
      </c>
      <c r="ER27" s="379">
        <v>62.665568417957203</v>
      </c>
      <c r="ES27" s="379">
        <v>64.183781854983806</v>
      </c>
      <c r="ET27" s="379">
        <v>65.701995292010295</v>
      </c>
      <c r="EU27" s="379">
        <v>67.220208729036798</v>
      </c>
      <c r="EV27" s="379">
        <v>68.738422166063302</v>
      </c>
      <c r="EW27" s="379">
        <v>70.256635603089904</v>
      </c>
      <c r="EX27" s="379">
        <v>71.774849040116393</v>
      </c>
      <c r="EY27" s="379">
        <v>73.293062477142996</v>
      </c>
      <c r="EZ27" s="380">
        <v>25.652571866999999</v>
      </c>
      <c r="FB27" s="378" t="s">
        <v>135</v>
      </c>
      <c r="FC27" s="379">
        <v>29.317224990857198</v>
      </c>
      <c r="FD27" s="379">
        <v>30.992494990334698</v>
      </c>
      <c r="FE27" s="379">
        <v>32.667764989812298</v>
      </c>
      <c r="FF27" s="379">
        <v>34.343034989289897</v>
      </c>
      <c r="FG27" s="379">
        <v>36.018304988767397</v>
      </c>
      <c r="FH27" s="379">
        <v>37.693574988244897</v>
      </c>
      <c r="FI27" s="379">
        <v>39.368844987722497</v>
      </c>
      <c r="FJ27" s="379">
        <v>41.044114987200103</v>
      </c>
      <c r="FK27" s="379">
        <v>43.068399569902098</v>
      </c>
      <c r="FL27" s="379">
        <v>45.0926841526042</v>
      </c>
      <c r="FM27" s="379">
        <v>47.116968735306202</v>
      </c>
      <c r="FN27" s="379">
        <v>49.141253318008197</v>
      </c>
      <c r="FO27" s="379">
        <v>51.165537900710298</v>
      </c>
      <c r="FP27" s="379">
        <v>53.1898224834123</v>
      </c>
      <c r="FQ27" s="379">
        <v>55.214107066114401</v>
      </c>
      <c r="FR27" s="379">
        <v>57.238391648816403</v>
      </c>
      <c r="FS27" s="379">
        <v>59.262676231518498</v>
      </c>
      <c r="FT27" s="379">
        <v>61.2869608142205</v>
      </c>
      <c r="FU27" s="379">
        <v>63.311245396922601</v>
      </c>
      <c r="FV27" s="379">
        <v>65.335529979624596</v>
      </c>
      <c r="FW27" s="379">
        <v>67.359814562326605</v>
      </c>
      <c r="FX27" s="379">
        <v>69.3840991450286</v>
      </c>
      <c r="FY27" s="379">
        <v>71.408383727730694</v>
      </c>
      <c r="FZ27" s="379">
        <v>73.432668310432703</v>
      </c>
      <c r="GA27" s="379">
        <v>75.456952893134897</v>
      </c>
      <c r="GB27" s="379">
        <v>77.481237475836807</v>
      </c>
      <c r="GC27" s="379">
        <v>79.505522058538901</v>
      </c>
      <c r="GD27" s="379">
        <v>81.529806641240896</v>
      </c>
      <c r="GE27" s="379">
        <v>83.554091223943004</v>
      </c>
      <c r="GF27" s="379">
        <v>85.578375806644999</v>
      </c>
      <c r="GG27" s="379">
        <v>87.602660389347093</v>
      </c>
      <c r="GH27" s="379">
        <v>89.626944972049102</v>
      </c>
      <c r="GI27" s="379">
        <v>91.651229554751197</v>
      </c>
      <c r="GJ27" s="379">
        <v>93.675514137453206</v>
      </c>
      <c r="GK27" s="379">
        <v>95.6997987201553</v>
      </c>
      <c r="GL27" s="379">
        <v>97.724083302857196</v>
      </c>
      <c r="GM27" s="375">
        <v>0</v>
      </c>
    </row>
    <row r="28" spans="1:195" s="369" customFormat="1" ht="15.5" x14ac:dyDescent="0.3">
      <c r="A28" s="382" t="s">
        <v>136</v>
      </c>
      <c r="B28" s="375">
        <v>0</v>
      </c>
      <c r="C28" s="375">
        <v>0</v>
      </c>
      <c r="D28" s="375">
        <v>0</v>
      </c>
      <c r="E28" s="375">
        <v>0</v>
      </c>
      <c r="F28" s="375">
        <v>0</v>
      </c>
      <c r="G28" s="375">
        <v>0</v>
      </c>
      <c r="H28" s="375">
        <v>0</v>
      </c>
      <c r="I28" s="375">
        <v>0</v>
      </c>
      <c r="J28" s="375">
        <v>0</v>
      </c>
      <c r="K28" s="375">
        <v>0</v>
      </c>
      <c r="L28" s="375">
        <v>0</v>
      </c>
      <c r="M28" s="375">
        <v>0</v>
      </c>
      <c r="N28" s="375">
        <v>0</v>
      </c>
      <c r="O28" s="375">
        <v>0</v>
      </c>
      <c r="P28" s="375">
        <v>0</v>
      </c>
      <c r="Q28" s="375">
        <v>0</v>
      </c>
      <c r="R28" s="375">
        <v>0</v>
      </c>
      <c r="S28" s="375">
        <v>0</v>
      </c>
      <c r="T28" s="375">
        <v>0</v>
      </c>
      <c r="U28" s="375">
        <v>0</v>
      </c>
      <c r="V28" s="375">
        <v>0</v>
      </c>
      <c r="W28" s="375">
        <v>0</v>
      </c>
      <c r="X28" s="375">
        <v>0</v>
      </c>
      <c r="Y28" s="375">
        <v>0</v>
      </c>
      <c r="Z28" s="375">
        <v>0</v>
      </c>
      <c r="AA28" s="375">
        <v>0</v>
      </c>
      <c r="AB28" s="375">
        <v>0</v>
      </c>
      <c r="AC28" s="375">
        <v>0</v>
      </c>
      <c r="AD28" s="375">
        <v>0</v>
      </c>
      <c r="AE28" s="375">
        <v>0</v>
      </c>
      <c r="AF28" s="375">
        <v>0</v>
      </c>
      <c r="AG28" s="375">
        <v>0</v>
      </c>
      <c r="AH28" s="375">
        <v>0</v>
      </c>
      <c r="AI28" s="375">
        <v>0</v>
      </c>
      <c r="AJ28" s="375">
        <v>0</v>
      </c>
      <c r="AK28" s="375">
        <v>0</v>
      </c>
      <c r="AL28" s="380">
        <v>53.375520413192802</v>
      </c>
      <c r="AO28" s="378" t="s">
        <v>136</v>
      </c>
      <c r="AP28" s="379">
        <v>3.8125371723709098</v>
      </c>
      <c r="AQ28" s="379">
        <v>4.0303964393635301</v>
      </c>
      <c r="AR28" s="379">
        <v>4.2482557063561597</v>
      </c>
      <c r="AS28" s="379">
        <v>4.4661149733487804</v>
      </c>
      <c r="AT28" s="379">
        <v>4.6839742403414002</v>
      </c>
      <c r="AU28" s="379">
        <v>4.9018335073340298</v>
      </c>
      <c r="AV28" s="379">
        <v>5.1196927743266496</v>
      </c>
      <c r="AW28" s="379">
        <v>5.3375520413192801</v>
      </c>
      <c r="AX28" s="379">
        <v>5.6007986556020297</v>
      </c>
      <c r="AY28" s="379">
        <v>5.8640452698847803</v>
      </c>
      <c r="AZ28" s="379">
        <v>6.1272918841675397</v>
      </c>
      <c r="BA28" s="379">
        <v>6.3905384984502902</v>
      </c>
      <c r="BB28" s="379">
        <v>6.6537851127330496</v>
      </c>
      <c r="BC28" s="379">
        <v>6.9170317270158002</v>
      </c>
      <c r="BD28" s="379">
        <v>7.1802783412985498</v>
      </c>
      <c r="BE28" s="379">
        <v>7.4435249555813101</v>
      </c>
      <c r="BF28" s="379">
        <v>7.7067715698640598</v>
      </c>
      <c r="BG28" s="379">
        <v>7.9700181841468103</v>
      </c>
      <c r="BH28" s="379">
        <v>8.2332647984295697</v>
      </c>
      <c r="BI28" s="379">
        <v>8.4965114127123194</v>
      </c>
      <c r="BJ28" s="379">
        <v>8.7597580269950708</v>
      </c>
      <c r="BK28" s="379">
        <v>9.0230046412778204</v>
      </c>
      <c r="BL28" s="379">
        <v>9.2862512555605701</v>
      </c>
      <c r="BM28" s="379">
        <v>9.5494978698433304</v>
      </c>
      <c r="BN28" s="379">
        <v>9.81274448412608</v>
      </c>
      <c r="BO28" s="379">
        <v>10.075991098408799</v>
      </c>
      <c r="BP28" s="379">
        <v>10.339237712691601</v>
      </c>
      <c r="BQ28" s="379">
        <v>10.602484326974301</v>
      </c>
      <c r="BR28" s="379">
        <v>10.8657309412571</v>
      </c>
      <c r="BS28" s="379">
        <v>11.128977555539899</v>
      </c>
      <c r="BT28" s="379">
        <v>11.392224169822599</v>
      </c>
      <c r="BU28" s="379">
        <v>11.6554707841054</v>
      </c>
      <c r="BV28" s="379">
        <v>11.9187173983881</v>
      </c>
      <c r="BW28" s="379">
        <v>12.1819640126709</v>
      </c>
      <c r="BX28" s="379">
        <v>12.4452106269536</v>
      </c>
      <c r="BY28" s="379">
        <v>12.708457241236401</v>
      </c>
      <c r="BZ28" s="380">
        <v>40.031640309894598</v>
      </c>
      <c r="CB28" s="381" t="s">
        <v>136</v>
      </c>
      <c r="CC28" s="379">
        <v>7.6250743447418197</v>
      </c>
      <c r="CD28" s="379">
        <v>8.0607928787270708</v>
      </c>
      <c r="CE28" s="379">
        <v>8.4965114127123194</v>
      </c>
      <c r="CF28" s="379">
        <v>8.9322299466975696</v>
      </c>
      <c r="CG28" s="379">
        <v>9.3679484806828093</v>
      </c>
      <c r="CH28" s="379">
        <v>9.8036670146680507</v>
      </c>
      <c r="CI28" s="379">
        <v>10.239385548653299</v>
      </c>
      <c r="CJ28" s="379">
        <v>10.675104082638599</v>
      </c>
      <c r="CK28" s="379">
        <v>11.2015973112041</v>
      </c>
      <c r="CL28" s="379">
        <v>11.7280905397696</v>
      </c>
      <c r="CM28" s="379">
        <v>12.254583768335101</v>
      </c>
      <c r="CN28" s="379">
        <v>12.7810769969006</v>
      </c>
      <c r="CO28" s="379">
        <v>13.307570225466099</v>
      </c>
      <c r="CP28" s="379">
        <v>13.8340634540316</v>
      </c>
      <c r="CQ28" s="379">
        <v>14.3605566825971</v>
      </c>
      <c r="CR28" s="379">
        <v>14.887049911162601</v>
      </c>
      <c r="CS28" s="379">
        <v>15.4135431397281</v>
      </c>
      <c r="CT28" s="379">
        <v>15.940036368293599</v>
      </c>
      <c r="CU28" s="379">
        <v>16.4665295968591</v>
      </c>
      <c r="CV28" s="379">
        <v>16.9930228254246</v>
      </c>
      <c r="CW28" s="379">
        <v>17.519516053990099</v>
      </c>
      <c r="CX28" s="379">
        <v>18.046009282555602</v>
      </c>
      <c r="CY28" s="379">
        <v>18.572502511121101</v>
      </c>
      <c r="CZ28" s="379">
        <v>19.0989957396867</v>
      </c>
      <c r="DA28" s="379">
        <v>19.625488968252199</v>
      </c>
      <c r="DB28" s="379">
        <v>20.151982196817698</v>
      </c>
      <c r="DC28" s="379">
        <v>20.678475425383201</v>
      </c>
      <c r="DD28" s="379">
        <v>21.204968653948701</v>
      </c>
      <c r="DE28" s="379">
        <v>21.7314618825142</v>
      </c>
      <c r="DF28" s="379">
        <v>22.257955111079699</v>
      </c>
      <c r="DG28" s="379">
        <v>22.784448339645198</v>
      </c>
      <c r="DH28" s="379">
        <v>23.310941568210701</v>
      </c>
      <c r="DI28" s="379">
        <v>23.837434796776201</v>
      </c>
      <c r="DJ28" s="379">
        <v>24.3639280253417</v>
      </c>
      <c r="DK28" s="379">
        <v>24.890421253907199</v>
      </c>
      <c r="DL28" s="379">
        <v>25.416914482472698</v>
      </c>
      <c r="DM28" s="380">
        <v>26.687760206596401</v>
      </c>
      <c r="DO28" s="378" t="s">
        <v>136</v>
      </c>
      <c r="DP28" s="379">
        <v>11.4376115171127</v>
      </c>
      <c r="DQ28" s="379">
        <v>12.091189318090599</v>
      </c>
      <c r="DR28" s="379">
        <v>12.7447671190685</v>
      </c>
      <c r="DS28" s="379">
        <v>13.3983449200463</v>
      </c>
      <c r="DT28" s="379">
        <v>14.0519227210242</v>
      </c>
      <c r="DU28" s="379">
        <v>14.705500522002099</v>
      </c>
      <c r="DV28" s="379">
        <v>15.35907832298</v>
      </c>
      <c r="DW28" s="379">
        <v>16.0126561239578</v>
      </c>
      <c r="DX28" s="379">
        <v>16.802395966806099</v>
      </c>
      <c r="DY28" s="379">
        <v>17.592135809654401</v>
      </c>
      <c r="DZ28" s="379">
        <v>18.3818756525026</v>
      </c>
      <c r="EA28" s="379">
        <v>19.171615495350899</v>
      </c>
      <c r="EB28" s="379">
        <v>19.961355338199098</v>
      </c>
      <c r="EC28" s="379">
        <v>20.7510951810474</v>
      </c>
      <c r="ED28" s="379">
        <v>21.5408350238956</v>
      </c>
      <c r="EE28" s="379">
        <v>22.330574866743898</v>
      </c>
      <c r="EF28" s="379">
        <v>23.120314709592201</v>
      </c>
      <c r="EG28" s="379">
        <v>23.9100545524404</v>
      </c>
      <c r="EH28" s="379">
        <v>24.699794395288698</v>
      </c>
      <c r="EI28" s="379">
        <v>25.489534238137001</v>
      </c>
      <c r="EJ28" s="379">
        <v>26.2792740809852</v>
      </c>
      <c r="EK28" s="379">
        <v>27.069013923833499</v>
      </c>
      <c r="EL28" s="379">
        <v>27.858753766681701</v>
      </c>
      <c r="EM28" s="379">
        <v>28.64849360953</v>
      </c>
      <c r="EN28" s="379">
        <v>29.438233452378299</v>
      </c>
      <c r="EO28" s="379">
        <v>30.227973295226501</v>
      </c>
      <c r="EP28" s="379">
        <v>31.0177131380748</v>
      </c>
      <c r="EQ28" s="379">
        <v>31.807452980922999</v>
      </c>
      <c r="ER28" s="379">
        <v>32.597192823771302</v>
      </c>
      <c r="ES28" s="379">
        <v>33.3869326666196</v>
      </c>
      <c r="ET28" s="379">
        <v>34.176672509467799</v>
      </c>
      <c r="EU28" s="379">
        <v>34.966412352316098</v>
      </c>
      <c r="EV28" s="379">
        <v>35.756152195164297</v>
      </c>
      <c r="EW28" s="379">
        <v>36.545892038012603</v>
      </c>
      <c r="EX28" s="379">
        <v>37.335631880860802</v>
      </c>
      <c r="EY28" s="379">
        <v>38.125371723709101</v>
      </c>
      <c r="EZ28" s="380">
        <v>13.343880103298201</v>
      </c>
      <c r="FB28" s="378" t="s">
        <v>136</v>
      </c>
      <c r="FC28" s="379">
        <v>15.2501486894836</v>
      </c>
      <c r="FD28" s="379">
        <v>16.121585757454099</v>
      </c>
      <c r="FE28" s="379">
        <v>16.9930228254246</v>
      </c>
      <c r="FF28" s="379">
        <v>17.8644598933951</v>
      </c>
      <c r="FG28" s="379">
        <v>18.735896961365601</v>
      </c>
      <c r="FH28" s="379">
        <v>19.607334029336101</v>
      </c>
      <c r="FI28" s="379">
        <v>20.478771097306598</v>
      </c>
      <c r="FJ28" s="379">
        <v>21.350208165277099</v>
      </c>
      <c r="FK28" s="379">
        <v>22.403194622408101</v>
      </c>
      <c r="FL28" s="379">
        <v>23.4561810795391</v>
      </c>
      <c r="FM28" s="379">
        <v>24.509167536670098</v>
      </c>
      <c r="FN28" s="379">
        <v>25.5621539938012</v>
      </c>
      <c r="FO28" s="379">
        <v>26.615140450932198</v>
      </c>
      <c r="FP28" s="379">
        <v>27.668126908063201</v>
      </c>
      <c r="FQ28" s="379">
        <v>28.721113365194199</v>
      </c>
      <c r="FR28" s="379">
        <v>29.774099822325201</v>
      </c>
      <c r="FS28" s="379">
        <v>30.8270862794562</v>
      </c>
      <c r="FT28" s="379">
        <v>31.880072736587199</v>
      </c>
      <c r="FU28" s="379">
        <v>32.9330591937183</v>
      </c>
      <c r="FV28" s="379">
        <v>33.986045650849299</v>
      </c>
      <c r="FW28" s="379">
        <v>35.039032107980297</v>
      </c>
      <c r="FX28" s="379">
        <v>36.092018565111303</v>
      </c>
      <c r="FY28" s="379">
        <v>37.145005022242302</v>
      </c>
      <c r="FZ28" s="379">
        <v>38.1979914793733</v>
      </c>
      <c r="GA28" s="379">
        <v>39.250977936504299</v>
      </c>
      <c r="GB28" s="379">
        <v>40.303964393635297</v>
      </c>
      <c r="GC28" s="379">
        <v>41.356950850766403</v>
      </c>
      <c r="GD28" s="379">
        <v>42.409937307897401</v>
      </c>
      <c r="GE28" s="379">
        <v>43.4629237650284</v>
      </c>
      <c r="GF28" s="379">
        <v>44.515910222159398</v>
      </c>
      <c r="GG28" s="379">
        <v>45.568896679290397</v>
      </c>
      <c r="GH28" s="379">
        <v>46.621883136421403</v>
      </c>
      <c r="GI28" s="379">
        <v>47.674869593552501</v>
      </c>
      <c r="GJ28" s="379">
        <v>48.7278560506834</v>
      </c>
      <c r="GK28" s="379">
        <v>49.780842507814498</v>
      </c>
      <c r="GL28" s="379">
        <v>50.833828964945504</v>
      </c>
      <c r="GM28" s="375">
        <v>0</v>
      </c>
    </row>
    <row r="29" spans="1:195" s="369" customFormat="1" ht="15.5" x14ac:dyDescent="0.3">
      <c r="A29" s="382" t="s">
        <v>137</v>
      </c>
      <c r="B29" s="375">
        <v>0</v>
      </c>
      <c r="C29" s="375">
        <v>0</v>
      </c>
      <c r="D29" s="375">
        <v>0</v>
      </c>
      <c r="E29" s="375">
        <v>0</v>
      </c>
      <c r="F29" s="375">
        <v>0</v>
      </c>
      <c r="G29" s="375">
        <v>0</v>
      </c>
      <c r="H29" s="375">
        <v>0</v>
      </c>
      <c r="I29" s="375">
        <v>0</v>
      </c>
      <c r="J29" s="375">
        <v>0</v>
      </c>
      <c r="K29" s="375">
        <v>0</v>
      </c>
      <c r="L29" s="375">
        <v>0</v>
      </c>
      <c r="M29" s="375">
        <v>0</v>
      </c>
      <c r="N29" s="375">
        <v>0</v>
      </c>
      <c r="O29" s="375">
        <v>0</v>
      </c>
      <c r="P29" s="375">
        <v>0</v>
      </c>
      <c r="Q29" s="375">
        <v>0</v>
      </c>
      <c r="R29" s="375">
        <v>0</v>
      </c>
      <c r="S29" s="375">
        <v>0</v>
      </c>
      <c r="T29" s="375">
        <v>0</v>
      </c>
      <c r="U29" s="375">
        <v>0</v>
      </c>
      <c r="V29" s="375">
        <v>0</v>
      </c>
      <c r="W29" s="375">
        <v>0</v>
      </c>
      <c r="X29" s="375">
        <v>0</v>
      </c>
      <c r="Y29" s="375">
        <v>0</v>
      </c>
      <c r="Z29" s="375">
        <v>0</v>
      </c>
      <c r="AA29" s="375">
        <v>0</v>
      </c>
      <c r="AB29" s="375">
        <v>0</v>
      </c>
      <c r="AC29" s="375">
        <v>0</v>
      </c>
      <c r="AD29" s="375">
        <v>0</v>
      </c>
      <c r="AE29" s="375">
        <v>0</v>
      </c>
      <c r="AF29" s="375">
        <v>0</v>
      </c>
      <c r="AG29" s="375">
        <v>0</v>
      </c>
      <c r="AH29" s="375">
        <v>0</v>
      </c>
      <c r="AI29" s="375">
        <v>0</v>
      </c>
      <c r="AJ29" s="375">
        <v>0</v>
      </c>
      <c r="AK29" s="375">
        <v>0</v>
      </c>
      <c r="AL29" s="380">
        <v>142.93173524175299</v>
      </c>
      <c r="AO29" s="378" t="s">
        <v>137</v>
      </c>
      <c r="AP29" s="379">
        <v>10.2094096601252</v>
      </c>
      <c r="AQ29" s="379">
        <v>10.792804497846699</v>
      </c>
      <c r="AR29" s="379">
        <v>11.376199335568099</v>
      </c>
      <c r="AS29" s="379">
        <v>11.959594173289601</v>
      </c>
      <c r="AT29" s="379">
        <v>12.542989011011</v>
      </c>
      <c r="AU29" s="379">
        <v>13.1263838487325</v>
      </c>
      <c r="AV29" s="379">
        <v>13.7097786864539</v>
      </c>
      <c r="AW29" s="379">
        <v>14.2931735241753</v>
      </c>
      <c r="AX29" s="379">
        <v>14.9981089530887</v>
      </c>
      <c r="AY29" s="379">
        <v>15.703044382002201</v>
      </c>
      <c r="AZ29" s="379">
        <v>16.407979810915599</v>
      </c>
      <c r="BA29" s="379">
        <v>17.112915239829</v>
      </c>
      <c r="BB29" s="379">
        <v>17.817850668742398</v>
      </c>
      <c r="BC29" s="379">
        <v>18.5227860976558</v>
      </c>
      <c r="BD29" s="379">
        <v>19.227721526569201</v>
      </c>
      <c r="BE29" s="379">
        <v>19.932656955482599</v>
      </c>
      <c r="BF29" s="379">
        <v>20.637592384396001</v>
      </c>
      <c r="BG29" s="379">
        <v>21.342527813309399</v>
      </c>
      <c r="BH29" s="379">
        <v>22.0474632422229</v>
      </c>
      <c r="BI29" s="379">
        <v>22.752398671136302</v>
      </c>
      <c r="BJ29" s="379">
        <v>23.4573341000497</v>
      </c>
      <c r="BK29" s="379">
        <v>24.162269528963101</v>
      </c>
      <c r="BL29" s="379">
        <v>24.867204957876499</v>
      </c>
      <c r="BM29" s="379">
        <v>25.572140386789901</v>
      </c>
      <c r="BN29" s="379">
        <v>26.277075815703299</v>
      </c>
      <c r="BO29" s="379">
        <v>26.9820112446167</v>
      </c>
      <c r="BP29" s="379">
        <v>27.686946673530102</v>
      </c>
      <c r="BQ29" s="379">
        <v>28.3918821024435</v>
      </c>
      <c r="BR29" s="379">
        <v>29.096817531356901</v>
      </c>
      <c r="BS29" s="379">
        <v>29.801752960270399</v>
      </c>
      <c r="BT29" s="379">
        <v>30.5066883891838</v>
      </c>
      <c r="BU29" s="379">
        <v>31.211623818097198</v>
      </c>
      <c r="BV29" s="379">
        <v>31.9165592470106</v>
      </c>
      <c r="BW29" s="379">
        <v>32.621494675923998</v>
      </c>
      <c r="BX29" s="379">
        <v>33.326430104837399</v>
      </c>
      <c r="BY29" s="379">
        <v>34.031365533750801</v>
      </c>
      <c r="BZ29" s="380">
        <v>107.198801431315</v>
      </c>
      <c r="CB29" s="381" t="s">
        <v>137</v>
      </c>
      <c r="CC29" s="379">
        <v>20.418819320250499</v>
      </c>
      <c r="CD29" s="379">
        <v>21.585608995693399</v>
      </c>
      <c r="CE29" s="379">
        <v>22.752398671136302</v>
      </c>
      <c r="CF29" s="379">
        <v>23.919188346579102</v>
      </c>
      <c r="CG29" s="379">
        <v>25.085978022022001</v>
      </c>
      <c r="CH29" s="379">
        <v>26.2527676974649</v>
      </c>
      <c r="CI29" s="379">
        <v>27.4195573729078</v>
      </c>
      <c r="CJ29" s="379">
        <v>28.586347048350699</v>
      </c>
      <c r="CK29" s="379">
        <v>29.996217906177499</v>
      </c>
      <c r="CL29" s="379">
        <v>31.406088764004298</v>
      </c>
      <c r="CM29" s="379">
        <v>32.815959621831098</v>
      </c>
      <c r="CN29" s="379">
        <v>34.225830479658001</v>
      </c>
      <c r="CO29" s="379">
        <v>35.635701337484797</v>
      </c>
      <c r="CP29" s="379">
        <v>37.0455721953116</v>
      </c>
      <c r="CQ29" s="379">
        <v>38.455443053138403</v>
      </c>
      <c r="CR29" s="379">
        <v>39.865313910965199</v>
      </c>
      <c r="CS29" s="379">
        <v>41.275184768792101</v>
      </c>
      <c r="CT29" s="379">
        <v>42.685055626618897</v>
      </c>
      <c r="CU29" s="379">
        <v>44.094926484445701</v>
      </c>
      <c r="CV29" s="379">
        <v>45.504797342272497</v>
      </c>
      <c r="CW29" s="379">
        <v>46.9146682000993</v>
      </c>
      <c r="CX29" s="379">
        <v>48.324539057926202</v>
      </c>
      <c r="CY29" s="379">
        <v>49.734409915752998</v>
      </c>
      <c r="CZ29" s="379">
        <v>51.144280773579801</v>
      </c>
      <c r="DA29" s="379">
        <v>52.554151631406697</v>
      </c>
      <c r="DB29" s="379">
        <v>53.9640224892334</v>
      </c>
      <c r="DC29" s="379">
        <v>55.373893347060203</v>
      </c>
      <c r="DD29" s="379">
        <v>56.783764204886999</v>
      </c>
      <c r="DE29" s="379">
        <v>58.193635062713902</v>
      </c>
      <c r="DF29" s="379">
        <v>59.603505920540698</v>
      </c>
      <c r="DG29" s="379">
        <v>61.013376778367501</v>
      </c>
      <c r="DH29" s="379">
        <v>62.423247636194397</v>
      </c>
      <c r="DI29" s="379">
        <v>63.8331184940211</v>
      </c>
      <c r="DJ29" s="379">
        <v>65.242989351847996</v>
      </c>
      <c r="DK29" s="379">
        <v>66.652860209674799</v>
      </c>
      <c r="DL29" s="379">
        <v>68.062731067501602</v>
      </c>
      <c r="DM29" s="380">
        <v>71.465867620876693</v>
      </c>
      <c r="DO29" s="378" t="s">
        <v>137</v>
      </c>
      <c r="DP29" s="379">
        <v>30.628228980375699</v>
      </c>
      <c r="DQ29" s="379">
        <v>32.378413493540101</v>
      </c>
      <c r="DR29" s="379">
        <v>34.128598006704401</v>
      </c>
      <c r="DS29" s="379">
        <v>35.8787825198687</v>
      </c>
      <c r="DT29" s="379">
        <v>37.628967033033</v>
      </c>
      <c r="DU29" s="379">
        <v>39.379151546197399</v>
      </c>
      <c r="DV29" s="379">
        <v>41.129336059361698</v>
      </c>
      <c r="DW29" s="379">
        <v>42.879520572525998</v>
      </c>
      <c r="DX29" s="379">
        <v>44.994326859266202</v>
      </c>
      <c r="DY29" s="379">
        <v>47.109133146006499</v>
      </c>
      <c r="DZ29" s="379">
        <v>49.223939432746697</v>
      </c>
      <c r="EA29" s="379">
        <v>51.338745719486901</v>
      </c>
      <c r="EB29" s="379">
        <v>53.453552006227099</v>
      </c>
      <c r="EC29" s="379">
        <v>55.568358292967403</v>
      </c>
      <c r="ED29" s="379">
        <v>57.683164579707601</v>
      </c>
      <c r="EE29" s="379">
        <v>59.797970866447798</v>
      </c>
      <c r="EF29" s="379">
        <v>61.912777153188102</v>
      </c>
      <c r="EG29" s="379">
        <v>64.027583439928307</v>
      </c>
      <c r="EH29" s="379">
        <v>66.142389726668497</v>
      </c>
      <c r="EI29" s="379">
        <v>68.257196013408802</v>
      </c>
      <c r="EJ29" s="379">
        <v>70.372002300149006</v>
      </c>
      <c r="EK29" s="379">
        <v>72.486808586889197</v>
      </c>
      <c r="EL29" s="379">
        <v>74.601614873629401</v>
      </c>
      <c r="EM29" s="379">
        <v>76.716421160369705</v>
      </c>
      <c r="EN29" s="379">
        <v>78.831227447109896</v>
      </c>
      <c r="EO29" s="379">
        <v>80.946033733850101</v>
      </c>
      <c r="EP29" s="379">
        <v>83.060840020590405</v>
      </c>
      <c r="EQ29" s="379">
        <v>85.175646307330595</v>
      </c>
      <c r="ER29" s="379">
        <v>87.2904525940708</v>
      </c>
      <c r="ES29" s="379">
        <v>89.405258880811004</v>
      </c>
      <c r="ET29" s="379">
        <v>91.520065167551294</v>
      </c>
      <c r="EU29" s="379">
        <v>93.634871454291499</v>
      </c>
      <c r="EV29" s="379">
        <v>95.749677741031704</v>
      </c>
      <c r="EW29" s="379">
        <v>97.864484027771994</v>
      </c>
      <c r="EX29" s="379">
        <v>99.979290314512198</v>
      </c>
      <c r="EY29" s="379">
        <v>102.09409660125201</v>
      </c>
      <c r="EZ29" s="380">
        <v>35.732933810438396</v>
      </c>
      <c r="FB29" s="378" t="s">
        <v>137</v>
      </c>
      <c r="FC29" s="379">
        <v>40.837638640500998</v>
      </c>
      <c r="FD29" s="379">
        <v>43.171217991386698</v>
      </c>
      <c r="FE29" s="379">
        <v>45.504797342272497</v>
      </c>
      <c r="FF29" s="379">
        <v>47.838376693158303</v>
      </c>
      <c r="FG29" s="379">
        <v>50.171956044044101</v>
      </c>
      <c r="FH29" s="379">
        <v>52.505535394929801</v>
      </c>
      <c r="FI29" s="379">
        <v>54.8391147458156</v>
      </c>
      <c r="FJ29" s="379">
        <v>57.172694096701399</v>
      </c>
      <c r="FK29" s="379">
        <v>59.992435812354998</v>
      </c>
      <c r="FL29" s="379">
        <v>62.812177528008597</v>
      </c>
      <c r="FM29" s="379">
        <v>65.631919243662296</v>
      </c>
      <c r="FN29" s="379">
        <v>68.451660959315902</v>
      </c>
      <c r="FO29" s="379">
        <v>71.271402674969494</v>
      </c>
      <c r="FP29" s="379">
        <v>74.0911443906231</v>
      </c>
      <c r="FQ29" s="379">
        <v>76.910886106276806</v>
      </c>
      <c r="FR29" s="379">
        <v>79.730627821930497</v>
      </c>
      <c r="FS29" s="379">
        <v>82.550369537584103</v>
      </c>
      <c r="FT29" s="379">
        <v>85.370111253237695</v>
      </c>
      <c r="FU29" s="379">
        <v>88.189852968891401</v>
      </c>
      <c r="FV29" s="379">
        <v>91.009594684544993</v>
      </c>
      <c r="FW29" s="379">
        <v>93.829336400198699</v>
      </c>
      <c r="FX29" s="379">
        <v>96.649078115852305</v>
      </c>
      <c r="FY29" s="379">
        <v>99.468819831505897</v>
      </c>
      <c r="FZ29" s="379">
        <v>102.28856154716</v>
      </c>
      <c r="GA29" s="379">
        <v>105.108303262813</v>
      </c>
      <c r="GB29" s="379">
        <v>107.928044978467</v>
      </c>
      <c r="GC29" s="379">
        <v>110.74778669411999</v>
      </c>
      <c r="GD29" s="379">
        <v>113.567528409774</v>
      </c>
      <c r="GE29" s="379">
        <v>116.387270125428</v>
      </c>
      <c r="GF29" s="379">
        <v>119.207011841081</v>
      </c>
      <c r="GG29" s="379">
        <v>122.026753556735</v>
      </c>
      <c r="GH29" s="379">
        <v>124.84649527238901</v>
      </c>
      <c r="GI29" s="379">
        <v>127.666236988042</v>
      </c>
      <c r="GJ29" s="379">
        <v>130.48597870369599</v>
      </c>
      <c r="GK29" s="379">
        <v>133.30572041935</v>
      </c>
      <c r="GL29" s="379">
        <v>136.125462135003</v>
      </c>
      <c r="GM29" s="375">
        <v>0</v>
      </c>
    </row>
    <row r="30" spans="1:195" s="369" customFormat="1" ht="15.5" x14ac:dyDescent="0.3">
      <c r="A30" s="382" t="s">
        <v>138</v>
      </c>
      <c r="B30" s="375">
        <v>0</v>
      </c>
      <c r="C30" s="375">
        <v>0</v>
      </c>
      <c r="D30" s="375">
        <v>0</v>
      </c>
      <c r="E30" s="375">
        <v>0</v>
      </c>
      <c r="F30" s="375">
        <v>0</v>
      </c>
      <c r="G30" s="375">
        <v>0</v>
      </c>
      <c r="H30" s="375">
        <v>0</v>
      </c>
      <c r="I30" s="375">
        <v>0</v>
      </c>
      <c r="J30" s="375">
        <v>0</v>
      </c>
      <c r="K30" s="375">
        <v>0</v>
      </c>
      <c r="L30" s="375">
        <v>0</v>
      </c>
      <c r="M30" s="375">
        <v>0</v>
      </c>
      <c r="N30" s="375">
        <v>0</v>
      </c>
      <c r="O30" s="375">
        <v>0</v>
      </c>
      <c r="P30" s="375">
        <v>0</v>
      </c>
      <c r="Q30" s="375">
        <v>0</v>
      </c>
      <c r="R30" s="375">
        <v>0</v>
      </c>
      <c r="S30" s="375">
        <v>0</v>
      </c>
      <c r="T30" s="375">
        <v>0</v>
      </c>
      <c r="U30" s="375">
        <v>0</v>
      </c>
      <c r="V30" s="375">
        <v>0</v>
      </c>
      <c r="W30" s="375">
        <v>0</v>
      </c>
      <c r="X30" s="375">
        <v>0</v>
      </c>
      <c r="Y30" s="375">
        <v>0</v>
      </c>
      <c r="Z30" s="375">
        <v>0</v>
      </c>
      <c r="AA30" s="375">
        <v>0</v>
      </c>
      <c r="AB30" s="375">
        <v>0</v>
      </c>
      <c r="AC30" s="375">
        <v>0</v>
      </c>
      <c r="AD30" s="375">
        <v>0</v>
      </c>
      <c r="AE30" s="375">
        <v>0</v>
      </c>
      <c r="AF30" s="375">
        <v>0</v>
      </c>
      <c r="AG30" s="375">
        <v>0</v>
      </c>
      <c r="AH30" s="375">
        <v>0</v>
      </c>
      <c r="AI30" s="375">
        <v>0</v>
      </c>
      <c r="AJ30" s="375">
        <v>0</v>
      </c>
      <c r="AK30" s="375">
        <v>0</v>
      </c>
      <c r="AL30" s="380">
        <v>25.146612618452799</v>
      </c>
      <c r="AO30" s="378" t="s">
        <v>138</v>
      </c>
      <c r="AP30" s="379">
        <v>1.79618661560377</v>
      </c>
      <c r="AQ30" s="379">
        <v>1.89882585078113</v>
      </c>
      <c r="AR30" s="379">
        <v>2.0014650859584902</v>
      </c>
      <c r="AS30" s="379">
        <v>2.1041043211358499</v>
      </c>
      <c r="AT30" s="379">
        <v>2.2067435563132101</v>
      </c>
      <c r="AU30" s="379">
        <v>2.30938279149056</v>
      </c>
      <c r="AV30" s="379">
        <v>2.4120220266679202</v>
      </c>
      <c r="AW30" s="379">
        <v>2.5146612618452799</v>
      </c>
      <c r="AX30" s="379">
        <v>2.6386836710179198</v>
      </c>
      <c r="AY30" s="379">
        <v>2.7627060801905601</v>
      </c>
      <c r="AZ30" s="379">
        <v>2.8867284893632101</v>
      </c>
      <c r="BA30" s="379">
        <v>3.01075089853585</v>
      </c>
      <c r="BB30" s="379">
        <v>3.1347733077084898</v>
      </c>
      <c r="BC30" s="379">
        <v>3.2587957168811301</v>
      </c>
      <c r="BD30" s="379">
        <v>3.38281812605377</v>
      </c>
      <c r="BE30" s="379">
        <v>3.5068405352264098</v>
      </c>
      <c r="BF30" s="379">
        <v>3.6308629443990501</v>
      </c>
      <c r="BG30" s="379">
        <v>3.7548853535717002</v>
      </c>
      <c r="BH30" s="379">
        <v>3.87890776274434</v>
      </c>
      <c r="BI30" s="379">
        <v>4.0029301719169803</v>
      </c>
      <c r="BJ30" s="379">
        <v>4.1269525810896202</v>
      </c>
      <c r="BK30" s="379">
        <v>4.25097499026226</v>
      </c>
      <c r="BL30" s="379">
        <v>4.3749973994348998</v>
      </c>
      <c r="BM30" s="379">
        <v>4.4990198086075397</v>
      </c>
      <c r="BN30" s="379">
        <v>4.6230422177801902</v>
      </c>
      <c r="BO30" s="379">
        <v>4.74706462695283</v>
      </c>
      <c r="BP30" s="379">
        <v>4.8710870361254699</v>
      </c>
      <c r="BQ30" s="379">
        <v>4.9951094452981097</v>
      </c>
      <c r="BR30" s="379">
        <v>5.1191318544707496</v>
      </c>
      <c r="BS30" s="379">
        <v>5.2431542636433903</v>
      </c>
      <c r="BT30" s="379">
        <v>5.3671766728160302</v>
      </c>
      <c r="BU30" s="379">
        <v>5.4911990819886798</v>
      </c>
      <c r="BV30" s="379">
        <v>5.6152214911613196</v>
      </c>
      <c r="BW30" s="379">
        <v>5.7392439003339604</v>
      </c>
      <c r="BX30" s="379">
        <v>5.8632663095066002</v>
      </c>
      <c r="BY30" s="379">
        <v>5.9872887186792401</v>
      </c>
      <c r="BZ30" s="380">
        <v>18.859959463839601</v>
      </c>
      <c r="CB30" s="381" t="s">
        <v>138</v>
      </c>
      <c r="CC30" s="379">
        <v>3.59237323120754</v>
      </c>
      <c r="CD30" s="379">
        <v>3.79765170156226</v>
      </c>
      <c r="CE30" s="379">
        <v>4.0029301719169803</v>
      </c>
      <c r="CF30" s="379">
        <v>4.20820864227169</v>
      </c>
      <c r="CG30" s="379">
        <v>4.4134871126264104</v>
      </c>
      <c r="CH30" s="379">
        <v>4.6187655829811298</v>
      </c>
      <c r="CI30" s="379">
        <v>4.8240440533358404</v>
      </c>
      <c r="CJ30" s="379">
        <v>5.0293225236905599</v>
      </c>
      <c r="CK30" s="379">
        <v>5.2773673420358502</v>
      </c>
      <c r="CL30" s="379">
        <v>5.5254121603811299</v>
      </c>
      <c r="CM30" s="379">
        <v>5.7734569787264096</v>
      </c>
      <c r="CN30" s="379">
        <v>6.0215017970716902</v>
      </c>
      <c r="CO30" s="379">
        <v>6.2695466154169797</v>
      </c>
      <c r="CP30" s="379">
        <v>6.5175914337622602</v>
      </c>
      <c r="CQ30" s="379">
        <v>6.7656362521075399</v>
      </c>
      <c r="CR30" s="379">
        <v>7.0136810704528303</v>
      </c>
      <c r="CS30" s="379">
        <v>7.26172588879811</v>
      </c>
      <c r="CT30" s="379">
        <v>7.5097707071433897</v>
      </c>
      <c r="CU30" s="379">
        <v>7.75781552548868</v>
      </c>
      <c r="CV30" s="379">
        <v>8.0058603438339606</v>
      </c>
      <c r="CW30" s="379">
        <v>8.2539051621792403</v>
      </c>
      <c r="CX30" s="379">
        <v>8.50194998052452</v>
      </c>
      <c r="CY30" s="379">
        <v>8.7499947988698104</v>
      </c>
      <c r="CZ30" s="379">
        <v>8.99803961721509</v>
      </c>
      <c r="DA30" s="379">
        <v>9.2460844355603697</v>
      </c>
      <c r="DB30" s="379">
        <v>9.4941292539056601</v>
      </c>
      <c r="DC30" s="379">
        <v>9.7421740722509398</v>
      </c>
      <c r="DD30" s="379">
        <v>9.9902188905962195</v>
      </c>
      <c r="DE30" s="379">
        <v>10.238263708941499</v>
      </c>
      <c r="DF30" s="379">
        <v>10.4863085272868</v>
      </c>
      <c r="DG30" s="379">
        <v>10.734353345632099</v>
      </c>
      <c r="DH30" s="379">
        <v>10.9823981639774</v>
      </c>
      <c r="DI30" s="379">
        <v>11.2304429823226</v>
      </c>
      <c r="DJ30" s="379">
        <v>11.478487800667899</v>
      </c>
      <c r="DK30" s="379">
        <v>11.7265326190132</v>
      </c>
      <c r="DL30" s="379">
        <v>11.9745774373585</v>
      </c>
      <c r="DM30" s="380">
        <v>12.5733063092264</v>
      </c>
      <c r="DO30" s="378" t="s">
        <v>138</v>
      </c>
      <c r="DP30" s="379">
        <v>5.3885598468113196</v>
      </c>
      <c r="DQ30" s="379">
        <v>5.6964775523433904</v>
      </c>
      <c r="DR30" s="379">
        <v>6.00439525787547</v>
      </c>
      <c r="DS30" s="379">
        <v>6.3123129634075399</v>
      </c>
      <c r="DT30" s="379">
        <v>6.6202306689396204</v>
      </c>
      <c r="DU30" s="379">
        <v>6.9281483744716903</v>
      </c>
      <c r="DV30" s="379">
        <v>7.2360660800037699</v>
      </c>
      <c r="DW30" s="379">
        <v>7.5439837855358398</v>
      </c>
      <c r="DX30" s="379">
        <v>7.91605101305377</v>
      </c>
      <c r="DY30" s="379">
        <v>8.2881182405716896</v>
      </c>
      <c r="DZ30" s="379">
        <v>8.6601854680896206</v>
      </c>
      <c r="EA30" s="379">
        <v>9.0322526956075393</v>
      </c>
      <c r="EB30" s="379">
        <v>9.4043199231254597</v>
      </c>
      <c r="EC30" s="379">
        <v>9.7763871506433908</v>
      </c>
      <c r="ED30" s="379">
        <v>10.148454378161301</v>
      </c>
      <c r="EE30" s="379">
        <v>10.5205216056792</v>
      </c>
      <c r="EF30" s="379">
        <v>10.8925888331972</v>
      </c>
      <c r="EG30" s="379">
        <v>11.264656060715099</v>
      </c>
      <c r="EH30" s="379">
        <v>11.636723288233</v>
      </c>
      <c r="EI30" s="379">
        <v>12.008790515750899</v>
      </c>
      <c r="EJ30" s="379">
        <v>12.3808577432689</v>
      </c>
      <c r="EK30" s="379">
        <v>12.7529249707868</v>
      </c>
      <c r="EL30" s="379">
        <v>13.1249921983047</v>
      </c>
      <c r="EM30" s="379">
        <v>13.4970594258226</v>
      </c>
      <c r="EN30" s="379">
        <v>13.869126653340601</v>
      </c>
      <c r="EO30" s="379">
        <v>14.2411938808585</v>
      </c>
      <c r="EP30" s="379">
        <v>14.613261108376401</v>
      </c>
      <c r="EQ30" s="379">
        <v>14.9853283358943</v>
      </c>
      <c r="ER30" s="379">
        <v>15.3573955634123</v>
      </c>
      <c r="ES30" s="379">
        <v>15.729462790930199</v>
      </c>
      <c r="ET30" s="379">
        <v>16.101530018448099</v>
      </c>
      <c r="EU30" s="379">
        <v>16.473597245966001</v>
      </c>
      <c r="EV30" s="379">
        <v>16.845664473484</v>
      </c>
      <c r="EW30" s="379">
        <v>17.217731701001899</v>
      </c>
      <c r="EX30" s="379">
        <v>17.589798928519802</v>
      </c>
      <c r="EY30" s="379">
        <v>17.961866156037701</v>
      </c>
      <c r="EZ30" s="380">
        <v>6.2866531546131998</v>
      </c>
      <c r="FB30" s="378" t="s">
        <v>138</v>
      </c>
      <c r="FC30" s="379">
        <v>7.1847464624150899</v>
      </c>
      <c r="FD30" s="379">
        <v>7.5953034031245199</v>
      </c>
      <c r="FE30" s="379">
        <v>8.0058603438339606</v>
      </c>
      <c r="FF30" s="379">
        <v>8.4164172845433907</v>
      </c>
      <c r="FG30" s="379">
        <v>8.8269742252528207</v>
      </c>
      <c r="FH30" s="379">
        <v>9.2375311659622596</v>
      </c>
      <c r="FI30" s="379">
        <v>9.6480881066716897</v>
      </c>
      <c r="FJ30" s="379">
        <v>10.0586450473811</v>
      </c>
      <c r="FK30" s="379">
        <v>10.5547346840717</v>
      </c>
      <c r="FL30" s="379">
        <v>11.050824320762301</v>
      </c>
      <c r="FM30" s="379">
        <v>11.5469139574528</v>
      </c>
      <c r="FN30" s="379">
        <v>12.0430035941434</v>
      </c>
      <c r="FO30" s="379">
        <v>12.539093230834</v>
      </c>
      <c r="FP30" s="379">
        <v>13.035182867524499</v>
      </c>
      <c r="FQ30" s="379">
        <v>13.531272504215099</v>
      </c>
      <c r="FR30" s="379">
        <v>14.0273621409057</v>
      </c>
      <c r="FS30" s="379">
        <v>14.5234517775962</v>
      </c>
      <c r="FT30" s="379">
        <v>15.019541414286801</v>
      </c>
      <c r="FU30" s="379">
        <v>15.515631050977399</v>
      </c>
      <c r="FV30" s="379">
        <v>16.0117206876679</v>
      </c>
      <c r="FW30" s="379">
        <v>16.507810324358498</v>
      </c>
      <c r="FX30" s="379">
        <v>17.003899961049001</v>
      </c>
      <c r="FY30" s="379">
        <v>17.499989597739599</v>
      </c>
      <c r="FZ30" s="379">
        <v>17.996079234430201</v>
      </c>
      <c r="GA30" s="379">
        <v>18.4921688711207</v>
      </c>
      <c r="GB30" s="379">
        <v>18.988258507811299</v>
      </c>
      <c r="GC30" s="379">
        <v>19.484348144501901</v>
      </c>
      <c r="GD30" s="379">
        <v>19.9804377811924</v>
      </c>
      <c r="GE30" s="379">
        <v>20.476527417882998</v>
      </c>
      <c r="GF30" s="379">
        <v>20.9726170545736</v>
      </c>
      <c r="GG30" s="379">
        <v>21.468706691264099</v>
      </c>
      <c r="GH30" s="379">
        <v>21.964796327954701</v>
      </c>
      <c r="GI30" s="379">
        <v>22.4608859646453</v>
      </c>
      <c r="GJ30" s="379">
        <v>22.956975601335799</v>
      </c>
      <c r="GK30" s="379">
        <v>23.453065238026401</v>
      </c>
      <c r="GL30" s="379">
        <v>23.949154874716999</v>
      </c>
      <c r="GM30" s="375">
        <v>0</v>
      </c>
    </row>
    <row r="31" spans="1:195" s="369" customFormat="1" ht="15.5" x14ac:dyDescent="0.3">
      <c r="A31" s="382" t="s">
        <v>139</v>
      </c>
      <c r="B31" s="375">
        <v>0</v>
      </c>
      <c r="C31" s="375">
        <v>0</v>
      </c>
      <c r="D31" s="375">
        <v>0</v>
      </c>
      <c r="E31" s="375">
        <v>0</v>
      </c>
      <c r="F31" s="375">
        <v>0</v>
      </c>
      <c r="G31" s="375">
        <v>0</v>
      </c>
      <c r="H31" s="375">
        <v>0</v>
      </c>
      <c r="I31" s="375">
        <v>0</v>
      </c>
      <c r="J31" s="375">
        <v>0</v>
      </c>
      <c r="K31" s="375">
        <v>0</v>
      </c>
      <c r="L31" s="375">
        <v>0</v>
      </c>
      <c r="M31" s="375">
        <v>0</v>
      </c>
      <c r="N31" s="375">
        <v>0</v>
      </c>
      <c r="O31" s="375">
        <v>0</v>
      </c>
      <c r="P31" s="375">
        <v>0</v>
      </c>
      <c r="Q31" s="375">
        <v>0</v>
      </c>
      <c r="R31" s="375">
        <v>0</v>
      </c>
      <c r="S31" s="375">
        <v>0</v>
      </c>
      <c r="T31" s="375">
        <v>0</v>
      </c>
      <c r="U31" s="375">
        <v>0</v>
      </c>
      <c r="V31" s="375">
        <v>0</v>
      </c>
      <c r="W31" s="375">
        <v>0</v>
      </c>
      <c r="X31" s="375">
        <v>0</v>
      </c>
      <c r="Y31" s="375">
        <v>0</v>
      </c>
      <c r="Z31" s="375">
        <v>0</v>
      </c>
      <c r="AA31" s="375">
        <v>0</v>
      </c>
      <c r="AB31" s="375">
        <v>0</v>
      </c>
      <c r="AC31" s="375">
        <v>0</v>
      </c>
      <c r="AD31" s="375">
        <v>0</v>
      </c>
      <c r="AE31" s="375">
        <v>0</v>
      </c>
      <c r="AF31" s="375">
        <v>0</v>
      </c>
      <c r="AG31" s="375">
        <v>0</v>
      </c>
      <c r="AH31" s="375">
        <v>0</v>
      </c>
      <c r="AI31" s="375">
        <v>0</v>
      </c>
      <c r="AJ31" s="375">
        <v>0</v>
      </c>
      <c r="AK31" s="375">
        <v>0</v>
      </c>
      <c r="AL31" s="380">
        <v>9.1105706079184099</v>
      </c>
      <c r="AO31" s="378" t="s">
        <v>139</v>
      </c>
      <c r="AP31" s="379">
        <v>0.65075504342274404</v>
      </c>
      <c r="AQ31" s="379">
        <v>0.68794104590404404</v>
      </c>
      <c r="AR31" s="379">
        <v>0.72512704838534303</v>
      </c>
      <c r="AS31" s="379">
        <v>0.76231305086664303</v>
      </c>
      <c r="AT31" s="379">
        <v>0.79949905334794302</v>
      </c>
      <c r="AU31" s="379">
        <v>0.83668505582924202</v>
      </c>
      <c r="AV31" s="379">
        <v>0.87387105831054201</v>
      </c>
      <c r="AW31" s="379">
        <v>0.91105706079184101</v>
      </c>
      <c r="AX31" s="379">
        <v>0.95599014712341202</v>
      </c>
      <c r="AY31" s="379">
        <v>1.00092323345498</v>
      </c>
      <c r="AZ31" s="379">
        <v>1.04585631978655</v>
      </c>
      <c r="BA31" s="379">
        <v>1.09078940611812</v>
      </c>
      <c r="BB31" s="379">
        <v>1.13572249244969</v>
      </c>
      <c r="BC31" s="379">
        <v>1.18065557878126</v>
      </c>
      <c r="BD31" s="379">
        <v>1.22558866511283</v>
      </c>
      <c r="BE31" s="379">
        <v>1.27052175144441</v>
      </c>
      <c r="BF31" s="379">
        <v>1.31545483777598</v>
      </c>
      <c r="BG31" s="379">
        <v>1.3603879241075501</v>
      </c>
      <c r="BH31" s="379">
        <v>1.4053210104391201</v>
      </c>
      <c r="BI31" s="379">
        <v>1.4502540967706901</v>
      </c>
      <c r="BJ31" s="379">
        <v>1.4951871831022601</v>
      </c>
      <c r="BK31" s="379">
        <v>1.5401202694338301</v>
      </c>
      <c r="BL31" s="379">
        <v>1.5850533557654001</v>
      </c>
      <c r="BM31" s="379">
        <v>1.6299864420969701</v>
      </c>
      <c r="BN31" s="379">
        <v>1.6749195284285401</v>
      </c>
      <c r="BO31" s="379">
        <v>1.7198526147601101</v>
      </c>
      <c r="BP31" s="379">
        <v>1.7647857010916801</v>
      </c>
      <c r="BQ31" s="379">
        <v>1.8097187874232501</v>
      </c>
      <c r="BR31" s="379">
        <v>1.8546518737548201</v>
      </c>
      <c r="BS31" s="379">
        <v>1.8995849600863901</v>
      </c>
      <c r="BT31" s="379">
        <v>1.9445180464179601</v>
      </c>
      <c r="BU31" s="379">
        <v>1.9894511327495299</v>
      </c>
      <c r="BV31" s="379">
        <v>2.0343842190811001</v>
      </c>
      <c r="BW31" s="379">
        <v>2.0793173054126699</v>
      </c>
      <c r="BX31" s="379">
        <v>2.1242503917442401</v>
      </c>
      <c r="BY31" s="379">
        <v>2.1691834780758099</v>
      </c>
      <c r="BZ31" s="380">
        <v>6.8329279559388096</v>
      </c>
      <c r="CB31" s="381" t="s">
        <v>139</v>
      </c>
      <c r="CC31" s="379">
        <v>1.3015100868454901</v>
      </c>
      <c r="CD31" s="379">
        <v>1.3758820918080901</v>
      </c>
      <c r="CE31" s="379">
        <v>1.4502540967706901</v>
      </c>
      <c r="CF31" s="379">
        <v>1.5246261017332901</v>
      </c>
      <c r="CG31" s="379">
        <v>1.59899810669589</v>
      </c>
      <c r="CH31" s="379">
        <v>1.67337011165848</v>
      </c>
      <c r="CI31" s="379">
        <v>1.74774211662108</v>
      </c>
      <c r="CJ31" s="379">
        <v>1.82211412158368</v>
      </c>
      <c r="CK31" s="379">
        <v>1.91198029424682</v>
      </c>
      <c r="CL31" s="379">
        <v>2.00184646690996</v>
      </c>
      <c r="CM31" s="379">
        <v>2.0917126395731098</v>
      </c>
      <c r="CN31" s="379">
        <v>2.1815788122362498</v>
      </c>
      <c r="CO31" s="379">
        <v>2.2714449848993898</v>
      </c>
      <c r="CP31" s="379">
        <v>2.3613111575625298</v>
      </c>
      <c r="CQ31" s="379">
        <v>2.4511773302256699</v>
      </c>
      <c r="CR31" s="379">
        <v>2.5410435028888099</v>
      </c>
      <c r="CS31" s="379">
        <v>2.6309096755519499</v>
      </c>
      <c r="CT31" s="379">
        <v>2.7207758482150899</v>
      </c>
      <c r="CU31" s="379">
        <v>2.8106420208782299</v>
      </c>
      <c r="CV31" s="379">
        <v>2.9005081935413699</v>
      </c>
      <c r="CW31" s="379">
        <v>2.9903743662045099</v>
      </c>
      <c r="CX31" s="379">
        <v>3.0802405388676499</v>
      </c>
      <c r="CY31" s="379">
        <v>3.1701067115307899</v>
      </c>
      <c r="CZ31" s="379">
        <v>3.2599728841939402</v>
      </c>
      <c r="DA31" s="379">
        <v>3.3498390568570802</v>
      </c>
      <c r="DB31" s="379">
        <v>3.4397052295202202</v>
      </c>
      <c r="DC31" s="379">
        <v>3.5295714021833602</v>
      </c>
      <c r="DD31" s="379">
        <v>3.6194375748465002</v>
      </c>
      <c r="DE31" s="379">
        <v>3.7093037475096402</v>
      </c>
      <c r="DF31" s="379">
        <v>3.7991699201727802</v>
      </c>
      <c r="DG31" s="379">
        <v>3.8890360928359202</v>
      </c>
      <c r="DH31" s="379">
        <v>3.9789022654990598</v>
      </c>
      <c r="DI31" s="379">
        <v>4.0687684381622002</v>
      </c>
      <c r="DJ31" s="379">
        <v>4.1586346108253398</v>
      </c>
      <c r="DK31" s="379">
        <v>4.2485007834884803</v>
      </c>
      <c r="DL31" s="379">
        <v>4.3383669561516296</v>
      </c>
      <c r="DM31" s="380">
        <v>4.5552853039592103</v>
      </c>
      <c r="DO31" s="378" t="s">
        <v>139</v>
      </c>
      <c r="DP31" s="379">
        <v>1.9522651302682299</v>
      </c>
      <c r="DQ31" s="379">
        <v>2.0638231377121299</v>
      </c>
      <c r="DR31" s="379">
        <v>2.1753811451560301</v>
      </c>
      <c r="DS31" s="379">
        <v>2.2869391525999299</v>
      </c>
      <c r="DT31" s="379">
        <v>2.3984971600438301</v>
      </c>
      <c r="DU31" s="379">
        <v>2.5100551674877298</v>
      </c>
      <c r="DV31" s="379">
        <v>2.62161317493163</v>
      </c>
      <c r="DW31" s="379">
        <v>2.73317118237552</v>
      </c>
      <c r="DX31" s="379">
        <v>2.86797044137024</v>
      </c>
      <c r="DY31" s="379">
        <v>3.0027697003649498</v>
      </c>
      <c r="DZ31" s="379">
        <v>3.1375689593596601</v>
      </c>
      <c r="EA31" s="379">
        <v>3.2723682183543699</v>
      </c>
      <c r="EB31" s="379">
        <v>3.4071674773490801</v>
      </c>
      <c r="EC31" s="379">
        <v>3.5419667363437899</v>
      </c>
      <c r="ED31" s="379">
        <v>3.6767659953385001</v>
      </c>
      <c r="EE31" s="379">
        <v>3.8115652543332099</v>
      </c>
      <c r="EF31" s="379">
        <v>3.9463645133279299</v>
      </c>
      <c r="EG31" s="379">
        <v>4.0811637723226397</v>
      </c>
      <c r="EH31" s="379">
        <v>4.21596303131735</v>
      </c>
      <c r="EI31" s="379">
        <v>4.3507622903120602</v>
      </c>
      <c r="EJ31" s="379">
        <v>4.4855615493067704</v>
      </c>
      <c r="EK31" s="379">
        <v>4.6203608083014798</v>
      </c>
      <c r="EL31" s="379">
        <v>4.75516006729619</v>
      </c>
      <c r="EM31" s="379">
        <v>4.8899593262909002</v>
      </c>
      <c r="EN31" s="379">
        <v>5.0247585852856202</v>
      </c>
      <c r="EO31" s="379">
        <v>5.1595578442803296</v>
      </c>
      <c r="EP31" s="379">
        <v>5.2943571032750398</v>
      </c>
      <c r="EQ31" s="379">
        <v>5.4291563622697501</v>
      </c>
      <c r="ER31" s="379">
        <v>5.5639556212644603</v>
      </c>
      <c r="ES31" s="379">
        <v>5.6987548802591697</v>
      </c>
      <c r="ET31" s="379">
        <v>5.8335541392538799</v>
      </c>
      <c r="EU31" s="379">
        <v>5.9683533982485901</v>
      </c>
      <c r="EV31" s="379">
        <v>6.1031526572433101</v>
      </c>
      <c r="EW31" s="379">
        <v>6.2379519162380204</v>
      </c>
      <c r="EX31" s="379">
        <v>6.3727511752327297</v>
      </c>
      <c r="EY31" s="379">
        <v>6.50755043422744</v>
      </c>
      <c r="EZ31" s="380">
        <v>2.2776426519795998</v>
      </c>
      <c r="FB31" s="378" t="s">
        <v>139</v>
      </c>
      <c r="FC31" s="379">
        <v>2.6030201736909802</v>
      </c>
      <c r="FD31" s="379">
        <v>2.7517641836161699</v>
      </c>
      <c r="FE31" s="379">
        <v>2.9005081935413699</v>
      </c>
      <c r="FF31" s="379">
        <v>3.0492522034665699</v>
      </c>
      <c r="FG31" s="379">
        <v>3.1979962133917699</v>
      </c>
      <c r="FH31" s="379">
        <v>3.3467402233169699</v>
      </c>
      <c r="FI31" s="379">
        <v>3.4954842332421698</v>
      </c>
      <c r="FJ31" s="379">
        <v>3.6442282431673698</v>
      </c>
      <c r="FK31" s="379">
        <v>3.8239605884936498</v>
      </c>
      <c r="FL31" s="379">
        <v>4.0036929338199299</v>
      </c>
      <c r="FM31" s="379">
        <v>4.1834252791462099</v>
      </c>
      <c r="FN31" s="379">
        <v>4.3631576244724899</v>
      </c>
      <c r="FO31" s="379">
        <v>4.5428899697987699</v>
      </c>
      <c r="FP31" s="379">
        <v>4.7226223151250597</v>
      </c>
      <c r="FQ31" s="379">
        <v>4.9023546604513397</v>
      </c>
      <c r="FR31" s="379">
        <v>5.0820870057776197</v>
      </c>
      <c r="FS31" s="379">
        <v>5.2618193511038998</v>
      </c>
      <c r="FT31" s="379">
        <v>5.4415516964301798</v>
      </c>
      <c r="FU31" s="379">
        <v>5.6212840417564696</v>
      </c>
      <c r="FV31" s="379">
        <v>5.8010163870827496</v>
      </c>
      <c r="FW31" s="379">
        <v>5.9807487324090296</v>
      </c>
      <c r="FX31" s="379">
        <v>6.1604810777353096</v>
      </c>
      <c r="FY31" s="379">
        <v>6.3402134230615896</v>
      </c>
      <c r="FZ31" s="379">
        <v>6.5199457683878697</v>
      </c>
      <c r="GA31" s="379">
        <v>6.6996781137141603</v>
      </c>
      <c r="GB31" s="379">
        <v>6.8794104590404404</v>
      </c>
      <c r="GC31" s="379">
        <v>7.0591428043667204</v>
      </c>
      <c r="GD31" s="379">
        <v>7.2388751496930004</v>
      </c>
      <c r="GE31" s="379">
        <v>7.4186074950192804</v>
      </c>
      <c r="GF31" s="379">
        <v>7.5983398403455604</v>
      </c>
      <c r="GG31" s="379">
        <v>7.7780721856718404</v>
      </c>
      <c r="GH31" s="379">
        <v>7.9578045309981302</v>
      </c>
      <c r="GI31" s="379">
        <v>8.1375368763244094</v>
      </c>
      <c r="GJ31" s="379">
        <v>8.3172692216506903</v>
      </c>
      <c r="GK31" s="379">
        <v>8.4970015669769694</v>
      </c>
      <c r="GL31" s="379">
        <v>8.6767339123032503</v>
      </c>
      <c r="GM31" s="375">
        <v>0</v>
      </c>
    </row>
    <row r="32" spans="1:195" s="369" customFormat="1" ht="15.5" x14ac:dyDescent="0.3">
      <c r="A32" s="382" t="s">
        <v>140</v>
      </c>
      <c r="B32" s="375">
        <v>0</v>
      </c>
      <c r="C32" s="375">
        <v>0</v>
      </c>
      <c r="D32" s="375">
        <v>0</v>
      </c>
      <c r="E32" s="375">
        <v>0</v>
      </c>
      <c r="F32" s="375">
        <v>0</v>
      </c>
      <c r="G32" s="375">
        <v>0</v>
      </c>
      <c r="H32" s="375">
        <v>0</v>
      </c>
      <c r="I32" s="375">
        <v>0</v>
      </c>
      <c r="J32" s="375">
        <v>0</v>
      </c>
      <c r="K32" s="375">
        <v>0</v>
      </c>
      <c r="L32" s="375">
        <v>0</v>
      </c>
      <c r="M32" s="375">
        <v>0</v>
      </c>
      <c r="N32" s="375">
        <v>0</v>
      </c>
      <c r="O32" s="375">
        <v>0</v>
      </c>
      <c r="P32" s="375">
        <v>0</v>
      </c>
      <c r="Q32" s="375">
        <v>0</v>
      </c>
      <c r="R32" s="375">
        <v>0</v>
      </c>
      <c r="S32" s="375">
        <v>0</v>
      </c>
      <c r="T32" s="375">
        <v>0</v>
      </c>
      <c r="U32" s="375">
        <v>0</v>
      </c>
      <c r="V32" s="375">
        <v>0</v>
      </c>
      <c r="W32" s="375">
        <v>0</v>
      </c>
      <c r="X32" s="375">
        <v>0</v>
      </c>
      <c r="Y32" s="375">
        <v>0</v>
      </c>
      <c r="Z32" s="375">
        <v>0</v>
      </c>
      <c r="AA32" s="375">
        <v>0</v>
      </c>
      <c r="AB32" s="375">
        <v>0</v>
      </c>
      <c r="AC32" s="375">
        <v>0</v>
      </c>
      <c r="AD32" s="375">
        <v>0</v>
      </c>
      <c r="AE32" s="375">
        <v>0</v>
      </c>
      <c r="AF32" s="375">
        <v>0</v>
      </c>
      <c r="AG32" s="375">
        <v>0</v>
      </c>
      <c r="AH32" s="375">
        <v>0</v>
      </c>
      <c r="AI32" s="375">
        <v>0</v>
      </c>
      <c r="AJ32" s="375">
        <v>0</v>
      </c>
      <c r="AK32" s="375">
        <v>0</v>
      </c>
      <c r="AL32" s="380">
        <v>151.59228975946499</v>
      </c>
      <c r="AO32" s="378" t="s">
        <v>140</v>
      </c>
      <c r="AP32" s="379">
        <v>10.8280206971046</v>
      </c>
      <c r="AQ32" s="379">
        <v>11.446764736939199</v>
      </c>
      <c r="AR32" s="379">
        <v>12.065508776773701</v>
      </c>
      <c r="AS32" s="379">
        <v>12.6842528166083</v>
      </c>
      <c r="AT32" s="379">
        <v>13.3029968564428</v>
      </c>
      <c r="AU32" s="379">
        <v>13.921740896277401</v>
      </c>
      <c r="AV32" s="379">
        <v>14.5404849361119</v>
      </c>
      <c r="AW32" s="379">
        <v>15.159228975946499</v>
      </c>
      <c r="AX32" s="379">
        <v>15.9068780240799</v>
      </c>
      <c r="AY32" s="379">
        <v>16.654527072213298</v>
      </c>
      <c r="AZ32" s="379">
        <v>17.402176120346699</v>
      </c>
      <c r="BA32" s="379">
        <v>18.149825168480099</v>
      </c>
      <c r="BB32" s="379">
        <v>18.897474216613499</v>
      </c>
      <c r="BC32" s="379">
        <v>19.6451232647469</v>
      </c>
      <c r="BD32" s="379">
        <v>20.3927723128804</v>
      </c>
      <c r="BE32" s="379">
        <v>21.1404213610138</v>
      </c>
      <c r="BF32" s="379">
        <v>21.8880704091472</v>
      </c>
      <c r="BG32" s="379">
        <v>22.635719457280601</v>
      </c>
      <c r="BH32" s="379">
        <v>23.383368505414001</v>
      </c>
      <c r="BI32" s="379">
        <v>24.131017553547402</v>
      </c>
      <c r="BJ32" s="379">
        <v>24.878666601680798</v>
      </c>
      <c r="BK32" s="379">
        <v>25.626315649814199</v>
      </c>
      <c r="BL32" s="379">
        <v>26.373964697947699</v>
      </c>
      <c r="BM32" s="379">
        <v>27.121613746081099</v>
      </c>
      <c r="BN32" s="379">
        <v>27.869262794214499</v>
      </c>
      <c r="BO32" s="379">
        <v>28.6169118423479</v>
      </c>
      <c r="BP32" s="379">
        <v>29.3645608904813</v>
      </c>
      <c r="BQ32" s="379">
        <v>30.112209938614701</v>
      </c>
      <c r="BR32" s="379">
        <v>30.8598589867482</v>
      </c>
      <c r="BS32" s="379">
        <v>31.607508034881601</v>
      </c>
      <c r="BT32" s="379">
        <v>32.355157083015001</v>
      </c>
      <c r="BU32" s="379">
        <v>33.102806131148398</v>
      </c>
      <c r="BV32" s="379">
        <v>33.850455179281802</v>
      </c>
      <c r="BW32" s="379">
        <v>34.598104227415199</v>
      </c>
      <c r="BX32" s="379">
        <v>35.345753275548603</v>
      </c>
      <c r="BY32" s="379">
        <v>36.093402323682</v>
      </c>
      <c r="BZ32" s="380">
        <v>113.694217319598</v>
      </c>
      <c r="CB32" s="381" t="s">
        <v>140</v>
      </c>
      <c r="CC32" s="379">
        <v>21.6560413942092</v>
      </c>
      <c r="CD32" s="379">
        <v>22.893529473878299</v>
      </c>
      <c r="CE32" s="379">
        <v>24.131017553547402</v>
      </c>
      <c r="CF32" s="379">
        <v>25.3685056332165</v>
      </c>
      <c r="CG32" s="379">
        <v>26.605993712885599</v>
      </c>
      <c r="CH32" s="379">
        <v>27.843481792554702</v>
      </c>
      <c r="CI32" s="379">
        <v>29.0809698722238</v>
      </c>
      <c r="CJ32" s="379">
        <v>30.318457951892899</v>
      </c>
      <c r="CK32" s="379">
        <v>31.8137560481597</v>
      </c>
      <c r="CL32" s="379">
        <v>33.309054144426597</v>
      </c>
      <c r="CM32" s="379">
        <v>34.804352240693397</v>
      </c>
      <c r="CN32" s="379">
        <v>36.299650336960198</v>
      </c>
      <c r="CO32" s="379">
        <v>37.794948433226999</v>
      </c>
      <c r="CP32" s="379">
        <v>39.290246529493899</v>
      </c>
      <c r="CQ32" s="379">
        <v>40.7855446257607</v>
      </c>
      <c r="CR32" s="379">
        <v>42.280842722027501</v>
      </c>
      <c r="CS32" s="379">
        <v>43.776140818294401</v>
      </c>
      <c r="CT32" s="379">
        <v>45.271438914561202</v>
      </c>
      <c r="CU32" s="379">
        <v>46.766737010828002</v>
      </c>
      <c r="CV32" s="379">
        <v>48.262035107094903</v>
      </c>
      <c r="CW32" s="379">
        <v>49.757333203361704</v>
      </c>
      <c r="CX32" s="379">
        <v>51.252631299628497</v>
      </c>
      <c r="CY32" s="379">
        <v>52.747929395895298</v>
      </c>
      <c r="CZ32" s="379">
        <v>54.243227492162198</v>
      </c>
      <c r="DA32" s="379">
        <v>55.738525588428999</v>
      </c>
      <c r="DB32" s="379">
        <v>57.2338236846958</v>
      </c>
      <c r="DC32" s="379">
        <v>58.7291217809627</v>
      </c>
      <c r="DD32" s="379">
        <v>60.224419877229501</v>
      </c>
      <c r="DE32" s="379">
        <v>61.719717973496302</v>
      </c>
      <c r="DF32" s="379">
        <v>63.215016069763102</v>
      </c>
      <c r="DG32" s="379">
        <v>64.710314166029903</v>
      </c>
      <c r="DH32" s="379">
        <v>66.205612262296796</v>
      </c>
      <c r="DI32" s="379">
        <v>67.700910358563604</v>
      </c>
      <c r="DJ32" s="379">
        <v>69.196208454830398</v>
      </c>
      <c r="DK32" s="379">
        <v>70.691506551097305</v>
      </c>
      <c r="DL32" s="379">
        <v>72.186804647363999</v>
      </c>
      <c r="DM32" s="380">
        <v>75.796144879732296</v>
      </c>
      <c r="DO32" s="378" t="s">
        <v>140</v>
      </c>
      <c r="DP32" s="379">
        <v>32.484062091313803</v>
      </c>
      <c r="DQ32" s="379">
        <v>34.340294210817497</v>
      </c>
      <c r="DR32" s="379">
        <v>36.196526330321099</v>
      </c>
      <c r="DS32" s="379">
        <v>38.0527584498248</v>
      </c>
      <c r="DT32" s="379">
        <v>39.908990569328402</v>
      </c>
      <c r="DU32" s="379">
        <v>41.765222688832097</v>
      </c>
      <c r="DV32" s="379">
        <v>43.621454808335699</v>
      </c>
      <c r="DW32" s="379">
        <v>45.4776869278394</v>
      </c>
      <c r="DX32" s="379">
        <v>47.720634072239598</v>
      </c>
      <c r="DY32" s="379">
        <v>49.963581216639902</v>
      </c>
      <c r="DZ32" s="379">
        <v>52.2065283610401</v>
      </c>
      <c r="EA32" s="379">
        <v>54.449475505440297</v>
      </c>
      <c r="EB32" s="379">
        <v>56.692422649840601</v>
      </c>
      <c r="EC32" s="379">
        <v>58.935369794240799</v>
      </c>
      <c r="ED32" s="379">
        <v>61.178316938640997</v>
      </c>
      <c r="EE32" s="379">
        <v>63.421264083041301</v>
      </c>
      <c r="EF32" s="379">
        <v>65.664211227441498</v>
      </c>
      <c r="EG32" s="379">
        <v>67.907158371841803</v>
      </c>
      <c r="EH32" s="379">
        <v>70.150105516241993</v>
      </c>
      <c r="EI32" s="379">
        <v>72.393052660642297</v>
      </c>
      <c r="EJ32" s="379">
        <v>74.635999805042502</v>
      </c>
      <c r="EK32" s="379">
        <v>76.878946949442707</v>
      </c>
      <c r="EL32" s="379">
        <v>79.121894093842997</v>
      </c>
      <c r="EM32" s="379">
        <v>81.364841238243201</v>
      </c>
      <c r="EN32" s="379">
        <v>83.607788382643406</v>
      </c>
      <c r="EO32" s="379">
        <v>85.850735527043696</v>
      </c>
      <c r="EP32" s="379">
        <v>88.093682671443901</v>
      </c>
      <c r="EQ32" s="379">
        <v>90.336629815844205</v>
      </c>
      <c r="ER32" s="379">
        <v>92.579576960244395</v>
      </c>
      <c r="ES32" s="379">
        <v>94.8225241046447</v>
      </c>
      <c r="ET32" s="379">
        <v>97.065471249044904</v>
      </c>
      <c r="EU32" s="379">
        <v>99.308418393445194</v>
      </c>
      <c r="EV32" s="379">
        <v>101.551365537845</v>
      </c>
      <c r="EW32" s="379">
        <v>103.794312682246</v>
      </c>
      <c r="EX32" s="379">
        <v>106.03725982664599</v>
      </c>
      <c r="EY32" s="379">
        <v>108.280206971046</v>
      </c>
      <c r="EZ32" s="380">
        <v>37.898072439866098</v>
      </c>
      <c r="FB32" s="378" t="s">
        <v>140</v>
      </c>
      <c r="FC32" s="379">
        <v>43.3120827884185</v>
      </c>
      <c r="FD32" s="379">
        <v>45.787058947756599</v>
      </c>
      <c r="FE32" s="379">
        <v>48.262035107094903</v>
      </c>
      <c r="FF32" s="379">
        <v>50.737011266433001</v>
      </c>
      <c r="FG32" s="379">
        <v>53.211987425771198</v>
      </c>
      <c r="FH32" s="379">
        <v>55.686963585109403</v>
      </c>
      <c r="FI32" s="379">
        <v>58.161939744447601</v>
      </c>
      <c r="FJ32" s="379">
        <v>60.636915903785798</v>
      </c>
      <c r="FK32" s="379">
        <v>63.627512096319499</v>
      </c>
      <c r="FL32" s="379">
        <v>66.618108288853094</v>
      </c>
      <c r="FM32" s="379">
        <v>69.608704481386795</v>
      </c>
      <c r="FN32" s="379">
        <v>72.599300673920496</v>
      </c>
      <c r="FO32" s="379">
        <v>75.589896866454097</v>
      </c>
      <c r="FP32" s="379">
        <v>78.580493058987798</v>
      </c>
      <c r="FQ32" s="379">
        <v>81.5710892515214</v>
      </c>
      <c r="FR32" s="379">
        <v>84.561685444055101</v>
      </c>
      <c r="FS32" s="379">
        <v>87.552281636588702</v>
      </c>
      <c r="FT32" s="379">
        <v>90.542877829122403</v>
      </c>
      <c r="FU32" s="379">
        <v>93.533474021656005</v>
      </c>
      <c r="FV32" s="379">
        <v>96.524070214189706</v>
      </c>
      <c r="FW32" s="379">
        <v>99.514666406723407</v>
      </c>
      <c r="FX32" s="379">
        <v>102.50526259925699</v>
      </c>
      <c r="FY32" s="379">
        <v>105.49585879179099</v>
      </c>
      <c r="FZ32" s="379">
        <v>108.486454984324</v>
      </c>
      <c r="GA32" s="379">
        <v>111.477051176858</v>
      </c>
      <c r="GB32" s="379">
        <v>114.467647369392</v>
      </c>
      <c r="GC32" s="379">
        <v>117.458243561925</v>
      </c>
      <c r="GD32" s="379">
        <v>120.448839754459</v>
      </c>
      <c r="GE32" s="379">
        <v>123.439435946993</v>
      </c>
      <c r="GF32" s="379">
        <v>126.43003213952601</v>
      </c>
      <c r="GG32" s="379">
        <v>129.42062833206001</v>
      </c>
      <c r="GH32" s="379">
        <v>132.41122452459399</v>
      </c>
      <c r="GI32" s="379">
        <v>135.40182071712701</v>
      </c>
      <c r="GJ32" s="379">
        <v>138.39241690966099</v>
      </c>
      <c r="GK32" s="379">
        <v>141.38301310219501</v>
      </c>
      <c r="GL32" s="379">
        <v>144.373609294728</v>
      </c>
      <c r="GM32" s="375">
        <v>0</v>
      </c>
    </row>
    <row r="33" spans="1:195" s="369" customFormat="1" ht="15.5" x14ac:dyDescent="0.3">
      <c r="A33" s="382" t="s">
        <v>141</v>
      </c>
      <c r="B33" s="375">
        <v>0</v>
      </c>
      <c r="C33" s="375">
        <v>0</v>
      </c>
      <c r="D33" s="375">
        <v>0</v>
      </c>
      <c r="E33" s="375">
        <v>0</v>
      </c>
      <c r="F33" s="375">
        <v>0</v>
      </c>
      <c r="G33" s="375">
        <v>0</v>
      </c>
      <c r="H33" s="375">
        <v>0</v>
      </c>
      <c r="I33" s="375">
        <v>0</v>
      </c>
      <c r="J33" s="375">
        <v>0</v>
      </c>
      <c r="K33" s="375">
        <v>0</v>
      </c>
      <c r="L33" s="375">
        <v>0</v>
      </c>
      <c r="M33" s="375">
        <v>0</v>
      </c>
      <c r="N33" s="375">
        <v>0</v>
      </c>
      <c r="O33" s="375">
        <v>0</v>
      </c>
      <c r="P33" s="375">
        <v>0</v>
      </c>
      <c r="Q33" s="375">
        <v>0</v>
      </c>
      <c r="R33" s="375">
        <v>0</v>
      </c>
      <c r="S33" s="375">
        <v>0</v>
      </c>
      <c r="T33" s="375">
        <v>0</v>
      </c>
      <c r="U33" s="375">
        <v>0</v>
      </c>
      <c r="V33" s="375">
        <v>0</v>
      </c>
      <c r="W33" s="375">
        <v>0</v>
      </c>
      <c r="X33" s="375">
        <v>0</v>
      </c>
      <c r="Y33" s="375">
        <v>0</v>
      </c>
      <c r="Z33" s="375">
        <v>0</v>
      </c>
      <c r="AA33" s="375">
        <v>0</v>
      </c>
      <c r="AB33" s="375">
        <v>0</v>
      </c>
      <c r="AC33" s="375">
        <v>0</v>
      </c>
      <c r="AD33" s="375">
        <v>0</v>
      </c>
      <c r="AE33" s="375">
        <v>0</v>
      </c>
      <c r="AF33" s="375">
        <v>0</v>
      </c>
      <c r="AG33" s="375">
        <v>0</v>
      </c>
      <c r="AH33" s="375">
        <v>0</v>
      </c>
      <c r="AI33" s="375">
        <v>0</v>
      </c>
      <c r="AJ33" s="375">
        <v>0</v>
      </c>
      <c r="AK33" s="375">
        <v>0</v>
      </c>
      <c r="AL33" s="380">
        <v>21.177030473599199</v>
      </c>
      <c r="AO33" s="378" t="s">
        <v>141</v>
      </c>
      <c r="AP33" s="379">
        <v>1.51264503382851</v>
      </c>
      <c r="AQ33" s="379">
        <v>1.5990818929044299</v>
      </c>
      <c r="AR33" s="379">
        <v>1.6855187519803401</v>
      </c>
      <c r="AS33" s="379">
        <v>1.77195561105626</v>
      </c>
      <c r="AT33" s="379">
        <v>1.8583924701321699</v>
      </c>
      <c r="AU33" s="379">
        <v>1.94482932920809</v>
      </c>
      <c r="AV33" s="379">
        <v>2.031266188284</v>
      </c>
      <c r="AW33" s="379">
        <v>2.1177030473599201</v>
      </c>
      <c r="AX33" s="379">
        <v>2.2221475854099801</v>
      </c>
      <c r="AY33" s="379">
        <v>2.32659212346005</v>
      </c>
      <c r="AZ33" s="379">
        <v>2.43103666151011</v>
      </c>
      <c r="BA33" s="379">
        <v>2.53548119956017</v>
      </c>
      <c r="BB33" s="379">
        <v>2.6399257376102399</v>
      </c>
      <c r="BC33" s="379">
        <v>2.7443702756602999</v>
      </c>
      <c r="BD33" s="379">
        <v>2.8488148137103599</v>
      </c>
      <c r="BE33" s="379">
        <v>2.9532593517604302</v>
      </c>
      <c r="BF33" s="379">
        <v>3.0577038898104898</v>
      </c>
      <c r="BG33" s="379">
        <v>3.1621484278605601</v>
      </c>
      <c r="BH33" s="379">
        <v>3.2665929659106201</v>
      </c>
      <c r="BI33" s="379">
        <v>3.3710375039606899</v>
      </c>
      <c r="BJ33" s="379">
        <v>3.47548204201075</v>
      </c>
      <c r="BK33" s="379">
        <v>3.57992658006081</v>
      </c>
      <c r="BL33" s="379">
        <v>3.6843711181108798</v>
      </c>
      <c r="BM33" s="379">
        <v>3.7888156561609398</v>
      </c>
      <c r="BN33" s="379">
        <v>3.8932601942110101</v>
      </c>
      <c r="BO33" s="379">
        <v>3.9977047322610701</v>
      </c>
      <c r="BP33" s="379">
        <v>4.1021492703111297</v>
      </c>
      <c r="BQ33" s="379">
        <v>4.2065938083612</v>
      </c>
      <c r="BR33" s="379">
        <v>4.3110383464112596</v>
      </c>
      <c r="BS33" s="379">
        <v>4.4154828844613201</v>
      </c>
      <c r="BT33" s="379">
        <v>4.5199274225113903</v>
      </c>
      <c r="BU33" s="379">
        <v>4.6243719605614499</v>
      </c>
      <c r="BV33" s="379">
        <v>4.7288164986115202</v>
      </c>
      <c r="BW33" s="379">
        <v>4.8332610366615798</v>
      </c>
      <c r="BX33" s="379">
        <v>4.9377055747116403</v>
      </c>
      <c r="BY33" s="379">
        <v>5.0421501127617097</v>
      </c>
      <c r="BZ33" s="380">
        <v>15.8827728551994</v>
      </c>
      <c r="CB33" s="381" t="s">
        <v>141</v>
      </c>
      <c r="CC33" s="379">
        <v>3.02529006765702</v>
      </c>
      <c r="CD33" s="379">
        <v>3.1981637858088598</v>
      </c>
      <c r="CE33" s="379">
        <v>3.3710375039606899</v>
      </c>
      <c r="CF33" s="379">
        <v>3.54391122211252</v>
      </c>
      <c r="CG33" s="379">
        <v>3.71678494026435</v>
      </c>
      <c r="CH33" s="379">
        <v>3.8896586584161699</v>
      </c>
      <c r="CI33" s="379">
        <v>4.0625323765679999</v>
      </c>
      <c r="CJ33" s="379">
        <v>4.2354060947198304</v>
      </c>
      <c r="CK33" s="379">
        <v>4.4442951708199603</v>
      </c>
      <c r="CL33" s="379">
        <v>4.6531842469200901</v>
      </c>
      <c r="CM33" s="379">
        <v>4.86207332302022</v>
      </c>
      <c r="CN33" s="379">
        <v>5.0709623991203499</v>
      </c>
      <c r="CO33" s="379">
        <v>5.2798514752204797</v>
      </c>
      <c r="CP33" s="379">
        <v>5.4887405513205998</v>
      </c>
      <c r="CQ33" s="379">
        <v>5.6976296274207296</v>
      </c>
      <c r="CR33" s="379">
        <v>5.9065187035208604</v>
      </c>
      <c r="CS33" s="379">
        <v>6.1154077796209902</v>
      </c>
      <c r="CT33" s="379">
        <v>6.3242968557211103</v>
      </c>
      <c r="CU33" s="379">
        <v>6.5331859318212402</v>
      </c>
      <c r="CV33" s="379">
        <v>6.74207500792137</v>
      </c>
      <c r="CW33" s="379">
        <v>6.9509640840214999</v>
      </c>
      <c r="CX33" s="379">
        <v>7.1598531601216298</v>
      </c>
      <c r="CY33" s="379">
        <v>7.3687422362217596</v>
      </c>
      <c r="CZ33" s="379">
        <v>7.5776313123218797</v>
      </c>
      <c r="DA33" s="379">
        <v>7.7865203884220104</v>
      </c>
      <c r="DB33" s="379">
        <v>7.9954094645221403</v>
      </c>
      <c r="DC33" s="379">
        <v>8.2042985406222595</v>
      </c>
      <c r="DD33" s="379">
        <v>8.4131876167223894</v>
      </c>
      <c r="DE33" s="379">
        <v>8.6220766928225192</v>
      </c>
      <c r="DF33" s="379">
        <v>8.8309657689226508</v>
      </c>
      <c r="DG33" s="379">
        <v>9.0398548450227807</v>
      </c>
      <c r="DH33" s="379">
        <v>9.2487439211229105</v>
      </c>
      <c r="DI33" s="379">
        <v>9.4576329972230404</v>
      </c>
      <c r="DJ33" s="379">
        <v>9.6665220733231596</v>
      </c>
      <c r="DK33" s="379">
        <v>9.8754111494232895</v>
      </c>
      <c r="DL33" s="379">
        <v>10.0843002255234</v>
      </c>
      <c r="DM33" s="380">
        <v>10.5885152367996</v>
      </c>
      <c r="DO33" s="378" t="s">
        <v>141</v>
      </c>
      <c r="DP33" s="379">
        <v>4.53793510148554</v>
      </c>
      <c r="DQ33" s="379">
        <v>4.7972456787132796</v>
      </c>
      <c r="DR33" s="379">
        <v>5.0565562559410298</v>
      </c>
      <c r="DS33" s="379">
        <v>5.3158668331687702</v>
      </c>
      <c r="DT33" s="379">
        <v>5.5751774103965204</v>
      </c>
      <c r="DU33" s="379">
        <v>5.8344879876242599</v>
      </c>
      <c r="DV33" s="379">
        <v>6.0937985648520101</v>
      </c>
      <c r="DW33" s="379">
        <v>6.3531091420797496</v>
      </c>
      <c r="DX33" s="379">
        <v>6.6664427562299498</v>
      </c>
      <c r="DY33" s="379">
        <v>6.9797763703801401</v>
      </c>
      <c r="DZ33" s="379">
        <v>7.2931099845303304</v>
      </c>
      <c r="EA33" s="379">
        <v>7.6064435986805199</v>
      </c>
      <c r="EB33" s="379">
        <v>7.9197772128307102</v>
      </c>
      <c r="EC33" s="379">
        <v>8.2331108269809103</v>
      </c>
      <c r="ED33" s="379">
        <v>8.54644444113109</v>
      </c>
      <c r="EE33" s="379">
        <v>8.8597780552812893</v>
      </c>
      <c r="EF33" s="379">
        <v>9.1731116694314796</v>
      </c>
      <c r="EG33" s="379">
        <v>9.4864452835816699</v>
      </c>
      <c r="EH33" s="379">
        <v>9.7997788977318692</v>
      </c>
      <c r="EI33" s="379">
        <v>10.1131125118821</v>
      </c>
      <c r="EJ33" s="379">
        <v>10.4264461260322</v>
      </c>
      <c r="EK33" s="379">
        <v>10.739779740182399</v>
      </c>
      <c r="EL33" s="379">
        <v>11.0531133543326</v>
      </c>
      <c r="EM33" s="379">
        <v>11.3664469684828</v>
      </c>
      <c r="EN33" s="379">
        <v>11.679780582633001</v>
      </c>
      <c r="EO33" s="379">
        <v>11.9931141967832</v>
      </c>
      <c r="EP33" s="379">
        <v>12.306447810933401</v>
      </c>
      <c r="EQ33" s="379">
        <v>12.6197814250836</v>
      </c>
      <c r="ER33" s="379">
        <v>12.933115039233799</v>
      </c>
      <c r="ES33" s="379">
        <v>13.246448653384</v>
      </c>
      <c r="ET33" s="379">
        <v>13.559782267534199</v>
      </c>
      <c r="EU33" s="379">
        <v>13.8731158816844</v>
      </c>
      <c r="EV33" s="379">
        <v>14.1864494958346</v>
      </c>
      <c r="EW33" s="379">
        <v>14.499783109984699</v>
      </c>
      <c r="EX33" s="379">
        <v>14.8131167241349</v>
      </c>
      <c r="EY33" s="379">
        <v>15.1264503382851</v>
      </c>
      <c r="EZ33" s="380">
        <v>5.29425761839979</v>
      </c>
      <c r="FB33" s="378" t="s">
        <v>141</v>
      </c>
      <c r="FC33" s="379">
        <v>6.0505801353140498</v>
      </c>
      <c r="FD33" s="379">
        <v>6.3963275716177099</v>
      </c>
      <c r="FE33" s="379">
        <v>6.74207500792137</v>
      </c>
      <c r="FF33" s="379">
        <v>7.0878224442250302</v>
      </c>
      <c r="FG33" s="379">
        <v>7.4335698805287</v>
      </c>
      <c r="FH33" s="379">
        <v>7.7793173168323504</v>
      </c>
      <c r="FI33" s="379">
        <v>8.1250647531360105</v>
      </c>
      <c r="FJ33" s="379">
        <v>8.4708121894396697</v>
      </c>
      <c r="FK33" s="379">
        <v>8.8885903416399294</v>
      </c>
      <c r="FL33" s="379">
        <v>9.3063684938401803</v>
      </c>
      <c r="FM33" s="379">
        <v>9.72414664604044</v>
      </c>
      <c r="FN33" s="379">
        <v>10.1419247982407</v>
      </c>
      <c r="FO33" s="379">
        <v>10.559702950441</v>
      </c>
      <c r="FP33" s="379">
        <v>10.9774811026412</v>
      </c>
      <c r="FQ33" s="379">
        <v>11.3952592548415</v>
      </c>
      <c r="FR33" s="379">
        <v>11.813037407041699</v>
      </c>
      <c r="FS33" s="379">
        <v>12.230815559242</v>
      </c>
      <c r="FT33" s="379">
        <v>12.648593711442199</v>
      </c>
      <c r="FU33" s="379">
        <v>13.0663718636425</v>
      </c>
      <c r="FV33" s="379">
        <v>13.484150015842699</v>
      </c>
      <c r="FW33" s="379">
        <v>13.901928168043</v>
      </c>
      <c r="FX33" s="379">
        <v>14.3197063202433</v>
      </c>
      <c r="FY33" s="379">
        <v>14.7374844724435</v>
      </c>
      <c r="FZ33" s="379">
        <v>15.1552626246438</v>
      </c>
      <c r="GA33" s="379">
        <v>15.573040776844</v>
      </c>
      <c r="GB33" s="379">
        <v>15.9908189290443</v>
      </c>
      <c r="GC33" s="379">
        <v>16.408597081244501</v>
      </c>
      <c r="GD33" s="379">
        <v>16.8263752334448</v>
      </c>
      <c r="GE33" s="379">
        <v>17.244153385644999</v>
      </c>
      <c r="GF33" s="379">
        <v>17.661931537845302</v>
      </c>
      <c r="GG33" s="379">
        <v>18.0797096900456</v>
      </c>
      <c r="GH33" s="379">
        <v>18.4974878422458</v>
      </c>
      <c r="GI33" s="379">
        <v>18.915265994446099</v>
      </c>
      <c r="GJ33" s="379">
        <v>19.333044146646301</v>
      </c>
      <c r="GK33" s="379">
        <v>19.7508222988466</v>
      </c>
      <c r="GL33" s="379">
        <v>20.1686004510468</v>
      </c>
      <c r="GM33" s="375">
        <v>0</v>
      </c>
    </row>
    <row r="34" spans="1:195" s="369" customFormat="1" ht="15.5" x14ac:dyDescent="0.3">
      <c r="A34" s="382" t="s">
        <v>202</v>
      </c>
      <c r="B34" s="375">
        <v>0</v>
      </c>
      <c r="C34" s="375">
        <v>0</v>
      </c>
      <c r="D34" s="375">
        <v>0</v>
      </c>
      <c r="E34" s="375">
        <v>0</v>
      </c>
      <c r="F34" s="375">
        <v>0</v>
      </c>
      <c r="G34" s="375">
        <v>0</v>
      </c>
      <c r="H34" s="375">
        <v>0</v>
      </c>
      <c r="I34" s="375">
        <v>0</v>
      </c>
      <c r="J34" s="375">
        <v>0</v>
      </c>
      <c r="K34" s="375">
        <v>0</v>
      </c>
      <c r="L34" s="375">
        <v>0</v>
      </c>
      <c r="M34" s="375">
        <v>0</v>
      </c>
      <c r="N34" s="375">
        <v>0</v>
      </c>
      <c r="O34" s="375">
        <v>0</v>
      </c>
      <c r="P34" s="375">
        <v>0</v>
      </c>
      <c r="Q34" s="375">
        <v>0</v>
      </c>
      <c r="R34" s="375">
        <v>0</v>
      </c>
      <c r="S34" s="375">
        <v>0</v>
      </c>
      <c r="T34" s="375">
        <v>0</v>
      </c>
      <c r="U34" s="375">
        <v>0</v>
      </c>
      <c r="V34" s="375">
        <v>0</v>
      </c>
      <c r="W34" s="375">
        <v>0</v>
      </c>
      <c r="X34" s="375">
        <v>0</v>
      </c>
      <c r="Y34" s="375">
        <v>0</v>
      </c>
      <c r="Z34" s="375">
        <v>0</v>
      </c>
      <c r="AA34" s="375">
        <v>0</v>
      </c>
      <c r="AB34" s="375">
        <v>0</v>
      </c>
      <c r="AC34" s="375">
        <v>0</v>
      </c>
      <c r="AD34" s="375">
        <v>0</v>
      </c>
      <c r="AE34" s="375">
        <v>0</v>
      </c>
      <c r="AF34" s="375">
        <v>0</v>
      </c>
      <c r="AG34" s="375">
        <v>0</v>
      </c>
      <c r="AH34" s="375">
        <v>0</v>
      </c>
      <c r="AI34" s="375">
        <v>0</v>
      </c>
      <c r="AJ34" s="375">
        <v>0</v>
      </c>
      <c r="AK34" s="375">
        <v>0</v>
      </c>
      <c r="AL34" s="380">
        <v>1691.9554536897001</v>
      </c>
      <c r="AN34" s="377"/>
      <c r="AO34" s="378" t="s">
        <v>202</v>
      </c>
      <c r="AP34" s="379">
        <v>120.9</v>
      </c>
      <c r="AQ34" s="379">
        <v>127.8</v>
      </c>
      <c r="AR34" s="379">
        <v>134.69999999999999</v>
      </c>
      <c r="AS34" s="379">
        <v>141.6</v>
      </c>
      <c r="AT34" s="379">
        <v>148.5</v>
      </c>
      <c r="AU34" s="379">
        <v>155.4</v>
      </c>
      <c r="AV34" s="379">
        <v>162.30000000000001</v>
      </c>
      <c r="AW34" s="379">
        <v>169.2</v>
      </c>
      <c r="AX34" s="379">
        <v>177.5</v>
      </c>
      <c r="AY34" s="379">
        <v>185.9</v>
      </c>
      <c r="AZ34" s="379">
        <v>194.2</v>
      </c>
      <c r="BA34" s="379">
        <v>202.6</v>
      </c>
      <c r="BB34" s="379">
        <v>210.9</v>
      </c>
      <c r="BC34" s="379">
        <v>219.3</v>
      </c>
      <c r="BD34" s="379">
        <v>227.6</v>
      </c>
      <c r="BE34" s="379">
        <v>236</v>
      </c>
      <c r="BF34" s="379">
        <v>244.3</v>
      </c>
      <c r="BG34" s="379">
        <v>252.6</v>
      </c>
      <c r="BH34" s="379">
        <v>261</v>
      </c>
      <c r="BI34" s="379">
        <v>269.3</v>
      </c>
      <c r="BJ34" s="379">
        <v>277.7</v>
      </c>
      <c r="BK34" s="379">
        <v>286</v>
      </c>
      <c r="BL34" s="379">
        <v>294.39999999999998</v>
      </c>
      <c r="BM34" s="379">
        <v>302.7</v>
      </c>
      <c r="BN34" s="379">
        <v>311.10000000000002</v>
      </c>
      <c r="BO34" s="379">
        <v>319.39999999999998</v>
      </c>
      <c r="BP34" s="379">
        <v>327.7</v>
      </c>
      <c r="BQ34" s="379">
        <v>336.1</v>
      </c>
      <c r="BR34" s="379">
        <v>344.4</v>
      </c>
      <c r="BS34" s="379">
        <v>352.8</v>
      </c>
      <c r="BT34" s="379">
        <v>361.1</v>
      </c>
      <c r="BU34" s="379">
        <v>369.5</v>
      </c>
      <c r="BV34" s="379">
        <v>377.8</v>
      </c>
      <c r="BW34" s="379">
        <v>386.2</v>
      </c>
      <c r="BX34" s="379">
        <v>394.5</v>
      </c>
      <c r="BY34" s="379">
        <v>402.8</v>
      </c>
      <c r="BZ34" s="380">
        <v>1268.96659026728</v>
      </c>
      <c r="CB34" s="381" t="s">
        <v>202</v>
      </c>
      <c r="CC34" s="379">
        <v>241.7</v>
      </c>
      <c r="CD34" s="379">
        <v>255.5</v>
      </c>
      <c r="CE34" s="379">
        <v>269.3</v>
      </c>
      <c r="CF34" s="379">
        <v>283.10000000000002</v>
      </c>
      <c r="CG34" s="379">
        <v>297</v>
      </c>
      <c r="CH34" s="379">
        <v>310.8</v>
      </c>
      <c r="CI34" s="379">
        <v>324.60000000000002</v>
      </c>
      <c r="CJ34" s="379">
        <v>338.4</v>
      </c>
      <c r="CK34" s="379">
        <v>355.1</v>
      </c>
      <c r="CL34" s="379">
        <v>371.8</v>
      </c>
      <c r="CM34" s="379">
        <v>388.5</v>
      </c>
      <c r="CN34" s="379">
        <v>405.1</v>
      </c>
      <c r="CO34" s="379">
        <v>421.8</v>
      </c>
      <c r="CP34" s="379">
        <v>438.5</v>
      </c>
      <c r="CQ34" s="379">
        <v>455.2</v>
      </c>
      <c r="CR34" s="379">
        <v>471.9</v>
      </c>
      <c r="CS34" s="379">
        <v>488.6</v>
      </c>
      <c r="CT34" s="379">
        <v>505.3</v>
      </c>
      <c r="CU34" s="379">
        <v>522</v>
      </c>
      <c r="CV34" s="379">
        <v>538.70000000000005</v>
      </c>
      <c r="CW34" s="379">
        <v>555.4</v>
      </c>
      <c r="CX34" s="379">
        <v>572</v>
      </c>
      <c r="CY34" s="379">
        <v>588.70000000000005</v>
      </c>
      <c r="CZ34" s="379">
        <v>605.4</v>
      </c>
      <c r="DA34" s="379">
        <v>622.1</v>
      </c>
      <c r="DB34" s="379">
        <v>638.79999999999995</v>
      </c>
      <c r="DC34" s="379">
        <v>655.5</v>
      </c>
      <c r="DD34" s="379">
        <v>672.2</v>
      </c>
      <c r="DE34" s="379">
        <v>688.9</v>
      </c>
      <c r="DF34" s="379">
        <v>705.6</v>
      </c>
      <c r="DG34" s="379">
        <v>722.2</v>
      </c>
      <c r="DH34" s="379">
        <v>738.9</v>
      </c>
      <c r="DI34" s="379">
        <v>755.6</v>
      </c>
      <c r="DJ34" s="379">
        <v>772.3</v>
      </c>
      <c r="DK34" s="379">
        <v>789</v>
      </c>
      <c r="DL34" s="379">
        <v>805.7</v>
      </c>
      <c r="DM34" s="380">
        <v>845.97772684485096</v>
      </c>
      <c r="DO34" s="378" t="s">
        <v>202</v>
      </c>
      <c r="DP34" s="379">
        <v>362.6</v>
      </c>
      <c r="DQ34" s="379">
        <v>383.3</v>
      </c>
      <c r="DR34" s="379">
        <v>404</v>
      </c>
      <c r="DS34" s="379">
        <v>424.7</v>
      </c>
      <c r="DT34" s="379">
        <v>445.4</v>
      </c>
      <c r="DU34" s="379">
        <v>466.2</v>
      </c>
      <c r="DV34" s="379">
        <v>486.9</v>
      </c>
      <c r="DW34" s="379">
        <v>507.6</v>
      </c>
      <c r="DX34" s="379">
        <v>532.6</v>
      </c>
      <c r="DY34" s="379">
        <v>557.70000000000005</v>
      </c>
      <c r="DZ34" s="379">
        <v>582.70000000000005</v>
      </c>
      <c r="EA34" s="379">
        <v>607.70000000000005</v>
      </c>
      <c r="EB34" s="379">
        <v>632.79999999999995</v>
      </c>
      <c r="EC34" s="379">
        <v>657.8</v>
      </c>
      <c r="ED34" s="379">
        <v>682.8</v>
      </c>
      <c r="EE34" s="379">
        <v>707.9</v>
      </c>
      <c r="EF34" s="379">
        <v>732.9</v>
      </c>
      <c r="EG34" s="379">
        <v>757.9</v>
      </c>
      <c r="EH34" s="379">
        <v>783</v>
      </c>
      <c r="EI34" s="379">
        <v>808</v>
      </c>
      <c r="EJ34" s="379">
        <v>833</v>
      </c>
      <c r="EK34" s="379">
        <v>858.1</v>
      </c>
      <c r="EL34" s="379">
        <v>883.1</v>
      </c>
      <c r="EM34" s="379">
        <v>908.1</v>
      </c>
      <c r="EN34" s="379">
        <v>933.2</v>
      </c>
      <c r="EO34" s="379">
        <v>958.2</v>
      </c>
      <c r="EP34" s="379">
        <v>983.2</v>
      </c>
      <c r="EQ34" s="379">
        <v>1008.3</v>
      </c>
      <c r="ER34" s="379">
        <v>1033.3</v>
      </c>
      <c r="ES34" s="379">
        <v>1058.3</v>
      </c>
      <c r="ET34" s="379">
        <v>1083.4000000000001</v>
      </c>
      <c r="EU34" s="379">
        <v>1108.4000000000001</v>
      </c>
      <c r="EV34" s="379">
        <v>1133.4000000000001</v>
      </c>
      <c r="EW34" s="379">
        <v>1158.5</v>
      </c>
      <c r="EX34" s="379">
        <v>1183.5</v>
      </c>
      <c r="EY34" s="379">
        <v>1208.5</v>
      </c>
      <c r="EZ34" s="380">
        <v>422.98886342242599</v>
      </c>
      <c r="FB34" s="378" t="s">
        <v>202</v>
      </c>
      <c r="FC34" s="379">
        <v>483.4</v>
      </c>
      <c r="FD34" s="379">
        <v>511</v>
      </c>
      <c r="FE34" s="379">
        <v>538.70000000000005</v>
      </c>
      <c r="FF34" s="379">
        <v>566.29999999999995</v>
      </c>
      <c r="FG34" s="379">
        <v>593.9</v>
      </c>
      <c r="FH34" s="379">
        <v>621.5</v>
      </c>
      <c r="FI34" s="379">
        <v>649.20000000000005</v>
      </c>
      <c r="FJ34" s="379">
        <v>676.8</v>
      </c>
      <c r="FK34" s="379">
        <v>710.2</v>
      </c>
      <c r="FL34" s="379">
        <v>743.5</v>
      </c>
      <c r="FM34" s="379">
        <v>776.9</v>
      </c>
      <c r="FN34" s="379">
        <v>810.3</v>
      </c>
      <c r="FO34" s="379">
        <v>843.7</v>
      </c>
      <c r="FP34" s="379">
        <v>877.1</v>
      </c>
      <c r="FQ34" s="379">
        <v>910.4</v>
      </c>
      <c r="FR34" s="379">
        <v>943.8</v>
      </c>
      <c r="FS34" s="379">
        <v>977.2</v>
      </c>
      <c r="FT34" s="379">
        <v>1010.6</v>
      </c>
      <c r="FU34" s="379">
        <v>1043.9000000000001</v>
      </c>
      <c r="FV34" s="379">
        <v>1077.3</v>
      </c>
      <c r="FW34" s="379">
        <v>1110.7</v>
      </c>
      <c r="FX34" s="379">
        <v>1144.0999999999999</v>
      </c>
      <c r="FY34" s="379">
        <v>1177.5</v>
      </c>
      <c r="FZ34" s="379">
        <v>1210.8</v>
      </c>
      <c r="GA34" s="379">
        <v>1244.2</v>
      </c>
      <c r="GB34" s="379">
        <v>1277.5999999999999</v>
      </c>
      <c r="GC34" s="379">
        <v>1311</v>
      </c>
      <c r="GD34" s="379">
        <v>1344.4</v>
      </c>
      <c r="GE34" s="379">
        <v>1377.7</v>
      </c>
      <c r="GF34" s="379">
        <v>1411.1</v>
      </c>
      <c r="GG34" s="379">
        <v>1444.5</v>
      </c>
      <c r="GH34" s="379">
        <v>1477.9</v>
      </c>
      <c r="GI34" s="379">
        <v>1511.3</v>
      </c>
      <c r="GJ34" s="379">
        <v>1544.6</v>
      </c>
      <c r="GK34" s="379">
        <v>1578</v>
      </c>
      <c r="GL34" s="379">
        <v>1611.4</v>
      </c>
      <c r="GM34" s="375">
        <v>0</v>
      </c>
    </row>
    <row r="35" spans="1:195" s="369" customFormat="1" ht="15.5" x14ac:dyDescent="0.3">
      <c r="A35" s="382" t="s">
        <v>142</v>
      </c>
      <c r="B35" s="375">
        <v>0</v>
      </c>
      <c r="C35" s="375">
        <v>0</v>
      </c>
      <c r="D35" s="375">
        <v>0</v>
      </c>
      <c r="E35" s="375">
        <v>0</v>
      </c>
      <c r="F35" s="375">
        <v>0</v>
      </c>
      <c r="G35" s="375">
        <v>0</v>
      </c>
      <c r="H35" s="375">
        <v>0</v>
      </c>
      <c r="I35" s="375">
        <v>0</v>
      </c>
      <c r="J35" s="375">
        <v>0</v>
      </c>
      <c r="K35" s="375">
        <v>0</v>
      </c>
      <c r="L35" s="375">
        <v>0</v>
      </c>
      <c r="M35" s="375">
        <v>0</v>
      </c>
      <c r="N35" s="375">
        <v>0</v>
      </c>
      <c r="O35" s="375">
        <v>0</v>
      </c>
      <c r="P35" s="375">
        <v>0</v>
      </c>
      <c r="Q35" s="375">
        <v>0</v>
      </c>
      <c r="R35" s="375">
        <v>0</v>
      </c>
      <c r="S35" s="375">
        <v>0</v>
      </c>
      <c r="T35" s="375">
        <v>0</v>
      </c>
      <c r="U35" s="375">
        <v>0</v>
      </c>
      <c r="V35" s="375">
        <v>0</v>
      </c>
      <c r="W35" s="375">
        <v>0</v>
      </c>
      <c r="X35" s="375">
        <v>0</v>
      </c>
      <c r="Y35" s="375">
        <v>0</v>
      </c>
      <c r="Z35" s="375">
        <v>0</v>
      </c>
      <c r="AA35" s="375">
        <v>0</v>
      </c>
      <c r="AB35" s="375">
        <v>0</v>
      </c>
      <c r="AC35" s="375">
        <v>0</v>
      </c>
      <c r="AD35" s="375">
        <v>0</v>
      </c>
      <c r="AE35" s="375">
        <v>0</v>
      </c>
      <c r="AF35" s="375">
        <v>0</v>
      </c>
      <c r="AG35" s="375">
        <v>0</v>
      </c>
      <c r="AH35" s="375">
        <v>0</v>
      </c>
      <c r="AI35" s="375">
        <v>0</v>
      </c>
      <c r="AJ35" s="375">
        <v>0</v>
      </c>
      <c r="AK35" s="375">
        <v>0</v>
      </c>
      <c r="AL35" s="380">
        <v>162.62068035006499</v>
      </c>
      <c r="AN35" s="377"/>
      <c r="AO35" s="378" t="s">
        <v>142</v>
      </c>
      <c r="AP35" s="379">
        <v>11.6</v>
      </c>
      <c r="AQ35" s="379">
        <v>12.3</v>
      </c>
      <c r="AR35" s="379">
        <v>12.9</v>
      </c>
      <c r="AS35" s="379">
        <v>13.6</v>
      </c>
      <c r="AT35" s="379">
        <v>14.3</v>
      </c>
      <c r="AU35" s="379">
        <v>14.9</v>
      </c>
      <c r="AV35" s="379">
        <v>15.6</v>
      </c>
      <c r="AW35" s="379">
        <v>16.3</v>
      </c>
      <c r="AX35" s="379">
        <v>17.100000000000001</v>
      </c>
      <c r="AY35" s="379">
        <v>17.899999999999999</v>
      </c>
      <c r="AZ35" s="379">
        <v>18.7</v>
      </c>
      <c r="BA35" s="379">
        <v>19.5</v>
      </c>
      <c r="BB35" s="379">
        <v>20.3</v>
      </c>
      <c r="BC35" s="379">
        <v>21.1</v>
      </c>
      <c r="BD35" s="379">
        <v>21.9</v>
      </c>
      <c r="BE35" s="379">
        <v>22.7</v>
      </c>
      <c r="BF35" s="379">
        <v>23.5</v>
      </c>
      <c r="BG35" s="379">
        <v>24.3</v>
      </c>
      <c r="BH35" s="379">
        <v>25.1</v>
      </c>
      <c r="BI35" s="379">
        <v>25.9</v>
      </c>
      <c r="BJ35" s="379">
        <v>26.7</v>
      </c>
      <c r="BK35" s="379">
        <v>27.5</v>
      </c>
      <c r="BL35" s="379">
        <v>28.3</v>
      </c>
      <c r="BM35" s="379">
        <v>29.1</v>
      </c>
      <c r="BN35" s="379">
        <v>29.9</v>
      </c>
      <c r="BO35" s="379">
        <v>30.7</v>
      </c>
      <c r="BP35" s="379">
        <v>31.5</v>
      </c>
      <c r="BQ35" s="379">
        <v>32.299999999999997</v>
      </c>
      <c r="BR35" s="379">
        <v>33.1</v>
      </c>
      <c r="BS35" s="379">
        <v>33.9</v>
      </c>
      <c r="BT35" s="379">
        <v>34.700000000000003</v>
      </c>
      <c r="BU35" s="379">
        <v>35.5</v>
      </c>
      <c r="BV35" s="379">
        <v>36.299999999999997</v>
      </c>
      <c r="BW35" s="379">
        <v>37.1</v>
      </c>
      <c r="BX35" s="379">
        <v>37.9</v>
      </c>
      <c r="BY35" s="379">
        <v>38.700000000000003</v>
      </c>
      <c r="BZ35" s="380">
        <v>121.96551026254799</v>
      </c>
      <c r="CB35" s="381" t="s">
        <v>142</v>
      </c>
      <c r="CC35" s="379">
        <v>23.2</v>
      </c>
      <c r="CD35" s="379">
        <v>24.6</v>
      </c>
      <c r="CE35" s="379">
        <v>25.9</v>
      </c>
      <c r="CF35" s="379">
        <v>27.2</v>
      </c>
      <c r="CG35" s="379">
        <v>28.5</v>
      </c>
      <c r="CH35" s="379">
        <v>29.9</v>
      </c>
      <c r="CI35" s="379">
        <v>31.2</v>
      </c>
      <c r="CJ35" s="379">
        <v>32.5</v>
      </c>
      <c r="CK35" s="379">
        <v>34.1</v>
      </c>
      <c r="CL35" s="379">
        <v>35.700000000000003</v>
      </c>
      <c r="CM35" s="379">
        <v>37.299999999999997</v>
      </c>
      <c r="CN35" s="379">
        <v>38.9</v>
      </c>
      <c r="CO35" s="379">
        <v>40.5</v>
      </c>
      <c r="CP35" s="379">
        <v>42.1</v>
      </c>
      <c r="CQ35" s="379">
        <v>43.8</v>
      </c>
      <c r="CR35" s="379">
        <v>45.4</v>
      </c>
      <c r="CS35" s="379">
        <v>47</v>
      </c>
      <c r="CT35" s="379">
        <v>48.6</v>
      </c>
      <c r="CU35" s="379">
        <v>50.2</v>
      </c>
      <c r="CV35" s="379">
        <v>51.8</v>
      </c>
      <c r="CW35" s="379">
        <v>53.4</v>
      </c>
      <c r="CX35" s="379">
        <v>55</v>
      </c>
      <c r="CY35" s="379">
        <v>56.6</v>
      </c>
      <c r="CZ35" s="379">
        <v>58.2</v>
      </c>
      <c r="DA35" s="379">
        <v>59.8</v>
      </c>
      <c r="DB35" s="379">
        <v>61.4</v>
      </c>
      <c r="DC35" s="379">
        <v>63</v>
      </c>
      <c r="DD35" s="379">
        <v>64.599999999999994</v>
      </c>
      <c r="DE35" s="379">
        <v>66.2</v>
      </c>
      <c r="DF35" s="379">
        <v>67.8</v>
      </c>
      <c r="DG35" s="379">
        <v>69.400000000000006</v>
      </c>
      <c r="DH35" s="379">
        <v>71</v>
      </c>
      <c r="DI35" s="379">
        <v>72.599999999999994</v>
      </c>
      <c r="DJ35" s="379">
        <v>74.2</v>
      </c>
      <c r="DK35" s="379">
        <v>75.8</v>
      </c>
      <c r="DL35" s="379">
        <v>77.400000000000006</v>
      </c>
      <c r="DM35" s="380">
        <v>81.310340175032294</v>
      </c>
      <c r="DO35" s="378" t="s">
        <v>142</v>
      </c>
      <c r="DP35" s="379">
        <v>34.799999999999997</v>
      </c>
      <c r="DQ35" s="379">
        <v>36.799999999999997</v>
      </c>
      <c r="DR35" s="379">
        <v>38.799999999999997</v>
      </c>
      <c r="DS35" s="379">
        <v>40.799999999999997</v>
      </c>
      <c r="DT35" s="379">
        <v>42.8</v>
      </c>
      <c r="DU35" s="379">
        <v>44.8</v>
      </c>
      <c r="DV35" s="379">
        <v>46.8</v>
      </c>
      <c r="DW35" s="379">
        <v>48.8</v>
      </c>
      <c r="DX35" s="379">
        <v>51.2</v>
      </c>
      <c r="DY35" s="379">
        <v>53.6</v>
      </c>
      <c r="DZ35" s="379">
        <v>56</v>
      </c>
      <c r="EA35" s="379">
        <v>58.4</v>
      </c>
      <c r="EB35" s="379">
        <v>60.8</v>
      </c>
      <c r="EC35" s="379">
        <v>63.2</v>
      </c>
      <c r="ED35" s="379">
        <v>65.599999999999994</v>
      </c>
      <c r="EE35" s="379">
        <v>68</v>
      </c>
      <c r="EF35" s="379">
        <v>70.400000000000006</v>
      </c>
      <c r="EG35" s="379">
        <v>72.8</v>
      </c>
      <c r="EH35" s="379">
        <v>75.3</v>
      </c>
      <c r="EI35" s="379">
        <v>77.7</v>
      </c>
      <c r="EJ35" s="379">
        <v>80.099999999999994</v>
      </c>
      <c r="EK35" s="379">
        <v>82.5</v>
      </c>
      <c r="EL35" s="379">
        <v>84.9</v>
      </c>
      <c r="EM35" s="379">
        <v>87.3</v>
      </c>
      <c r="EN35" s="379">
        <v>89.7</v>
      </c>
      <c r="EO35" s="379">
        <v>92.1</v>
      </c>
      <c r="EP35" s="379">
        <v>94.5</v>
      </c>
      <c r="EQ35" s="379">
        <v>96.9</v>
      </c>
      <c r="ER35" s="379">
        <v>99.3</v>
      </c>
      <c r="ES35" s="379">
        <v>101.7</v>
      </c>
      <c r="ET35" s="379">
        <v>104.1</v>
      </c>
      <c r="EU35" s="379">
        <v>106.5</v>
      </c>
      <c r="EV35" s="379">
        <v>108.9</v>
      </c>
      <c r="EW35" s="379">
        <v>111.3</v>
      </c>
      <c r="EX35" s="379">
        <v>113.8</v>
      </c>
      <c r="EY35" s="379">
        <v>116.2</v>
      </c>
      <c r="EZ35" s="380">
        <v>40.655170087516098</v>
      </c>
      <c r="FB35" s="378" t="s">
        <v>142</v>
      </c>
      <c r="FC35" s="379">
        <v>46.5</v>
      </c>
      <c r="FD35" s="379">
        <v>49.1</v>
      </c>
      <c r="FE35" s="379">
        <v>51.8</v>
      </c>
      <c r="FF35" s="379">
        <v>54.4</v>
      </c>
      <c r="FG35" s="379">
        <v>57.1</v>
      </c>
      <c r="FH35" s="379">
        <v>59.7</v>
      </c>
      <c r="FI35" s="379">
        <v>62.4</v>
      </c>
      <c r="FJ35" s="379">
        <v>65</v>
      </c>
      <c r="FK35" s="379">
        <v>68.3</v>
      </c>
      <c r="FL35" s="379">
        <v>71.5</v>
      </c>
      <c r="FM35" s="379">
        <v>74.7</v>
      </c>
      <c r="FN35" s="379">
        <v>77.900000000000006</v>
      </c>
      <c r="FO35" s="379">
        <v>81.099999999999994</v>
      </c>
      <c r="FP35" s="379">
        <v>84.3</v>
      </c>
      <c r="FQ35" s="379">
        <v>87.5</v>
      </c>
      <c r="FR35" s="379">
        <v>90.7</v>
      </c>
      <c r="FS35" s="379">
        <v>93.9</v>
      </c>
      <c r="FT35" s="379">
        <v>97.1</v>
      </c>
      <c r="FU35" s="379">
        <v>100.3</v>
      </c>
      <c r="FV35" s="379">
        <v>103.5</v>
      </c>
      <c r="FW35" s="379">
        <v>106.8</v>
      </c>
      <c r="FX35" s="379">
        <v>110</v>
      </c>
      <c r="FY35" s="379">
        <v>113.2</v>
      </c>
      <c r="FZ35" s="379">
        <v>116.4</v>
      </c>
      <c r="GA35" s="379">
        <v>119.6</v>
      </c>
      <c r="GB35" s="379">
        <v>122.8</v>
      </c>
      <c r="GC35" s="379">
        <v>126</v>
      </c>
      <c r="GD35" s="379">
        <v>129.19999999999999</v>
      </c>
      <c r="GE35" s="379">
        <v>132.4</v>
      </c>
      <c r="GF35" s="379">
        <v>135.6</v>
      </c>
      <c r="GG35" s="379">
        <v>138.80000000000001</v>
      </c>
      <c r="GH35" s="379">
        <v>142</v>
      </c>
      <c r="GI35" s="379">
        <v>145.30000000000001</v>
      </c>
      <c r="GJ35" s="379">
        <v>148.5</v>
      </c>
      <c r="GK35" s="379">
        <v>151.69999999999999</v>
      </c>
      <c r="GL35" s="379">
        <v>154.9</v>
      </c>
      <c r="GM35" s="375">
        <v>0</v>
      </c>
    </row>
    <row r="36" spans="1:195" s="369" customFormat="1" ht="15.5" x14ac:dyDescent="0.3">
      <c r="A36" s="382" t="s">
        <v>1150</v>
      </c>
      <c r="B36" s="375">
        <v>0</v>
      </c>
      <c r="C36" s="375">
        <v>0</v>
      </c>
      <c r="D36" s="375">
        <v>0</v>
      </c>
      <c r="E36" s="375">
        <v>0</v>
      </c>
      <c r="F36" s="375">
        <v>0</v>
      </c>
      <c r="G36" s="375">
        <v>0</v>
      </c>
      <c r="H36" s="375">
        <v>0</v>
      </c>
      <c r="I36" s="375">
        <v>0</v>
      </c>
      <c r="J36" s="375">
        <v>0</v>
      </c>
      <c r="K36" s="375">
        <v>0</v>
      </c>
      <c r="L36" s="375">
        <v>0</v>
      </c>
      <c r="M36" s="375">
        <v>0</v>
      </c>
      <c r="N36" s="375">
        <v>0</v>
      </c>
      <c r="O36" s="375">
        <v>0</v>
      </c>
      <c r="P36" s="375">
        <v>0</v>
      </c>
      <c r="Q36" s="375">
        <v>0</v>
      </c>
      <c r="R36" s="375">
        <v>0</v>
      </c>
      <c r="S36" s="375">
        <v>0</v>
      </c>
      <c r="T36" s="375">
        <v>0</v>
      </c>
      <c r="U36" s="375">
        <v>0</v>
      </c>
      <c r="V36" s="375">
        <v>0</v>
      </c>
      <c r="W36" s="375">
        <v>0</v>
      </c>
      <c r="X36" s="375">
        <v>0</v>
      </c>
      <c r="Y36" s="375">
        <v>0</v>
      </c>
      <c r="Z36" s="375">
        <v>0</v>
      </c>
      <c r="AA36" s="375">
        <v>0</v>
      </c>
      <c r="AB36" s="375">
        <v>0</v>
      </c>
      <c r="AC36" s="375">
        <v>0</v>
      </c>
      <c r="AD36" s="375">
        <v>0</v>
      </c>
      <c r="AE36" s="375">
        <v>0</v>
      </c>
      <c r="AF36" s="375">
        <v>0</v>
      </c>
      <c r="AG36" s="375">
        <v>0</v>
      </c>
      <c r="AH36" s="375">
        <v>0</v>
      </c>
      <c r="AI36" s="375">
        <v>0</v>
      </c>
      <c r="AJ36" s="375">
        <v>0</v>
      </c>
      <c r="AK36" s="375">
        <v>0</v>
      </c>
      <c r="AL36" s="380">
        <v>2542.1070640964599</v>
      </c>
      <c r="AN36" s="377"/>
      <c r="AO36" s="378" t="s">
        <v>1150</v>
      </c>
      <c r="AP36" s="379">
        <v>181.6</v>
      </c>
      <c r="AQ36" s="379">
        <v>192</v>
      </c>
      <c r="AR36" s="379">
        <v>202.3</v>
      </c>
      <c r="AS36" s="379">
        <v>212.7</v>
      </c>
      <c r="AT36" s="379">
        <v>223.1</v>
      </c>
      <c r="AU36" s="379">
        <v>233.5</v>
      </c>
      <c r="AV36" s="379">
        <v>243.8</v>
      </c>
      <c r="AW36" s="379">
        <v>254.2</v>
      </c>
      <c r="AX36" s="379">
        <v>266.7</v>
      </c>
      <c r="AY36" s="379">
        <v>279.3</v>
      </c>
      <c r="AZ36" s="379">
        <v>291.8</v>
      </c>
      <c r="BA36" s="379">
        <v>304.39999999999998</v>
      </c>
      <c r="BB36" s="379">
        <v>316.89999999999998</v>
      </c>
      <c r="BC36" s="379">
        <v>329.4</v>
      </c>
      <c r="BD36" s="379">
        <v>342</v>
      </c>
      <c r="BE36" s="379">
        <v>354.5</v>
      </c>
      <c r="BF36" s="379">
        <v>367</v>
      </c>
      <c r="BG36" s="379">
        <v>379.6</v>
      </c>
      <c r="BH36" s="379">
        <v>392.1</v>
      </c>
      <c r="BI36" s="379">
        <v>404.7</v>
      </c>
      <c r="BJ36" s="379">
        <v>417.2</v>
      </c>
      <c r="BK36" s="379">
        <v>429.7</v>
      </c>
      <c r="BL36" s="379">
        <v>442.3</v>
      </c>
      <c r="BM36" s="379">
        <v>454.8</v>
      </c>
      <c r="BN36" s="379">
        <v>467.3</v>
      </c>
      <c r="BO36" s="379">
        <v>479.9</v>
      </c>
      <c r="BP36" s="379">
        <v>492.4</v>
      </c>
      <c r="BQ36" s="379">
        <v>505</v>
      </c>
      <c r="BR36" s="379">
        <v>517.5</v>
      </c>
      <c r="BS36" s="379">
        <v>530</v>
      </c>
      <c r="BT36" s="379">
        <v>542.6</v>
      </c>
      <c r="BU36" s="379">
        <v>555.1</v>
      </c>
      <c r="BV36" s="379">
        <v>567.70000000000005</v>
      </c>
      <c r="BW36" s="379">
        <v>580.20000000000005</v>
      </c>
      <c r="BX36" s="379">
        <v>592.70000000000005</v>
      </c>
      <c r="BY36" s="379">
        <v>605.29999999999995</v>
      </c>
      <c r="BZ36" s="380">
        <v>1906.5802980723499</v>
      </c>
      <c r="CB36" s="381" t="s">
        <v>1150</v>
      </c>
      <c r="CC36" s="379">
        <v>363.2</v>
      </c>
      <c r="CD36" s="379">
        <v>383.9</v>
      </c>
      <c r="CE36" s="379">
        <v>404.7</v>
      </c>
      <c r="CF36" s="379">
        <v>425.4</v>
      </c>
      <c r="CG36" s="379">
        <v>446.2</v>
      </c>
      <c r="CH36" s="379">
        <v>466.9</v>
      </c>
      <c r="CI36" s="379">
        <v>487.7</v>
      </c>
      <c r="CJ36" s="379">
        <v>508.4</v>
      </c>
      <c r="CK36" s="379">
        <v>533.5</v>
      </c>
      <c r="CL36" s="379">
        <v>558.6</v>
      </c>
      <c r="CM36" s="379">
        <v>583.6</v>
      </c>
      <c r="CN36" s="379">
        <v>608.70000000000005</v>
      </c>
      <c r="CO36" s="379">
        <v>633.79999999999995</v>
      </c>
      <c r="CP36" s="379">
        <v>658.9</v>
      </c>
      <c r="CQ36" s="379">
        <v>683.9</v>
      </c>
      <c r="CR36" s="379">
        <v>709</v>
      </c>
      <c r="CS36" s="379">
        <v>734.1</v>
      </c>
      <c r="CT36" s="379">
        <v>759.2</v>
      </c>
      <c r="CU36" s="379">
        <v>784.2</v>
      </c>
      <c r="CV36" s="379">
        <v>809.3</v>
      </c>
      <c r="CW36" s="379">
        <v>834.4</v>
      </c>
      <c r="CX36" s="379">
        <v>859.5</v>
      </c>
      <c r="CY36" s="379">
        <v>884.5</v>
      </c>
      <c r="CZ36" s="379">
        <v>909.6</v>
      </c>
      <c r="DA36" s="379">
        <v>934.7</v>
      </c>
      <c r="DB36" s="379">
        <v>959.8</v>
      </c>
      <c r="DC36" s="379">
        <v>984.9</v>
      </c>
      <c r="DD36" s="379">
        <v>1009.9</v>
      </c>
      <c r="DE36" s="379">
        <v>1035</v>
      </c>
      <c r="DF36" s="379">
        <v>1060.0999999999999</v>
      </c>
      <c r="DG36" s="379">
        <v>1085.2</v>
      </c>
      <c r="DH36" s="379">
        <v>1110.2</v>
      </c>
      <c r="DI36" s="379">
        <v>1135.3</v>
      </c>
      <c r="DJ36" s="379">
        <v>1160.4000000000001</v>
      </c>
      <c r="DK36" s="379">
        <v>1185.5</v>
      </c>
      <c r="DL36" s="379">
        <v>1210.5</v>
      </c>
      <c r="DM36" s="380">
        <v>1271.05353204823</v>
      </c>
      <c r="DO36" s="378" t="s">
        <v>1150</v>
      </c>
      <c r="DP36" s="379">
        <v>544.70000000000005</v>
      </c>
      <c r="DQ36" s="379">
        <v>575.9</v>
      </c>
      <c r="DR36" s="379">
        <v>607</v>
      </c>
      <c r="DS36" s="379">
        <v>638.1</v>
      </c>
      <c r="DT36" s="379">
        <v>669.2</v>
      </c>
      <c r="DU36" s="379">
        <v>700.4</v>
      </c>
      <c r="DV36" s="379">
        <v>731.5</v>
      </c>
      <c r="DW36" s="379">
        <v>762.6</v>
      </c>
      <c r="DX36" s="379">
        <v>800.2</v>
      </c>
      <c r="DY36" s="379">
        <v>837.9</v>
      </c>
      <c r="DZ36" s="379">
        <v>875.5</v>
      </c>
      <c r="EA36" s="379">
        <v>913.1</v>
      </c>
      <c r="EB36" s="379">
        <v>950.7</v>
      </c>
      <c r="EC36" s="379">
        <v>988.3</v>
      </c>
      <c r="ED36" s="379">
        <v>1025.9000000000001</v>
      </c>
      <c r="EE36" s="379">
        <v>1063.5</v>
      </c>
      <c r="EF36" s="379">
        <v>1101.0999999999999</v>
      </c>
      <c r="EG36" s="379">
        <v>1138.8</v>
      </c>
      <c r="EH36" s="379">
        <v>1176.4000000000001</v>
      </c>
      <c r="EI36" s="379">
        <v>1214</v>
      </c>
      <c r="EJ36" s="379">
        <v>1251.5999999999999</v>
      </c>
      <c r="EK36" s="379">
        <v>1289.2</v>
      </c>
      <c r="EL36" s="379">
        <v>1326.8</v>
      </c>
      <c r="EM36" s="379">
        <v>1364.4</v>
      </c>
      <c r="EN36" s="379">
        <v>1402</v>
      </c>
      <c r="EO36" s="379">
        <v>1439.7</v>
      </c>
      <c r="EP36" s="379">
        <v>1477.3</v>
      </c>
      <c r="EQ36" s="379">
        <v>1514.9</v>
      </c>
      <c r="ER36" s="379">
        <v>1552.5</v>
      </c>
      <c r="ES36" s="379">
        <v>1590.1</v>
      </c>
      <c r="ET36" s="379">
        <v>1627.7</v>
      </c>
      <c r="EU36" s="379">
        <v>1665.3</v>
      </c>
      <c r="EV36" s="379">
        <v>1703</v>
      </c>
      <c r="EW36" s="379">
        <v>1740.6</v>
      </c>
      <c r="EX36" s="379">
        <v>1778.2</v>
      </c>
      <c r="EY36" s="379">
        <v>1815.8</v>
      </c>
      <c r="EZ36" s="380">
        <v>635.52676602411498</v>
      </c>
      <c r="FB36" s="378" t="s">
        <v>1150</v>
      </c>
      <c r="FC36" s="379">
        <v>726.3</v>
      </c>
      <c r="FD36" s="379">
        <v>767.8</v>
      </c>
      <c r="FE36" s="379">
        <v>809.3</v>
      </c>
      <c r="FF36" s="379">
        <v>850.8</v>
      </c>
      <c r="FG36" s="379">
        <v>892.3</v>
      </c>
      <c r="FH36" s="379">
        <v>933.8</v>
      </c>
      <c r="FI36" s="379">
        <v>975.3</v>
      </c>
      <c r="FJ36" s="379">
        <v>1016.8</v>
      </c>
      <c r="FK36" s="379">
        <v>1067</v>
      </c>
      <c r="FL36" s="379">
        <v>1117.0999999999999</v>
      </c>
      <c r="FM36" s="379">
        <v>1167.3</v>
      </c>
      <c r="FN36" s="379">
        <v>1217.4000000000001</v>
      </c>
      <c r="FO36" s="379">
        <v>1267.5999999999999</v>
      </c>
      <c r="FP36" s="379">
        <v>1317.7</v>
      </c>
      <c r="FQ36" s="379">
        <v>1367.9</v>
      </c>
      <c r="FR36" s="379">
        <v>1418</v>
      </c>
      <c r="FS36" s="379">
        <v>1468.2</v>
      </c>
      <c r="FT36" s="379">
        <v>1518.3</v>
      </c>
      <c r="FU36" s="379">
        <v>1568.5</v>
      </c>
      <c r="FV36" s="379">
        <v>1618.6</v>
      </c>
      <c r="FW36" s="379">
        <v>1668.8</v>
      </c>
      <c r="FX36" s="379">
        <v>1718.9</v>
      </c>
      <c r="FY36" s="379">
        <v>1769.1</v>
      </c>
      <c r="FZ36" s="379">
        <v>1819.2</v>
      </c>
      <c r="GA36" s="379">
        <v>1869.4</v>
      </c>
      <c r="GB36" s="379">
        <v>1919.6</v>
      </c>
      <c r="GC36" s="379">
        <v>1969.7</v>
      </c>
      <c r="GD36" s="379">
        <v>2019.9</v>
      </c>
      <c r="GE36" s="379">
        <v>2070</v>
      </c>
      <c r="GF36" s="379">
        <v>2120.1999999999998</v>
      </c>
      <c r="GG36" s="379">
        <v>2170.3000000000002</v>
      </c>
      <c r="GH36" s="379">
        <v>2220.5</v>
      </c>
      <c r="GI36" s="379">
        <v>2270.6</v>
      </c>
      <c r="GJ36" s="379">
        <v>2320.8000000000002</v>
      </c>
      <c r="GK36" s="379">
        <v>2370.9</v>
      </c>
      <c r="GL36" s="379">
        <v>2421.1</v>
      </c>
      <c r="GM36" s="375">
        <v>0</v>
      </c>
    </row>
    <row r="37" spans="1:195" s="369" customFormat="1" ht="15.5" x14ac:dyDescent="0.3">
      <c r="A37" s="382" t="s">
        <v>225</v>
      </c>
      <c r="B37" s="375">
        <v>0</v>
      </c>
      <c r="C37" s="375">
        <v>0</v>
      </c>
      <c r="D37" s="375">
        <v>0</v>
      </c>
      <c r="E37" s="375">
        <v>0</v>
      </c>
      <c r="F37" s="375">
        <v>0</v>
      </c>
      <c r="G37" s="375">
        <v>0</v>
      </c>
      <c r="H37" s="375">
        <v>0</v>
      </c>
      <c r="I37" s="375">
        <v>0</v>
      </c>
      <c r="J37" s="375">
        <v>0</v>
      </c>
      <c r="K37" s="375">
        <v>0</v>
      </c>
      <c r="L37" s="375">
        <v>0</v>
      </c>
      <c r="M37" s="375">
        <v>0</v>
      </c>
      <c r="N37" s="375">
        <v>0</v>
      </c>
      <c r="O37" s="375">
        <v>0</v>
      </c>
      <c r="P37" s="375">
        <v>0</v>
      </c>
      <c r="Q37" s="375">
        <v>0</v>
      </c>
      <c r="R37" s="375">
        <v>0</v>
      </c>
      <c r="S37" s="375">
        <v>0</v>
      </c>
      <c r="T37" s="375">
        <v>0</v>
      </c>
      <c r="U37" s="375">
        <v>0</v>
      </c>
      <c r="V37" s="375">
        <v>0</v>
      </c>
      <c r="W37" s="375">
        <v>0</v>
      </c>
      <c r="X37" s="375">
        <v>0</v>
      </c>
      <c r="Y37" s="375">
        <v>0</v>
      </c>
      <c r="Z37" s="375">
        <v>0</v>
      </c>
      <c r="AA37" s="375">
        <v>0</v>
      </c>
      <c r="AB37" s="375">
        <v>0</v>
      </c>
      <c r="AC37" s="375">
        <v>0</v>
      </c>
      <c r="AD37" s="375">
        <v>0</v>
      </c>
      <c r="AE37" s="375">
        <v>0</v>
      </c>
      <c r="AF37" s="375">
        <v>0</v>
      </c>
      <c r="AG37" s="375">
        <v>0</v>
      </c>
      <c r="AH37" s="375">
        <v>0</v>
      </c>
      <c r="AI37" s="375">
        <v>0</v>
      </c>
      <c r="AJ37" s="375">
        <v>0</v>
      </c>
      <c r="AK37" s="375">
        <v>0</v>
      </c>
      <c r="AL37" s="380">
        <v>1569.2768512151599</v>
      </c>
      <c r="AN37" s="377"/>
      <c r="AO37" s="378" t="s">
        <v>225</v>
      </c>
      <c r="AP37" s="379">
        <v>112.1</v>
      </c>
      <c r="AQ37" s="379">
        <v>118.5</v>
      </c>
      <c r="AR37" s="379">
        <v>124.9</v>
      </c>
      <c r="AS37" s="379">
        <v>131.30000000000001</v>
      </c>
      <c r="AT37" s="379">
        <v>137.69999999999999</v>
      </c>
      <c r="AU37" s="379">
        <v>144.1</v>
      </c>
      <c r="AV37" s="379">
        <v>150.5</v>
      </c>
      <c r="AW37" s="379">
        <v>156.9</v>
      </c>
      <c r="AX37" s="379">
        <v>164.7</v>
      </c>
      <c r="AY37" s="379">
        <v>172.4</v>
      </c>
      <c r="AZ37" s="379">
        <v>180.1</v>
      </c>
      <c r="BA37" s="379">
        <v>187.9</v>
      </c>
      <c r="BB37" s="379">
        <v>195.6</v>
      </c>
      <c r="BC37" s="379">
        <v>203.4</v>
      </c>
      <c r="BD37" s="379">
        <v>211.1</v>
      </c>
      <c r="BE37" s="379">
        <v>218.8</v>
      </c>
      <c r="BF37" s="379">
        <v>226.6</v>
      </c>
      <c r="BG37" s="379">
        <v>234.3</v>
      </c>
      <c r="BH37" s="379">
        <v>242.1</v>
      </c>
      <c r="BI37" s="379">
        <v>249.8</v>
      </c>
      <c r="BJ37" s="379">
        <v>257.5</v>
      </c>
      <c r="BK37" s="379">
        <v>265.3</v>
      </c>
      <c r="BL37" s="379">
        <v>273</v>
      </c>
      <c r="BM37" s="379">
        <v>280.8</v>
      </c>
      <c r="BN37" s="379">
        <v>288.5</v>
      </c>
      <c r="BO37" s="379">
        <v>296.2</v>
      </c>
      <c r="BP37" s="379">
        <v>304</v>
      </c>
      <c r="BQ37" s="379">
        <v>311.7</v>
      </c>
      <c r="BR37" s="379">
        <v>319.5</v>
      </c>
      <c r="BS37" s="379">
        <v>327.2</v>
      </c>
      <c r="BT37" s="379">
        <v>334.9</v>
      </c>
      <c r="BU37" s="379">
        <v>342.7</v>
      </c>
      <c r="BV37" s="379">
        <v>350.4</v>
      </c>
      <c r="BW37" s="379">
        <v>358.2</v>
      </c>
      <c r="BX37" s="379">
        <v>365.9</v>
      </c>
      <c r="BY37" s="379">
        <v>373.6</v>
      </c>
      <c r="BZ37" s="380">
        <v>1176.95763841137</v>
      </c>
      <c r="CB37" s="381" t="s">
        <v>225</v>
      </c>
      <c r="CC37" s="379">
        <v>224.2</v>
      </c>
      <c r="CD37" s="379">
        <v>237</v>
      </c>
      <c r="CE37" s="379">
        <v>249.8</v>
      </c>
      <c r="CF37" s="379">
        <v>262.60000000000002</v>
      </c>
      <c r="CG37" s="379">
        <v>275.39999999999998</v>
      </c>
      <c r="CH37" s="379">
        <v>288.2</v>
      </c>
      <c r="CI37" s="379">
        <v>301</v>
      </c>
      <c r="CJ37" s="379">
        <v>313.89999999999998</v>
      </c>
      <c r="CK37" s="379">
        <v>329.3</v>
      </c>
      <c r="CL37" s="379">
        <v>344.8</v>
      </c>
      <c r="CM37" s="379">
        <v>360.3</v>
      </c>
      <c r="CN37" s="379">
        <v>375.8</v>
      </c>
      <c r="CO37" s="379">
        <v>391.3</v>
      </c>
      <c r="CP37" s="379">
        <v>406.7</v>
      </c>
      <c r="CQ37" s="379">
        <v>422.2</v>
      </c>
      <c r="CR37" s="379">
        <v>437.7</v>
      </c>
      <c r="CS37" s="379">
        <v>453.2</v>
      </c>
      <c r="CT37" s="379">
        <v>468.6</v>
      </c>
      <c r="CU37" s="379">
        <v>484.1</v>
      </c>
      <c r="CV37" s="379">
        <v>499.6</v>
      </c>
      <c r="CW37" s="379">
        <v>515.1</v>
      </c>
      <c r="CX37" s="379">
        <v>530.6</v>
      </c>
      <c r="CY37" s="379">
        <v>546</v>
      </c>
      <c r="CZ37" s="379">
        <v>561.5</v>
      </c>
      <c r="DA37" s="379">
        <v>577</v>
      </c>
      <c r="DB37" s="379">
        <v>592.5</v>
      </c>
      <c r="DC37" s="379">
        <v>608</v>
      </c>
      <c r="DD37" s="379">
        <v>623.4</v>
      </c>
      <c r="DE37" s="379">
        <v>638.9</v>
      </c>
      <c r="DF37" s="379">
        <v>654.4</v>
      </c>
      <c r="DG37" s="379">
        <v>669.9</v>
      </c>
      <c r="DH37" s="379">
        <v>685.4</v>
      </c>
      <c r="DI37" s="379">
        <v>700.8</v>
      </c>
      <c r="DJ37" s="379">
        <v>716.3</v>
      </c>
      <c r="DK37" s="379">
        <v>731.8</v>
      </c>
      <c r="DL37" s="379">
        <v>747.3</v>
      </c>
      <c r="DM37" s="380">
        <v>784.63842560757996</v>
      </c>
      <c r="DO37" s="378" t="s">
        <v>225</v>
      </c>
      <c r="DP37" s="379">
        <v>336.3</v>
      </c>
      <c r="DQ37" s="379">
        <v>355.5</v>
      </c>
      <c r="DR37" s="379">
        <v>374.7</v>
      </c>
      <c r="DS37" s="379">
        <v>393.9</v>
      </c>
      <c r="DT37" s="379">
        <v>413.1</v>
      </c>
      <c r="DU37" s="379">
        <v>432.4</v>
      </c>
      <c r="DV37" s="379">
        <v>451.6</v>
      </c>
      <c r="DW37" s="379">
        <v>470.8</v>
      </c>
      <c r="DX37" s="379">
        <v>494</v>
      </c>
      <c r="DY37" s="379">
        <v>517.20000000000005</v>
      </c>
      <c r="DZ37" s="379">
        <v>540.4</v>
      </c>
      <c r="EA37" s="379">
        <v>563.70000000000005</v>
      </c>
      <c r="EB37" s="379">
        <v>586.9</v>
      </c>
      <c r="EC37" s="379">
        <v>610.1</v>
      </c>
      <c r="ED37" s="379">
        <v>633.29999999999995</v>
      </c>
      <c r="EE37" s="379">
        <v>656.5</v>
      </c>
      <c r="EF37" s="379">
        <v>679.8</v>
      </c>
      <c r="EG37" s="379">
        <v>703</v>
      </c>
      <c r="EH37" s="379">
        <v>726.2</v>
      </c>
      <c r="EI37" s="379">
        <v>749.4</v>
      </c>
      <c r="EJ37" s="379">
        <v>772.6</v>
      </c>
      <c r="EK37" s="379">
        <v>795.8</v>
      </c>
      <c r="EL37" s="379">
        <v>819.1</v>
      </c>
      <c r="EM37" s="379">
        <v>842.3</v>
      </c>
      <c r="EN37" s="379">
        <v>865.5</v>
      </c>
      <c r="EO37" s="379">
        <v>888.7</v>
      </c>
      <c r="EP37" s="379">
        <v>911.9</v>
      </c>
      <c r="EQ37" s="379">
        <v>935.2</v>
      </c>
      <c r="ER37" s="379">
        <v>958.4</v>
      </c>
      <c r="ES37" s="379">
        <v>981.6</v>
      </c>
      <c r="ET37" s="379">
        <v>1004.8</v>
      </c>
      <c r="EU37" s="379">
        <v>1028</v>
      </c>
      <c r="EV37" s="379">
        <v>1051.3</v>
      </c>
      <c r="EW37" s="379">
        <v>1074.5</v>
      </c>
      <c r="EX37" s="379">
        <v>1097.7</v>
      </c>
      <c r="EY37" s="379">
        <v>1120.9000000000001</v>
      </c>
      <c r="EZ37" s="380">
        <v>392.31921280378998</v>
      </c>
      <c r="FB37" s="378" t="s">
        <v>225</v>
      </c>
      <c r="FC37" s="379">
        <v>448.4</v>
      </c>
      <c r="FD37" s="379">
        <v>474</v>
      </c>
      <c r="FE37" s="379">
        <v>499.6</v>
      </c>
      <c r="FF37" s="379">
        <v>525.20000000000005</v>
      </c>
      <c r="FG37" s="379">
        <v>550.79999999999995</v>
      </c>
      <c r="FH37" s="379">
        <v>576.5</v>
      </c>
      <c r="FI37" s="379">
        <v>602.1</v>
      </c>
      <c r="FJ37" s="379">
        <v>627.70000000000005</v>
      </c>
      <c r="FK37" s="379">
        <v>658.7</v>
      </c>
      <c r="FL37" s="379">
        <v>689.6</v>
      </c>
      <c r="FM37" s="379">
        <v>720.6</v>
      </c>
      <c r="FN37" s="379">
        <v>751.5</v>
      </c>
      <c r="FO37" s="379">
        <v>782.5</v>
      </c>
      <c r="FP37" s="379">
        <v>813.5</v>
      </c>
      <c r="FQ37" s="379">
        <v>844.4</v>
      </c>
      <c r="FR37" s="379">
        <v>875.4</v>
      </c>
      <c r="FS37" s="379">
        <v>906.3</v>
      </c>
      <c r="FT37" s="379">
        <v>937.3</v>
      </c>
      <c r="FU37" s="379">
        <v>968.3</v>
      </c>
      <c r="FV37" s="379">
        <v>999.2</v>
      </c>
      <c r="FW37" s="379">
        <v>1030.2</v>
      </c>
      <c r="FX37" s="379">
        <v>1061.0999999999999</v>
      </c>
      <c r="FY37" s="379">
        <v>1092.0999999999999</v>
      </c>
      <c r="FZ37" s="379">
        <v>1123</v>
      </c>
      <c r="GA37" s="379">
        <v>1154</v>
      </c>
      <c r="GB37" s="379">
        <v>1185</v>
      </c>
      <c r="GC37" s="379">
        <v>1215.9000000000001</v>
      </c>
      <c r="GD37" s="379">
        <v>1246.9000000000001</v>
      </c>
      <c r="GE37" s="379">
        <v>1277.8</v>
      </c>
      <c r="GF37" s="379">
        <v>1308.8</v>
      </c>
      <c r="GG37" s="379">
        <v>1339.8</v>
      </c>
      <c r="GH37" s="379">
        <v>1370.7</v>
      </c>
      <c r="GI37" s="379">
        <v>1401.7</v>
      </c>
      <c r="GJ37" s="379">
        <v>1432.6</v>
      </c>
      <c r="GK37" s="379">
        <v>1463.6</v>
      </c>
      <c r="GL37" s="379">
        <v>1494.5</v>
      </c>
      <c r="GM37" s="375">
        <v>0</v>
      </c>
    </row>
    <row r="38" spans="1:195" s="369" customFormat="1" ht="15.5" x14ac:dyDescent="0.3">
      <c r="A38" s="382" t="s">
        <v>1151</v>
      </c>
      <c r="B38" s="375">
        <v>0</v>
      </c>
      <c r="C38" s="375">
        <v>0</v>
      </c>
      <c r="D38" s="375">
        <v>0</v>
      </c>
      <c r="E38" s="375">
        <v>0</v>
      </c>
      <c r="F38" s="375">
        <v>0</v>
      </c>
      <c r="G38" s="375">
        <v>0</v>
      </c>
      <c r="H38" s="375">
        <v>0</v>
      </c>
      <c r="I38" s="375">
        <v>0</v>
      </c>
      <c r="J38" s="375">
        <v>0</v>
      </c>
      <c r="K38" s="375">
        <v>0</v>
      </c>
      <c r="L38" s="375">
        <v>0</v>
      </c>
      <c r="M38" s="375">
        <v>0</v>
      </c>
      <c r="N38" s="375">
        <v>0</v>
      </c>
      <c r="O38" s="375">
        <v>0</v>
      </c>
      <c r="P38" s="375">
        <v>0</v>
      </c>
      <c r="Q38" s="375">
        <v>0</v>
      </c>
      <c r="R38" s="375">
        <v>0</v>
      </c>
      <c r="S38" s="375">
        <v>0</v>
      </c>
      <c r="T38" s="375">
        <v>0</v>
      </c>
      <c r="U38" s="375">
        <v>0</v>
      </c>
      <c r="V38" s="375">
        <v>0</v>
      </c>
      <c r="W38" s="375">
        <v>0</v>
      </c>
      <c r="X38" s="375">
        <v>0</v>
      </c>
      <c r="Y38" s="375">
        <v>0</v>
      </c>
      <c r="Z38" s="375">
        <v>0</v>
      </c>
      <c r="AA38" s="375">
        <v>0</v>
      </c>
      <c r="AB38" s="375">
        <v>0</v>
      </c>
      <c r="AC38" s="375">
        <v>0</v>
      </c>
      <c r="AD38" s="375">
        <v>0</v>
      </c>
      <c r="AE38" s="375">
        <v>0</v>
      </c>
      <c r="AF38" s="375">
        <v>0</v>
      </c>
      <c r="AG38" s="375">
        <v>0</v>
      </c>
      <c r="AH38" s="375">
        <v>0</v>
      </c>
      <c r="AI38" s="375">
        <v>0</v>
      </c>
      <c r="AJ38" s="375">
        <v>0</v>
      </c>
      <c r="AK38" s="375">
        <v>0</v>
      </c>
      <c r="AL38" s="380">
        <v>700.00492636534102</v>
      </c>
      <c r="AN38" s="377"/>
      <c r="AO38" s="378" t="s">
        <v>1151</v>
      </c>
      <c r="AP38" s="379">
        <v>50</v>
      </c>
      <c r="AQ38" s="379">
        <v>52.9</v>
      </c>
      <c r="AR38" s="379">
        <v>55.7</v>
      </c>
      <c r="AS38" s="379">
        <v>58.6</v>
      </c>
      <c r="AT38" s="379">
        <v>61.4</v>
      </c>
      <c r="AU38" s="379">
        <v>64.3</v>
      </c>
      <c r="AV38" s="379">
        <v>67.099999999999994</v>
      </c>
      <c r="AW38" s="379">
        <v>70</v>
      </c>
      <c r="AX38" s="379">
        <v>73.5</v>
      </c>
      <c r="AY38" s="379">
        <v>76.900000000000006</v>
      </c>
      <c r="AZ38" s="379">
        <v>80.400000000000006</v>
      </c>
      <c r="BA38" s="379">
        <v>83.8</v>
      </c>
      <c r="BB38" s="379">
        <v>87.3</v>
      </c>
      <c r="BC38" s="379">
        <v>90.7</v>
      </c>
      <c r="BD38" s="379">
        <v>94.2</v>
      </c>
      <c r="BE38" s="379">
        <v>97.6</v>
      </c>
      <c r="BF38" s="379">
        <v>101.1</v>
      </c>
      <c r="BG38" s="379">
        <v>104.5</v>
      </c>
      <c r="BH38" s="379">
        <v>108</v>
      </c>
      <c r="BI38" s="379">
        <v>111.4</v>
      </c>
      <c r="BJ38" s="379">
        <v>114.9</v>
      </c>
      <c r="BK38" s="379">
        <v>118.3</v>
      </c>
      <c r="BL38" s="379">
        <v>121.8</v>
      </c>
      <c r="BM38" s="379">
        <v>125.2</v>
      </c>
      <c r="BN38" s="379">
        <v>128.69999999999999</v>
      </c>
      <c r="BO38" s="379">
        <v>132.1</v>
      </c>
      <c r="BP38" s="379">
        <v>135.6</v>
      </c>
      <c r="BQ38" s="379">
        <v>139</v>
      </c>
      <c r="BR38" s="379">
        <v>142.5</v>
      </c>
      <c r="BS38" s="379">
        <v>146</v>
      </c>
      <c r="BT38" s="379">
        <v>149.4</v>
      </c>
      <c r="BU38" s="379">
        <v>152.9</v>
      </c>
      <c r="BV38" s="379">
        <v>156.30000000000001</v>
      </c>
      <c r="BW38" s="379">
        <v>159.80000000000001</v>
      </c>
      <c r="BX38" s="379">
        <v>163.19999999999999</v>
      </c>
      <c r="BY38" s="379">
        <v>166.7</v>
      </c>
      <c r="BZ38" s="380">
        <v>525.00369477400602</v>
      </c>
      <c r="CB38" s="381" t="s">
        <v>1151</v>
      </c>
      <c r="CC38" s="379">
        <v>100</v>
      </c>
      <c r="CD38" s="379">
        <v>105.7</v>
      </c>
      <c r="CE38" s="379">
        <v>111.4</v>
      </c>
      <c r="CF38" s="379">
        <v>117.1</v>
      </c>
      <c r="CG38" s="379">
        <v>122.9</v>
      </c>
      <c r="CH38" s="379">
        <v>128.6</v>
      </c>
      <c r="CI38" s="379">
        <v>134.30000000000001</v>
      </c>
      <c r="CJ38" s="379">
        <v>140</v>
      </c>
      <c r="CK38" s="379">
        <v>146.9</v>
      </c>
      <c r="CL38" s="379">
        <v>153.80000000000001</v>
      </c>
      <c r="CM38" s="379">
        <v>160.69999999999999</v>
      </c>
      <c r="CN38" s="379">
        <v>167.6</v>
      </c>
      <c r="CO38" s="379">
        <v>174.5</v>
      </c>
      <c r="CP38" s="379">
        <v>181.4</v>
      </c>
      <c r="CQ38" s="379">
        <v>188.3</v>
      </c>
      <c r="CR38" s="379">
        <v>195.2</v>
      </c>
      <c r="CS38" s="379">
        <v>202.1</v>
      </c>
      <c r="CT38" s="379">
        <v>209</v>
      </c>
      <c r="CU38" s="379">
        <v>216</v>
      </c>
      <c r="CV38" s="379">
        <v>222.9</v>
      </c>
      <c r="CW38" s="379">
        <v>229.8</v>
      </c>
      <c r="CX38" s="379">
        <v>236.7</v>
      </c>
      <c r="CY38" s="379">
        <v>243.6</v>
      </c>
      <c r="CZ38" s="379">
        <v>250.5</v>
      </c>
      <c r="DA38" s="379">
        <v>257.39999999999998</v>
      </c>
      <c r="DB38" s="379">
        <v>264.3</v>
      </c>
      <c r="DC38" s="379">
        <v>271.2</v>
      </c>
      <c r="DD38" s="379">
        <v>278.10000000000002</v>
      </c>
      <c r="DE38" s="379">
        <v>285</v>
      </c>
      <c r="DF38" s="379">
        <v>291.89999999999998</v>
      </c>
      <c r="DG38" s="379">
        <v>298.8</v>
      </c>
      <c r="DH38" s="379">
        <v>305.7</v>
      </c>
      <c r="DI38" s="379">
        <v>312.60000000000002</v>
      </c>
      <c r="DJ38" s="379">
        <v>319.5</v>
      </c>
      <c r="DK38" s="379">
        <v>326.39999999999998</v>
      </c>
      <c r="DL38" s="379">
        <v>333.3</v>
      </c>
      <c r="DM38" s="380">
        <v>350.00246318267102</v>
      </c>
      <c r="DO38" s="378" t="s">
        <v>1151</v>
      </c>
      <c r="DP38" s="379">
        <v>150</v>
      </c>
      <c r="DQ38" s="379">
        <v>158.6</v>
      </c>
      <c r="DR38" s="379">
        <v>167.1</v>
      </c>
      <c r="DS38" s="379">
        <v>175.7</v>
      </c>
      <c r="DT38" s="379">
        <v>184.3</v>
      </c>
      <c r="DU38" s="379">
        <v>192.9</v>
      </c>
      <c r="DV38" s="379">
        <v>201.4</v>
      </c>
      <c r="DW38" s="379">
        <v>210</v>
      </c>
      <c r="DX38" s="379">
        <v>220.4</v>
      </c>
      <c r="DY38" s="379">
        <v>230.7</v>
      </c>
      <c r="DZ38" s="379">
        <v>241.1</v>
      </c>
      <c r="EA38" s="379">
        <v>251.4</v>
      </c>
      <c r="EB38" s="379">
        <v>261.8</v>
      </c>
      <c r="EC38" s="379">
        <v>272.10000000000002</v>
      </c>
      <c r="ED38" s="379">
        <v>282.5</v>
      </c>
      <c r="EE38" s="379">
        <v>292.89999999999998</v>
      </c>
      <c r="EF38" s="379">
        <v>303.2</v>
      </c>
      <c r="EG38" s="379">
        <v>313.60000000000002</v>
      </c>
      <c r="EH38" s="379">
        <v>323.89999999999998</v>
      </c>
      <c r="EI38" s="379">
        <v>334.3</v>
      </c>
      <c r="EJ38" s="379">
        <v>344.6</v>
      </c>
      <c r="EK38" s="379">
        <v>355</v>
      </c>
      <c r="EL38" s="379">
        <v>365.4</v>
      </c>
      <c r="EM38" s="379">
        <v>375.7</v>
      </c>
      <c r="EN38" s="379">
        <v>386.1</v>
      </c>
      <c r="EO38" s="379">
        <v>396.4</v>
      </c>
      <c r="EP38" s="379">
        <v>406.8</v>
      </c>
      <c r="EQ38" s="379">
        <v>417.1</v>
      </c>
      <c r="ER38" s="379">
        <v>427.5</v>
      </c>
      <c r="ES38" s="379">
        <v>437.9</v>
      </c>
      <c r="ET38" s="379">
        <v>448.2</v>
      </c>
      <c r="EU38" s="379">
        <v>458.6</v>
      </c>
      <c r="EV38" s="379">
        <v>468.9</v>
      </c>
      <c r="EW38" s="379">
        <v>479.3</v>
      </c>
      <c r="EX38" s="379">
        <v>489.6</v>
      </c>
      <c r="EY38" s="379">
        <v>500</v>
      </c>
      <c r="EZ38" s="380">
        <v>175.001231591335</v>
      </c>
      <c r="FB38" s="378" t="s">
        <v>1151</v>
      </c>
      <c r="FC38" s="379">
        <v>200</v>
      </c>
      <c r="FD38" s="379">
        <v>211.4</v>
      </c>
      <c r="FE38" s="379">
        <v>222.9</v>
      </c>
      <c r="FF38" s="379">
        <v>234.3</v>
      </c>
      <c r="FG38" s="379">
        <v>245.7</v>
      </c>
      <c r="FH38" s="379">
        <v>257.10000000000002</v>
      </c>
      <c r="FI38" s="379">
        <v>268.60000000000002</v>
      </c>
      <c r="FJ38" s="379">
        <v>280</v>
      </c>
      <c r="FK38" s="379">
        <v>293.8</v>
      </c>
      <c r="FL38" s="379">
        <v>307.60000000000002</v>
      </c>
      <c r="FM38" s="379">
        <v>321.39999999999998</v>
      </c>
      <c r="FN38" s="379">
        <v>335.2</v>
      </c>
      <c r="FO38" s="379">
        <v>349.1</v>
      </c>
      <c r="FP38" s="379">
        <v>362.9</v>
      </c>
      <c r="FQ38" s="379">
        <v>376.7</v>
      </c>
      <c r="FR38" s="379">
        <v>390.5</v>
      </c>
      <c r="FS38" s="379">
        <v>404.3</v>
      </c>
      <c r="FT38" s="379">
        <v>418.1</v>
      </c>
      <c r="FU38" s="379">
        <v>431.9</v>
      </c>
      <c r="FV38" s="379">
        <v>445.7</v>
      </c>
      <c r="FW38" s="379">
        <v>459.5</v>
      </c>
      <c r="FX38" s="379">
        <v>473.3</v>
      </c>
      <c r="FY38" s="379">
        <v>487.1</v>
      </c>
      <c r="FZ38" s="379">
        <v>501</v>
      </c>
      <c r="GA38" s="379">
        <v>514.79999999999995</v>
      </c>
      <c r="GB38" s="379">
        <v>528.6</v>
      </c>
      <c r="GC38" s="379">
        <v>542.4</v>
      </c>
      <c r="GD38" s="379">
        <v>556.20000000000005</v>
      </c>
      <c r="GE38" s="379">
        <v>570</v>
      </c>
      <c r="GF38" s="379">
        <v>583.79999999999995</v>
      </c>
      <c r="GG38" s="379">
        <v>597.6</v>
      </c>
      <c r="GH38" s="379">
        <v>611.4</v>
      </c>
      <c r="GI38" s="379">
        <v>625.20000000000005</v>
      </c>
      <c r="GJ38" s="379">
        <v>639.1</v>
      </c>
      <c r="GK38" s="379">
        <v>652.9</v>
      </c>
      <c r="GL38" s="379">
        <v>666.7</v>
      </c>
      <c r="GM38" s="375">
        <v>0</v>
      </c>
    </row>
    <row r="39" spans="1:195" s="369" customFormat="1" ht="15.5" x14ac:dyDescent="0.3">
      <c r="A39" s="382" t="s">
        <v>146</v>
      </c>
      <c r="B39" s="375">
        <v>0</v>
      </c>
      <c r="C39" s="375">
        <v>0</v>
      </c>
      <c r="D39" s="375">
        <v>0</v>
      </c>
      <c r="E39" s="375">
        <v>0</v>
      </c>
      <c r="F39" s="375">
        <v>0</v>
      </c>
      <c r="G39" s="375">
        <v>0</v>
      </c>
      <c r="H39" s="375">
        <v>0</v>
      </c>
      <c r="I39" s="375">
        <v>0</v>
      </c>
      <c r="J39" s="375">
        <v>0</v>
      </c>
      <c r="K39" s="375">
        <v>0</v>
      </c>
      <c r="L39" s="375">
        <v>0</v>
      </c>
      <c r="M39" s="375">
        <v>0</v>
      </c>
      <c r="N39" s="375">
        <v>0</v>
      </c>
      <c r="O39" s="375">
        <v>0</v>
      </c>
      <c r="P39" s="375">
        <v>0</v>
      </c>
      <c r="Q39" s="375">
        <v>0</v>
      </c>
      <c r="R39" s="375">
        <v>0</v>
      </c>
      <c r="S39" s="375">
        <v>0</v>
      </c>
      <c r="T39" s="375">
        <v>0</v>
      </c>
      <c r="U39" s="375">
        <v>0</v>
      </c>
      <c r="V39" s="375">
        <v>0</v>
      </c>
      <c r="W39" s="375">
        <v>0</v>
      </c>
      <c r="X39" s="375">
        <v>0</v>
      </c>
      <c r="Y39" s="375">
        <v>0</v>
      </c>
      <c r="Z39" s="375">
        <v>0</v>
      </c>
      <c r="AA39" s="375">
        <v>0</v>
      </c>
      <c r="AB39" s="375">
        <v>0</v>
      </c>
      <c r="AC39" s="375">
        <v>0</v>
      </c>
      <c r="AD39" s="375">
        <v>0</v>
      </c>
      <c r="AE39" s="375">
        <v>0</v>
      </c>
      <c r="AF39" s="375">
        <v>0</v>
      </c>
      <c r="AG39" s="375">
        <v>0</v>
      </c>
      <c r="AH39" s="375">
        <v>0</v>
      </c>
      <c r="AI39" s="375">
        <v>0</v>
      </c>
      <c r="AJ39" s="375">
        <v>0</v>
      </c>
      <c r="AK39" s="375">
        <v>0</v>
      </c>
      <c r="AL39" s="380">
        <v>939.88073335758895</v>
      </c>
      <c r="AN39" s="377"/>
      <c r="AO39" s="378" t="s">
        <v>146</v>
      </c>
      <c r="AP39" s="379">
        <v>67.099999999999994</v>
      </c>
      <c r="AQ39" s="379">
        <v>71</v>
      </c>
      <c r="AR39" s="379">
        <v>74.8</v>
      </c>
      <c r="AS39" s="379">
        <v>78.599999999999994</v>
      </c>
      <c r="AT39" s="379">
        <v>82.5</v>
      </c>
      <c r="AU39" s="379">
        <v>86.3</v>
      </c>
      <c r="AV39" s="379">
        <v>90.2</v>
      </c>
      <c r="AW39" s="379">
        <v>94</v>
      </c>
      <c r="AX39" s="379">
        <v>98.6</v>
      </c>
      <c r="AY39" s="379">
        <v>103.3</v>
      </c>
      <c r="AZ39" s="379">
        <v>107.9</v>
      </c>
      <c r="BA39" s="379">
        <v>112.5</v>
      </c>
      <c r="BB39" s="379">
        <v>117.2</v>
      </c>
      <c r="BC39" s="379">
        <v>121.8</v>
      </c>
      <c r="BD39" s="379">
        <v>126.4</v>
      </c>
      <c r="BE39" s="379">
        <v>131.1</v>
      </c>
      <c r="BF39" s="379">
        <v>135.69999999999999</v>
      </c>
      <c r="BG39" s="379">
        <v>140.30000000000001</v>
      </c>
      <c r="BH39" s="379">
        <v>145</v>
      </c>
      <c r="BI39" s="379">
        <v>149.6</v>
      </c>
      <c r="BJ39" s="379">
        <v>154.19999999999999</v>
      </c>
      <c r="BK39" s="379">
        <v>158.9</v>
      </c>
      <c r="BL39" s="379">
        <v>163.5</v>
      </c>
      <c r="BM39" s="379">
        <v>168.2</v>
      </c>
      <c r="BN39" s="379">
        <v>172.8</v>
      </c>
      <c r="BO39" s="379">
        <v>177.4</v>
      </c>
      <c r="BP39" s="379">
        <v>182.1</v>
      </c>
      <c r="BQ39" s="379">
        <v>186.7</v>
      </c>
      <c r="BR39" s="379">
        <v>191.3</v>
      </c>
      <c r="BS39" s="379">
        <v>196</v>
      </c>
      <c r="BT39" s="379">
        <v>200.6</v>
      </c>
      <c r="BU39" s="379">
        <v>205.2</v>
      </c>
      <c r="BV39" s="379">
        <v>209.9</v>
      </c>
      <c r="BW39" s="379">
        <v>214.5</v>
      </c>
      <c r="BX39" s="379">
        <v>219.1</v>
      </c>
      <c r="BY39" s="379">
        <v>223.8</v>
      </c>
      <c r="BZ39" s="380">
        <v>704.91055001819302</v>
      </c>
      <c r="CB39" s="381" t="s">
        <v>146</v>
      </c>
      <c r="CC39" s="379">
        <v>134.30000000000001</v>
      </c>
      <c r="CD39" s="379">
        <v>141.9</v>
      </c>
      <c r="CE39" s="379">
        <v>149.6</v>
      </c>
      <c r="CF39" s="379">
        <v>157.30000000000001</v>
      </c>
      <c r="CG39" s="379">
        <v>165</v>
      </c>
      <c r="CH39" s="379">
        <v>172.6</v>
      </c>
      <c r="CI39" s="379">
        <v>180.3</v>
      </c>
      <c r="CJ39" s="379">
        <v>188</v>
      </c>
      <c r="CK39" s="379">
        <v>197.2</v>
      </c>
      <c r="CL39" s="379">
        <v>206.5</v>
      </c>
      <c r="CM39" s="379">
        <v>215.8</v>
      </c>
      <c r="CN39" s="379">
        <v>225.1</v>
      </c>
      <c r="CO39" s="379">
        <v>234.3</v>
      </c>
      <c r="CP39" s="379">
        <v>243.6</v>
      </c>
      <c r="CQ39" s="379">
        <v>252.9</v>
      </c>
      <c r="CR39" s="379">
        <v>262.10000000000002</v>
      </c>
      <c r="CS39" s="379">
        <v>271.39999999999998</v>
      </c>
      <c r="CT39" s="379">
        <v>280.7</v>
      </c>
      <c r="CU39" s="379">
        <v>290</v>
      </c>
      <c r="CV39" s="379">
        <v>299.2</v>
      </c>
      <c r="CW39" s="379">
        <v>308.5</v>
      </c>
      <c r="CX39" s="379">
        <v>317.8</v>
      </c>
      <c r="CY39" s="379">
        <v>327</v>
      </c>
      <c r="CZ39" s="379">
        <v>336.3</v>
      </c>
      <c r="DA39" s="379">
        <v>345.6</v>
      </c>
      <c r="DB39" s="379">
        <v>354.9</v>
      </c>
      <c r="DC39" s="379">
        <v>364.1</v>
      </c>
      <c r="DD39" s="379">
        <v>373.4</v>
      </c>
      <c r="DE39" s="379">
        <v>382.7</v>
      </c>
      <c r="DF39" s="379">
        <v>391.9</v>
      </c>
      <c r="DG39" s="379">
        <v>401.2</v>
      </c>
      <c r="DH39" s="379">
        <v>410.5</v>
      </c>
      <c r="DI39" s="379">
        <v>419.7</v>
      </c>
      <c r="DJ39" s="379">
        <v>429</v>
      </c>
      <c r="DK39" s="379">
        <v>438.3</v>
      </c>
      <c r="DL39" s="379">
        <v>447.6</v>
      </c>
      <c r="DM39" s="380">
        <v>469.94036667879499</v>
      </c>
      <c r="DO39" s="378" t="s">
        <v>146</v>
      </c>
      <c r="DP39" s="379">
        <v>201.4</v>
      </c>
      <c r="DQ39" s="379">
        <v>212.9</v>
      </c>
      <c r="DR39" s="379">
        <v>224.4</v>
      </c>
      <c r="DS39" s="379">
        <v>235.9</v>
      </c>
      <c r="DT39" s="379">
        <v>247.4</v>
      </c>
      <c r="DU39" s="379">
        <v>258.89999999999998</v>
      </c>
      <c r="DV39" s="379">
        <v>270.5</v>
      </c>
      <c r="DW39" s="379">
        <v>282</v>
      </c>
      <c r="DX39" s="379">
        <v>295.89999999999998</v>
      </c>
      <c r="DY39" s="379">
        <v>309.8</v>
      </c>
      <c r="DZ39" s="379">
        <v>323.7</v>
      </c>
      <c r="EA39" s="379">
        <v>337.6</v>
      </c>
      <c r="EB39" s="379">
        <v>351.5</v>
      </c>
      <c r="EC39" s="379">
        <v>365.4</v>
      </c>
      <c r="ED39" s="379">
        <v>379.3</v>
      </c>
      <c r="EE39" s="379">
        <v>393.2</v>
      </c>
      <c r="EF39" s="379">
        <v>407.1</v>
      </c>
      <c r="EG39" s="379">
        <v>421</v>
      </c>
      <c r="EH39" s="379">
        <v>434.9</v>
      </c>
      <c r="EI39" s="379">
        <v>448.8</v>
      </c>
      <c r="EJ39" s="379">
        <v>462.7</v>
      </c>
      <c r="EK39" s="379">
        <v>476.7</v>
      </c>
      <c r="EL39" s="379">
        <v>490.6</v>
      </c>
      <c r="EM39" s="379">
        <v>504.5</v>
      </c>
      <c r="EN39" s="379">
        <v>518.4</v>
      </c>
      <c r="EO39" s="379">
        <v>532.29999999999995</v>
      </c>
      <c r="EP39" s="379">
        <v>546.20000000000005</v>
      </c>
      <c r="EQ39" s="379">
        <v>560.1</v>
      </c>
      <c r="ER39" s="379">
        <v>574</v>
      </c>
      <c r="ES39" s="379">
        <v>587.9</v>
      </c>
      <c r="ET39" s="379">
        <v>601.79999999999995</v>
      </c>
      <c r="EU39" s="379">
        <v>615.70000000000005</v>
      </c>
      <c r="EV39" s="379">
        <v>629.6</v>
      </c>
      <c r="EW39" s="379">
        <v>643.5</v>
      </c>
      <c r="EX39" s="379">
        <v>657.4</v>
      </c>
      <c r="EY39" s="379">
        <v>671.3</v>
      </c>
      <c r="EZ39" s="380">
        <v>234.97018333939701</v>
      </c>
      <c r="FB39" s="378" t="s">
        <v>146</v>
      </c>
      <c r="FC39" s="379">
        <v>268.5</v>
      </c>
      <c r="FD39" s="379">
        <v>283.89999999999998</v>
      </c>
      <c r="FE39" s="379">
        <v>299.2</v>
      </c>
      <c r="FF39" s="379">
        <v>314.60000000000002</v>
      </c>
      <c r="FG39" s="379">
        <v>329.9</v>
      </c>
      <c r="FH39" s="379">
        <v>345.3</v>
      </c>
      <c r="FI39" s="379">
        <v>360.6</v>
      </c>
      <c r="FJ39" s="379">
        <v>376</v>
      </c>
      <c r="FK39" s="379">
        <v>394.5</v>
      </c>
      <c r="FL39" s="379">
        <v>413</v>
      </c>
      <c r="FM39" s="379">
        <v>431.6</v>
      </c>
      <c r="FN39" s="379">
        <v>450.1</v>
      </c>
      <c r="FO39" s="379">
        <v>468.7</v>
      </c>
      <c r="FP39" s="379">
        <v>487.2</v>
      </c>
      <c r="FQ39" s="379">
        <v>505.7</v>
      </c>
      <c r="FR39" s="379">
        <v>524.29999999999995</v>
      </c>
      <c r="FS39" s="379">
        <v>542.79999999999995</v>
      </c>
      <c r="FT39" s="379">
        <v>561.4</v>
      </c>
      <c r="FU39" s="379">
        <v>579.9</v>
      </c>
      <c r="FV39" s="379">
        <v>598.5</v>
      </c>
      <c r="FW39" s="379">
        <v>617</v>
      </c>
      <c r="FX39" s="379">
        <v>635.5</v>
      </c>
      <c r="FY39" s="379">
        <v>654.1</v>
      </c>
      <c r="FZ39" s="379">
        <v>672.6</v>
      </c>
      <c r="GA39" s="379">
        <v>691.2</v>
      </c>
      <c r="GB39" s="379">
        <v>709.7</v>
      </c>
      <c r="GC39" s="379">
        <v>728.2</v>
      </c>
      <c r="GD39" s="379">
        <v>746.8</v>
      </c>
      <c r="GE39" s="379">
        <v>765.3</v>
      </c>
      <c r="GF39" s="379">
        <v>783.9</v>
      </c>
      <c r="GG39" s="379">
        <v>802.4</v>
      </c>
      <c r="GH39" s="379">
        <v>821</v>
      </c>
      <c r="GI39" s="379">
        <v>839.5</v>
      </c>
      <c r="GJ39" s="379">
        <v>858</v>
      </c>
      <c r="GK39" s="379">
        <v>876.6</v>
      </c>
      <c r="GL39" s="379">
        <v>895.1</v>
      </c>
      <c r="GM39" s="375">
        <v>0</v>
      </c>
    </row>
    <row r="40" spans="1:195" s="369" customFormat="1" ht="15.5" x14ac:dyDescent="0.3">
      <c r="A40" s="382" t="s">
        <v>1152</v>
      </c>
      <c r="B40" s="375">
        <v>0</v>
      </c>
      <c r="C40" s="375">
        <v>0</v>
      </c>
      <c r="D40" s="375">
        <v>0</v>
      </c>
      <c r="E40" s="375">
        <v>0</v>
      </c>
      <c r="F40" s="375">
        <v>0</v>
      </c>
      <c r="G40" s="375">
        <v>0</v>
      </c>
      <c r="H40" s="375">
        <v>0</v>
      </c>
      <c r="I40" s="375">
        <v>0</v>
      </c>
      <c r="J40" s="375">
        <v>0</v>
      </c>
      <c r="K40" s="375">
        <v>0</v>
      </c>
      <c r="L40" s="375">
        <v>0</v>
      </c>
      <c r="M40" s="375">
        <v>0</v>
      </c>
      <c r="N40" s="375">
        <v>0</v>
      </c>
      <c r="O40" s="375">
        <v>0</v>
      </c>
      <c r="P40" s="375">
        <v>0</v>
      </c>
      <c r="Q40" s="375">
        <v>0</v>
      </c>
      <c r="R40" s="375">
        <v>0</v>
      </c>
      <c r="S40" s="375">
        <v>0</v>
      </c>
      <c r="T40" s="375">
        <v>0</v>
      </c>
      <c r="U40" s="375">
        <v>0</v>
      </c>
      <c r="V40" s="375">
        <v>0</v>
      </c>
      <c r="W40" s="375">
        <v>0</v>
      </c>
      <c r="X40" s="375">
        <v>0</v>
      </c>
      <c r="Y40" s="375">
        <v>0</v>
      </c>
      <c r="Z40" s="375">
        <v>0</v>
      </c>
      <c r="AA40" s="375">
        <v>0</v>
      </c>
      <c r="AB40" s="375">
        <v>0</v>
      </c>
      <c r="AC40" s="375">
        <v>0</v>
      </c>
      <c r="AD40" s="375">
        <v>0</v>
      </c>
      <c r="AE40" s="375">
        <v>0</v>
      </c>
      <c r="AF40" s="375">
        <v>0</v>
      </c>
      <c r="AG40" s="375">
        <v>0</v>
      </c>
      <c r="AH40" s="375">
        <v>0</v>
      </c>
      <c r="AI40" s="375">
        <v>0</v>
      </c>
      <c r="AJ40" s="375">
        <v>0</v>
      </c>
      <c r="AK40" s="375">
        <v>0</v>
      </c>
      <c r="AL40" s="380">
        <v>491.16800329571998</v>
      </c>
      <c r="AN40" s="377"/>
      <c r="AO40" s="378" t="s">
        <v>1152</v>
      </c>
      <c r="AP40" s="379">
        <v>35.1</v>
      </c>
      <c r="AQ40" s="379">
        <v>37.1</v>
      </c>
      <c r="AR40" s="379">
        <v>39.1</v>
      </c>
      <c r="AS40" s="379">
        <v>41.1</v>
      </c>
      <c r="AT40" s="379">
        <v>43.1</v>
      </c>
      <c r="AU40" s="379">
        <v>45.1</v>
      </c>
      <c r="AV40" s="379">
        <v>47.1</v>
      </c>
      <c r="AW40" s="379">
        <v>49.1</v>
      </c>
      <c r="AX40" s="379">
        <v>51.5</v>
      </c>
      <c r="AY40" s="379">
        <v>54</v>
      </c>
      <c r="AZ40" s="379">
        <v>56.4</v>
      </c>
      <c r="BA40" s="379">
        <v>58.8</v>
      </c>
      <c r="BB40" s="379">
        <v>61.2</v>
      </c>
      <c r="BC40" s="379">
        <v>63.7</v>
      </c>
      <c r="BD40" s="379">
        <v>66.099999999999994</v>
      </c>
      <c r="BE40" s="379">
        <v>68.5</v>
      </c>
      <c r="BF40" s="379">
        <v>70.900000000000006</v>
      </c>
      <c r="BG40" s="379">
        <v>73.3</v>
      </c>
      <c r="BH40" s="379">
        <v>75.8</v>
      </c>
      <c r="BI40" s="379">
        <v>78.2</v>
      </c>
      <c r="BJ40" s="379">
        <v>80.599999999999994</v>
      </c>
      <c r="BK40" s="379">
        <v>83</v>
      </c>
      <c r="BL40" s="379">
        <v>85.5</v>
      </c>
      <c r="BM40" s="379">
        <v>87.9</v>
      </c>
      <c r="BN40" s="379">
        <v>90.3</v>
      </c>
      <c r="BO40" s="379">
        <v>92.7</v>
      </c>
      <c r="BP40" s="379">
        <v>95.1</v>
      </c>
      <c r="BQ40" s="379">
        <v>97.6</v>
      </c>
      <c r="BR40" s="379">
        <v>100</v>
      </c>
      <c r="BS40" s="379">
        <v>102.4</v>
      </c>
      <c r="BT40" s="379">
        <v>104.8</v>
      </c>
      <c r="BU40" s="379">
        <v>107.3</v>
      </c>
      <c r="BV40" s="379">
        <v>109.7</v>
      </c>
      <c r="BW40" s="379">
        <v>112.1</v>
      </c>
      <c r="BX40" s="379">
        <v>114.5</v>
      </c>
      <c r="BY40" s="379">
        <v>116.9</v>
      </c>
      <c r="BZ40" s="380">
        <v>368.37600247179</v>
      </c>
      <c r="CB40" s="381" t="s">
        <v>1152</v>
      </c>
      <c r="CC40" s="379">
        <v>70.2</v>
      </c>
      <c r="CD40" s="379">
        <v>74.2</v>
      </c>
      <c r="CE40" s="379">
        <v>78.2</v>
      </c>
      <c r="CF40" s="379">
        <v>82.2</v>
      </c>
      <c r="CG40" s="379">
        <v>86.2</v>
      </c>
      <c r="CH40" s="379">
        <v>90.2</v>
      </c>
      <c r="CI40" s="379">
        <v>94.2</v>
      </c>
      <c r="CJ40" s="379">
        <v>98.2</v>
      </c>
      <c r="CK40" s="379">
        <v>103.1</v>
      </c>
      <c r="CL40" s="379">
        <v>107.9</v>
      </c>
      <c r="CM40" s="379">
        <v>112.8</v>
      </c>
      <c r="CN40" s="379">
        <v>117.6</v>
      </c>
      <c r="CO40" s="379">
        <v>122.5</v>
      </c>
      <c r="CP40" s="379">
        <v>127.3</v>
      </c>
      <c r="CQ40" s="379">
        <v>132.1</v>
      </c>
      <c r="CR40" s="379">
        <v>137</v>
      </c>
      <c r="CS40" s="379">
        <v>141.80000000000001</v>
      </c>
      <c r="CT40" s="379">
        <v>146.69999999999999</v>
      </c>
      <c r="CU40" s="379">
        <v>151.5</v>
      </c>
      <c r="CV40" s="379">
        <v>156.4</v>
      </c>
      <c r="CW40" s="379">
        <v>161.19999999999999</v>
      </c>
      <c r="CX40" s="379">
        <v>166.1</v>
      </c>
      <c r="CY40" s="379">
        <v>170.9</v>
      </c>
      <c r="CZ40" s="379">
        <v>175.8</v>
      </c>
      <c r="DA40" s="379">
        <v>180.6</v>
      </c>
      <c r="DB40" s="379">
        <v>185.4</v>
      </c>
      <c r="DC40" s="379">
        <v>190.3</v>
      </c>
      <c r="DD40" s="379">
        <v>195.1</v>
      </c>
      <c r="DE40" s="379">
        <v>200</v>
      </c>
      <c r="DF40" s="379">
        <v>204.8</v>
      </c>
      <c r="DG40" s="379">
        <v>209.7</v>
      </c>
      <c r="DH40" s="379">
        <v>214.5</v>
      </c>
      <c r="DI40" s="379">
        <v>219.4</v>
      </c>
      <c r="DJ40" s="379">
        <v>224.2</v>
      </c>
      <c r="DK40" s="379">
        <v>229</v>
      </c>
      <c r="DL40" s="379">
        <v>233.9</v>
      </c>
      <c r="DM40" s="380">
        <v>245.58400164785999</v>
      </c>
      <c r="DO40" s="378" t="s">
        <v>1152</v>
      </c>
      <c r="DP40" s="379">
        <v>105.3</v>
      </c>
      <c r="DQ40" s="379">
        <v>111.3</v>
      </c>
      <c r="DR40" s="379">
        <v>117.3</v>
      </c>
      <c r="DS40" s="379">
        <v>123.3</v>
      </c>
      <c r="DT40" s="379">
        <v>129.30000000000001</v>
      </c>
      <c r="DU40" s="379">
        <v>135.30000000000001</v>
      </c>
      <c r="DV40" s="379">
        <v>141.30000000000001</v>
      </c>
      <c r="DW40" s="379">
        <v>147.4</v>
      </c>
      <c r="DX40" s="379">
        <v>154.6</v>
      </c>
      <c r="DY40" s="379">
        <v>161.9</v>
      </c>
      <c r="DZ40" s="379">
        <v>169.2</v>
      </c>
      <c r="EA40" s="379">
        <v>176.4</v>
      </c>
      <c r="EB40" s="379">
        <v>183.7</v>
      </c>
      <c r="EC40" s="379">
        <v>191</v>
      </c>
      <c r="ED40" s="379">
        <v>198.2</v>
      </c>
      <c r="EE40" s="379">
        <v>205.5</v>
      </c>
      <c r="EF40" s="379">
        <v>212.8</v>
      </c>
      <c r="EG40" s="379">
        <v>220</v>
      </c>
      <c r="EH40" s="379">
        <v>227.3</v>
      </c>
      <c r="EI40" s="379">
        <v>234.6</v>
      </c>
      <c r="EJ40" s="379">
        <v>241.8</v>
      </c>
      <c r="EK40" s="379">
        <v>249.1</v>
      </c>
      <c r="EL40" s="379">
        <v>256.39999999999998</v>
      </c>
      <c r="EM40" s="379">
        <v>263.60000000000002</v>
      </c>
      <c r="EN40" s="379">
        <v>270.89999999999998</v>
      </c>
      <c r="EO40" s="379">
        <v>278.2</v>
      </c>
      <c r="EP40" s="379">
        <v>285.39999999999998</v>
      </c>
      <c r="EQ40" s="379">
        <v>292.7</v>
      </c>
      <c r="ER40" s="379">
        <v>300</v>
      </c>
      <c r="ES40" s="379">
        <v>307.2</v>
      </c>
      <c r="ET40" s="379">
        <v>314.5</v>
      </c>
      <c r="EU40" s="379">
        <v>321.8</v>
      </c>
      <c r="EV40" s="379">
        <v>329</v>
      </c>
      <c r="EW40" s="379">
        <v>336.3</v>
      </c>
      <c r="EX40" s="379">
        <v>343.6</v>
      </c>
      <c r="EY40" s="379">
        <v>350.8</v>
      </c>
      <c r="EZ40" s="380">
        <v>122.79200082393</v>
      </c>
      <c r="FB40" s="378" t="s">
        <v>1152</v>
      </c>
      <c r="FC40" s="379">
        <v>140.30000000000001</v>
      </c>
      <c r="FD40" s="379">
        <v>148.4</v>
      </c>
      <c r="FE40" s="379">
        <v>156.4</v>
      </c>
      <c r="FF40" s="379">
        <v>164.4</v>
      </c>
      <c r="FG40" s="379">
        <v>172.4</v>
      </c>
      <c r="FH40" s="379">
        <v>180.4</v>
      </c>
      <c r="FI40" s="379">
        <v>188.4</v>
      </c>
      <c r="FJ40" s="379">
        <v>196.5</v>
      </c>
      <c r="FK40" s="379">
        <v>206.2</v>
      </c>
      <c r="FL40" s="379">
        <v>215.8</v>
      </c>
      <c r="FM40" s="379">
        <v>225.5</v>
      </c>
      <c r="FN40" s="379">
        <v>235.2</v>
      </c>
      <c r="FO40" s="379">
        <v>244.9</v>
      </c>
      <c r="FP40" s="379">
        <v>254.6</v>
      </c>
      <c r="FQ40" s="379">
        <v>264.3</v>
      </c>
      <c r="FR40" s="379">
        <v>274</v>
      </c>
      <c r="FS40" s="379">
        <v>283.7</v>
      </c>
      <c r="FT40" s="379">
        <v>293.39999999999998</v>
      </c>
      <c r="FU40" s="379">
        <v>303.10000000000002</v>
      </c>
      <c r="FV40" s="379">
        <v>312.7</v>
      </c>
      <c r="FW40" s="379">
        <v>322.39999999999998</v>
      </c>
      <c r="FX40" s="379">
        <v>332.1</v>
      </c>
      <c r="FY40" s="379">
        <v>341.8</v>
      </c>
      <c r="FZ40" s="379">
        <v>351.5</v>
      </c>
      <c r="GA40" s="379">
        <v>361.2</v>
      </c>
      <c r="GB40" s="379">
        <v>370.9</v>
      </c>
      <c r="GC40" s="379">
        <v>380.6</v>
      </c>
      <c r="GD40" s="379">
        <v>390.3</v>
      </c>
      <c r="GE40" s="379">
        <v>400</v>
      </c>
      <c r="GF40" s="379">
        <v>409.6</v>
      </c>
      <c r="GG40" s="379">
        <v>419.3</v>
      </c>
      <c r="GH40" s="379">
        <v>429</v>
      </c>
      <c r="GI40" s="379">
        <v>438.7</v>
      </c>
      <c r="GJ40" s="379">
        <v>448.4</v>
      </c>
      <c r="GK40" s="379">
        <v>458.1</v>
      </c>
      <c r="GL40" s="379">
        <v>467.8</v>
      </c>
      <c r="GM40" s="375">
        <v>0</v>
      </c>
    </row>
    <row r="41" spans="1:195" s="369" customFormat="1" ht="15.5" x14ac:dyDescent="0.3">
      <c r="A41" s="382" t="s">
        <v>148</v>
      </c>
      <c r="B41" s="375">
        <v>0</v>
      </c>
      <c r="C41" s="375">
        <v>0</v>
      </c>
      <c r="D41" s="375">
        <v>0</v>
      </c>
      <c r="E41" s="375">
        <v>0</v>
      </c>
      <c r="F41" s="375">
        <v>0</v>
      </c>
      <c r="G41" s="375">
        <v>0</v>
      </c>
      <c r="H41" s="375">
        <v>0</v>
      </c>
      <c r="I41" s="375">
        <v>0</v>
      </c>
      <c r="J41" s="375">
        <v>0</v>
      </c>
      <c r="K41" s="375">
        <v>0</v>
      </c>
      <c r="L41" s="375">
        <v>0</v>
      </c>
      <c r="M41" s="375">
        <v>0</v>
      </c>
      <c r="N41" s="375">
        <v>0</v>
      </c>
      <c r="O41" s="375">
        <v>0</v>
      </c>
      <c r="P41" s="375">
        <v>0</v>
      </c>
      <c r="Q41" s="375">
        <v>0</v>
      </c>
      <c r="R41" s="375">
        <v>0</v>
      </c>
      <c r="S41" s="375">
        <v>0</v>
      </c>
      <c r="T41" s="375">
        <v>0</v>
      </c>
      <c r="U41" s="375">
        <v>0</v>
      </c>
      <c r="V41" s="375">
        <v>0</v>
      </c>
      <c r="W41" s="375">
        <v>0</v>
      </c>
      <c r="X41" s="375">
        <v>0</v>
      </c>
      <c r="Y41" s="375">
        <v>0</v>
      </c>
      <c r="Z41" s="375">
        <v>0</v>
      </c>
      <c r="AA41" s="375">
        <v>0</v>
      </c>
      <c r="AB41" s="375">
        <v>0</v>
      </c>
      <c r="AC41" s="375">
        <v>0</v>
      </c>
      <c r="AD41" s="375">
        <v>0</v>
      </c>
      <c r="AE41" s="375">
        <v>0</v>
      </c>
      <c r="AF41" s="375">
        <v>0</v>
      </c>
      <c r="AG41" s="375">
        <v>0</v>
      </c>
      <c r="AH41" s="375">
        <v>0</v>
      </c>
      <c r="AI41" s="375">
        <v>0</v>
      </c>
      <c r="AJ41" s="375">
        <v>0</v>
      </c>
      <c r="AK41" s="375">
        <v>0</v>
      </c>
      <c r="AL41" s="380">
        <v>3664.3510374153002</v>
      </c>
      <c r="AN41" s="377"/>
      <c r="AO41" s="378" t="s">
        <v>148</v>
      </c>
      <c r="AP41" s="379">
        <v>261.7</v>
      </c>
      <c r="AQ41" s="379">
        <v>276.7</v>
      </c>
      <c r="AR41" s="379">
        <v>291.7</v>
      </c>
      <c r="AS41" s="379">
        <v>306.60000000000002</v>
      </c>
      <c r="AT41" s="379">
        <v>321.60000000000002</v>
      </c>
      <c r="AU41" s="379">
        <v>336.5</v>
      </c>
      <c r="AV41" s="379">
        <v>351.5</v>
      </c>
      <c r="AW41" s="379">
        <v>366.4</v>
      </c>
      <c r="AX41" s="379">
        <v>384.5</v>
      </c>
      <c r="AY41" s="379">
        <v>402.6</v>
      </c>
      <c r="AZ41" s="379">
        <v>420.7</v>
      </c>
      <c r="BA41" s="379">
        <v>438.7</v>
      </c>
      <c r="BB41" s="379">
        <v>456.8</v>
      </c>
      <c r="BC41" s="379">
        <v>474.9</v>
      </c>
      <c r="BD41" s="379">
        <v>492.9</v>
      </c>
      <c r="BE41" s="379">
        <v>511</v>
      </c>
      <c r="BF41" s="379">
        <v>529.1</v>
      </c>
      <c r="BG41" s="379">
        <v>547.20000000000005</v>
      </c>
      <c r="BH41" s="379">
        <v>565.20000000000005</v>
      </c>
      <c r="BI41" s="379">
        <v>583.29999999999995</v>
      </c>
      <c r="BJ41" s="379">
        <v>601.4</v>
      </c>
      <c r="BK41" s="379">
        <v>619.4</v>
      </c>
      <c r="BL41" s="379">
        <v>637.5</v>
      </c>
      <c r="BM41" s="379">
        <v>655.6</v>
      </c>
      <c r="BN41" s="379">
        <v>673.7</v>
      </c>
      <c r="BO41" s="379">
        <v>691.7</v>
      </c>
      <c r="BP41" s="379">
        <v>709.8</v>
      </c>
      <c r="BQ41" s="379">
        <v>727.9</v>
      </c>
      <c r="BR41" s="379">
        <v>746</v>
      </c>
      <c r="BS41" s="379">
        <v>764</v>
      </c>
      <c r="BT41" s="379">
        <v>782.1</v>
      </c>
      <c r="BU41" s="379">
        <v>800.2</v>
      </c>
      <c r="BV41" s="379">
        <v>818.2</v>
      </c>
      <c r="BW41" s="379">
        <v>836.3</v>
      </c>
      <c r="BX41" s="379">
        <v>854.4</v>
      </c>
      <c r="BY41" s="379">
        <v>872.5</v>
      </c>
      <c r="BZ41" s="380">
        <v>2748.2632780614699</v>
      </c>
      <c r="CB41" s="381" t="s">
        <v>148</v>
      </c>
      <c r="CC41" s="379">
        <v>523.5</v>
      </c>
      <c r="CD41" s="379">
        <v>553.4</v>
      </c>
      <c r="CE41" s="379">
        <v>583.29999999999995</v>
      </c>
      <c r="CF41" s="379">
        <v>613.20000000000005</v>
      </c>
      <c r="CG41" s="379">
        <v>643.1</v>
      </c>
      <c r="CH41" s="379">
        <v>673</v>
      </c>
      <c r="CI41" s="379">
        <v>703</v>
      </c>
      <c r="CJ41" s="379">
        <v>732.9</v>
      </c>
      <c r="CK41" s="379">
        <v>769</v>
      </c>
      <c r="CL41" s="379">
        <v>805.2</v>
      </c>
      <c r="CM41" s="379">
        <v>841.3</v>
      </c>
      <c r="CN41" s="379">
        <v>877.5</v>
      </c>
      <c r="CO41" s="379">
        <v>913.6</v>
      </c>
      <c r="CP41" s="379">
        <v>949.7</v>
      </c>
      <c r="CQ41" s="379">
        <v>985.9</v>
      </c>
      <c r="CR41" s="379">
        <v>1022</v>
      </c>
      <c r="CS41" s="379">
        <v>1058.2</v>
      </c>
      <c r="CT41" s="379">
        <v>1094.3</v>
      </c>
      <c r="CU41" s="379">
        <v>1130.5</v>
      </c>
      <c r="CV41" s="379">
        <v>1166.5999999999999</v>
      </c>
      <c r="CW41" s="379">
        <v>1202.8</v>
      </c>
      <c r="CX41" s="379">
        <v>1238.9000000000001</v>
      </c>
      <c r="CY41" s="379">
        <v>1275</v>
      </c>
      <c r="CZ41" s="379">
        <v>1311.2</v>
      </c>
      <c r="DA41" s="379">
        <v>1347.3</v>
      </c>
      <c r="DB41" s="379">
        <v>1383.5</v>
      </c>
      <c r="DC41" s="379">
        <v>1419.6</v>
      </c>
      <c r="DD41" s="379">
        <v>1455.8</v>
      </c>
      <c r="DE41" s="379">
        <v>1491.9</v>
      </c>
      <c r="DF41" s="379">
        <v>1528.1</v>
      </c>
      <c r="DG41" s="379">
        <v>1564.2</v>
      </c>
      <c r="DH41" s="379">
        <v>1600.3</v>
      </c>
      <c r="DI41" s="379">
        <v>1636.5</v>
      </c>
      <c r="DJ41" s="379">
        <v>1672.6</v>
      </c>
      <c r="DK41" s="379">
        <v>1708.8</v>
      </c>
      <c r="DL41" s="379">
        <v>1744.9</v>
      </c>
      <c r="DM41" s="380">
        <v>1832.1755187076501</v>
      </c>
      <c r="DO41" s="378" t="s">
        <v>148</v>
      </c>
      <c r="DP41" s="379">
        <v>785.2</v>
      </c>
      <c r="DQ41" s="379">
        <v>830.1</v>
      </c>
      <c r="DR41" s="379">
        <v>875</v>
      </c>
      <c r="DS41" s="379">
        <v>919.8</v>
      </c>
      <c r="DT41" s="379">
        <v>964.7</v>
      </c>
      <c r="DU41" s="379">
        <v>1009.6</v>
      </c>
      <c r="DV41" s="379">
        <v>1054.4000000000001</v>
      </c>
      <c r="DW41" s="379">
        <v>1099.3</v>
      </c>
      <c r="DX41" s="379">
        <v>1153.5</v>
      </c>
      <c r="DY41" s="379">
        <v>1207.7</v>
      </c>
      <c r="DZ41" s="379">
        <v>1262</v>
      </c>
      <c r="EA41" s="379">
        <v>1316.2</v>
      </c>
      <c r="EB41" s="379">
        <v>1370.4</v>
      </c>
      <c r="EC41" s="379">
        <v>1424.6</v>
      </c>
      <c r="ED41" s="379">
        <v>1478.8</v>
      </c>
      <c r="EE41" s="379">
        <v>1533</v>
      </c>
      <c r="EF41" s="379">
        <v>1587.3</v>
      </c>
      <c r="EG41" s="379">
        <v>1641.5</v>
      </c>
      <c r="EH41" s="379">
        <v>1695.7</v>
      </c>
      <c r="EI41" s="379">
        <v>1749.9</v>
      </c>
      <c r="EJ41" s="379">
        <v>1804.1</v>
      </c>
      <c r="EK41" s="379">
        <v>1858.3</v>
      </c>
      <c r="EL41" s="379">
        <v>1912.6</v>
      </c>
      <c r="EM41" s="379">
        <v>1966.8</v>
      </c>
      <c r="EN41" s="379">
        <v>2021</v>
      </c>
      <c r="EO41" s="379">
        <v>2075.1999999999998</v>
      </c>
      <c r="EP41" s="379">
        <v>2129.4</v>
      </c>
      <c r="EQ41" s="379">
        <v>2183.6999999999998</v>
      </c>
      <c r="ER41" s="379">
        <v>2237.9</v>
      </c>
      <c r="ES41" s="379">
        <v>2292.1</v>
      </c>
      <c r="ET41" s="379">
        <v>2346.3000000000002</v>
      </c>
      <c r="EU41" s="379">
        <v>2400.5</v>
      </c>
      <c r="EV41" s="379">
        <v>2454.6999999999998</v>
      </c>
      <c r="EW41" s="379">
        <v>2509</v>
      </c>
      <c r="EX41" s="379">
        <v>2563.1999999999998</v>
      </c>
      <c r="EY41" s="379">
        <v>2617.4</v>
      </c>
      <c r="EZ41" s="380">
        <v>916.08775935382505</v>
      </c>
      <c r="FB41" s="378" t="s">
        <v>148</v>
      </c>
      <c r="FC41" s="379">
        <v>1047</v>
      </c>
      <c r="FD41" s="379">
        <v>1106.8</v>
      </c>
      <c r="FE41" s="379">
        <v>1166.5999999999999</v>
      </c>
      <c r="FF41" s="379">
        <v>1226.4000000000001</v>
      </c>
      <c r="FG41" s="379">
        <v>1286.3</v>
      </c>
      <c r="FH41" s="379">
        <v>1346.1</v>
      </c>
      <c r="FI41" s="379">
        <v>1405.9</v>
      </c>
      <c r="FJ41" s="379">
        <v>1465.7</v>
      </c>
      <c r="FK41" s="379">
        <v>1538</v>
      </c>
      <c r="FL41" s="379">
        <v>1610.3</v>
      </c>
      <c r="FM41" s="379">
        <v>1682.6</v>
      </c>
      <c r="FN41" s="379">
        <v>1754.9</v>
      </c>
      <c r="FO41" s="379">
        <v>1827.2</v>
      </c>
      <c r="FP41" s="379">
        <v>1899.5</v>
      </c>
      <c r="FQ41" s="379">
        <v>1971.8</v>
      </c>
      <c r="FR41" s="379">
        <v>2044.1</v>
      </c>
      <c r="FS41" s="379">
        <v>2116.3000000000002</v>
      </c>
      <c r="FT41" s="379">
        <v>2188.6</v>
      </c>
      <c r="FU41" s="379">
        <v>2260.9</v>
      </c>
      <c r="FV41" s="379">
        <v>2333.1999999999998</v>
      </c>
      <c r="FW41" s="379">
        <v>2405.5</v>
      </c>
      <c r="FX41" s="379">
        <v>2477.8000000000002</v>
      </c>
      <c r="FY41" s="379">
        <v>2550.1</v>
      </c>
      <c r="FZ41" s="379">
        <v>2622.4</v>
      </c>
      <c r="GA41" s="379">
        <v>2694.7</v>
      </c>
      <c r="GB41" s="379">
        <v>2767</v>
      </c>
      <c r="GC41" s="379">
        <v>2839.2</v>
      </c>
      <c r="GD41" s="379">
        <v>2911.5</v>
      </c>
      <c r="GE41" s="379">
        <v>2983.8</v>
      </c>
      <c r="GF41" s="379">
        <v>3056.1</v>
      </c>
      <c r="GG41" s="379">
        <v>3128.4</v>
      </c>
      <c r="GH41" s="379">
        <v>3200.7</v>
      </c>
      <c r="GI41" s="379">
        <v>3273</v>
      </c>
      <c r="GJ41" s="379">
        <v>3345.3</v>
      </c>
      <c r="GK41" s="379">
        <v>3417.6</v>
      </c>
      <c r="GL41" s="379">
        <v>3489.9</v>
      </c>
      <c r="GM41" s="375">
        <v>0</v>
      </c>
    </row>
    <row r="42" spans="1:195" s="369" customFormat="1" ht="15.5" x14ac:dyDescent="0.3">
      <c r="A42" s="382" t="s">
        <v>149</v>
      </c>
      <c r="B42" s="375">
        <v>0</v>
      </c>
      <c r="C42" s="375">
        <v>0</v>
      </c>
      <c r="D42" s="375">
        <v>0</v>
      </c>
      <c r="E42" s="375">
        <v>0</v>
      </c>
      <c r="F42" s="375">
        <v>0</v>
      </c>
      <c r="G42" s="375">
        <v>0</v>
      </c>
      <c r="H42" s="375">
        <v>0</v>
      </c>
      <c r="I42" s="375">
        <v>0</v>
      </c>
      <c r="J42" s="375">
        <v>0</v>
      </c>
      <c r="K42" s="375">
        <v>0</v>
      </c>
      <c r="L42" s="375">
        <v>0</v>
      </c>
      <c r="M42" s="375">
        <v>0</v>
      </c>
      <c r="N42" s="375">
        <v>0</v>
      </c>
      <c r="O42" s="375">
        <v>0</v>
      </c>
      <c r="P42" s="375">
        <v>0</v>
      </c>
      <c r="Q42" s="375">
        <v>0</v>
      </c>
      <c r="R42" s="375">
        <v>0</v>
      </c>
      <c r="S42" s="375">
        <v>0</v>
      </c>
      <c r="T42" s="375">
        <v>0</v>
      </c>
      <c r="U42" s="375">
        <v>0</v>
      </c>
      <c r="V42" s="375">
        <v>0</v>
      </c>
      <c r="W42" s="375">
        <v>0</v>
      </c>
      <c r="X42" s="375">
        <v>0</v>
      </c>
      <c r="Y42" s="375">
        <v>0</v>
      </c>
      <c r="Z42" s="375">
        <v>0</v>
      </c>
      <c r="AA42" s="375">
        <v>0</v>
      </c>
      <c r="AB42" s="375">
        <v>0</v>
      </c>
      <c r="AC42" s="375">
        <v>0</v>
      </c>
      <c r="AD42" s="375">
        <v>0</v>
      </c>
      <c r="AE42" s="375">
        <v>0</v>
      </c>
      <c r="AF42" s="375">
        <v>0</v>
      </c>
      <c r="AG42" s="375">
        <v>0</v>
      </c>
      <c r="AH42" s="375">
        <v>0</v>
      </c>
      <c r="AI42" s="375">
        <v>0</v>
      </c>
      <c r="AJ42" s="375">
        <v>0</v>
      </c>
      <c r="AK42" s="375">
        <v>0</v>
      </c>
      <c r="AL42" s="380">
        <v>3377.7409267060498</v>
      </c>
      <c r="AN42" s="377"/>
      <c r="AO42" s="378" t="s">
        <v>149</v>
      </c>
      <c r="AP42" s="379">
        <v>241.3</v>
      </c>
      <c r="AQ42" s="379">
        <v>255.1</v>
      </c>
      <c r="AR42" s="379">
        <v>268.8</v>
      </c>
      <c r="AS42" s="379">
        <v>282.60000000000002</v>
      </c>
      <c r="AT42" s="379">
        <v>296.39999999999998</v>
      </c>
      <c r="AU42" s="379">
        <v>310.2</v>
      </c>
      <c r="AV42" s="379">
        <v>324</v>
      </c>
      <c r="AW42" s="379">
        <v>337.8</v>
      </c>
      <c r="AX42" s="379">
        <v>354.4</v>
      </c>
      <c r="AY42" s="379">
        <v>371.1</v>
      </c>
      <c r="AZ42" s="379">
        <v>387.8</v>
      </c>
      <c r="BA42" s="379">
        <v>404.4</v>
      </c>
      <c r="BB42" s="379">
        <v>421.1</v>
      </c>
      <c r="BC42" s="379">
        <v>437.7</v>
      </c>
      <c r="BD42" s="379">
        <v>454.4</v>
      </c>
      <c r="BE42" s="379">
        <v>471</v>
      </c>
      <c r="BF42" s="379">
        <v>487.7</v>
      </c>
      <c r="BG42" s="379">
        <v>504.4</v>
      </c>
      <c r="BH42" s="379">
        <v>521</v>
      </c>
      <c r="BI42" s="379">
        <v>537.70000000000005</v>
      </c>
      <c r="BJ42" s="379">
        <v>554.29999999999995</v>
      </c>
      <c r="BK42" s="379">
        <v>571</v>
      </c>
      <c r="BL42" s="379">
        <v>587.70000000000005</v>
      </c>
      <c r="BM42" s="379">
        <v>604.29999999999995</v>
      </c>
      <c r="BN42" s="379">
        <v>621</v>
      </c>
      <c r="BO42" s="379">
        <v>637.6</v>
      </c>
      <c r="BP42" s="379">
        <v>654.29999999999995</v>
      </c>
      <c r="BQ42" s="379">
        <v>671</v>
      </c>
      <c r="BR42" s="379">
        <v>687.6</v>
      </c>
      <c r="BS42" s="379">
        <v>704.3</v>
      </c>
      <c r="BT42" s="379">
        <v>720.9</v>
      </c>
      <c r="BU42" s="379">
        <v>737.6</v>
      </c>
      <c r="BV42" s="379">
        <v>754.2</v>
      </c>
      <c r="BW42" s="379">
        <v>770.9</v>
      </c>
      <c r="BX42" s="379">
        <v>787.6</v>
      </c>
      <c r="BY42" s="379">
        <v>804.2</v>
      </c>
      <c r="BZ42" s="380">
        <v>2533.3056950295399</v>
      </c>
      <c r="CB42" s="381" t="s">
        <v>149</v>
      </c>
      <c r="CC42" s="379">
        <v>482.5</v>
      </c>
      <c r="CD42" s="379">
        <v>510.1</v>
      </c>
      <c r="CE42" s="379">
        <v>537.70000000000005</v>
      </c>
      <c r="CF42" s="379">
        <v>565.29999999999995</v>
      </c>
      <c r="CG42" s="379">
        <v>592.79999999999995</v>
      </c>
      <c r="CH42" s="379">
        <v>620.4</v>
      </c>
      <c r="CI42" s="379">
        <v>648</v>
      </c>
      <c r="CJ42" s="379">
        <v>675.5</v>
      </c>
      <c r="CK42" s="379">
        <v>708.9</v>
      </c>
      <c r="CL42" s="379">
        <v>742.2</v>
      </c>
      <c r="CM42" s="379">
        <v>775.5</v>
      </c>
      <c r="CN42" s="379">
        <v>808.8</v>
      </c>
      <c r="CO42" s="379">
        <v>842.1</v>
      </c>
      <c r="CP42" s="379">
        <v>875.5</v>
      </c>
      <c r="CQ42" s="379">
        <v>908.8</v>
      </c>
      <c r="CR42" s="379">
        <v>942.1</v>
      </c>
      <c r="CS42" s="379">
        <v>975.4</v>
      </c>
      <c r="CT42" s="379">
        <v>1008.7</v>
      </c>
      <c r="CU42" s="379">
        <v>1042</v>
      </c>
      <c r="CV42" s="379">
        <v>1075.4000000000001</v>
      </c>
      <c r="CW42" s="379">
        <v>1108.7</v>
      </c>
      <c r="CX42" s="379">
        <v>1142</v>
      </c>
      <c r="CY42" s="379">
        <v>1175.3</v>
      </c>
      <c r="CZ42" s="379">
        <v>1208.5999999999999</v>
      </c>
      <c r="DA42" s="379">
        <v>1242</v>
      </c>
      <c r="DB42" s="379">
        <v>1275.3</v>
      </c>
      <c r="DC42" s="379">
        <v>1308.5999999999999</v>
      </c>
      <c r="DD42" s="379">
        <v>1341.9</v>
      </c>
      <c r="DE42" s="379">
        <v>1375.2</v>
      </c>
      <c r="DF42" s="379">
        <v>1408.5</v>
      </c>
      <c r="DG42" s="379">
        <v>1441.9</v>
      </c>
      <c r="DH42" s="379">
        <v>1475.2</v>
      </c>
      <c r="DI42" s="379">
        <v>1508.5</v>
      </c>
      <c r="DJ42" s="379">
        <v>1541.8</v>
      </c>
      <c r="DK42" s="379">
        <v>1575.1</v>
      </c>
      <c r="DL42" s="379">
        <v>1608.4</v>
      </c>
      <c r="DM42" s="380">
        <v>1688.8704633530299</v>
      </c>
      <c r="DO42" s="378" t="s">
        <v>149</v>
      </c>
      <c r="DP42" s="379">
        <v>723.8</v>
      </c>
      <c r="DQ42" s="379">
        <v>765.2</v>
      </c>
      <c r="DR42" s="379">
        <v>806.5</v>
      </c>
      <c r="DS42" s="379">
        <v>847.9</v>
      </c>
      <c r="DT42" s="379">
        <v>889.2</v>
      </c>
      <c r="DU42" s="379">
        <v>930.6</v>
      </c>
      <c r="DV42" s="379">
        <v>972</v>
      </c>
      <c r="DW42" s="379">
        <v>1013.3</v>
      </c>
      <c r="DX42" s="379">
        <v>1063.3</v>
      </c>
      <c r="DY42" s="379">
        <v>1113.3</v>
      </c>
      <c r="DZ42" s="379">
        <v>1163.3</v>
      </c>
      <c r="EA42" s="379">
        <v>1213.2</v>
      </c>
      <c r="EB42" s="379">
        <v>1263.2</v>
      </c>
      <c r="EC42" s="379">
        <v>1313.2</v>
      </c>
      <c r="ED42" s="379">
        <v>1363.2</v>
      </c>
      <c r="EE42" s="379">
        <v>1413.1</v>
      </c>
      <c r="EF42" s="379">
        <v>1463.1</v>
      </c>
      <c r="EG42" s="379">
        <v>1513.1</v>
      </c>
      <c r="EH42" s="379">
        <v>1563.1</v>
      </c>
      <c r="EI42" s="379">
        <v>1613</v>
      </c>
      <c r="EJ42" s="379">
        <v>1663</v>
      </c>
      <c r="EK42" s="379">
        <v>1713</v>
      </c>
      <c r="EL42" s="379">
        <v>1763</v>
      </c>
      <c r="EM42" s="379">
        <v>1813</v>
      </c>
      <c r="EN42" s="379">
        <v>1862.9</v>
      </c>
      <c r="EO42" s="379">
        <v>1912.9</v>
      </c>
      <c r="EP42" s="379">
        <v>1962.9</v>
      </c>
      <c r="EQ42" s="379">
        <v>2012.9</v>
      </c>
      <c r="ER42" s="379">
        <v>2062.8000000000002</v>
      </c>
      <c r="ES42" s="379">
        <v>2112.8000000000002</v>
      </c>
      <c r="ET42" s="379">
        <v>2162.8000000000002</v>
      </c>
      <c r="EU42" s="379">
        <v>2212.8000000000002</v>
      </c>
      <c r="EV42" s="379">
        <v>2262.6999999999998</v>
      </c>
      <c r="EW42" s="379">
        <v>2312.6999999999998</v>
      </c>
      <c r="EX42" s="379">
        <v>2362.6999999999998</v>
      </c>
      <c r="EY42" s="379">
        <v>2412.6999999999998</v>
      </c>
      <c r="EZ42" s="380">
        <v>844.43523167651404</v>
      </c>
      <c r="FB42" s="378" t="s">
        <v>149</v>
      </c>
      <c r="FC42" s="379">
        <v>965.1</v>
      </c>
      <c r="FD42" s="379">
        <v>1020.2</v>
      </c>
      <c r="FE42" s="379">
        <v>1075.4000000000001</v>
      </c>
      <c r="FF42" s="379">
        <v>1130.5</v>
      </c>
      <c r="FG42" s="379">
        <v>1185.7</v>
      </c>
      <c r="FH42" s="379">
        <v>1240.8</v>
      </c>
      <c r="FI42" s="379">
        <v>1295.9000000000001</v>
      </c>
      <c r="FJ42" s="379">
        <v>1351.1</v>
      </c>
      <c r="FK42" s="379">
        <v>1417.7</v>
      </c>
      <c r="FL42" s="379">
        <v>1484.4</v>
      </c>
      <c r="FM42" s="379">
        <v>1551</v>
      </c>
      <c r="FN42" s="379">
        <v>1617.6</v>
      </c>
      <c r="FO42" s="379">
        <v>1684.3</v>
      </c>
      <c r="FP42" s="379">
        <v>1750.9</v>
      </c>
      <c r="FQ42" s="379">
        <v>1817.5</v>
      </c>
      <c r="FR42" s="379">
        <v>1884.2</v>
      </c>
      <c r="FS42" s="379">
        <v>1950.8</v>
      </c>
      <c r="FT42" s="379">
        <v>2017.5</v>
      </c>
      <c r="FU42" s="379">
        <v>2084.1</v>
      </c>
      <c r="FV42" s="379">
        <v>2150.6999999999998</v>
      </c>
      <c r="FW42" s="379">
        <v>2217.4</v>
      </c>
      <c r="FX42" s="379">
        <v>2284</v>
      </c>
      <c r="FY42" s="379">
        <v>2350.6</v>
      </c>
      <c r="FZ42" s="379">
        <v>2417.3000000000002</v>
      </c>
      <c r="GA42" s="379">
        <v>2483.9</v>
      </c>
      <c r="GB42" s="379">
        <v>2550.5</v>
      </c>
      <c r="GC42" s="379">
        <v>2617.1999999999998</v>
      </c>
      <c r="GD42" s="379">
        <v>2683.8</v>
      </c>
      <c r="GE42" s="379">
        <v>2750.4</v>
      </c>
      <c r="GF42" s="379">
        <v>2817.1</v>
      </c>
      <c r="GG42" s="379">
        <v>2883.7</v>
      </c>
      <c r="GH42" s="379">
        <v>2950.4</v>
      </c>
      <c r="GI42" s="379">
        <v>3017</v>
      </c>
      <c r="GJ42" s="379">
        <v>3083.6</v>
      </c>
      <c r="GK42" s="379">
        <v>3150.3</v>
      </c>
      <c r="GL42" s="379">
        <v>3216.9</v>
      </c>
      <c r="GM42" s="375">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I125"/>
  <sheetViews>
    <sheetView topLeftCell="C22" zoomScaleNormal="100" workbookViewId="0">
      <selection activeCell="J11" sqref="J11"/>
    </sheetView>
  </sheetViews>
  <sheetFormatPr baseColWidth="10" defaultColWidth="11.54296875" defaultRowHeight="14.5" x14ac:dyDescent="0.35"/>
  <cols>
    <col min="1" max="1" width="18.453125" customWidth="1"/>
    <col min="2" max="2" width="43.54296875" customWidth="1"/>
    <col min="3" max="3" width="72.90625" customWidth="1"/>
    <col min="4" max="4" width="44.08984375" customWidth="1"/>
    <col min="5" max="5" width="48.1796875" customWidth="1"/>
    <col min="6" max="6" width="12.54296875" customWidth="1"/>
    <col min="7" max="7" width="11.54296875" customWidth="1"/>
    <col min="8" max="8" width="24.54296875" bestFit="1" customWidth="1"/>
  </cols>
  <sheetData>
    <row r="1" spans="1:9" x14ac:dyDescent="0.35">
      <c r="A1" s="25" t="s">
        <v>1322</v>
      </c>
      <c r="B1" s="25" t="s">
        <v>1323</v>
      </c>
      <c r="C1" s="415" t="s">
        <v>1324</v>
      </c>
      <c r="D1" s="604" t="s">
        <v>406</v>
      </c>
      <c r="E1" s="604"/>
      <c r="F1" s="7" t="s">
        <v>1325</v>
      </c>
      <c r="G1" s="25" t="s">
        <v>1326</v>
      </c>
      <c r="H1" s="605" t="s">
        <v>1344</v>
      </c>
      <c r="I1" s="606"/>
    </row>
    <row r="2" spans="1:9" x14ac:dyDescent="0.35">
      <c r="A2" s="7"/>
      <c r="B2" s="7"/>
      <c r="C2" s="91"/>
      <c r="D2" s="550"/>
      <c r="E2" s="552"/>
      <c r="F2" s="25">
        <v>2025</v>
      </c>
      <c r="G2" s="25">
        <v>2050</v>
      </c>
      <c r="H2" s="64" t="s">
        <v>229</v>
      </c>
      <c r="I2" s="25" t="s">
        <v>230</v>
      </c>
    </row>
    <row r="3" spans="1:9" ht="16.5" customHeight="1" x14ac:dyDescent="0.35">
      <c r="A3" s="611" t="s">
        <v>560</v>
      </c>
      <c r="B3" s="611" t="s">
        <v>541</v>
      </c>
      <c r="C3" s="597" t="s">
        <v>539</v>
      </c>
      <c r="D3" s="612" t="s">
        <v>1345</v>
      </c>
      <c r="E3" s="612"/>
      <c r="H3" s="131">
        <v>0</v>
      </c>
      <c r="I3" s="132" t="s">
        <v>1346</v>
      </c>
    </row>
    <row r="4" spans="1:9" x14ac:dyDescent="0.35">
      <c r="A4" s="611"/>
      <c r="B4" s="611"/>
      <c r="C4" s="598"/>
      <c r="D4" s="64" t="s">
        <v>229</v>
      </c>
      <c r="E4" s="25" t="s">
        <v>230</v>
      </c>
      <c r="H4" s="131">
        <v>1</v>
      </c>
      <c r="I4" s="132" t="s">
        <v>1347</v>
      </c>
    </row>
    <row r="5" spans="1:9" x14ac:dyDescent="0.35">
      <c r="A5" s="611"/>
      <c r="B5" s="611"/>
      <c r="C5" s="598"/>
      <c r="D5" s="131">
        <v>1</v>
      </c>
      <c r="E5" s="132" t="s">
        <v>1673</v>
      </c>
      <c r="H5" s="126" t="s">
        <v>231</v>
      </c>
      <c r="I5" s="97">
        <v>0</v>
      </c>
    </row>
    <row r="6" spans="1:9" x14ac:dyDescent="0.35">
      <c r="A6" s="611"/>
      <c r="B6" s="611"/>
      <c r="C6" s="598"/>
      <c r="D6" s="131">
        <v>2</v>
      </c>
      <c r="E6" s="132" t="s">
        <v>1674</v>
      </c>
    </row>
    <row r="7" spans="1:9" x14ac:dyDescent="0.35">
      <c r="A7" s="611"/>
      <c r="B7" s="611"/>
      <c r="C7" s="598"/>
      <c r="D7" s="131">
        <v>3</v>
      </c>
      <c r="E7" s="132" t="s">
        <v>1675</v>
      </c>
    </row>
    <row r="8" spans="1:9" x14ac:dyDescent="0.35">
      <c r="A8" s="611"/>
      <c r="B8" s="611"/>
      <c r="C8" s="599"/>
      <c r="D8" s="126" t="s">
        <v>231</v>
      </c>
      <c r="E8" s="97">
        <v>2</v>
      </c>
    </row>
    <row r="9" spans="1:9" x14ac:dyDescent="0.35">
      <c r="A9" s="586" t="s">
        <v>1327</v>
      </c>
      <c r="B9" s="586" t="s">
        <v>644</v>
      </c>
      <c r="C9" s="597" t="s">
        <v>1175</v>
      </c>
      <c r="D9" s="613" t="s">
        <v>1348</v>
      </c>
      <c r="E9" s="613"/>
    </row>
    <row r="10" spans="1:9" x14ac:dyDescent="0.35">
      <c r="A10" s="586"/>
      <c r="B10" s="586"/>
      <c r="C10" s="598"/>
      <c r="D10" s="64" t="s">
        <v>229</v>
      </c>
      <c r="E10" s="25" t="s">
        <v>230</v>
      </c>
    </row>
    <row r="11" spans="1:9" x14ac:dyDescent="0.35">
      <c r="A11" s="586"/>
      <c r="B11" s="586"/>
      <c r="C11" s="598"/>
      <c r="D11" s="131">
        <v>1</v>
      </c>
      <c r="E11" s="132" t="s">
        <v>1676</v>
      </c>
    </row>
    <row r="12" spans="1:9" x14ac:dyDescent="0.35">
      <c r="A12" s="586"/>
      <c r="B12" s="586"/>
      <c r="C12" s="598"/>
      <c r="D12" s="131">
        <v>2</v>
      </c>
      <c r="E12" s="132" t="s">
        <v>1678</v>
      </c>
    </row>
    <row r="13" spans="1:9" x14ac:dyDescent="0.35">
      <c r="A13" s="586"/>
      <c r="B13" s="586"/>
      <c r="C13" s="598"/>
      <c r="D13" s="131">
        <v>3</v>
      </c>
      <c r="E13" s="132" t="s">
        <v>1677</v>
      </c>
    </row>
    <row r="14" spans="1:9" x14ac:dyDescent="0.35">
      <c r="A14" s="586"/>
      <c r="B14" s="586"/>
      <c r="C14" s="599"/>
      <c r="D14" s="126" t="s">
        <v>231</v>
      </c>
      <c r="E14" s="97">
        <v>2</v>
      </c>
    </row>
    <row r="15" spans="1:9" x14ac:dyDescent="0.35">
      <c r="A15" s="586"/>
      <c r="B15" s="589" t="s">
        <v>646</v>
      </c>
      <c r="C15" s="597" t="s">
        <v>1180</v>
      </c>
      <c r="D15" s="613" t="s">
        <v>1349</v>
      </c>
      <c r="E15" s="613"/>
    </row>
    <row r="16" spans="1:9" x14ac:dyDescent="0.35">
      <c r="A16" s="586"/>
      <c r="B16" s="589"/>
      <c r="C16" s="598"/>
      <c r="D16" s="64" t="s">
        <v>229</v>
      </c>
      <c r="E16" s="25" t="s">
        <v>230</v>
      </c>
    </row>
    <row r="17" spans="1:5" x14ac:dyDescent="0.35">
      <c r="A17" s="586"/>
      <c r="B17" s="589"/>
      <c r="C17" s="598"/>
      <c r="D17" s="131">
        <v>1</v>
      </c>
      <c r="E17" s="132" t="s">
        <v>1679</v>
      </c>
    </row>
    <row r="18" spans="1:5" x14ac:dyDescent="0.35">
      <c r="A18" s="586"/>
      <c r="B18" s="589"/>
      <c r="C18" s="598"/>
      <c r="D18" s="131">
        <v>2</v>
      </c>
      <c r="E18" s="132" t="s">
        <v>1680</v>
      </c>
    </row>
    <row r="19" spans="1:5" x14ac:dyDescent="0.35">
      <c r="A19" s="586"/>
      <c r="B19" s="589"/>
      <c r="C19" s="598"/>
      <c r="D19" s="131">
        <v>3</v>
      </c>
      <c r="E19" s="132" t="s">
        <v>1681</v>
      </c>
    </row>
    <row r="20" spans="1:5" x14ac:dyDescent="0.35">
      <c r="A20" s="586"/>
      <c r="B20" s="589"/>
      <c r="C20" s="599"/>
      <c r="D20" s="126" t="s">
        <v>231</v>
      </c>
      <c r="E20" s="97">
        <v>2</v>
      </c>
    </row>
    <row r="21" spans="1:5" ht="17.149999999999999" customHeight="1" x14ac:dyDescent="0.35">
      <c r="A21" s="596" t="s">
        <v>511</v>
      </c>
      <c r="B21" s="587" t="s">
        <v>628</v>
      </c>
      <c r="C21" s="601" t="s">
        <v>1191</v>
      </c>
      <c r="D21" s="600" t="s">
        <v>1350</v>
      </c>
      <c r="E21" s="600"/>
    </row>
    <row r="22" spans="1:5" x14ac:dyDescent="0.35">
      <c r="A22" s="596"/>
      <c r="B22" s="587"/>
      <c r="C22" s="602"/>
      <c r="D22" s="64" t="s">
        <v>229</v>
      </c>
      <c r="E22" s="25" t="s">
        <v>230</v>
      </c>
    </row>
    <row r="23" spans="1:5" x14ac:dyDescent="0.35">
      <c r="A23" s="596"/>
      <c r="B23" s="587"/>
      <c r="C23" s="602"/>
      <c r="D23" s="131">
        <v>1</v>
      </c>
      <c r="E23" s="132" t="s">
        <v>1682</v>
      </c>
    </row>
    <row r="24" spans="1:5" x14ac:dyDescent="0.35">
      <c r="A24" s="596"/>
      <c r="B24" s="587"/>
      <c r="C24" s="602"/>
      <c r="D24" s="131">
        <v>2</v>
      </c>
      <c r="E24" s="132" t="s">
        <v>1694</v>
      </c>
    </row>
    <row r="25" spans="1:5" x14ac:dyDescent="0.35">
      <c r="A25" s="596"/>
      <c r="B25" s="587"/>
      <c r="C25" s="602"/>
      <c r="D25" s="131">
        <v>3</v>
      </c>
      <c r="E25" s="132" t="s">
        <v>1683</v>
      </c>
    </row>
    <row r="26" spans="1:5" x14ac:dyDescent="0.35">
      <c r="A26" s="596"/>
      <c r="B26" s="587"/>
      <c r="C26" s="603"/>
      <c r="D26" s="126" t="s">
        <v>231</v>
      </c>
      <c r="E26" s="97">
        <v>1</v>
      </c>
    </row>
    <row r="27" spans="1:5" ht="15.65" customHeight="1" x14ac:dyDescent="0.35">
      <c r="A27" s="596"/>
      <c r="B27" s="587" t="s">
        <v>631</v>
      </c>
      <c r="C27" s="601" t="s">
        <v>487</v>
      </c>
      <c r="D27" s="600" t="s">
        <v>1351</v>
      </c>
      <c r="E27" s="600"/>
    </row>
    <row r="28" spans="1:5" ht="14.15" customHeight="1" x14ac:dyDescent="0.35">
      <c r="A28" s="596"/>
      <c r="B28" s="587"/>
      <c r="C28" s="602"/>
      <c r="D28" s="64" t="s">
        <v>229</v>
      </c>
      <c r="E28" s="25" t="s">
        <v>230</v>
      </c>
    </row>
    <row r="29" spans="1:5" ht="14.9" hidden="1" customHeight="1" x14ac:dyDescent="0.35">
      <c r="A29" s="596"/>
      <c r="B29" s="587"/>
      <c r="C29" s="602"/>
      <c r="D29" s="131">
        <v>2</v>
      </c>
      <c r="E29" s="132"/>
    </row>
    <row r="30" spans="1:5" ht="14.9" customHeight="1" x14ac:dyDescent="0.35">
      <c r="A30" s="596"/>
      <c r="B30" s="587"/>
      <c r="C30" s="602"/>
      <c r="D30" s="131">
        <v>1</v>
      </c>
      <c r="E30" s="132" t="s">
        <v>1682</v>
      </c>
    </row>
    <row r="31" spans="1:5" ht="14.9" customHeight="1" x14ac:dyDescent="0.35">
      <c r="A31" s="596"/>
      <c r="B31" s="587"/>
      <c r="C31" s="602"/>
      <c r="D31" s="131">
        <v>2</v>
      </c>
      <c r="E31" s="132" t="s">
        <v>1694</v>
      </c>
    </row>
    <row r="32" spans="1:5" ht="14.9" customHeight="1" x14ac:dyDescent="0.35">
      <c r="A32" s="596"/>
      <c r="B32" s="587"/>
      <c r="C32" s="602"/>
      <c r="D32" s="131">
        <v>3</v>
      </c>
      <c r="E32" s="132" t="s">
        <v>1683</v>
      </c>
    </row>
    <row r="33" spans="1:5" ht="14.9" customHeight="1" x14ac:dyDescent="0.35">
      <c r="A33" s="596"/>
      <c r="B33" s="587"/>
      <c r="C33" s="603"/>
      <c r="D33" s="126" t="s">
        <v>231</v>
      </c>
      <c r="E33" s="97">
        <v>1</v>
      </c>
    </row>
    <row r="34" spans="1:5" ht="14.15" customHeight="1" x14ac:dyDescent="0.35">
      <c r="A34" s="596"/>
      <c r="B34" s="587" t="s">
        <v>633</v>
      </c>
      <c r="C34" s="607" t="s">
        <v>1328</v>
      </c>
      <c r="D34" s="610" t="s">
        <v>1352</v>
      </c>
      <c r="E34" s="610"/>
    </row>
    <row r="35" spans="1:5" x14ac:dyDescent="0.35">
      <c r="A35" s="596"/>
      <c r="B35" s="587"/>
      <c r="C35" s="608"/>
      <c r="D35" s="64" t="s">
        <v>229</v>
      </c>
      <c r="E35" s="25" t="s">
        <v>230</v>
      </c>
    </row>
    <row r="36" spans="1:5" x14ac:dyDescent="0.35">
      <c r="A36" s="596"/>
      <c r="B36" s="587"/>
      <c r="C36" s="608"/>
      <c r="D36" s="131">
        <v>1</v>
      </c>
      <c r="E36" s="132" t="s">
        <v>1685</v>
      </c>
    </row>
    <row r="37" spans="1:5" x14ac:dyDescent="0.35">
      <c r="A37" s="596"/>
      <c r="B37" s="587"/>
      <c r="C37" s="608"/>
      <c r="D37" s="131">
        <v>2</v>
      </c>
      <c r="E37" s="132" t="s">
        <v>1684</v>
      </c>
    </row>
    <row r="38" spans="1:5" x14ac:dyDescent="0.35">
      <c r="A38" s="596"/>
      <c r="B38" s="587"/>
      <c r="C38" s="608"/>
      <c r="D38" s="131">
        <v>3</v>
      </c>
      <c r="E38" s="132" t="s">
        <v>1686</v>
      </c>
    </row>
    <row r="39" spans="1:5" ht="14.9" customHeight="1" x14ac:dyDescent="0.35">
      <c r="A39" s="596"/>
      <c r="B39" s="587"/>
      <c r="C39" s="609"/>
      <c r="D39" s="126" t="s">
        <v>231</v>
      </c>
      <c r="E39" s="97">
        <v>2</v>
      </c>
    </row>
    <row r="40" spans="1:5" x14ac:dyDescent="0.35">
      <c r="A40" s="596"/>
      <c r="B40" s="596" t="s">
        <v>1021</v>
      </c>
      <c r="C40" s="597" t="s">
        <v>1201</v>
      </c>
      <c r="D40" s="600" t="s">
        <v>1353</v>
      </c>
      <c r="E40" s="600"/>
    </row>
    <row r="41" spans="1:5" x14ac:dyDescent="0.35">
      <c r="A41" s="596"/>
      <c r="B41" s="596"/>
      <c r="C41" s="598"/>
      <c r="D41" s="64" t="s">
        <v>229</v>
      </c>
      <c r="E41" s="25" t="s">
        <v>230</v>
      </c>
    </row>
    <row r="42" spans="1:5" x14ac:dyDescent="0.35">
      <c r="A42" s="596"/>
      <c r="B42" s="596"/>
      <c r="C42" s="598"/>
      <c r="D42" s="131">
        <v>1</v>
      </c>
      <c r="E42" s="132" t="s">
        <v>1687</v>
      </c>
    </row>
    <row r="43" spans="1:5" x14ac:dyDescent="0.35">
      <c r="A43" s="596"/>
      <c r="B43" s="596"/>
      <c r="C43" s="598"/>
      <c r="D43" s="131">
        <v>2</v>
      </c>
      <c r="E43" s="132" t="s">
        <v>1688</v>
      </c>
    </row>
    <row r="44" spans="1:5" x14ac:dyDescent="0.35">
      <c r="A44" s="596"/>
      <c r="B44" s="596"/>
      <c r="C44" s="598"/>
      <c r="D44" s="131">
        <v>3</v>
      </c>
      <c r="E44" s="132" t="s">
        <v>1689</v>
      </c>
    </row>
    <row r="45" spans="1:5" x14ac:dyDescent="0.35">
      <c r="A45" s="596"/>
      <c r="B45" s="596"/>
      <c r="C45" s="599"/>
      <c r="D45" s="126" t="s">
        <v>231</v>
      </c>
      <c r="E45" s="97">
        <v>2</v>
      </c>
    </row>
    <row r="46" spans="1:5" x14ac:dyDescent="0.35">
      <c r="A46" s="617" t="s">
        <v>1329</v>
      </c>
      <c r="B46" s="617" t="s">
        <v>1731</v>
      </c>
      <c r="C46" s="618" t="s">
        <v>1553</v>
      </c>
      <c r="D46" s="621" t="s">
        <v>1690</v>
      </c>
      <c r="E46" s="621"/>
    </row>
    <row r="47" spans="1:5" x14ac:dyDescent="0.35">
      <c r="A47" s="617"/>
      <c r="B47" s="617"/>
      <c r="C47" s="619"/>
      <c r="D47" s="64" t="s">
        <v>229</v>
      </c>
      <c r="E47" s="25" t="s">
        <v>230</v>
      </c>
    </row>
    <row r="48" spans="1:5" x14ac:dyDescent="0.35">
      <c r="A48" s="617"/>
      <c r="B48" s="617"/>
      <c r="C48" s="619"/>
      <c r="D48" s="131">
        <v>1</v>
      </c>
      <c r="E48" s="132" t="s">
        <v>1692</v>
      </c>
    </row>
    <row r="49" spans="1:5" x14ac:dyDescent="0.35">
      <c r="A49" s="617"/>
      <c r="B49" s="617"/>
      <c r="C49" s="619"/>
      <c r="D49" s="131">
        <v>2</v>
      </c>
      <c r="E49" s="132" t="s">
        <v>1693</v>
      </c>
    </row>
    <row r="50" spans="1:5" x14ac:dyDescent="0.35">
      <c r="A50" s="617"/>
      <c r="B50" s="617"/>
      <c r="C50" s="619"/>
      <c r="D50" s="131">
        <v>3</v>
      </c>
      <c r="E50" s="132" t="s">
        <v>1691</v>
      </c>
    </row>
    <row r="51" spans="1:5" x14ac:dyDescent="0.35">
      <c r="A51" s="617"/>
      <c r="B51" s="617"/>
      <c r="C51" s="620"/>
      <c r="D51" s="126" t="s">
        <v>231</v>
      </c>
      <c r="E51" s="97">
        <v>1</v>
      </c>
    </row>
    <row r="52" spans="1:5" x14ac:dyDescent="0.35">
      <c r="A52" s="617"/>
      <c r="B52" s="622" t="s">
        <v>386</v>
      </c>
      <c r="C52" s="618" t="s">
        <v>1214</v>
      </c>
      <c r="D52" s="625" t="s">
        <v>1354</v>
      </c>
      <c r="E52" s="626"/>
    </row>
    <row r="53" spans="1:5" x14ac:dyDescent="0.35">
      <c r="A53" s="617"/>
      <c r="B53" s="623"/>
      <c r="C53" s="619"/>
      <c r="D53" s="64" t="s">
        <v>229</v>
      </c>
      <c r="E53" s="25" t="s">
        <v>230</v>
      </c>
    </row>
    <row r="54" spans="1:5" x14ac:dyDescent="0.35">
      <c r="A54" s="617"/>
      <c r="B54" s="623"/>
      <c r="C54" s="619"/>
      <c r="D54" s="131">
        <v>1</v>
      </c>
      <c r="E54" s="132" t="s">
        <v>1682</v>
      </c>
    </row>
    <row r="55" spans="1:5" x14ac:dyDescent="0.35">
      <c r="A55" s="617"/>
      <c r="B55" s="623"/>
      <c r="C55" s="619"/>
      <c r="D55" s="131">
        <v>2</v>
      </c>
      <c r="E55" s="132" t="s">
        <v>1694</v>
      </c>
    </row>
    <row r="56" spans="1:5" x14ac:dyDescent="0.35">
      <c r="A56" s="617"/>
      <c r="B56" s="623"/>
      <c r="C56" s="619"/>
      <c r="D56" s="131">
        <v>3</v>
      </c>
      <c r="E56" s="132" t="s">
        <v>1683</v>
      </c>
    </row>
    <row r="57" spans="1:5" x14ac:dyDescent="0.35">
      <c r="A57" s="617"/>
      <c r="B57" s="624"/>
      <c r="C57" s="620"/>
      <c r="D57" s="126" t="s">
        <v>231</v>
      </c>
      <c r="E57" s="97">
        <v>1</v>
      </c>
    </row>
    <row r="58" spans="1:5" x14ac:dyDescent="0.35">
      <c r="A58" s="617"/>
      <c r="B58" s="622" t="s">
        <v>388</v>
      </c>
      <c r="C58" s="618" t="s">
        <v>389</v>
      </c>
      <c r="D58" s="625" t="s">
        <v>1355</v>
      </c>
      <c r="E58" s="626"/>
    </row>
    <row r="59" spans="1:5" x14ac:dyDescent="0.35">
      <c r="A59" s="617"/>
      <c r="B59" s="623"/>
      <c r="C59" s="619"/>
      <c r="D59" s="64" t="s">
        <v>229</v>
      </c>
      <c r="E59" s="25" t="s">
        <v>230</v>
      </c>
    </row>
    <row r="60" spans="1:5" x14ac:dyDescent="0.35">
      <c r="A60" s="617"/>
      <c r="B60" s="623"/>
      <c r="C60" s="619"/>
      <c r="D60" s="131">
        <v>1</v>
      </c>
      <c r="E60" s="132" t="s">
        <v>1695</v>
      </c>
    </row>
    <row r="61" spans="1:5" x14ac:dyDescent="0.35">
      <c r="A61" s="617"/>
      <c r="B61" s="623"/>
      <c r="C61" s="619"/>
      <c r="D61" s="131">
        <v>2</v>
      </c>
      <c r="E61" s="132" t="s">
        <v>1696</v>
      </c>
    </row>
    <row r="62" spans="1:5" x14ac:dyDescent="0.35">
      <c r="A62" s="617"/>
      <c r="B62" s="623"/>
      <c r="C62" s="619"/>
      <c r="D62" s="131">
        <v>3</v>
      </c>
      <c r="E62" s="132" t="s">
        <v>1697</v>
      </c>
    </row>
    <row r="63" spans="1:5" x14ac:dyDescent="0.35">
      <c r="A63" s="617"/>
      <c r="B63" s="624"/>
      <c r="C63" s="620"/>
      <c r="D63" s="126" t="s">
        <v>231</v>
      </c>
      <c r="E63" s="97">
        <v>2</v>
      </c>
    </row>
    <row r="64" spans="1:5" x14ac:dyDescent="0.35">
      <c r="A64" s="614" t="s">
        <v>559</v>
      </c>
      <c r="B64" s="627" t="s">
        <v>1423</v>
      </c>
      <c r="C64" s="590" t="s">
        <v>817</v>
      </c>
      <c r="D64" s="534" t="s">
        <v>1358</v>
      </c>
      <c r="E64" s="534"/>
    </row>
    <row r="65" spans="1:5" x14ac:dyDescent="0.35">
      <c r="A65" s="615"/>
      <c r="B65" s="627"/>
      <c r="C65" s="591"/>
      <c r="D65" s="64" t="s">
        <v>229</v>
      </c>
      <c r="E65" s="25" t="s">
        <v>230</v>
      </c>
    </row>
    <row r="66" spans="1:5" x14ac:dyDescent="0.35">
      <c r="A66" s="615"/>
      <c r="B66" s="627"/>
      <c r="C66" s="591"/>
      <c r="D66" s="131">
        <v>1</v>
      </c>
      <c r="E66" s="132">
        <v>2.6</v>
      </c>
    </row>
    <row r="67" spans="1:5" x14ac:dyDescent="0.35">
      <c r="A67" s="615"/>
      <c r="B67" s="627"/>
      <c r="C67" s="591"/>
      <c r="D67" s="131">
        <v>2</v>
      </c>
      <c r="E67" s="132">
        <v>4.5</v>
      </c>
    </row>
    <row r="68" spans="1:5" x14ac:dyDescent="0.35">
      <c r="A68" s="615"/>
      <c r="B68" s="627"/>
      <c r="C68" s="591"/>
      <c r="D68" s="131">
        <v>3</v>
      </c>
      <c r="E68" s="132">
        <v>6</v>
      </c>
    </row>
    <row r="69" spans="1:5" x14ac:dyDescent="0.35">
      <c r="A69" s="615"/>
      <c r="B69" s="627"/>
      <c r="C69" s="591"/>
      <c r="D69" s="131">
        <v>4</v>
      </c>
      <c r="E69" s="132">
        <v>8.5</v>
      </c>
    </row>
    <row r="70" spans="1:5" x14ac:dyDescent="0.35">
      <c r="A70" s="616"/>
      <c r="B70" s="627"/>
      <c r="C70" s="592"/>
      <c r="D70" s="126" t="s">
        <v>231</v>
      </c>
      <c r="E70" s="97">
        <v>2</v>
      </c>
    </row>
    <row r="71" spans="1:5" x14ac:dyDescent="0.35">
      <c r="A71" s="632" t="s">
        <v>658</v>
      </c>
      <c r="B71" s="632" t="s">
        <v>1656</v>
      </c>
      <c r="C71" s="588" t="s">
        <v>1658</v>
      </c>
      <c r="D71" s="534" t="s">
        <v>1657</v>
      </c>
      <c r="E71" s="534"/>
    </row>
    <row r="72" spans="1:5" ht="14.5" customHeight="1" x14ac:dyDescent="0.35">
      <c r="A72" s="632"/>
      <c r="B72" s="632"/>
      <c r="C72" s="588"/>
      <c r="D72" s="64" t="s">
        <v>229</v>
      </c>
      <c r="E72" s="25" t="s">
        <v>230</v>
      </c>
    </row>
    <row r="73" spans="1:5" x14ac:dyDescent="0.35">
      <c r="A73" s="632"/>
      <c r="B73" s="632"/>
      <c r="C73" s="588"/>
      <c r="D73" s="131">
        <v>1</v>
      </c>
      <c r="E73" s="132" t="s">
        <v>1698</v>
      </c>
    </row>
    <row r="74" spans="1:5" x14ac:dyDescent="0.35">
      <c r="A74" s="632"/>
      <c r="B74" s="632"/>
      <c r="C74" s="588"/>
      <c r="D74" s="131">
        <v>2</v>
      </c>
      <c r="E74" s="132" t="s">
        <v>1699</v>
      </c>
    </row>
    <row r="75" spans="1:5" x14ac:dyDescent="0.35">
      <c r="A75" s="632"/>
      <c r="B75" s="632"/>
      <c r="C75" s="588"/>
      <c r="D75" s="131">
        <v>3</v>
      </c>
      <c r="E75" s="132" t="s">
        <v>1700</v>
      </c>
    </row>
    <row r="76" spans="1:5" x14ac:dyDescent="0.35">
      <c r="A76" s="632"/>
      <c r="B76" s="632"/>
      <c r="C76" s="588"/>
      <c r="D76" s="126" t="s">
        <v>231</v>
      </c>
      <c r="E76" s="97">
        <v>2</v>
      </c>
    </row>
    <row r="77" spans="1:5" x14ac:dyDescent="0.35">
      <c r="A77" s="509" t="s">
        <v>1652</v>
      </c>
      <c r="B77" s="503"/>
      <c r="C77" s="504"/>
      <c r="D77" s="505"/>
      <c r="E77" s="506"/>
    </row>
    <row r="78" spans="1:5" x14ac:dyDescent="0.35">
      <c r="A78" s="611" t="s">
        <v>639</v>
      </c>
      <c r="B78" s="628" t="s">
        <v>641</v>
      </c>
      <c r="C78" s="597" t="s">
        <v>1330</v>
      </c>
      <c r="D78" s="534" t="s">
        <v>1356</v>
      </c>
      <c r="E78" s="534"/>
    </row>
    <row r="79" spans="1:5" x14ac:dyDescent="0.35">
      <c r="A79" s="611"/>
      <c r="B79" s="628"/>
      <c r="C79" s="598"/>
      <c r="D79" s="498" t="s">
        <v>229</v>
      </c>
      <c r="E79" s="499" t="s">
        <v>230</v>
      </c>
    </row>
    <row r="80" spans="1:5" x14ac:dyDescent="0.35">
      <c r="A80" s="611"/>
      <c r="B80" s="628"/>
      <c r="C80" s="598"/>
      <c r="D80" s="500">
        <v>1</v>
      </c>
      <c r="E80" s="501" t="s">
        <v>1701</v>
      </c>
    </row>
    <row r="81" spans="1:5" x14ac:dyDescent="0.35">
      <c r="A81" s="611"/>
      <c r="B81" s="628"/>
      <c r="C81" s="598"/>
      <c r="D81" s="500">
        <v>2</v>
      </c>
      <c r="E81" s="132" t="s">
        <v>1694</v>
      </c>
    </row>
    <row r="82" spans="1:5" x14ac:dyDescent="0.35">
      <c r="A82" s="611"/>
      <c r="B82" s="628"/>
      <c r="C82" s="598"/>
      <c r="D82" s="500">
        <v>3</v>
      </c>
      <c r="E82" s="132" t="s">
        <v>1702</v>
      </c>
    </row>
    <row r="83" spans="1:5" x14ac:dyDescent="0.35">
      <c r="A83" s="611"/>
      <c r="B83" s="628"/>
      <c r="C83" s="598"/>
      <c r="D83" s="502" t="s">
        <v>231</v>
      </c>
      <c r="E83" s="97">
        <v>1</v>
      </c>
    </row>
    <row r="84" spans="1:5" x14ac:dyDescent="0.35">
      <c r="A84" s="614" t="s">
        <v>559</v>
      </c>
      <c r="B84" s="629" t="s">
        <v>526</v>
      </c>
      <c r="C84" s="590" t="s">
        <v>1647</v>
      </c>
      <c r="D84" s="534" t="s">
        <v>1357</v>
      </c>
      <c r="E84" s="534"/>
    </row>
    <row r="85" spans="1:5" x14ac:dyDescent="0.35">
      <c r="A85" s="615"/>
      <c r="B85" s="630"/>
      <c r="C85" s="591"/>
      <c r="D85" s="64" t="s">
        <v>229</v>
      </c>
      <c r="E85" s="25" t="s">
        <v>230</v>
      </c>
    </row>
    <row r="86" spans="1:5" x14ac:dyDescent="0.35">
      <c r="A86" s="615"/>
      <c r="B86" s="630"/>
      <c r="C86" s="591"/>
      <c r="D86" s="131">
        <v>1</v>
      </c>
      <c r="E86" s="132">
        <v>2.5</v>
      </c>
    </row>
    <row r="87" spans="1:5" x14ac:dyDescent="0.35">
      <c r="A87" s="615"/>
      <c r="B87" s="630"/>
      <c r="C87" s="591"/>
      <c r="D87" s="131">
        <v>2</v>
      </c>
      <c r="E87" s="132">
        <v>3</v>
      </c>
    </row>
    <row r="88" spans="1:5" x14ac:dyDescent="0.35">
      <c r="A88" s="615"/>
      <c r="B88" s="630"/>
      <c r="C88" s="591"/>
      <c r="D88" s="131">
        <v>3</v>
      </c>
      <c r="E88" s="132">
        <v>4</v>
      </c>
    </row>
    <row r="89" spans="1:5" x14ac:dyDescent="0.35">
      <c r="A89" s="616"/>
      <c r="B89" s="631"/>
      <c r="C89" s="592"/>
      <c r="D89" s="126" t="s">
        <v>231</v>
      </c>
      <c r="E89" s="97">
        <v>2</v>
      </c>
    </row>
    <row r="90" spans="1:5" x14ac:dyDescent="0.35">
      <c r="A90" s="633" t="s">
        <v>415</v>
      </c>
      <c r="B90" s="636" t="s">
        <v>417</v>
      </c>
      <c r="C90" s="590" t="s">
        <v>1649</v>
      </c>
      <c r="D90" s="534" t="s">
        <v>1648</v>
      </c>
      <c r="E90" s="534"/>
    </row>
    <row r="91" spans="1:5" x14ac:dyDescent="0.35">
      <c r="A91" s="634"/>
      <c r="B91" s="637"/>
      <c r="C91" s="591"/>
      <c r="D91" s="64" t="s">
        <v>229</v>
      </c>
      <c r="E91" s="25" t="s">
        <v>230</v>
      </c>
    </row>
    <row r="92" spans="1:5" x14ac:dyDescent="0.35">
      <c r="A92" s="634"/>
      <c r="B92" s="637"/>
      <c r="C92" s="591"/>
      <c r="D92" s="131">
        <v>1</v>
      </c>
      <c r="E92" s="132" t="s">
        <v>1682</v>
      </c>
    </row>
    <row r="93" spans="1:5" x14ac:dyDescent="0.35">
      <c r="A93" s="634"/>
      <c r="B93" s="637"/>
      <c r="C93" s="591"/>
      <c r="D93" s="131">
        <v>2</v>
      </c>
      <c r="E93" s="132" t="s">
        <v>1694</v>
      </c>
    </row>
    <row r="94" spans="1:5" x14ac:dyDescent="0.35">
      <c r="A94" s="634"/>
      <c r="B94" s="637"/>
      <c r="C94" s="591"/>
      <c r="D94" s="131">
        <v>3</v>
      </c>
      <c r="E94" s="132" t="s">
        <v>1683</v>
      </c>
    </row>
    <row r="95" spans="1:5" x14ac:dyDescent="0.35">
      <c r="A95" s="634"/>
      <c r="B95" s="638"/>
      <c r="C95" s="592"/>
      <c r="D95" s="126" t="s">
        <v>231</v>
      </c>
      <c r="E95" s="97">
        <v>1</v>
      </c>
    </row>
    <row r="96" spans="1:5" x14ac:dyDescent="0.35">
      <c r="A96" s="634"/>
      <c r="B96" s="636" t="s">
        <v>1642</v>
      </c>
      <c r="C96" s="590" t="s">
        <v>1651</v>
      </c>
      <c r="D96" s="534" t="s">
        <v>1650</v>
      </c>
      <c r="E96" s="534"/>
    </row>
    <row r="97" spans="1:5" x14ac:dyDescent="0.35">
      <c r="A97" s="634"/>
      <c r="B97" s="637"/>
      <c r="C97" s="591"/>
      <c r="D97" s="64" t="s">
        <v>229</v>
      </c>
      <c r="E97" s="25" t="s">
        <v>230</v>
      </c>
    </row>
    <row r="98" spans="1:5" x14ac:dyDescent="0.35">
      <c r="A98" s="634"/>
      <c r="B98" s="637"/>
      <c r="C98" s="591"/>
      <c r="D98" s="131">
        <v>1</v>
      </c>
      <c r="E98" s="132" t="s">
        <v>1682</v>
      </c>
    </row>
    <row r="99" spans="1:5" x14ac:dyDescent="0.35">
      <c r="A99" s="634"/>
      <c r="B99" s="637"/>
      <c r="C99" s="591"/>
      <c r="D99" s="131">
        <v>2</v>
      </c>
      <c r="E99" s="132" t="s">
        <v>1694</v>
      </c>
    </row>
    <row r="100" spans="1:5" x14ac:dyDescent="0.35">
      <c r="A100" s="634"/>
      <c r="B100" s="637"/>
      <c r="C100" s="591"/>
      <c r="D100" s="131">
        <v>3</v>
      </c>
      <c r="E100" s="132" t="s">
        <v>1683</v>
      </c>
    </row>
    <row r="101" spans="1:5" x14ac:dyDescent="0.35">
      <c r="A101" s="635"/>
      <c r="B101" s="638"/>
      <c r="C101" s="592"/>
      <c r="D101" s="126" t="s">
        <v>231</v>
      </c>
      <c r="E101" s="97">
        <v>1</v>
      </c>
    </row>
    <row r="102" spans="1:5" x14ac:dyDescent="0.35">
      <c r="A102" s="593" t="s">
        <v>511</v>
      </c>
      <c r="B102" s="587" t="s">
        <v>1640</v>
      </c>
      <c r="C102" s="590" t="s">
        <v>1608</v>
      </c>
      <c r="D102" s="534" t="s">
        <v>1653</v>
      </c>
      <c r="E102" s="534"/>
    </row>
    <row r="103" spans="1:5" x14ac:dyDescent="0.35">
      <c r="A103" s="594"/>
      <c r="B103" s="587"/>
      <c r="C103" s="591"/>
      <c r="D103" s="64" t="s">
        <v>229</v>
      </c>
      <c r="E103" s="25" t="s">
        <v>230</v>
      </c>
    </row>
    <row r="104" spans="1:5" x14ac:dyDescent="0.35">
      <c r="A104" s="594"/>
      <c r="B104" s="587"/>
      <c r="C104" s="591"/>
      <c r="D104" s="131">
        <v>1</v>
      </c>
      <c r="E104" s="132" t="s">
        <v>1682</v>
      </c>
    </row>
    <row r="105" spans="1:5" x14ac:dyDescent="0.35">
      <c r="A105" s="594"/>
      <c r="B105" s="587"/>
      <c r="C105" s="591"/>
      <c r="D105" s="131">
        <v>2</v>
      </c>
      <c r="E105" s="132" t="s">
        <v>1694</v>
      </c>
    </row>
    <row r="106" spans="1:5" x14ac:dyDescent="0.35">
      <c r="A106" s="594"/>
      <c r="B106" s="587"/>
      <c r="C106" s="591"/>
      <c r="D106" s="131">
        <v>3</v>
      </c>
      <c r="E106" s="132" t="s">
        <v>1683</v>
      </c>
    </row>
    <row r="107" spans="1:5" x14ac:dyDescent="0.35">
      <c r="A107" s="594"/>
      <c r="B107" s="587"/>
      <c r="C107" s="592"/>
      <c r="D107" s="126" t="s">
        <v>231</v>
      </c>
      <c r="E107" s="97">
        <v>1</v>
      </c>
    </row>
    <row r="108" spans="1:5" x14ac:dyDescent="0.35">
      <c r="A108" s="594"/>
      <c r="B108" s="587" t="s">
        <v>1721</v>
      </c>
      <c r="C108" s="590" t="s">
        <v>1722</v>
      </c>
      <c r="D108" s="534" t="s">
        <v>1723</v>
      </c>
      <c r="E108" s="534"/>
    </row>
    <row r="109" spans="1:5" x14ac:dyDescent="0.35">
      <c r="A109" s="594"/>
      <c r="B109" s="587"/>
      <c r="C109" s="591"/>
      <c r="D109" s="64" t="s">
        <v>229</v>
      </c>
      <c r="E109" s="25" t="s">
        <v>230</v>
      </c>
    </row>
    <row r="110" spans="1:5" x14ac:dyDescent="0.35">
      <c r="A110" s="594"/>
      <c r="B110" s="587"/>
      <c r="C110" s="591"/>
      <c r="D110" s="131">
        <v>1</v>
      </c>
      <c r="E110" s="132" t="s">
        <v>1682</v>
      </c>
    </row>
    <row r="111" spans="1:5" x14ac:dyDescent="0.35">
      <c r="A111" s="594"/>
      <c r="B111" s="587"/>
      <c r="C111" s="591"/>
      <c r="D111" s="131">
        <v>2</v>
      </c>
      <c r="E111" s="132" t="s">
        <v>1694</v>
      </c>
    </row>
    <row r="112" spans="1:5" x14ac:dyDescent="0.35">
      <c r="A112" s="594"/>
      <c r="B112" s="587"/>
      <c r="C112" s="591"/>
      <c r="D112" s="131">
        <v>3</v>
      </c>
      <c r="E112" s="132" t="s">
        <v>1683</v>
      </c>
    </row>
    <row r="113" spans="1:5" x14ac:dyDescent="0.35">
      <c r="A113" s="595"/>
      <c r="B113" s="587"/>
      <c r="C113" s="592"/>
      <c r="D113" s="126" t="s">
        <v>231</v>
      </c>
      <c r="E113" s="97">
        <v>1</v>
      </c>
    </row>
    <row r="114" spans="1:5" x14ac:dyDescent="0.35">
      <c r="A114" s="586" t="s">
        <v>652</v>
      </c>
      <c r="B114" s="589" t="s">
        <v>645</v>
      </c>
      <c r="C114" s="588" t="s">
        <v>1177</v>
      </c>
      <c r="D114" s="534" t="s">
        <v>1654</v>
      </c>
      <c r="E114" s="534"/>
    </row>
    <row r="115" spans="1:5" x14ac:dyDescent="0.35">
      <c r="A115" s="586"/>
      <c r="B115" s="589"/>
      <c r="C115" s="588"/>
      <c r="D115" s="64" t="s">
        <v>229</v>
      </c>
      <c r="E115" s="25" t="s">
        <v>230</v>
      </c>
    </row>
    <row r="116" spans="1:5" x14ac:dyDescent="0.35">
      <c r="A116" s="586"/>
      <c r="B116" s="589"/>
      <c r="C116" s="588"/>
      <c r="D116" s="131">
        <v>1</v>
      </c>
      <c r="E116" s="132" t="s">
        <v>1703</v>
      </c>
    </row>
    <row r="117" spans="1:5" x14ac:dyDescent="0.35">
      <c r="A117" s="586"/>
      <c r="B117" s="589"/>
      <c r="C117" s="588"/>
      <c r="D117" s="131">
        <v>2</v>
      </c>
      <c r="E117" s="132" t="s">
        <v>1704</v>
      </c>
    </row>
    <row r="118" spans="1:5" x14ac:dyDescent="0.35">
      <c r="A118" s="586"/>
      <c r="B118" s="589"/>
      <c r="C118" s="588"/>
      <c r="D118" s="131">
        <v>3</v>
      </c>
      <c r="E118" s="132" t="s">
        <v>1705</v>
      </c>
    </row>
    <row r="119" spans="1:5" x14ac:dyDescent="0.35">
      <c r="A119" s="586"/>
      <c r="B119" s="589"/>
      <c r="C119" s="588"/>
      <c r="D119" s="126" t="s">
        <v>231</v>
      </c>
      <c r="E119" s="97">
        <v>2</v>
      </c>
    </row>
    <row r="120" spans="1:5" x14ac:dyDescent="0.35">
      <c r="A120" s="632" t="s">
        <v>658</v>
      </c>
      <c r="B120" s="632" t="s">
        <v>1000</v>
      </c>
      <c r="C120" s="588" t="s">
        <v>1274</v>
      </c>
      <c r="D120" s="534" t="s">
        <v>1655</v>
      </c>
      <c r="E120" s="534"/>
    </row>
    <row r="121" spans="1:5" x14ac:dyDescent="0.35">
      <c r="A121" s="632"/>
      <c r="B121" s="632"/>
      <c r="C121" s="588"/>
      <c r="D121" s="64" t="s">
        <v>229</v>
      </c>
      <c r="E121" s="25" t="s">
        <v>230</v>
      </c>
    </row>
    <row r="122" spans="1:5" x14ac:dyDescent="0.35">
      <c r="A122" s="632"/>
      <c r="B122" s="632"/>
      <c r="C122" s="588"/>
      <c r="D122" s="131">
        <v>1</v>
      </c>
      <c r="E122" s="193" t="s">
        <v>990</v>
      </c>
    </row>
    <row r="123" spans="1:5" x14ac:dyDescent="0.35">
      <c r="A123" s="632"/>
      <c r="B123" s="632"/>
      <c r="C123" s="588"/>
      <c r="D123" s="131">
        <v>2</v>
      </c>
      <c r="E123" s="132" t="s">
        <v>1706</v>
      </c>
    </row>
    <row r="124" spans="1:5" x14ac:dyDescent="0.35">
      <c r="A124" s="632"/>
      <c r="B124" s="632"/>
      <c r="C124" s="588"/>
      <c r="D124" s="131">
        <v>3</v>
      </c>
      <c r="E124" s="132" t="s">
        <v>1707</v>
      </c>
    </row>
    <row r="125" spans="1:5" x14ac:dyDescent="0.35">
      <c r="A125" s="632"/>
      <c r="B125" s="632"/>
      <c r="C125" s="588"/>
      <c r="D125" s="126" t="s">
        <v>231</v>
      </c>
      <c r="E125" s="97">
        <v>2</v>
      </c>
    </row>
  </sheetData>
  <mergeCells count="75">
    <mergeCell ref="A71:A76"/>
    <mergeCell ref="B71:B76"/>
    <mergeCell ref="C71:C76"/>
    <mergeCell ref="D71:E71"/>
    <mergeCell ref="C120:C125"/>
    <mergeCell ref="D120:E120"/>
    <mergeCell ref="B120:B125"/>
    <mergeCell ref="A120:A125"/>
    <mergeCell ref="A90:A101"/>
    <mergeCell ref="D90:E90"/>
    <mergeCell ref="B96:B101"/>
    <mergeCell ref="C96:C101"/>
    <mergeCell ref="D96:E96"/>
    <mergeCell ref="B90:B95"/>
    <mergeCell ref="C90:C95"/>
    <mergeCell ref="A78:A83"/>
    <mergeCell ref="C78:C83"/>
    <mergeCell ref="D78:E78"/>
    <mergeCell ref="B84:B89"/>
    <mergeCell ref="C84:C89"/>
    <mergeCell ref="D84:E84"/>
    <mergeCell ref="A84:A89"/>
    <mergeCell ref="D64:E64"/>
    <mergeCell ref="A46:A63"/>
    <mergeCell ref="B46:B51"/>
    <mergeCell ref="C46:C51"/>
    <mergeCell ref="D46:E46"/>
    <mergeCell ref="B52:B57"/>
    <mergeCell ref="C52:C57"/>
    <mergeCell ref="D52:E52"/>
    <mergeCell ref="B58:B63"/>
    <mergeCell ref="C58:C63"/>
    <mergeCell ref="D58:E58"/>
    <mergeCell ref="B64:B70"/>
    <mergeCell ref="C64:C70"/>
    <mergeCell ref="A64:A70"/>
    <mergeCell ref="B78:B83"/>
    <mergeCell ref="A3:A8"/>
    <mergeCell ref="B3:B8"/>
    <mergeCell ref="C3:C8"/>
    <mergeCell ref="D3:E3"/>
    <mergeCell ref="D27:E27"/>
    <mergeCell ref="A9:A20"/>
    <mergeCell ref="B9:B14"/>
    <mergeCell ref="C9:C14"/>
    <mergeCell ref="D9:E9"/>
    <mergeCell ref="B15:B20"/>
    <mergeCell ref="C15:C20"/>
    <mergeCell ref="D15:E15"/>
    <mergeCell ref="B27:B33"/>
    <mergeCell ref="C27:C33"/>
    <mergeCell ref="A21:A45"/>
    <mergeCell ref="B21:B26"/>
    <mergeCell ref="D1:E1"/>
    <mergeCell ref="H1:I1"/>
    <mergeCell ref="D2:E2"/>
    <mergeCell ref="B34:B39"/>
    <mergeCell ref="C34:C39"/>
    <mergeCell ref="D34:E34"/>
    <mergeCell ref="B40:B45"/>
    <mergeCell ref="C40:C45"/>
    <mergeCell ref="D40:E40"/>
    <mergeCell ref="C21:C26"/>
    <mergeCell ref="D21:E21"/>
    <mergeCell ref="A114:A119"/>
    <mergeCell ref="D102:E102"/>
    <mergeCell ref="B102:B107"/>
    <mergeCell ref="D114:E114"/>
    <mergeCell ref="C114:C119"/>
    <mergeCell ref="B114:B119"/>
    <mergeCell ref="C102:C107"/>
    <mergeCell ref="B108:B113"/>
    <mergeCell ref="C108:C113"/>
    <mergeCell ref="D108:E108"/>
    <mergeCell ref="A102:A113"/>
  </mergeCells>
  <pageMargins left="0.7" right="0.7" top="0.75" bottom="0.75" header="0.3" footer="0.3"/>
  <pageSetup paperSize="9" scale="42" orientation="portrait"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2:BL2437"/>
  <sheetViews>
    <sheetView topLeftCell="A1687" zoomScale="78" zoomScaleNormal="100" workbookViewId="0">
      <selection activeCell="D1708" sqref="D1708"/>
    </sheetView>
  </sheetViews>
  <sheetFormatPr baseColWidth="10" defaultColWidth="11.54296875" defaultRowHeight="14.5" x14ac:dyDescent="0.35"/>
  <cols>
    <col min="1" max="1" width="14.453125" customWidth="1"/>
    <col min="2" max="2" width="46.54296875" customWidth="1"/>
    <col min="3" max="3" width="80" customWidth="1"/>
    <col min="4" max="4" width="45" customWidth="1"/>
    <col min="5" max="5" width="71.54296875" customWidth="1"/>
    <col min="6" max="6" width="8.54296875" customWidth="1"/>
    <col min="7" max="7" width="24" customWidth="1"/>
    <col min="8" max="8" width="15.08984375" bestFit="1" customWidth="1"/>
    <col min="9" max="9" width="18.453125" bestFit="1" customWidth="1"/>
    <col min="10" max="10" width="22.54296875" bestFit="1" customWidth="1"/>
    <col min="11" max="11" width="26.453125" bestFit="1" customWidth="1"/>
    <col min="12" max="12" width="12.54296875" bestFit="1" customWidth="1"/>
    <col min="13" max="13" width="15" bestFit="1" customWidth="1"/>
    <col min="14" max="14" width="14.453125" bestFit="1" customWidth="1"/>
    <col min="15" max="15" width="18.90625" bestFit="1" customWidth="1"/>
    <col min="16" max="16" width="24.54296875" bestFit="1" customWidth="1"/>
    <col min="17" max="17" width="21.54296875" bestFit="1" customWidth="1"/>
    <col min="18" max="18" width="22" bestFit="1" customWidth="1"/>
    <col min="19" max="19" width="20.08984375" bestFit="1" customWidth="1"/>
    <col min="20" max="20" width="19.54296875" bestFit="1" customWidth="1"/>
    <col min="21" max="21" width="20.54296875" bestFit="1" customWidth="1"/>
    <col min="22" max="22" width="5.453125" bestFit="1" customWidth="1"/>
    <col min="23" max="23" width="8.54296875" bestFit="1" customWidth="1"/>
    <col min="24" max="24" width="23.54296875" bestFit="1" customWidth="1"/>
    <col min="25" max="25" width="21.54296875" bestFit="1" customWidth="1"/>
    <col min="26" max="26" width="32.54296875" bestFit="1" customWidth="1"/>
    <col min="27" max="27" width="27.54296875" bestFit="1" customWidth="1"/>
    <col min="28" max="28" width="30.54296875" bestFit="1" customWidth="1"/>
    <col min="29" max="29" width="26.453125" bestFit="1" customWidth="1"/>
    <col min="30" max="30" width="36" bestFit="1" customWidth="1"/>
    <col min="31" max="31" width="25.453125" bestFit="1" customWidth="1"/>
    <col min="32" max="32" width="22.54296875" bestFit="1" customWidth="1"/>
    <col min="33" max="33" width="20.54296875" bestFit="1" customWidth="1"/>
    <col min="34" max="34" width="16.54296875" bestFit="1" customWidth="1"/>
    <col min="35" max="35" width="15.453125" bestFit="1" customWidth="1"/>
    <col min="36" max="36" width="19.54296875" bestFit="1" customWidth="1"/>
    <col min="37" max="37" width="18.08984375" bestFit="1" customWidth="1"/>
    <col min="38" max="38" width="17" bestFit="1" customWidth="1"/>
    <col min="39" max="39" width="14.54296875" bestFit="1" customWidth="1"/>
    <col min="40" max="40" width="20.54296875" bestFit="1" customWidth="1"/>
    <col min="41" max="41" width="26.54296875" bestFit="1" customWidth="1"/>
    <col min="42" max="42" width="17.54296875" bestFit="1" customWidth="1"/>
    <col min="43" max="43" width="24.08984375" bestFit="1" customWidth="1"/>
    <col min="44" max="44" width="17.453125" bestFit="1" customWidth="1"/>
    <col min="45" max="45" width="18.453125" bestFit="1" customWidth="1"/>
    <col min="46" max="46" width="20.453125" bestFit="1" customWidth="1"/>
    <col min="47" max="47" width="14.08984375" bestFit="1" customWidth="1"/>
    <col min="48" max="48" width="22.453125" bestFit="1" customWidth="1"/>
    <col min="49" max="49" width="15.453125" bestFit="1" customWidth="1"/>
    <col min="50" max="50" width="23.453125" bestFit="1" customWidth="1"/>
    <col min="51" max="51" width="19" bestFit="1" customWidth="1"/>
    <col min="52" max="52" width="14.54296875" bestFit="1" customWidth="1"/>
    <col min="53" max="53" width="25.453125" bestFit="1" customWidth="1"/>
    <col min="54" max="54" width="14.54296875" bestFit="1" customWidth="1"/>
    <col min="55" max="55" width="17.08984375" bestFit="1" customWidth="1"/>
    <col min="56" max="56" width="21.453125" bestFit="1" customWidth="1"/>
    <col min="57" max="57" width="8.08984375" bestFit="1" customWidth="1"/>
    <col min="58" max="58" width="12" bestFit="1" customWidth="1"/>
    <col min="59" max="59" width="15.453125" bestFit="1" customWidth="1"/>
    <col min="60" max="60" width="22.54296875" bestFit="1" customWidth="1"/>
    <col min="61" max="61" width="10.54296875" bestFit="1" customWidth="1"/>
    <col min="62" max="62" width="7.453125" bestFit="1" customWidth="1"/>
    <col min="63" max="63" width="13.90625" bestFit="1" customWidth="1"/>
    <col min="64" max="64" width="20.453125" bestFit="1" customWidth="1"/>
  </cols>
  <sheetData>
    <row r="2" spans="1:9" x14ac:dyDescent="0.35">
      <c r="A2" s="643" t="s">
        <v>560</v>
      </c>
    </row>
    <row r="3" spans="1:9" x14ac:dyDescent="0.35">
      <c r="A3" s="644"/>
      <c r="B3" s="645" t="s">
        <v>539</v>
      </c>
      <c r="C3" s="646"/>
      <c r="D3" s="646"/>
      <c r="E3" s="646"/>
      <c r="F3" s="646"/>
      <c r="G3" s="646"/>
      <c r="H3" s="646"/>
      <c r="I3" s="646"/>
    </row>
    <row r="4" spans="1:9" x14ac:dyDescent="0.35">
      <c r="A4" s="644"/>
      <c r="B4" s="406" t="s">
        <v>1331</v>
      </c>
      <c r="C4" s="407"/>
    </row>
    <row r="5" spans="1:9" x14ac:dyDescent="0.35">
      <c r="A5" s="644"/>
      <c r="B5" s="408" t="s">
        <v>1332</v>
      </c>
      <c r="C5" s="409" t="s">
        <v>109</v>
      </c>
      <c r="D5" s="409" t="s">
        <v>110</v>
      </c>
      <c r="E5" s="409" t="s">
        <v>111</v>
      </c>
      <c r="F5" s="72" t="s">
        <v>112</v>
      </c>
      <c r="G5" s="72" t="s">
        <v>113</v>
      </c>
      <c r="H5" s="72" t="s">
        <v>114</v>
      </c>
      <c r="I5" s="72" t="s">
        <v>115</v>
      </c>
    </row>
    <row r="6" spans="1:9" x14ac:dyDescent="0.35">
      <c r="A6" s="644"/>
      <c r="B6" s="410" t="s">
        <v>108</v>
      </c>
      <c r="C6" s="411">
        <v>8.3800000000000008</v>
      </c>
      <c r="D6" s="411">
        <v>32.235999999999997</v>
      </c>
      <c r="E6" s="411">
        <v>66.819000000000003</v>
      </c>
      <c r="F6" s="411">
        <v>87.64</v>
      </c>
      <c r="G6" s="411">
        <v>50.906999999999996</v>
      </c>
      <c r="H6" s="411">
        <v>11.031000000000001</v>
      </c>
      <c r="I6" s="411">
        <v>0.58699999999999997</v>
      </c>
    </row>
    <row r="7" spans="1:9" x14ac:dyDescent="0.35">
      <c r="A7" s="644"/>
      <c r="B7" s="410" t="s">
        <v>116</v>
      </c>
      <c r="C7" s="411">
        <v>8.3800000000000008</v>
      </c>
      <c r="D7" s="411">
        <v>32.235999999999997</v>
      </c>
      <c r="E7" s="411">
        <v>66.819000000000003</v>
      </c>
      <c r="F7" s="411">
        <v>87.64</v>
      </c>
      <c r="G7" s="411">
        <v>50.906999999999996</v>
      </c>
      <c r="H7" s="411">
        <v>11.031000000000001</v>
      </c>
      <c r="I7" s="411">
        <v>0.58699999999999997</v>
      </c>
    </row>
    <row r="8" spans="1:9" x14ac:dyDescent="0.35">
      <c r="A8" s="644"/>
      <c r="B8" s="410" t="s">
        <v>117</v>
      </c>
      <c r="C8" s="411">
        <v>8.3800000000000008</v>
      </c>
      <c r="D8" s="411">
        <v>32.235999999999997</v>
      </c>
      <c r="E8" s="411">
        <v>66.819000000000003</v>
      </c>
      <c r="F8" s="411">
        <v>87.64</v>
      </c>
      <c r="G8" s="411">
        <v>50.906999999999996</v>
      </c>
      <c r="H8" s="411">
        <v>11.031000000000001</v>
      </c>
      <c r="I8" s="411">
        <v>0.58699999999999997</v>
      </c>
    </row>
    <row r="9" spans="1:9" x14ac:dyDescent="0.35">
      <c r="A9" s="644"/>
      <c r="B9" s="410" t="s">
        <v>118</v>
      </c>
      <c r="C9" s="411">
        <v>8.3800000000000008</v>
      </c>
      <c r="D9" s="411">
        <v>32.235999999999997</v>
      </c>
      <c r="E9" s="411">
        <v>66.819000000000003</v>
      </c>
      <c r="F9" s="411">
        <v>87.64</v>
      </c>
      <c r="G9" s="411">
        <v>50.906999999999996</v>
      </c>
      <c r="H9" s="411">
        <v>11.031000000000001</v>
      </c>
      <c r="I9" s="411">
        <v>0.58699999999999997</v>
      </c>
    </row>
    <row r="10" spans="1:9" x14ac:dyDescent="0.35">
      <c r="A10" s="644"/>
      <c r="B10" s="410" t="s">
        <v>119</v>
      </c>
      <c r="C10" s="411">
        <v>8.3800000000000008</v>
      </c>
      <c r="D10" s="411">
        <v>32.235999999999997</v>
      </c>
      <c r="E10" s="411">
        <v>66.819000000000003</v>
      </c>
      <c r="F10" s="411">
        <v>87.64</v>
      </c>
      <c r="G10" s="411">
        <v>50.906999999999996</v>
      </c>
      <c r="H10" s="411">
        <v>11.031000000000001</v>
      </c>
      <c r="I10" s="411">
        <v>0.58699999999999997</v>
      </c>
    </row>
    <row r="11" spans="1:9" x14ac:dyDescent="0.35">
      <c r="A11" s="644"/>
      <c r="B11" s="410" t="s">
        <v>120</v>
      </c>
      <c r="C11" s="411">
        <v>8.3800000000000008</v>
      </c>
      <c r="D11" s="411">
        <v>32.235999999999997</v>
      </c>
      <c r="E11" s="411">
        <v>66.819000000000003</v>
      </c>
      <c r="F11" s="411">
        <v>87.64</v>
      </c>
      <c r="G11" s="411">
        <v>50.906999999999996</v>
      </c>
      <c r="H11" s="411">
        <v>11.031000000000001</v>
      </c>
      <c r="I11" s="411">
        <v>0.58699999999999997</v>
      </c>
    </row>
    <row r="12" spans="1:9" x14ac:dyDescent="0.35">
      <c r="A12" s="644"/>
      <c r="B12" s="410" t="s">
        <v>121</v>
      </c>
      <c r="C12" s="411">
        <v>8.3800000000000008</v>
      </c>
      <c r="D12" s="411">
        <v>32.235999999999997</v>
      </c>
      <c r="E12" s="411">
        <v>66.819000000000003</v>
      </c>
      <c r="F12" s="411">
        <v>87.64</v>
      </c>
      <c r="G12" s="411">
        <v>50.906999999999996</v>
      </c>
      <c r="H12" s="411">
        <v>11.031000000000001</v>
      </c>
      <c r="I12" s="411">
        <v>0.58699999999999997</v>
      </c>
    </row>
    <row r="13" spans="1:9" x14ac:dyDescent="0.35">
      <c r="A13" s="644"/>
      <c r="B13" s="410" t="s">
        <v>122</v>
      </c>
      <c r="C13" s="411">
        <v>8.3800000000000008</v>
      </c>
      <c r="D13" s="411">
        <v>32.235999999999997</v>
      </c>
      <c r="E13" s="411">
        <v>66.819000000000003</v>
      </c>
      <c r="F13" s="411">
        <v>87.64</v>
      </c>
      <c r="G13" s="411">
        <v>50.906999999999996</v>
      </c>
      <c r="H13" s="411">
        <v>11.031000000000001</v>
      </c>
      <c r="I13" s="411">
        <v>0.58699999999999997</v>
      </c>
    </row>
    <row r="14" spans="1:9" x14ac:dyDescent="0.35">
      <c r="A14" s="644"/>
      <c r="B14" s="410" t="s">
        <v>123</v>
      </c>
      <c r="C14" s="411">
        <v>8.3800000000000008</v>
      </c>
      <c r="D14" s="411">
        <v>32.235999999999997</v>
      </c>
      <c r="E14" s="411">
        <v>66.819000000000003</v>
      </c>
      <c r="F14" s="411">
        <v>87.64</v>
      </c>
      <c r="G14" s="411">
        <v>50.906999999999996</v>
      </c>
      <c r="H14" s="411">
        <v>11.031000000000001</v>
      </c>
      <c r="I14" s="411">
        <v>0.58699999999999997</v>
      </c>
    </row>
    <row r="15" spans="1:9" x14ac:dyDescent="0.35">
      <c r="A15" s="644"/>
      <c r="B15" s="410" t="s">
        <v>124</v>
      </c>
      <c r="C15" s="411">
        <v>8.3800000000000008</v>
      </c>
      <c r="D15" s="411">
        <v>32.235999999999997</v>
      </c>
      <c r="E15" s="411">
        <v>66.819000000000003</v>
      </c>
      <c r="F15" s="411">
        <v>87.64</v>
      </c>
      <c r="G15" s="411">
        <v>50.906999999999996</v>
      </c>
      <c r="H15" s="411">
        <v>11.031000000000001</v>
      </c>
      <c r="I15" s="411">
        <v>0.58699999999999997</v>
      </c>
    </row>
    <row r="16" spans="1:9" x14ac:dyDescent="0.35">
      <c r="A16" s="644"/>
      <c r="B16" s="410" t="s">
        <v>125</v>
      </c>
      <c r="C16" s="411">
        <v>8.3800000000000008</v>
      </c>
      <c r="D16" s="411">
        <v>32.235999999999997</v>
      </c>
      <c r="E16" s="411">
        <v>66.819000000000003</v>
      </c>
      <c r="F16" s="411">
        <v>87.64</v>
      </c>
      <c r="G16" s="411">
        <v>50.906999999999996</v>
      </c>
      <c r="H16" s="411">
        <v>11.031000000000001</v>
      </c>
      <c r="I16" s="411">
        <v>0.58699999999999997</v>
      </c>
    </row>
    <row r="17" spans="1:9" x14ac:dyDescent="0.35">
      <c r="A17" s="644"/>
      <c r="B17" s="410" t="s">
        <v>126</v>
      </c>
      <c r="C17" s="411">
        <v>8.3800000000000008</v>
      </c>
      <c r="D17" s="411">
        <v>32.235999999999997</v>
      </c>
      <c r="E17" s="411">
        <v>66.819000000000003</v>
      </c>
      <c r="F17" s="411">
        <v>87.64</v>
      </c>
      <c r="G17" s="411">
        <v>50.906999999999996</v>
      </c>
      <c r="H17" s="411">
        <v>11.031000000000001</v>
      </c>
      <c r="I17" s="411">
        <v>0.58699999999999997</v>
      </c>
    </row>
    <row r="18" spans="1:9" x14ac:dyDescent="0.35">
      <c r="A18" s="644"/>
      <c r="B18" s="410" t="s">
        <v>127</v>
      </c>
      <c r="C18" s="411">
        <v>8.3800000000000008</v>
      </c>
      <c r="D18" s="411">
        <v>32.235999999999997</v>
      </c>
      <c r="E18" s="411">
        <v>66.819000000000003</v>
      </c>
      <c r="F18" s="411">
        <v>87.64</v>
      </c>
      <c r="G18" s="411">
        <v>50.906999999999996</v>
      </c>
      <c r="H18" s="411">
        <v>11.031000000000001</v>
      </c>
      <c r="I18" s="411">
        <v>0.58699999999999997</v>
      </c>
    </row>
    <row r="19" spans="1:9" x14ac:dyDescent="0.35">
      <c r="A19" s="644"/>
      <c r="B19" s="410" t="s">
        <v>128</v>
      </c>
      <c r="C19" s="411">
        <v>8.3800000000000008</v>
      </c>
      <c r="D19" s="411">
        <v>32.235999999999997</v>
      </c>
      <c r="E19" s="411">
        <v>66.819000000000003</v>
      </c>
      <c r="F19" s="411">
        <v>87.64</v>
      </c>
      <c r="G19" s="411">
        <v>50.906999999999996</v>
      </c>
      <c r="H19" s="411">
        <v>11.031000000000001</v>
      </c>
      <c r="I19" s="411">
        <v>0.58699999999999997</v>
      </c>
    </row>
    <row r="20" spans="1:9" x14ac:dyDescent="0.35">
      <c r="A20" s="644"/>
      <c r="B20" s="410" t="s">
        <v>129</v>
      </c>
      <c r="C20" s="411">
        <v>8.3800000000000008</v>
      </c>
      <c r="D20" s="411">
        <v>32.235999999999997</v>
      </c>
      <c r="E20" s="411">
        <v>66.819000000000003</v>
      </c>
      <c r="F20" s="411">
        <v>87.64</v>
      </c>
      <c r="G20" s="411">
        <v>50.906999999999996</v>
      </c>
      <c r="H20" s="411">
        <v>11.031000000000001</v>
      </c>
      <c r="I20" s="411">
        <v>0.58699999999999997</v>
      </c>
    </row>
    <row r="21" spans="1:9" x14ac:dyDescent="0.35">
      <c r="A21" s="644"/>
      <c r="B21" s="410" t="s">
        <v>130</v>
      </c>
      <c r="C21" s="411">
        <v>8.3800000000000008</v>
      </c>
      <c r="D21" s="411">
        <v>32.235999999999997</v>
      </c>
      <c r="E21" s="411">
        <v>66.819000000000003</v>
      </c>
      <c r="F21" s="411">
        <v>87.64</v>
      </c>
      <c r="G21" s="411">
        <v>50.906999999999996</v>
      </c>
      <c r="H21" s="411">
        <v>11.031000000000001</v>
      </c>
      <c r="I21" s="411">
        <v>0.58699999999999997</v>
      </c>
    </row>
    <row r="22" spans="1:9" x14ac:dyDescent="0.35">
      <c r="A22" s="644"/>
      <c r="B22" s="410" t="s">
        <v>131</v>
      </c>
      <c r="C22" s="411">
        <v>8.3800000000000008</v>
      </c>
      <c r="D22" s="411">
        <v>32.235999999999997</v>
      </c>
      <c r="E22" s="411">
        <v>66.819000000000003</v>
      </c>
      <c r="F22" s="411">
        <v>87.64</v>
      </c>
      <c r="G22" s="411">
        <v>50.906999999999996</v>
      </c>
      <c r="H22" s="411">
        <v>11.031000000000001</v>
      </c>
      <c r="I22" s="411">
        <v>0.58699999999999997</v>
      </c>
    </row>
    <row r="23" spans="1:9" x14ac:dyDescent="0.35">
      <c r="A23" s="644"/>
      <c r="B23" s="410" t="s">
        <v>132</v>
      </c>
      <c r="C23" s="411">
        <v>8.3800000000000008</v>
      </c>
      <c r="D23" s="411">
        <v>32.235999999999997</v>
      </c>
      <c r="E23" s="411">
        <v>66.819000000000003</v>
      </c>
      <c r="F23" s="411">
        <v>87.64</v>
      </c>
      <c r="G23" s="411">
        <v>50.906999999999996</v>
      </c>
      <c r="H23" s="411">
        <v>11.031000000000001</v>
      </c>
      <c r="I23" s="411">
        <v>0.58699999999999997</v>
      </c>
    </row>
    <row r="24" spans="1:9" x14ac:dyDescent="0.35">
      <c r="A24" s="644"/>
      <c r="B24" s="410" t="s">
        <v>133</v>
      </c>
      <c r="C24" s="411">
        <v>8.3800000000000008</v>
      </c>
      <c r="D24" s="411">
        <v>32.235999999999997</v>
      </c>
      <c r="E24" s="411">
        <v>66.819000000000003</v>
      </c>
      <c r="F24" s="411">
        <v>87.64</v>
      </c>
      <c r="G24" s="411">
        <v>50.906999999999996</v>
      </c>
      <c r="H24" s="411">
        <v>11.031000000000001</v>
      </c>
      <c r="I24" s="411">
        <v>0.58699999999999997</v>
      </c>
    </row>
    <row r="25" spans="1:9" x14ac:dyDescent="0.35">
      <c r="A25" s="644"/>
      <c r="B25" s="410" t="s">
        <v>134</v>
      </c>
      <c r="C25" s="411">
        <v>8.3800000000000008</v>
      </c>
      <c r="D25" s="411">
        <v>32.235999999999997</v>
      </c>
      <c r="E25" s="411">
        <v>66.819000000000003</v>
      </c>
      <c r="F25" s="411">
        <v>87.64</v>
      </c>
      <c r="G25" s="411">
        <v>50.906999999999996</v>
      </c>
      <c r="H25" s="411">
        <v>11.031000000000001</v>
      </c>
      <c r="I25" s="411">
        <v>0.58699999999999997</v>
      </c>
    </row>
    <row r="26" spans="1:9" x14ac:dyDescent="0.35">
      <c r="A26" s="644"/>
      <c r="B26" s="410" t="s">
        <v>135</v>
      </c>
      <c r="C26" s="411">
        <v>8.3800000000000008</v>
      </c>
      <c r="D26" s="411">
        <v>32.235999999999997</v>
      </c>
      <c r="E26" s="411">
        <v>66.819000000000003</v>
      </c>
      <c r="F26" s="411">
        <v>87.64</v>
      </c>
      <c r="G26" s="411">
        <v>50.906999999999996</v>
      </c>
      <c r="H26" s="411">
        <v>11.031000000000001</v>
      </c>
      <c r="I26" s="411">
        <v>0.58699999999999997</v>
      </c>
    </row>
    <row r="27" spans="1:9" x14ac:dyDescent="0.35">
      <c r="A27" s="644"/>
      <c r="B27" s="410" t="s">
        <v>136</v>
      </c>
      <c r="C27" s="411">
        <v>8.3800000000000008</v>
      </c>
      <c r="D27" s="411">
        <v>32.235999999999997</v>
      </c>
      <c r="E27" s="411">
        <v>66.819000000000003</v>
      </c>
      <c r="F27" s="411">
        <v>87.64</v>
      </c>
      <c r="G27" s="411">
        <v>50.906999999999996</v>
      </c>
      <c r="H27" s="411">
        <v>11.031000000000001</v>
      </c>
      <c r="I27" s="411">
        <v>0.58699999999999997</v>
      </c>
    </row>
    <row r="28" spans="1:9" x14ac:dyDescent="0.35">
      <c r="A28" s="644"/>
      <c r="B28" s="410" t="s">
        <v>137</v>
      </c>
      <c r="C28" s="411">
        <v>8.3800000000000008</v>
      </c>
      <c r="D28" s="411">
        <v>32.235999999999997</v>
      </c>
      <c r="E28" s="411">
        <v>66.819000000000003</v>
      </c>
      <c r="F28" s="411">
        <v>87.64</v>
      </c>
      <c r="G28" s="411">
        <v>50.906999999999996</v>
      </c>
      <c r="H28" s="411">
        <v>11.031000000000001</v>
      </c>
      <c r="I28" s="411">
        <v>0.58699999999999997</v>
      </c>
    </row>
    <row r="29" spans="1:9" x14ac:dyDescent="0.35">
      <c r="A29" s="644"/>
      <c r="B29" s="410" t="s">
        <v>138</v>
      </c>
      <c r="C29" s="411">
        <v>8.3800000000000008</v>
      </c>
      <c r="D29" s="411">
        <v>32.235999999999997</v>
      </c>
      <c r="E29" s="411">
        <v>66.819000000000003</v>
      </c>
      <c r="F29" s="411">
        <v>87.64</v>
      </c>
      <c r="G29" s="411">
        <v>50.906999999999996</v>
      </c>
      <c r="H29" s="411">
        <v>11.031000000000001</v>
      </c>
      <c r="I29" s="411">
        <v>0.58699999999999997</v>
      </c>
    </row>
    <row r="30" spans="1:9" x14ac:dyDescent="0.35">
      <c r="A30" s="644"/>
      <c r="B30" s="410" t="s">
        <v>139</v>
      </c>
      <c r="C30" s="411">
        <v>8.3800000000000008</v>
      </c>
      <c r="D30" s="411">
        <v>32.235999999999997</v>
      </c>
      <c r="E30" s="411">
        <v>66.819000000000003</v>
      </c>
      <c r="F30" s="411">
        <v>87.64</v>
      </c>
      <c r="G30" s="411">
        <v>50.906999999999996</v>
      </c>
      <c r="H30" s="411">
        <v>11.031000000000001</v>
      </c>
      <c r="I30" s="411">
        <v>0.58699999999999997</v>
      </c>
    </row>
    <row r="31" spans="1:9" x14ac:dyDescent="0.35">
      <c r="A31" s="644"/>
      <c r="B31" s="410" t="s">
        <v>140</v>
      </c>
      <c r="C31" s="411">
        <v>8.3800000000000008</v>
      </c>
      <c r="D31" s="411">
        <v>32.235999999999997</v>
      </c>
      <c r="E31" s="411">
        <v>66.819000000000003</v>
      </c>
      <c r="F31" s="411">
        <v>87.64</v>
      </c>
      <c r="G31" s="411">
        <v>50.906999999999996</v>
      </c>
      <c r="H31" s="411">
        <v>11.031000000000001</v>
      </c>
      <c r="I31" s="411">
        <v>0.58699999999999997</v>
      </c>
    </row>
    <row r="32" spans="1:9" x14ac:dyDescent="0.35">
      <c r="A32" s="644"/>
      <c r="B32" s="410" t="s">
        <v>141</v>
      </c>
      <c r="C32" s="411">
        <v>8.3800000000000008</v>
      </c>
      <c r="D32" s="411">
        <v>32.235999999999997</v>
      </c>
      <c r="E32" s="411">
        <v>66.819000000000003</v>
      </c>
      <c r="F32" s="411">
        <v>87.64</v>
      </c>
      <c r="G32" s="411">
        <v>50.906999999999996</v>
      </c>
      <c r="H32" s="411">
        <v>11.031000000000001</v>
      </c>
      <c r="I32" s="411">
        <v>0.58699999999999997</v>
      </c>
    </row>
    <row r="33" spans="1:9" x14ac:dyDescent="0.35">
      <c r="A33" s="644"/>
      <c r="B33" s="72" t="s">
        <v>142</v>
      </c>
      <c r="C33" s="411">
        <v>8.3800000000000008</v>
      </c>
      <c r="D33" s="411">
        <v>32.235999999999997</v>
      </c>
      <c r="E33" s="411">
        <v>66.819000000000003</v>
      </c>
      <c r="F33" s="411">
        <v>87.64</v>
      </c>
      <c r="G33" s="411">
        <v>50.906999999999996</v>
      </c>
      <c r="H33" s="411">
        <v>11.031000000000001</v>
      </c>
      <c r="I33" s="411">
        <v>0.58699999999999997</v>
      </c>
    </row>
    <row r="34" spans="1:9" x14ac:dyDescent="0.35">
      <c r="A34" s="644"/>
      <c r="B34" s="72" t="s">
        <v>143</v>
      </c>
      <c r="C34" s="411">
        <v>10.538</v>
      </c>
      <c r="D34" s="411">
        <v>48.683999999999997</v>
      </c>
      <c r="E34" s="411">
        <v>95.891999999999996</v>
      </c>
      <c r="F34" s="411">
        <v>84.331999999999994</v>
      </c>
      <c r="G34" s="411">
        <v>36.953000000000003</v>
      </c>
      <c r="H34" s="411">
        <v>7.3289999999999997</v>
      </c>
      <c r="I34" s="411">
        <v>0.312</v>
      </c>
    </row>
    <row r="35" spans="1:9" x14ac:dyDescent="0.35">
      <c r="A35" s="644"/>
      <c r="B35" s="72" t="s">
        <v>144</v>
      </c>
      <c r="C35" s="411">
        <v>5.17</v>
      </c>
      <c r="D35" s="411">
        <v>68.078000000000003</v>
      </c>
      <c r="E35" s="411">
        <v>88.768499999999989</v>
      </c>
      <c r="F35" s="411">
        <v>82.698999999999998</v>
      </c>
      <c r="G35" s="411">
        <v>44.967500000000001</v>
      </c>
      <c r="H35" s="411">
        <v>11.144500000000001</v>
      </c>
      <c r="I35" s="411">
        <v>0.79249999999999998</v>
      </c>
    </row>
    <row r="36" spans="1:9" x14ac:dyDescent="0.35">
      <c r="A36" s="644"/>
      <c r="B36" s="72" t="s">
        <v>145</v>
      </c>
      <c r="C36" s="411">
        <v>7.2480000000000002</v>
      </c>
      <c r="D36" s="411">
        <v>54.789000000000001</v>
      </c>
      <c r="E36" s="411">
        <v>128.80500000000001</v>
      </c>
      <c r="F36" s="411">
        <v>129.001</v>
      </c>
      <c r="G36" s="411">
        <v>60.84</v>
      </c>
      <c r="H36" s="411">
        <v>13.958</v>
      </c>
      <c r="I36" s="411">
        <v>0.77900000000000003</v>
      </c>
    </row>
    <row r="37" spans="1:9" x14ac:dyDescent="0.35">
      <c r="A37" s="644"/>
      <c r="B37" s="72" t="s">
        <v>146</v>
      </c>
      <c r="C37" s="411">
        <v>7.2480000000000002</v>
      </c>
      <c r="D37" s="411">
        <v>54.789000000000001</v>
      </c>
      <c r="E37" s="411">
        <v>128.80500000000001</v>
      </c>
      <c r="F37" s="411">
        <v>129.001</v>
      </c>
      <c r="G37" s="411">
        <v>60.84</v>
      </c>
      <c r="H37" s="411">
        <v>13.958</v>
      </c>
      <c r="I37" s="411">
        <v>0.77900000000000003</v>
      </c>
    </row>
    <row r="38" spans="1:9" x14ac:dyDescent="0.35">
      <c r="A38" s="644"/>
      <c r="B38" s="72" t="s">
        <v>147</v>
      </c>
      <c r="C38" s="411">
        <v>7.2480000000000002</v>
      </c>
      <c r="D38" s="411">
        <v>54.789000000000001</v>
      </c>
      <c r="E38" s="411">
        <v>128.80500000000001</v>
      </c>
      <c r="F38" s="411">
        <v>129.001</v>
      </c>
      <c r="G38" s="411">
        <v>60.84</v>
      </c>
      <c r="H38" s="411">
        <v>13.958</v>
      </c>
      <c r="I38" s="411">
        <v>0.77900000000000003</v>
      </c>
    </row>
    <row r="39" spans="1:9" x14ac:dyDescent="0.35">
      <c r="A39" s="644"/>
      <c r="B39" s="72" t="s">
        <v>148</v>
      </c>
      <c r="C39" s="411">
        <v>7.2229999999999999</v>
      </c>
      <c r="D39" s="411">
        <v>26.382000000000001</v>
      </c>
      <c r="E39" s="411">
        <v>68.742000000000004</v>
      </c>
      <c r="F39" s="411">
        <v>91.977999999999994</v>
      </c>
      <c r="G39" s="411">
        <v>52.265999999999998</v>
      </c>
      <c r="H39" s="411">
        <v>11.868</v>
      </c>
      <c r="I39" s="411">
        <v>2.0209999999999999</v>
      </c>
    </row>
    <row r="40" spans="1:9" x14ac:dyDescent="0.35">
      <c r="A40" s="644"/>
      <c r="B40" s="119" t="s">
        <v>149</v>
      </c>
      <c r="C40" s="411">
        <v>20.699000000000002</v>
      </c>
      <c r="D40" s="411">
        <v>85.486000000000004</v>
      </c>
      <c r="E40" s="411">
        <v>115.71</v>
      </c>
      <c r="F40" s="411">
        <v>88.435000000000002</v>
      </c>
      <c r="G40" s="411">
        <v>43.866999999999997</v>
      </c>
      <c r="H40" s="411">
        <v>9.4260000000000002</v>
      </c>
      <c r="I40" s="411">
        <v>0.47699999999999998</v>
      </c>
    </row>
    <row r="41" spans="1:9" x14ac:dyDescent="0.35">
      <c r="A41" s="644"/>
    </row>
    <row r="42" spans="1:9" x14ac:dyDescent="0.35">
      <c r="A42" s="644"/>
      <c r="B42" s="412" t="s">
        <v>1333</v>
      </c>
      <c r="C42" s="407"/>
    </row>
    <row r="43" spans="1:9" x14ac:dyDescent="0.35">
      <c r="A43" s="644"/>
      <c r="B43" s="408" t="s">
        <v>1332</v>
      </c>
      <c r="C43" s="409" t="s">
        <v>109</v>
      </c>
      <c r="D43" s="409" t="s">
        <v>110</v>
      </c>
      <c r="E43" s="409" t="s">
        <v>111</v>
      </c>
      <c r="F43" s="72" t="s">
        <v>112</v>
      </c>
      <c r="G43" s="72" t="s">
        <v>113</v>
      </c>
      <c r="H43" s="72" t="s">
        <v>114</v>
      </c>
      <c r="I43" s="72" t="s">
        <v>115</v>
      </c>
    </row>
    <row r="44" spans="1:9" x14ac:dyDescent="0.35">
      <c r="A44" s="644"/>
      <c r="B44" s="410" t="s">
        <v>108</v>
      </c>
      <c r="C44" s="411">
        <v>11.011407407407409</v>
      </c>
      <c r="D44" s="411">
        <v>41.748370370370374</v>
      </c>
      <c r="E44" s="411">
        <v>90.530296296296299</v>
      </c>
      <c r="F44" s="411">
        <v>102.41348148148147</v>
      </c>
      <c r="G44" s="411">
        <v>53.61518518518519</v>
      </c>
      <c r="H44" s="411">
        <v>11.542555555555559</v>
      </c>
      <c r="I44" s="411">
        <v>0.7416666666666667</v>
      </c>
    </row>
    <row r="45" spans="1:9" x14ac:dyDescent="0.35">
      <c r="A45" s="644"/>
      <c r="B45" s="410" t="s">
        <v>116</v>
      </c>
      <c r="C45" s="411">
        <v>11.011407407407409</v>
      </c>
      <c r="D45" s="411">
        <v>41.748370370370374</v>
      </c>
      <c r="E45" s="411">
        <v>90.530296296296299</v>
      </c>
      <c r="F45" s="411">
        <v>102.41348148148147</v>
      </c>
      <c r="G45" s="411">
        <v>53.61518518518519</v>
      </c>
      <c r="H45" s="411">
        <v>11.542555555555559</v>
      </c>
      <c r="I45" s="411">
        <v>0.7416666666666667</v>
      </c>
    </row>
    <row r="46" spans="1:9" x14ac:dyDescent="0.35">
      <c r="A46" s="644"/>
      <c r="B46" s="410" t="s">
        <v>117</v>
      </c>
      <c r="C46" s="411">
        <v>11.011407407407409</v>
      </c>
      <c r="D46" s="411">
        <v>41.748370370370374</v>
      </c>
      <c r="E46" s="411">
        <v>90.530296296296299</v>
      </c>
      <c r="F46" s="411">
        <v>102.41348148148147</v>
      </c>
      <c r="G46" s="411">
        <v>53.61518518518519</v>
      </c>
      <c r="H46" s="411">
        <v>11.542555555555559</v>
      </c>
      <c r="I46" s="411">
        <v>0.7416666666666667</v>
      </c>
    </row>
    <row r="47" spans="1:9" x14ac:dyDescent="0.35">
      <c r="A47" s="644"/>
      <c r="B47" s="410" t="s">
        <v>118</v>
      </c>
      <c r="C47" s="411">
        <v>11.011407407407409</v>
      </c>
      <c r="D47" s="411">
        <v>41.748370370370374</v>
      </c>
      <c r="E47" s="411">
        <v>90.530296296296299</v>
      </c>
      <c r="F47" s="411">
        <v>102.41348148148147</v>
      </c>
      <c r="G47" s="411">
        <v>53.61518518518519</v>
      </c>
      <c r="H47" s="411">
        <v>11.542555555555559</v>
      </c>
      <c r="I47" s="411">
        <v>0.7416666666666667</v>
      </c>
    </row>
    <row r="48" spans="1:9" x14ac:dyDescent="0.35">
      <c r="A48" s="644"/>
      <c r="B48" s="410" t="s">
        <v>119</v>
      </c>
      <c r="C48" s="411">
        <v>11.011407407407409</v>
      </c>
      <c r="D48" s="411">
        <v>41.748370370370374</v>
      </c>
      <c r="E48" s="411">
        <v>90.530296296296299</v>
      </c>
      <c r="F48" s="411">
        <v>102.41348148148147</v>
      </c>
      <c r="G48" s="411">
        <v>53.61518518518519</v>
      </c>
      <c r="H48" s="411">
        <v>11.542555555555559</v>
      </c>
      <c r="I48" s="411">
        <v>0.7416666666666667</v>
      </c>
    </row>
    <row r="49" spans="1:9" x14ac:dyDescent="0.35">
      <c r="A49" s="644"/>
      <c r="B49" s="410" t="s">
        <v>120</v>
      </c>
      <c r="C49" s="411">
        <v>11.011407407407409</v>
      </c>
      <c r="D49" s="411">
        <v>41.748370370370374</v>
      </c>
      <c r="E49" s="411">
        <v>90.530296296296299</v>
      </c>
      <c r="F49" s="411">
        <v>102.41348148148147</v>
      </c>
      <c r="G49" s="411">
        <v>53.61518518518519</v>
      </c>
      <c r="H49" s="411">
        <v>11.542555555555559</v>
      </c>
      <c r="I49" s="411">
        <v>0.7416666666666667</v>
      </c>
    </row>
    <row r="50" spans="1:9" x14ac:dyDescent="0.35">
      <c r="A50" s="644"/>
      <c r="B50" s="410" t="s">
        <v>121</v>
      </c>
      <c r="C50" s="411">
        <v>11.011407407407409</v>
      </c>
      <c r="D50" s="411">
        <v>41.748370370370374</v>
      </c>
      <c r="E50" s="411">
        <v>90.530296296296299</v>
      </c>
      <c r="F50" s="411">
        <v>102.41348148148147</v>
      </c>
      <c r="G50" s="411">
        <v>53.61518518518519</v>
      </c>
      <c r="H50" s="411">
        <v>11.542555555555559</v>
      </c>
      <c r="I50" s="411">
        <v>0.7416666666666667</v>
      </c>
    </row>
    <row r="51" spans="1:9" x14ac:dyDescent="0.35">
      <c r="A51" s="644"/>
      <c r="B51" s="410" t="s">
        <v>122</v>
      </c>
      <c r="C51" s="411">
        <v>11.011407407407409</v>
      </c>
      <c r="D51" s="411">
        <v>41.748370370370374</v>
      </c>
      <c r="E51" s="411">
        <v>90.530296296296299</v>
      </c>
      <c r="F51" s="411">
        <v>102.41348148148147</v>
      </c>
      <c r="G51" s="411">
        <v>53.61518518518519</v>
      </c>
      <c r="H51" s="411">
        <v>11.542555555555559</v>
      </c>
      <c r="I51" s="411">
        <v>0.7416666666666667</v>
      </c>
    </row>
    <row r="52" spans="1:9" x14ac:dyDescent="0.35">
      <c r="A52" s="644"/>
      <c r="B52" s="410" t="s">
        <v>123</v>
      </c>
      <c r="C52" s="411">
        <v>11.011407407407409</v>
      </c>
      <c r="D52" s="411">
        <v>41.748370370370374</v>
      </c>
      <c r="E52" s="411">
        <v>90.530296296296299</v>
      </c>
      <c r="F52" s="411">
        <v>102.41348148148147</v>
      </c>
      <c r="G52" s="411">
        <v>53.61518518518519</v>
      </c>
      <c r="H52" s="411">
        <v>11.542555555555559</v>
      </c>
      <c r="I52" s="411">
        <v>0.7416666666666667</v>
      </c>
    </row>
    <row r="53" spans="1:9" x14ac:dyDescent="0.35">
      <c r="A53" s="644"/>
      <c r="B53" s="410" t="s">
        <v>124</v>
      </c>
      <c r="C53" s="411">
        <v>11.011407407407409</v>
      </c>
      <c r="D53" s="411">
        <v>41.748370370370374</v>
      </c>
      <c r="E53" s="411">
        <v>90.530296296296299</v>
      </c>
      <c r="F53" s="411">
        <v>102.41348148148147</v>
      </c>
      <c r="G53" s="411">
        <v>53.61518518518519</v>
      </c>
      <c r="H53" s="411">
        <v>11.542555555555559</v>
      </c>
      <c r="I53" s="411">
        <v>0.7416666666666667</v>
      </c>
    </row>
    <row r="54" spans="1:9" x14ac:dyDescent="0.35">
      <c r="A54" s="644"/>
      <c r="B54" s="410" t="s">
        <v>125</v>
      </c>
      <c r="C54" s="411">
        <v>11.011407407407409</v>
      </c>
      <c r="D54" s="411">
        <v>41.748370370370374</v>
      </c>
      <c r="E54" s="411">
        <v>90.530296296296299</v>
      </c>
      <c r="F54" s="411">
        <v>102.41348148148147</v>
      </c>
      <c r="G54" s="411">
        <v>53.61518518518519</v>
      </c>
      <c r="H54" s="411">
        <v>11.542555555555559</v>
      </c>
      <c r="I54" s="411">
        <v>0.7416666666666667</v>
      </c>
    </row>
    <row r="55" spans="1:9" x14ac:dyDescent="0.35">
      <c r="A55" s="644"/>
      <c r="B55" s="410" t="s">
        <v>126</v>
      </c>
      <c r="C55" s="411">
        <v>11.011407407407409</v>
      </c>
      <c r="D55" s="411">
        <v>41.748370370370374</v>
      </c>
      <c r="E55" s="411">
        <v>90.530296296296299</v>
      </c>
      <c r="F55" s="411">
        <v>102.41348148148147</v>
      </c>
      <c r="G55" s="411">
        <v>53.61518518518519</v>
      </c>
      <c r="H55" s="411">
        <v>11.542555555555559</v>
      </c>
      <c r="I55" s="411">
        <v>0.7416666666666667</v>
      </c>
    </row>
    <row r="56" spans="1:9" x14ac:dyDescent="0.35">
      <c r="A56" s="644"/>
      <c r="B56" s="410" t="s">
        <v>127</v>
      </c>
      <c r="C56" s="411">
        <v>11.011407407407409</v>
      </c>
      <c r="D56" s="411">
        <v>41.748370370370374</v>
      </c>
      <c r="E56" s="411">
        <v>90.530296296296299</v>
      </c>
      <c r="F56" s="411">
        <v>102.41348148148147</v>
      </c>
      <c r="G56" s="411">
        <v>53.61518518518519</v>
      </c>
      <c r="H56" s="411">
        <v>11.542555555555559</v>
      </c>
      <c r="I56" s="411">
        <v>0.7416666666666667</v>
      </c>
    </row>
    <row r="57" spans="1:9" x14ac:dyDescent="0.35">
      <c r="A57" s="644"/>
      <c r="B57" s="410" t="s">
        <v>128</v>
      </c>
      <c r="C57" s="411">
        <v>11.011407407407409</v>
      </c>
      <c r="D57" s="411">
        <v>41.748370370370374</v>
      </c>
      <c r="E57" s="411">
        <v>90.530296296296299</v>
      </c>
      <c r="F57" s="411">
        <v>102.41348148148147</v>
      </c>
      <c r="G57" s="411">
        <v>53.61518518518519</v>
      </c>
      <c r="H57" s="411">
        <v>11.542555555555559</v>
      </c>
      <c r="I57" s="411">
        <v>0.7416666666666667</v>
      </c>
    </row>
    <row r="58" spans="1:9" x14ac:dyDescent="0.35">
      <c r="A58" s="644"/>
      <c r="B58" s="410" t="s">
        <v>129</v>
      </c>
      <c r="C58" s="411">
        <v>11.011407407407409</v>
      </c>
      <c r="D58" s="411">
        <v>41.748370370370374</v>
      </c>
      <c r="E58" s="411">
        <v>90.530296296296299</v>
      </c>
      <c r="F58" s="411">
        <v>102.41348148148147</v>
      </c>
      <c r="G58" s="411">
        <v>53.61518518518519</v>
      </c>
      <c r="H58" s="411">
        <v>11.542555555555559</v>
      </c>
      <c r="I58" s="411">
        <v>0.7416666666666667</v>
      </c>
    </row>
    <row r="59" spans="1:9" x14ac:dyDescent="0.35">
      <c r="A59" s="644"/>
      <c r="B59" s="410" t="s">
        <v>130</v>
      </c>
      <c r="C59" s="411">
        <v>11.011407407407409</v>
      </c>
      <c r="D59" s="411">
        <v>41.748370370370374</v>
      </c>
      <c r="E59" s="411">
        <v>90.530296296296299</v>
      </c>
      <c r="F59" s="411">
        <v>102.41348148148147</v>
      </c>
      <c r="G59" s="411">
        <v>53.61518518518519</v>
      </c>
      <c r="H59" s="411">
        <v>11.542555555555559</v>
      </c>
      <c r="I59" s="411">
        <v>0.7416666666666667</v>
      </c>
    </row>
    <row r="60" spans="1:9" x14ac:dyDescent="0.35">
      <c r="A60" s="644"/>
      <c r="B60" s="410" t="s">
        <v>131</v>
      </c>
      <c r="C60" s="411">
        <v>11.011407407407409</v>
      </c>
      <c r="D60" s="411">
        <v>41.748370370370374</v>
      </c>
      <c r="E60" s="411">
        <v>90.530296296296299</v>
      </c>
      <c r="F60" s="411">
        <v>102.41348148148147</v>
      </c>
      <c r="G60" s="411">
        <v>53.61518518518519</v>
      </c>
      <c r="H60" s="411">
        <v>11.542555555555559</v>
      </c>
      <c r="I60" s="411">
        <v>0.7416666666666667</v>
      </c>
    </row>
    <row r="61" spans="1:9" x14ac:dyDescent="0.35">
      <c r="A61" s="644"/>
      <c r="B61" s="410" t="s">
        <v>132</v>
      </c>
      <c r="C61" s="411">
        <v>11.011407407407409</v>
      </c>
      <c r="D61" s="411">
        <v>41.748370370370374</v>
      </c>
      <c r="E61" s="411">
        <v>90.530296296296299</v>
      </c>
      <c r="F61" s="411">
        <v>102.41348148148147</v>
      </c>
      <c r="G61" s="411">
        <v>53.61518518518519</v>
      </c>
      <c r="H61" s="411">
        <v>11.542555555555559</v>
      </c>
      <c r="I61" s="411">
        <v>0.7416666666666667</v>
      </c>
    </row>
    <row r="62" spans="1:9" x14ac:dyDescent="0.35">
      <c r="A62" s="644"/>
      <c r="B62" s="410" t="s">
        <v>133</v>
      </c>
      <c r="C62" s="411">
        <v>11.011407407407409</v>
      </c>
      <c r="D62" s="411">
        <v>41.748370370370374</v>
      </c>
      <c r="E62" s="411">
        <v>90.530296296296299</v>
      </c>
      <c r="F62" s="411">
        <v>102.41348148148147</v>
      </c>
      <c r="G62" s="411">
        <v>53.61518518518519</v>
      </c>
      <c r="H62" s="411">
        <v>11.542555555555559</v>
      </c>
      <c r="I62" s="411">
        <v>0.7416666666666667</v>
      </c>
    </row>
    <row r="63" spans="1:9" x14ac:dyDescent="0.35">
      <c r="A63" s="644"/>
      <c r="B63" s="410" t="s">
        <v>134</v>
      </c>
      <c r="C63" s="411">
        <v>11.011407407407409</v>
      </c>
      <c r="D63" s="411">
        <v>41.748370370370374</v>
      </c>
      <c r="E63" s="411">
        <v>90.530296296296299</v>
      </c>
      <c r="F63" s="411">
        <v>102.41348148148147</v>
      </c>
      <c r="G63" s="411">
        <v>53.61518518518519</v>
      </c>
      <c r="H63" s="411">
        <v>11.542555555555559</v>
      </c>
      <c r="I63" s="411">
        <v>0.7416666666666667</v>
      </c>
    </row>
    <row r="64" spans="1:9" x14ac:dyDescent="0.35">
      <c r="A64" s="644"/>
      <c r="B64" s="410" t="s">
        <v>135</v>
      </c>
      <c r="C64" s="411">
        <v>11.011407407407409</v>
      </c>
      <c r="D64" s="411">
        <v>41.748370370370374</v>
      </c>
      <c r="E64" s="411">
        <v>90.530296296296299</v>
      </c>
      <c r="F64" s="411">
        <v>102.41348148148147</v>
      </c>
      <c r="G64" s="411">
        <v>53.61518518518519</v>
      </c>
      <c r="H64" s="411">
        <v>11.542555555555559</v>
      </c>
      <c r="I64" s="411">
        <v>0.7416666666666667</v>
      </c>
    </row>
    <row r="65" spans="1:9" x14ac:dyDescent="0.35">
      <c r="A65" s="644"/>
      <c r="B65" s="410" t="s">
        <v>136</v>
      </c>
      <c r="C65" s="411">
        <v>11.011407407407409</v>
      </c>
      <c r="D65" s="411">
        <v>41.748370370370374</v>
      </c>
      <c r="E65" s="411">
        <v>90.530296296296299</v>
      </c>
      <c r="F65" s="411">
        <v>102.41348148148147</v>
      </c>
      <c r="G65" s="411">
        <v>53.61518518518519</v>
      </c>
      <c r="H65" s="411">
        <v>11.542555555555559</v>
      </c>
      <c r="I65" s="411">
        <v>0.7416666666666667</v>
      </c>
    </row>
    <row r="66" spans="1:9" x14ac:dyDescent="0.35">
      <c r="A66" s="644"/>
      <c r="B66" s="410" t="s">
        <v>137</v>
      </c>
      <c r="C66" s="411">
        <v>11.011407407407409</v>
      </c>
      <c r="D66" s="411">
        <v>41.748370370370374</v>
      </c>
      <c r="E66" s="411">
        <v>90.530296296296299</v>
      </c>
      <c r="F66" s="411">
        <v>102.41348148148147</v>
      </c>
      <c r="G66" s="411">
        <v>53.61518518518519</v>
      </c>
      <c r="H66" s="411">
        <v>11.542555555555559</v>
      </c>
      <c r="I66" s="411">
        <v>0.7416666666666667</v>
      </c>
    </row>
    <row r="67" spans="1:9" x14ac:dyDescent="0.35">
      <c r="A67" s="644"/>
      <c r="B67" s="410" t="s">
        <v>138</v>
      </c>
      <c r="C67" s="411">
        <v>11.011407407407409</v>
      </c>
      <c r="D67" s="411">
        <v>41.748370370370374</v>
      </c>
      <c r="E67" s="411">
        <v>90.530296296296299</v>
      </c>
      <c r="F67" s="411">
        <v>102.41348148148147</v>
      </c>
      <c r="G67" s="411">
        <v>53.61518518518519</v>
      </c>
      <c r="H67" s="411">
        <v>11.542555555555559</v>
      </c>
      <c r="I67" s="411">
        <v>0.7416666666666667</v>
      </c>
    </row>
    <row r="68" spans="1:9" x14ac:dyDescent="0.35">
      <c r="A68" s="644"/>
      <c r="B68" s="410" t="s">
        <v>139</v>
      </c>
      <c r="C68" s="411">
        <v>11.011407407407409</v>
      </c>
      <c r="D68" s="411">
        <v>41.748370370370374</v>
      </c>
      <c r="E68" s="411">
        <v>90.530296296296299</v>
      </c>
      <c r="F68" s="411">
        <v>102.41348148148147</v>
      </c>
      <c r="G68" s="411">
        <v>53.61518518518519</v>
      </c>
      <c r="H68" s="411">
        <v>11.542555555555559</v>
      </c>
      <c r="I68" s="411">
        <v>0.7416666666666667</v>
      </c>
    </row>
    <row r="69" spans="1:9" x14ac:dyDescent="0.35">
      <c r="A69" s="644"/>
      <c r="B69" s="410" t="s">
        <v>140</v>
      </c>
      <c r="C69" s="411">
        <v>11.011407407407409</v>
      </c>
      <c r="D69" s="411">
        <v>41.748370370370374</v>
      </c>
      <c r="E69" s="411">
        <v>90.530296296296299</v>
      </c>
      <c r="F69" s="411">
        <v>102.41348148148147</v>
      </c>
      <c r="G69" s="411">
        <v>53.61518518518519</v>
      </c>
      <c r="H69" s="411">
        <v>11.542555555555559</v>
      </c>
      <c r="I69" s="411">
        <v>0.7416666666666667</v>
      </c>
    </row>
    <row r="70" spans="1:9" x14ac:dyDescent="0.35">
      <c r="A70" s="644"/>
      <c r="B70" s="410" t="s">
        <v>141</v>
      </c>
      <c r="C70" s="411">
        <v>11.011407407407409</v>
      </c>
      <c r="D70" s="411">
        <v>41.748370370370374</v>
      </c>
      <c r="E70" s="411">
        <v>90.530296296296299</v>
      </c>
      <c r="F70" s="411">
        <v>102.41348148148147</v>
      </c>
      <c r="G70" s="411">
        <v>53.61518518518519</v>
      </c>
      <c r="H70" s="411">
        <v>11.542555555555559</v>
      </c>
      <c r="I70" s="411">
        <v>0.7416666666666667</v>
      </c>
    </row>
    <row r="71" spans="1:9" x14ac:dyDescent="0.35">
      <c r="A71" s="644"/>
      <c r="B71" s="72" t="s">
        <v>142</v>
      </c>
      <c r="C71" s="411">
        <v>11.011407407407409</v>
      </c>
      <c r="D71" s="411">
        <v>41.748370370370374</v>
      </c>
      <c r="E71" s="411">
        <v>90.530296296296299</v>
      </c>
      <c r="F71" s="411">
        <v>102.41348148148147</v>
      </c>
      <c r="G71" s="411">
        <v>53.61518518518519</v>
      </c>
      <c r="H71" s="411">
        <v>11.542555555555559</v>
      </c>
      <c r="I71" s="411">
        <v>0.7416666666666667</v>
      </c>
    </row>
    <row r="72" spans="1:9" x14ac:dyDescent="0.35">
      <c r="A72" s="644"/>
      <c r="B72" s="72" t="s">
        <v>143</v>
      </c>
      <c r="C72" s="411">
        <v>20.699000000000002</v>
      </c>
      <c r="D72" s="411">
        <v>85.486000000000004</v>
      </c>
      <c r="E72" s="411">
        <v>115.71</v>
      </c>
      <c r="F72" s="411">
        <v>88.435000000000002</v>
      </c>
      <c r="G72" s="411">
        <v>43.866999999999997</v>
      </c>
      <c r="H72" s="411">
        <v>9.4260000000000002</v>
      </c>
      <c r="I72" s="411">
        <v>0.47699999999999998</v>
      </c>
    </row>
    <row r="73" spans="1:9" x14ac:dyDescent="0.35">
      <c r="A73" s="644"/>
      <c r="B73" s="72" t="s">
        <v>144</v>
      </c>
      <c r="C73" s="411">
        <v>11.011407407407409</v>
      </c>
      <c r="D73" s="411">
        <v>41.748370370370374</v>
      </c>
      <c r="E73" s="411">
        <v>90.530296296296299</v>
      </c>
      <c r="F73" s="411">
        <v>102.41348148148147</v>
      </c>
      <c r="G73" s="411">
        <v>53.61518518518519</v>
      </c>
      <c r="H73" s="411">
        <v>11.542555555555559</v>
      </c>
      <c r="I73" s="411">
        <v>0.7416666666666667</v>
      </c>
    </row>
    <row r="74" spans="1:9" x14ac:dyDescent="0.35">
      <c r="A74" s="644"/>
      <c r="B74" s="72" t="s">
        <v>145</v>
      </c>
      <c r="C74" s="411">
        <v>24.241833333333332</v>
      </c>
      <c r="D74" s="411">
        <v>72.041083333333333</v>
      </c>
      <c r="E74" s="411">
        <v>102.10033333333332</v>
      </c>
      <c r="F74" s="411">
        <v>102.11474999999997</v>
      </c>
      <c r="G74" s="411">
        <v>55.229166666666664</v>
      </c>
      <c r="H74" s="411">
        <v>13.867000000000003</v>
      </c>
      <c r="I74" s="411">
        <v>1.9474999999999998</v>
      </c>
    </row>
    <row r="75" spans="1:9" x14ac:dyDescent="0.35">
      <c r="A75" s="644"/>
      <c r="B75" s="72" t="s">
        <v>146</v>
      </c>
      <c r="C75" s="411">
        <v>29.537333333333336</v>
      </c>
      <c r="D75" s="411">
        <v>75.975000000000009</v>
      </c>
      <c r="E75" s="411">
        <v>102.25433333333335</v>
      </c>
      <c r="F75" s="411">
        <v>94.766333333333321</v>
      </c>
      <c r="G75" s="411">
        <v>48.961999999999996</v>
      </c>
      <c r="H75" s="411">
        <v>10.254666666666665</v>
      </c>
      <c r="I75" s="411">
        <v>1.0103333333333333</v>
      </c>
    </row>
    <row r="76" spans="1:9" x14ac:dyDescent="0.35">
      <c r="A76" s="644"/>
      <c r="B76" s="72" t="s">
        <v>147</v>
      </c>
      <c r="C76" s="411">
        <v>56.656333333333329</v>
      </c>
      <c r="D76" s="411">
        <v>90.135166666666677</v>
      </c>
      <c r="E76" s="411">
        <v>91.041666666666671</v>
      </c>
      <c r="F76" s="411">
        <v>79.403833333333338</v>
      </c>
      <c r="G76" s="411">
        <v>49.379333333333335</v>
      </c>
      <c r="H76" s="411">
        <v>15.223666666666668</v>
      </c>
      <c r="I76" s="411">
        <v>1.89</v>
      </c>
    </row>
    <row r="77" spans="1:9" x14ac:dyDescent="0.35">
      <c r="A77" s="644"/>
      <c r="B77" s="72" t="s">
        <v>148</v>
      </c>
      <c r="C77" s="411">
        <v>11.011407407407409</v>
      </c>
      <c r="D77" s="411">
        <v>41.748370370370374</v>
      </c>
      <c r="E77" s="411">
        <v>90.530296296296299</v>
      </c>
      <c r="F77" s="411">
        <v>102.41348148148147</v>
      </c>
      <c r="G77" s="411">
        <v>53.61518518518519</v>
      </c>
      <c r="H77" s="411">
        <v>11.542555555555559</v>
      </c>
      <c r="I77" s="411">
        <v>0.7416666666666667</v>
      </c>
    </row>
    <row r="78" spans="1:9" x14ac:dyDescent="0.35">
      <c r="A78" s="644"/>
      <c r="B78" s="119" t="s">
        <v>149</v>
      </c>
      <c r="C78" s="411">
        <v>13.177</v>
      </c>
      <c r="D78" s="411">
        <v>157.57599999999999</v>
      </c>
      <c r="E78" s="411">
        <v>157.239</v>
      </c>
      <c r="F78" s="411">
        <v>81.149000000000001</v>
      </c>
      <c r="G78" s="411">
        <v>26.43</v>
      </c>
      <c r="H78" s="411">
        <v>9.3780000000000001</v>
      </c>
      <c r="I78" s="411">
        <v>3.0910000000000002</v>
      </c>
    </row>
    <row r="79" spans="1:9" x14ac:dyDescent="0.35">
      <c r="A79" s="644"/>
    </row>
    <row r="80" spans="1:9" x14ac:dyDescent="0.35">
      <c r="A80" s="644"/>
      <c r="B80" s="412" t="s">
        <v>1334</v>
      </c>
      <c r="C80" s="407"/>
    </row>
    <row r="81" spans="1:9" x14ac:dyDescent="0.35">
      <c r="A81" s="644"/>
      <c r="B81" s="408" t="s">
        <v>1332</v>
      </c>
      <c r="C81" s="409" t="s">
        <v>109</v>
      </c>
      <c r="D81" s="409" t="s">
        <v>110</v>
      </c>
      <c r="E81" s="409" t="s">
        <v>111</v>
      </c>
      <c r="F81" s="72" t="s">
        <v>112</v>
      </c>
      <c r="G81" s="72" t="s">
        <v>113</v>
      </c>
      <c r="H81" s="72" t="s">
        <v>114</v>
      </c>
      <c r="I81" s="72" t="s">
        <v>115</v>
      </c>
    </row>
    <row r="82" spans="1:9" x14ac:dyDescent="0.35">
      <c r="A82" s="644"/>
      <c r="B82" s="410" t="s">
        <v>108</v>
      </c>
      <c r="C82" s="411">
        <v>7.2480000000000002</v>
      </c>
      <c r="D82" s="411">
        <v>54.789000000000001</v>
      </c>
      <c r="E82" s="411">
        <v>128.80500000000001</v>
      </c>
      <c r="F82" s="411">
        <v>129.001</v>
      </c>
      <c r="G82" s="411">
        <v>60.84</v>
      </c>
      <c r="H82" s="411">
        <v>13.958</v>
      </c>
      <c r="I82" s="411">
        <v>0.77900000000000003</v>
      </c>
    </row>
    <row r="83" spans="1:9" x14ac:dyDescent="0.35">
      <c r="A83" s="644"/>
      <c r="B83" s="410" t="s">
        <v>116</v>
      </c>
      <c r="C83" s="411">
        <v>7.2480000000000002</v>
      </c>
      <c r="D83" s="411">
        <v>54.789000000000001</v>
      </c>
      <c r="E83" s="411">
        <v>128.80500000000001</v>
      </c>
      <c r="F83" s="411">
        <v>129.001</v>
      </c>
      <c r="G83" s="411">
        <v>60.84</v>
      </c>
      <c r="H83" s="411">
        <v>13.958</v>
      </c>
      <c r="I83" s="411">
        <v>0.77900000000000003</v>
      </c>
    </row>
    <row r="84" spans="1:9" x14ac:dyDescent="0.35">
      <c r="A84" s="644"/>
      <c r="B84" s="410" t="s">
        <v>117</v>
      </c>
      <c r="C84" s="411">
        <v>7.2480000000000002</v>
      </c>
      <c r="D84" s="411">
        <v>54.789000000000001</v>
      </c>
      <c r="E84" s="411">
        <v>128.80500000000001</v>
      </c>
      <c r="F84" s="411">
        <v>129.001</v>
      </c>
      <c r="G84" s="411">
        <v>60.84</v>
      </c>
      <c r="H84" s="411">
        <v>13.958</v>
      </c>
      <c r="I84" s="411">
        <v>0.77900000000000003</v>
      </c>
    </row>
    <row r="85" spans="1:9" x14ac:dyDescent="0.35">
      <c r="A85" s="644"/>
      <c r="B85" s="410" t="s">
        <v>118</v>
      </c>
      <c r="C85" s="411">
        <v>7.2480000000000002</v>
      </c>
      <c r="D85" s="411">
        <v>54.789000000000001</v>
      </c>
      <c r="E85" s="411">
        <v>128.80500000000001</v>
      </c>
      <c r="F85" s="411">
        <v>129.001</v>
      </c>
      <c r="G85" s="411">
        <v>60.84</v>
      </c>
      <c r="H85" s="411">
        <v>13.958</v>
      </c>
      <c r="I85" s="411">
        <v>0.77900000000000003</v>
      </c>
    </row>
    <row r="86" spans="1:9" x14ac:dyDescent="0.35">
      <c r="A86" s="644"/>
      <c r="B86" s="410" t="s">
        <v>119</v>
      </c>
      <c r="C86" s="411">
        <v>7.2480000000000002</v>
      </c>
      <c r="D86" s="411">
        <v>54.789000000000001</v>
      </c>
      <c r="E86" s="411">
        <v>128.80500000000001</v>
      </c>
      <c r="F86" s="411">
        <v>129.001</v>
      </c>
      <c r="G86" s="411">
        <v>60.84</v>
      </c>
      <c r="H86" s="411">
        <v>13.958</v>
      </c>
      <c r="I86" s="411">
        <v>0.77900000000000003</v>
      </c>
    </row>
    <row r="87" spans="1:9" x14ac:dyDescent="0.35">
      <c r="A87" s="644"/>
      <c r="B87" s="410" t="s">
        <v>120</v>
      </c>
      <c r="C87" s="411">
        <v>7.2480000000000002</v>
      </c>
      <c r="D87" s="411">
        <v>54.789000000000001</v>
      </c>
      <c r="E87" s="411">
        <v>128.80500000000001</v>
      </c>
      <c r="F87" s="411">
        <v>129.001</v>
      </c>
      <c r="G87" s="411">
        <v>60.84</v>
      </c>
      <c r="H87" s="411">
        <v>13.958</v>
      </c>
      <c r="I87" s="411">
        <v>0.77900000000000003</v>
      </c>
    </row>
    <row r="88" spans="1:9" x14ac:dyDescent="0.35">
      <c r="A88" s="644"/>
      <c r="B88" s="410" t="s">
        <v>121</v>
      </c>
      <c r="C88" s="411">
        <v>7.2480000000000002</v>
      </c>
      <c r="D88" s="411">
        <v>54.789000000000001</v>
      </c>
      <c r="E88" s="411">
        <v>128.80500000000001</v>
      </c>
      <c r="F88" s="411">
        <v>129.001</v>
      </c>
      <c r="G88" s="411">
        <v>60.84</v>
      </c>
      <c r="H88" s="411">
        <v>13.958</v>
      </c>
      <c r="I88" s="411">
        <v>0.77900000000000003</v>
      </c>
    </row>
    <row r="89" spans="1:9" x14ac:dyDescent="0.35">
      <c r="A89" s="644"/>
      <c r="B89" s="410" t="s">
        <v>122</v>
      </c>
      <c r="C89" s="411">
        <v>7.2480000000000002</v>
      </c>
      <c r="D89" s="411">
        <v>54.789000000000001</v>
      </c>
      <c r="E89" s="411">
        <v>128.80500000000001</v>
      </c>
      <c r="F89" s="411">
        <v>129.001</v>
      </c>
      <c r="G89" s="411">
        <v>60.84</v>
      </c>
      <c r="H89" s="411">
        <v>13.958</v>
      </c>
      <c r="I89" s="411">
        <v>0.77900000000000003</v>
      </c>
    </row>
    <row r="90" spans="1:9" x14ac:dyDescent="0.35">
      <c r="A90" s="644"/>
      <c r="B90" s="410" t="s">
        <v>123</v>
      </c>
      <c r="C90" s="411">
        <v>7.2480000000000002</v>
      </c>
      <c r="D90" s="411">
        <v>54.789000000000001</v>
      </c>
      <c r="E90" s="411">
        <v>128.80500000000001</v>
      </c>
      <c r="F90" s="411">
        <v>129.001</v>
      </c>
      <c r="G90" s="411">
        <v>60.84</v>
      </c>
      <c r="H90" s="411">
        <v>13.958</v>
      </c>
      <c r="I90" s="411">
        <v>0.77900000000000003</v>
      </c>
    </row>
    <row r="91" spans="1:9" x14ac:dyDescent="0.35">
      <c r="A91" s="644"/>
      <c r="B91" s="410" t="s">
        <v>124</v>
      </c>
      <c r="C91" s="411">
        <v>7.2480000000000002</v>
      </c>
      <c r="D91" s="411">
        <v>54.789000000000001</v>
      </c>
      <c r="E91" s="411">
        <v>128.80500000000001</v>
      </c>
      <c r="F91" s="411">
        <v>129.001</v>
      </c>
      <c r="G91" s="411">
        <v>60.84</v>
      </c>
      <c r="H91" s="411">
        <v>13.958</v>
      </c>
      <c r="I91" s="411">
        <v>0.77900000000000003</v>
      </c>
    </row>
    <row r="92" spans="1:9" x14ac:dyDescent="0.35">
      <c r="A92" s="644"/>
      <c r="B92" s="410" t="s">
        <v>125</v>
      </c>
      <c r="C92" s="411">
        <v>7.2480000000000002</v>
      </c>
      <c r="D92" s="411">
        <v>54.789000000000001</v>
      </c>
      <c r="E92" s="411">
        <v>128.80500000000001</v>
      </c>
      <c r="F92" s="411">
        <v>129.001</v>
      </c>
      <c r="G92" s="411">
        <v>60.84</v>
      </c>
      <c r="H92" s="411">
        <v>13.958</v>
      </c>
      <c r="I92" s="411">
        <v>0.77900000000000003</v>
      </c>
    </row>
    <row r="93" spans="1:9" x14ac:dyDescent="0.35">
      <c r="A93" s="644"/>
      <c r="B93" s="410" t="s">
        <v>126</v>
      </c>
      <c r="C93" s="411">
        <v>7.2480000000000002</v>
      </c>
      <c r="D93" s="411">
        <v>54.789000000000001</v>
      </c>
      <c r="E93" s="411">
        <v>128.80500000000001</v>
      </c>
      <c r="F93" s="411">
        <v>129.001</v>
      </c>
      <c r="G93" s="411">
        <v>60.84</v>
      </c>
      <c r="H93" s="411">
        <v>13.958</v>
      </c>
      <c r="I93" s="411">
        <v>0.77900000000000003</v>
      </c>
    </row>
    <row r="94" spans="1:9" x14ac:dyDescent="0.35">
      <c r="A94" s="644"/>
      <c r="B94" s="410" t="s">
        <v>127</v>
      </c>
      <c r="C94" s="411">
        <v>7.2480000000000002</v>
      </c>
      <c r="D94" s="411">
        <v>54.789000000000001</v>
      </c>
      <c r="E94" s="411">
        <v>128.80500000000001</v>
      </c>
      <c r="F94" s="411">
        <v>129.001</v>
      </c>
      <c r="G94" s="411">
        <v>60.84</v>
      </c>
      <c r="H94" s="411">
        <v>13.958</v>
      </c>
      <c r="I94" s="411">
        <v>0.77900000000000003</v>
      </c>
    </row>
    <row r="95" spans="1:9" x14ac:dyDescent="0.35">
      <c r="A95" s="644"/>
      <c r="B95" s="410" t="s">
        <v>128</v>
      </c>
      <c r="C95" s="411">
        <v>7.2480000000000002</v>
      </c>
      <c r="D95" s="411">
        <v>54.789000000000001</v>
      </c>
      <c r="E95" s="411">
        <v>128.80500000000001</v>
      </c>
      <c r="F95" s="411">
        <v>129.001</v>
      </c>
      <c r="G95" s="411">
        <v>60.84</v>
      </c>
      <c r="H95" s="411">
        <v>13.958</v>
      </c>
      <c r="I95" s="411">
        <v>0.77900000000000003</v>
      </c>
    </row>
    <row r="96" spans="1:9" x14ac:dyDescent="0.35">
      <c r="A96" s="644"/>
      <c r="B96" s="410" t="s">
        <v>129</v>
      </c>
      <c r="C96" s="411">
        <v>7.2480000000000002</v>
      </c>
      <c r="D96" s="411">
        <v>54.789000000000001</v>
      </c>
      <c r="E96" s="411">
        <v>128.80500000000001</v>
      </c>
      <c r="F96" s="411">
        <v>129.001</v>
      </c>
      <c r="G96" s="411">
        <v>60.84</v>
      </c>
      <c r="H96" s="411">
        <v>13.958</v>
      </c>
      <c r="I96" s="411">
        <v>0.77900000000000003</v>
      </c>
    </row>
    <row r="97" spans="1:9" x14ac:dyDescent="0.35">
      <c r="A97" s="644"/>
      <c r="B97" s="410" t="s">
        <v>130</v>
      </c>
      <c r="C97" s="411">
        <v>7.2480000000000002</v>
      </c>
      <c r="D97" s="411">
        <v>54.789000000000001</v>
      </c>
      <c r="E97" s="411">
        <v>128.80500000000001</v>
      </c>
      <c r="F97" s="411">
        <v>129.001</v>
      </c>
      <c r="G97" s="411">
        <v>60.84</v>
      </c>
      <c r="H97" s="411">
        <v>13.958</v>
      </c>
      <c r="I97" s="411">
        <v>0.77900000000000003</v>
      </c>
    </row>
    <row r="98" spans="1:9" x14ac:dyDescent="0.35">
      <c r="A98" s="644"/>
      <c r="B98" s="410" t="s">
        <v>131</v>
      </c>
      <c r="C98" s="411">
        <v>7.2480000000000002</v>
      </c>
      <c r="D98" s="411">
        <v>54.789000000000001</v>
      </c>
      <c r="E98" s="411">
        <v>128.80500000000001</v>
      </c>
      <c r="F98" s="411">
        <v>129.001</v>
      </c>
      <c r="G98" s="411">
        <v>60.84</v>
      </c>
      <c r="H98" s="411">
        <v>13.958</v>
      </c>
      <c r="I98" s="411">
        <v>0.77900000000000003</v>
      </c>
    </row>
    <row r="99" spans="1:9" x14ac:dyDescent="0.35">
      <c r="A99" s="644"/>
      <c r="B99" s="410" t="s">
        <v>132</v>
      </c>
      <c r="C99" s="411">
        <v>7.2480000000000002</v>
      </c>
      <c r="D99" s="411">
        <v>54.789000000000001</v>
      </c>
      <c r="E99" s="411">
        <v>128.80500000000001</v>
      </c>
      <c r="F99" s="411">
        <v>129.001</v>
      </c>
      <c r="G99" s="411">
        <v>60.84</v>
      </c>
      <c r="H99" s="411">
        <v>13.958</v>
      </c>
      <c r="I99" s="411">
        <v>0.77900000000000003</v>
      </c>
    </row>
    <row r="100" spans="1:9" x14ac:dyDescent="0.35">
      <c r="A100" s="644"/>
      <c r="B100" s="410" t="s">
        <v>133</v>
      </c>
      <c r="C100" s="411">
        <v>7.2480000000000002</v>
      </c>
      <c r="D100" s="411">
        <v>54.789000000000001</v>
      </c>
      <c r="E100" s="411">
        <v>128.80500000000001</v>
      </c>
      <c r="F100" s="411">
        <v>129.001</v>
      </c>
      <c r="G100" s="411">
        <v>60.84</v>
      </c>
      <c r="H100" s="411">
        <v>13.958</v>
      </c>
      <c r="I100" s="411">
        <v>0.77900000000000003</v>
      </c>
    </row>
    <row r="101" spans="1:9" x14ac:dyDescent="0.35">
      <c r="A101" s="644"/>
      <c r="B101" s="410" t="s">
        <v>134</v>
      </c>
      <c r="C101" s="411">
        <v>7.2480000000000002</v>
      </c>
      <c r="D101" s="411">
        <v>54.789000000000001</v>
      </c>
      <c r="E101" s="411">
        <v>128.80500000000001</v>
      </c>
      <c r="F101" s="411">
        <v>129.001</v>
      </c>
      <c r="G101" s="411">
        <v>60.84</v>
      </c>
      <c r="H101" s="411">
        <v>13.958</v>
      </c>
      <c r="I101" s="411">
        <v>0.77900000000000003</v>
      </c>
    </row>
    <row r="102" spans="1:9" x14ac:dyDescent="0.35">
      <c r="A102" s="644"/>
      <c r="B102" s="410" t="s">
        <v>135</v>
      </c>
      <c r="C102" s="411">
        <v>7.2480000000000002</v>
      </c>
      <c r="D102" s="411">
        <v>54.789000000000001</v>
      </c>
      <c r="E102" s="411">
        <v>128.80500000000001</v>
      </c>
      <c r="F102" s="411">
        <v>129.001</v>
      </c>
      <c r="G102" s="411">
        <v>60.84</v>
      </c>
      <c r="H102" s="411">
        <v>13.958</v>
      </c>
      <c r="I102" s="411">
        <v>0.77900000000000003</v>
      </c>
    </row>
    <row r="103" spans="1:9" x14ac:dyDescent="0.35">
      <c r="A103" s="644"/>
      <c r="B103" s="410" t="s">
        <v>136</v>
      </c>
      <c r="C103" s="411">
        <v>7.2480000000000002</v>
      </c>
      <c r="D103" s="411">
        <v>54.789000000000001</v>
      </c>
      <c r="E103" s="411">
        <v>128.80500000000001</v>
      </c>
      <c r="F103" s="411">
        <v>129.001</v>
      </c>
      <c r="G103" s="411">
        <v>60.84</v>
      </c>
      <c r="H103" s="411">
        <v>13.958</v>
      </c>
      <c r="I103" s="411">
        <v>0.77900000000000003</v>
      </c>
    </row>
    <row r="104" spans="1:9" x14ac:dyDescent="0.35">
      <c r="A104" s="644"/>
      <c r="B104" s="410" t="s">
        <v>137</v>
      </c>
      <c r="C104" s="411">
        <v>7.2480000000000002</v>
      </c>
      <c r="D104" s="411">
        <v>54.789000000000001</v>
      </c>
      <c r="E104" s="411">
        <v>128.80500000000001</v>
      </c>
      <c r="F104" s="411">
        <v>129.001</v>
      </c>
      <c r="G104" s="411">
        <v>60.84</v>
      </c>
      <c r="H104" s="411">
        <v>13.958</v>
      </c>
      <c r="I104" s="411">
        <v>0.77900000000000003</v>
      </c>
    </row>
    <row r="105" spans="1:9" x14ac:dyDescent="0.35">
      <c r="A105" s="644"/>
      <c r="B105" s="410" t="s">
        <v>138</v>
      </c>
      <c r="C105" s="411">
        <v>7.2480000000000002</v>
      </c>
      <c r="D105" s="411">
        <v>54.789000000000001</v>
      </c>
      <c r="E105" s="411">
        <v>128.80500000000001</v>
      </c>
      <c r="F105" s="411">
        <v>129.001</v>
      </c>
      <c r="G105" s="411">
        <v>60.84</v>
      </c>
      <c r="H105" s="411">
        <v>13.958</v>
      </c>
      <c r="I105" s="411">
        <v>0.77900000000000003</v>
      </c>
    </row>
    <row r="106" spans="1:9" x14ac:dyDescent="0.35">
      <c r="A106" s="644"/>
      <c r="B106" s="410" t="s">
        <v>139</v>
      </c>
      <c r="C106" s="411">
        <v>7.2480000000000002</v>
      </c>
      <c r="D106" s="411">
        <v>54.789000000000001</v>
      </c>
      <c r="E106" s="411">
        <v>128.80500000000001</v>
      </c>
      <c r="F106" s="411">
        <v>129.001</v>
      </c>
      <c r="G106" s="411">
        <v>60.84</v>
      </c>
      <c r="H106" s="411">
        <v>13.958</v>
      </c>
      <c r="I106" s="411">
        <v>0.77900000000000003</v>
      </c>
    </row>
    <row r="107" spans="1:9" x14ac:dyDescent="0.35">
      <c r="A107" s="644"/>
      <c r="B107" s="410" t="s">
        <v>140</v>
      </c>
      <c r="C107" s="411">
        <v>7.2480000000000002</v>
      </c>
      <c r="D107" s="411">
        <v>54.789000000000001</v>
      </c>
      <c r="E107" s="411">
        <v>128.80500000000001</v>
      </c>
      <c r="F107" s="411">
        <v>129.001</v>
      </c>
      <c r="G107" s="411">
        <v>60.84</v>
      </c>
      <c r="H107" s="411">
        <v>13.958</v>
      </c>
      <c r="I107" s="411">
        <v>0.77900000000000003</v>
      </c>
    </row>
    <row r="108" spans="1:9" x14ac:dyDescent="0.35">
      <c r="A108" s="644"/>
      <c r="B108" s="410" t="s">
        <v>141</v>
      </c>
      <c r="C108" s="411">
        <v>7.2480000000000002</v>
      </c>
      <c r="D108" s="411">
        <v>54.789000000000001</v>
      </c>
      <c r="E108" s="411">
        <v>128.80500000000001</v>
      </c>
      <c r="F108" s="411">
        <v>129.001</v>
      </c>
      <c r="G108" s="411">
        <v>60.84</v>
      </c>
      <c r="H108" s="411">
        <v>13.958</v>
      </c>
      <c r="I108" s="411">
        <v>0.77900000000000003</v>
      </c>
    </row>
    <row r="109" spans="1:9" x14ac:dyDescent="0.35">
      <c r="A109" s="644"/>
      <c r="B109" s="72" t="s">
        <v>142</v>
      </c>
      <c r="C109" s="411">
        <v>7.2480000000000002</v>
      </c>
      <c r="D109" s="411">
        <v>54.789000000000001</v>
      </c>
      <c r="E109" s="411">
        <v>128.80500000000001</v>
      </c>
      <c r="F109" s="411">
        <v>129.001</v>
      </c>
      <c r="G109" s="411">
        <v>60.84</v>
      </c>
      <c r="H109" s="411">
        <v>13.958</v>
      </c>
      <c r="I109" s="411">
        <v>0.77900000000000003</v>
      </c>
    </row>
    <row r="110" spans="1:9" x14ac:dyDescent="0.35">
      <c r="A110" s="644"/>
      <c r="B110" s="72" t="s">
        <v>143</v>
      </c>
      <c r="C110" s="411">
        <v>13.177</v>
      </c>
      <c r="D110" s="411">
        <v>157.57599999999999</v>
      </c>
      <c r="E110" s="411">
        <v>157.239</v>
      </c>
      <c r="F110" s="411">
        <v>81.149000000000001</v>
      </c>
      <c r="G110" s="411">
        <v>26.43</v>
      </c>
      <c r="H110" s="411">
        <v>9.3780000000000001</v>
      </c>
      <c r="I110" s="411">
        <v>3.0910000000000002</v>
      </c>
    </row>
    <row r="111" spans="1:9" x14ac:dyDescent="0.35">
      <c r="A111" s="644"/>
      <c r="B111" s="72" t="s">
        <v>144</v>
      </c>
      <c r="C111" s="411">
        <v>56.656333333333329</v>
      </c>
      <c r="D111" s="411">
        <v>90.135166666666677</v>
      </c>
      <c r="E111" s="411">
        <v>91.041666666666671</v>
      </c>
      <c r="F111" s="411">
        <v>79.403833333333338</v>
      </c>
      <c r="G111" s="411">
        <v>49.379333333333335</v>
      </c>
      <c r="H111" s="411">
        <v>15.223666666666668</v>
      </c>
      <c r="I111" s="411">
        <v>1.89</v>
      </c>
    </row>
    <row r="112" spans="1:9" x14ac:dyDescent="0.35">
      <c r="A112" s="644"/>
      <c r="B112" s="72" t="s">
        <v>145</v>
      </c>
      <c r="C112" s="411">
        <v>13.177</v>
      </c>
      <c r="D112" s="411">
        <v>157.57599999999999</v>
      </c>
      <c r="E112" s="411">
        <v>157.239</v>
      </c>
      <c r="F112" s="411">
        <v>81.149000000000001</v>
      </c>
      <c r="G112" s="411">
        <v>26.43</v>
      </c>
      <c r="H112" s="411">
        <v>9.3780000000000001</v>
      </c>
      <c r="I112" s="411">
        <v>3.0910000000000002</v>
      </c>
    </row>
    <row r="113" spans="1:64" x14ac:dyDescent="0.35">
      <c r="A113" s="644"/>
      <c r="B113" s="72" t="s">
        <v>146</v>
      </c>
      <c r="C113" s="411">
        <v>13.177</v>
      </c>
      <c r="D113" s="411">
        <v>157.57599999999999</v>
      </c>
      <c r="E113" s="411">
        <v>157.239</v>
      </c>
      <c r="F113" s="411">
        <v>81.149000000000001</v>
      </c>
      <c r="G113" s="411">
        <v>26.43</v>
      </c>
      <c r="H113" s="411">
        <v>9.3780000000000001</v>
      </c>
      <c r="I113" s="411">
        <v>3.0910000000000002</v>
      </c>
    </row>
    <row r="114" spans="1:64" x14ac:dyDescent="0.35">
      <c r="A114" s="644"/>
      <c r="B114" s="72" t="s">
        <v>147</v>
      </c>
      <c r="C114" s="411">
        <v>24.241833333333332</v>
      </c>
      <c r="D114" s="411">
        <v>72.041083333333333</v>
      </c>
      <c r="E114" s="411">
        <v>102.10033333333332</v>
      </c>
      <c r="F114" s="411">
        <v>102.11474999999997</v>
      </c>
      <c r="G114" s="411">
        <v>55.229166666666664</v>
      </c>
      <c r="H114" s="411">
        <v>13.867000000000003</v>
      </c>
      <c r="I114" s="411">
        <v>1.9474999999999998</v>
      </c>
    </row>
    <row r="115" spans="1:64" x14ac:dyDescent="0.35">
      <c r="A115" s="644"/>
      <c r="B115" s="72" t="s">
        <v>148</v>
      </c>
      <c r="C115" s="411">
        <v>56.656333333333329</v>
      </c>
      <c r="D115" s="411">
        <v>90.135166666666677</v>
      </c>
      <c r="E115" s="411">
        <v>91.041666666666671</v>
      </c>
      <c r="F115" s="411">
        <v>79.403833333333338</v>
      </c>
      <c r="G115" s="411">
        <v>49.379333333333335</v>
      </c>
      <c r="H115" s="411">
        <v>15.223666666666668</v>
      </c>
      <c r="I115" s="411">
        <v>1.89</v>
      </c>
    </row>
    <row r="116" spans="1:64" x14ac:dyDescent="0.35">
      <c r="A116" s="644"/>
      <c r="B116" s="119" t="s">
        <v>149</v>
      </c>
      <c r="C116" s="411">
        <v>57.186293706293718</v>
      </c>
      <c r="D116" s="411">
        <v>140.24937062937062</v>
      </c>
      <c r="E116" s="411">
        <v>159.65337062937067</v>
      </c>
      <c r="F116" s="411">
        <v>132.98171328671333</v>
      </c>
      <c r="G116" s="411">
        <v>85.086391608391651</v>
      </c>
      <c r="H116" s="411">
        <v>34.17686713286713</v>
      </c>
      <c r="I116" s="411">
        <v>8.6921468531468538</v>
      </c>
    </row>
    <row r="117" spans="1:64" x14ac:dyDescent="0.35">
      <c r="A117" s="413" t="s">
        <v>1327</v>
      </c>
    </row>
    <row r="118" spans="1:64" x14ac:dyDescent="0.35">
      <c r="A118" s="414"/>
      <c r="B118" s="645" t="s">
        <v>1175</v>
      </c>
      <c r="C118" s="646"/>
      <c r="D118" s="646"/>
      <c r="E118" s="646"/>
      <c r="F118" s="646"/>
      <c r="G118" s="646"/>
      <c r="H118" s="646"/>
      <c r="I118" s="646"/>
      <c r="J118" s="646"/>
      <c r="K118" s="646"/>
      <c r="L118" s="646"/>
      <c r="M118" s="646"/>
      <c r="N118" s="646"/>
      <c r="O118" s="646"/>
      <c r="P118" s="646"/>
      <c r="Q118" s="646"/>
      <c r="R118" s="646"/>
      <c r="S118" s="646"/>
      <c r="T118" s="646"/>
      <c r="U118" s="646"/>
      <c r="V118" s="646"/>
      <c r="W118" s="646"/>
      <c r="X118" s="646"/>
      <c r="Y118" s="646"/>
      <c r="Z118" s="646"/>
      <c r="AA118" s="646"/>
      <c r="AB118" s="646"/>
      <c r="AC118" s="646"/>
      <c r="AD118" s="646"/>
      <c r="AE118" s="646"/>
      <c r="AF118" s="646"/>
      <c r="AG118" s="646"/>
      <c r="AH118" s="646"/>
      <c r="AI118" s="646"/>
      <c r="AJ118" s="646"/>
      <c r="AK118" s="646"/>
      <c r="AL118" s="646"/>
      <c r="AM118" s="646"/>
      <c r="AN118" s="646"/>
      <c r="AO118" s="646"/>
      <c r="AP118" s="646"/>
      <c r="AQ118" s="646"/>
      <c r="AR118" s="646"/>
      <c r="AS118" s="646"/>
      <c r="AT118" s="646"/>
      <c r="AU118" s="646"/>
      <c r="AV118" s="646"/>
      <c r="AW118" s="646"/>
      <c r="AX118" s="646"/>
      <c r="AY118" s="646"/>
      <c r="AZ118" s="646"/>
      <c r="BA118" s="646"/>
      <c r="BB118" s="646"/>
      <c r="BC118" s="646"/>
      <c r="BD118" s="646"/>
      <c r="BE118" s="646"/>
      <c r="BF118" s="646"/>
      <c r="BG118" s="646"/>
      <c r="BH118" s="646"/>
      <c r="BI118" s="646"/>
      <c r="BJ118" s="646"/>
      <c r="BK118" s="646"/>
      <c r="BL118" s="646"/>
    </row>
    <row r="119" spans="1:64" x14ac:dyDescent="0.35">
      <c r="A119" s="414"/>
      <c r="B119" s="406" t="s">
        <v>1331</v>
      </c>
    </row>
    <row r="120" spans="1:64" x14ac:dyDescent="0.35">
      <c r="A120" s="414"/>
      <c r="B120" s="67" t="s">
        <v>1335</v>
      </c>
      <c r="C120" s="173" t="s">
        <v>240</v>
      </c>
      <c r="D120" s="173" t="s">
        <v>241</v>
      </c>
      <c r="E120" s="173" t="s">
        <v>242</v>
      </c>
      <c r="F120" s="173" t="s">
        <v>243</v>
      </c>
      <c r="G120" s="173" t="s">
        <v>244</v>
      </c>
      <c r="H120" s="173" t="s">
        <v>245</v>
      </c>
      <c r="I120" s="173" t="s">
        <v>246</v>
      </c>
      <c r="J120" s="173" t="s">
        <v>247</v>
      </c>
      <c r="K120" s="173" t="s">
        <v>248</v>
      </c>
      <c r="L120" s="173" t="s">
        <v>249</v>
      </c>
      <c r="M120" s="173" t="s">
        <v>250</v>
      </c>
      <c r="N120" s="173" t="s">
        <v>251</v>
      </c>
      <c r="O120" s="173" t="s">
        <v>252</v>
      </c>
      <c r="P120" s="173" t="s">
        <v>253</v>
      </c>
      <c r="Q120" s="173" t="s">
        <v>254</v>
      </c>
      <c r="R120" s="173" t="s">
        <v>255</v>
      </c>
      <c r="S120" s="173" t="s">
        <v>256</v>
      </c>
      <c r="T120" s="173" t="s">
        <v>257</v>
      </c>
      <c r="U120" s="173" t="s">
        <v>258</v>
      </c>
      <c r="V120" s="173" t="s">
        <v>259</v>
      </c>
      <c r="W120" s="173" t="s">
        <v>260</v>
      </c>
      <c r="X120" s="173" t="s">
        <v>261</v>
      </c>
      <c r="Y120" s="173" t="s">
        <v>262</v>
      </c>
      <c r="Z120" s="173" t="s">
        <v>263</v>
      </c>
      <c r="AA120" s="173" t="s">
        <v>264</v>
      </c>
      <c r="AB120" s="173" t="s">
        <v>265</v>
      </c>
      <c r="AC120" s="173" t="s">
        <v>266</v>
      </c>
      <c r="AD120" s="173" t="s">
        <v>267</v>
      </c>
      <c r="AE120" s="173" t="s">
        <v>268</v>
      </c>
      <c r="AF120" s="173" t="s">
        <v>269</v>
      </c>
      <c r="AG120" s="173" t="s">
        <v>270</v>
      </c>
      <c r="AH120" s="173" t="s">
        <v>271</v>
      </c>
      <c r="AI120" s="173" t="s">
        <v>272</v>
      </c>
      <c r="AJ120" s="173" t="s">
        <v>273</v>
      </c>
      <c r="AK120" s="173" t="s">
        <v>274</v>
      </c>
      <c r="AL120" s="173" t="s">
        <v>275</v>
      </c>
      <c r="AM120" s="173" t="s">
        <v>276</v>
      </c>
      <c r="AN120" s="173" t="s">
        <v>277</v>
      </c>
      <c r="AO120" s="173" t="s">
        <v>278</v>
      </c>
      <c r="AP120" s="173" t="s">
        <v>279</v>
      </c>
      <c r="AQ120" s="173" t="s">
        <v>280</v>
      </c>
      <c r="AR120" s="173" t="s">
        <v>281</v>
      </c>
      <c r="AS120" s="173" t="s">
        <v>282</v>
      </c>
      <c r="AT120" s="173" t="s">
        <v>283</v>
      </c>
      <c r="AU120" s="173" t="s">
        <v>284</v>
      </c>
      <c r="AV120" s="173" t="s">
        <v>285</v>
      </c>
      <c r="AW120" s="173" t="s">
        <v>286</v>
      </c>
      <c r="AX120" s="173" t="s">
        <v>287</v>
      </c>
      <c r="AY120" s="173" t="s">
        <v>288</v>
      </c>
      <c r="AZ120" s="173" t="s">
        <v>289</v>
      </c>
      <c r="BA120" s="173" t="s">
        <v>290</v>
      </c>
      <c r="BB120" s="173" t="s">
        <v>291</v>
      </c>
      <c r="BC120" s="173" t="s">
        <v>292</v>
      </c>
      <c r="BD120" s="173" t="s">
        <v>293</v>
      </c>
      <c r="BE120" s="173" t="s">
        <v>294</v>
      </c>
      <c r="BF120" s="173" t="s">
        <v>295</v>
      </c>
      <c r="BG120" s="173" t="s">
        <v>296</v>
      </c>
      <c r="BH120" s="173" t="s">
        <v>297</v>
      </c>
      <c r="BI120" s="173" t="s">
        <v>298</v>
      </c>
      <c r="BJ120" s="173" t="s">
        <v>299</v>
      </c>
      <c r="BK120" s="173" t="s">
        <v>300</v>
      </c>
      <c r="BL120" s="173" t="s">
        <v>301</v>
      </c>
    </row>
    <row r="121" spans="1:64" x14ac:dyDescent="0.35">
      <c r="A121" s="414"/>
      <c r="B121" s="78" t="s">
        <v>302</v>
      </c>
      <c r="C121" s="448">
        <v>-0.05</v>
      </c>
      <c r="D121" s="448">
        <v>-0.05</v>
      </c>
      <c r="E121" s="448">
        <v>-0.05</v>
      </c>
      <c r="F121" s="448">
        <v>-0.05</v>
      </c>
      <c r="G121" s="448">
        <v>-0.05</v>
      </c>
      <c r="H121" s="448">
        <v>-0.05</v>
      </c>
      <c r="I121" s="448">
        <v>-0.05</v>
      </c>
      <c r="J121" s="448">
        <v>-0.05</v>
      </c>
      <c r="K121" s="448">
        <v>-0.05</v>
      </c>
      <c r="L121" s="448">
        <v>-0.05</v>
      </c>
      <c r="M121" s="448">
        <v>-0.05</v>
      </c>
      <c r="N121" s="448">
        <v>-0.05</v>
      </c>
      <c r="O121" s="448">
        <v>-0.05</v>
      </c>
      <c r="P121" s="448">
        <v>-0.05</v>
      </c>
      <c r="Q121" s="448">
        <v>-0.05</v>
      </c>
      <c r="R121" s="448">
        <v>-0.05</v>
      </c>
      <c r="S121" s="448">
        <v>-0.05</v>
      </c>
      <c r="T121" s="448">
        <v>-0.05</v>
      </c>
      <c r="U121" s="448">
        <v>-0.05</v>
      </c>
      <c r="V121" s="448">
        <v>-0.05</v>
      </c>
      <c r="W121" s="448">
        <v>-0.05</v>
      </c>
      <c r="X121" s="448">
        <v>-0.05</v>
      </c>
      <c r="Y121" s="448">
        <v>-0.05</v>
      </c>
      <c r="Z121" s="448">
        <v>-0.05</v>
      </c>
      <c r="AA121" s="448">
        <v>-0.05</v>
      </c>
      <c r="AB121" s="448">
        <v>-0.05</v>
      </c>
      <c r="AC121" s="448">
        <v>-0.05</v>
      </c>
      <c r="AD121" s="448">
        <v>-0.05</v>
      </c>
      <c r="AE121" s="448">
        <v>-0.05</v>
      </c>
      <c r="AF121" s="448">
        <v>-0.05</v>
      </c>
      <c r="AG121" s="448">
        <v>-0.05</v>
      </c>
      <c r="AH121" s="448">
        <v>-0.05</v>
      </c>
      <c r="AI121" s="448">
        <v>-0.05</v>
      </c>
      <c r="AJ121" s="448">
        <v>-0.05</v>
      </c>
      <c r="AK121" s="448">
        <v>-0.05</v>
      </c>
      <c r="AL121" s="448">
        <v>-0.05</v>
      </c>
      <c r="AM121" s="448">
        <v>-0.05</v>
      </c>
      <c r="AN121" s="448">
        <v>-0.05</v>
      </c>
      <c r="AO121" s="448">
        <v>-0.05</v>
      </c>
      <c r="AP121" s="448">
        <v>-0.05</v>
      </c>
      <c r="AQ121" s="448">
        <v>-0.05</v>
      </c>
      <c r="AR121" s="448">
        <v>-0.05</v>
      </c>
      <c r="AS121" s="448">
        <v>-0.05</v>
      </c>
      <c r="AT121" s="448">
        <v>-0.05</v>
      </c>
      <c r="AU121" s="448">
        <v>-0.05</v>
      </c>
      <c r="AV121" s="448">
        <v>-0.05</v>
      </c>
      <c r="AW121" s="448">
        <v>-0.05</v>
      </c>
      <c r="AX121" s="448">
        <v>-0.05</v>
      </c>
      <c r="AY121" s="448">
        <v>-0.05</v>
      </c>
      <c r="AZ121" s="448">
        <v>-0.05</v>
      </c>
      <c r="BA121" s="448">
        <v>-0.05</v>
      </c>
      <c r="BB121" s="448">
        <v>-0.05</v>
      </c>
      <c r="BC121" s="448">
        <v>-0.05</v>
      </c>
      <c r="BD121" s="448">
        <v>-0.05</v>
      </c>
      <c r="BE121" s="448">
        <v>-0.05</v>
      </c>
      <c r="BF121" s="448">
        <v>-0.05</v>
      </c>
      <c r="BG121" s="448">
        <v>-0.05</v>
      </c>
      <c r="BH121" s="448">
        <v>-0.05</v>
      </c>
      <c r="BI121" s="448">
        <v>-0.05</v>
      </c>
      <c r="BJ121" s="448">
        <v>-0.05</v>
      </c>
      <c r="BK121" s="448">
        <v>-0.05</v>
      </c>
      <c r="BL121" s="448">
        <v>-0.05</v>
      </c>
    </row>
    <row r="122" spans="1:64" x14ac:dyDescent="0.35">
      <c r="A122" s="414"/>
      <c r="B122" s="71" t="s">
        <v>154</v>
      </c>
      <c r="C122" s="448">
        <v>-0.05</v>
      </c>
      <c r="D122" s="448">
        <v>-0.05</v>
      </c>
      <c r="E122" s="448">
        <v>-0.05</v>
      </c>
      <c r="F122" s="448">
        <v>-0.05</v>
      </c>
      <c r="G122" s="448">
        <v>-0.05</v>
      </c>
      <c r="H122" s="448">
        <v>-0.05</v>
      </c>
      <c r="I122" s="448">
        <v>-0.05</v>
      </c>
      <c r="J122" s="448">
        <v>-0.05</v>
      </c>
      <c r="K122" s="448">
        <v>-0.05</v>
      </c>
      <c r="L122" s="448">
        <v>-0.05</v>
      </c>
      <c r="M122" s="448">
        <v>-0.05</v>
      </c>
      <c r="N122" s="448">
        <v>-0.05</v>
      </c>
      <c r="O122" s="448">
        <v>-0.05</v>
      </c>
      <c r="P122" s="448">
        <v>-0.05</v>
      </c>
      <c r="Q122" s="448">
        <v>-0.05</v>
      </c>
      <c r="R122" s="448">
        <v>-0.05</v>
      </c>
      <c r="S122" s="448">
        <v>-0.05</v>
      </c>
      <c r="T122" s="448">
        <v>-0.05</v>
      </c>
      <c r="U122" s="448">
        <v>-0.05</v>
      </c>
      <c r="V122" s="448">
        <v>-0.05</v>
      </c>
      <c r="W122" s="448">
        <v>-0.05</v>
      </c>
      <c r="X122" s="448">
        <v>-0.05</v>
      </c>
      <c r="Y122" s="448">
        <v>-0.05</v>
      </c>
      <c r="Z122" s="448">
        <v>-0.05</v>
      </c>
      <c r="AA122" s="448">
        <v>-0.05</v>
      </c>
      <c r="AB122" s="448">
        <v>-0.05</v>
      </c>
      <c r="AC122" s="448">
        <v>-0.05</v>
      </c>
      <c r="AD122" s="448">
        <v>-0.05</v>
      </c>
      <c r="AE122" s="448">
        <v>-0.05</v>
      </c>
      <c r="AF122" s="448">
        <v>-0.05</v>
      </c>
      <c r="AG122" s="448">
        <v>-0.05</v>
      </c>
      <c r="AH122" s="448">
        <v>-0.05</v>
      </c>
      <c r="AI122" s="448">
        <v>-0.05</v>
      </c>
      <c r="AJ122" s="448">
        <v>-0.05</v>
      </c>
      <c r="AK122" s="448">
        <v>-0.05</v>
      </c>
      <c r="AL122" s="448">
        <v>-0.05</v>
      </c>
      <c r="AM122" s="448">
        <v>-0.05</v>
      </c>
      <c r="AN122" s="448">
        <v>-0.05</v>
      </c>
      <c r="AO122" s="448">
        <v>-0.05</v>
      </c>
      <c r="AP122" s="448">
        <v>-0.05</v>
      </c>
      <c r="AQ122" s="448">
        <v>-0.05</v>
      </c>
      <c r="AR122" s="448">
        <v>-0.05</v>
      </c>
      <c r="AS122" s="448">
        <v>-0.05</v>
      </c>
      <c r="AT122" s="448">
        <v>-0.05</v>
      </c>
      <c r="AU122" s="448">
        <v>-0.05</v>
      </c>
      <c r="AV122" s="448">
        <v>-0.05</v>
      </c>
      <c r="AW122" s="448">
        <v>-0.05</v>
      </c>
      <c r="AX122" s="448">
        <v>-0.05</v>
      </c>
      <c r="AY122" s="448">
        <v>-0.05</v>
      </c>
      <c r="AZ122" s="448">
        <v>-0.05</v>
      </c>
      <c r="BA122" s="448">
        <v>-0.05</v>
      </c>
      <c r="BB122" s="448">
        <v>-0.05</v>
      </c>
      <c r="BC122" s="448">
        <v>-0.05</v>
      </c>
      <c r="BD122" s="448">
        <v>-0.05</v>
      </c>
      <c r="BE122" s="448">
        <v>-0.05</v>
      </c>
      <c r="BF122" s="448">
        <v>-0.05</v>
      </c>
      <c r="BG122" s="448">
        <v>-0.05</v>
      </c>
      <c r="BH122" s="448">
        <v>-0.05</v>
      </c>
      <c r="BI122" s="448">
        <v>-0.05</v>
      </c>
      <c r="BJ122" s="448">
        <v>-0.05</v>
      </c>
      <c r="BK122" s="448">
        <v>-0.05</v>
      </c>
      <c r="BL122" s="448">
        <v>-0.05</v>
      </c>
    </row>
    <row r="123" spans="1:64" x14ac:dyDescent="0.35">
      <c r="A123" s="414"/>
      <c r="B123" s="71" t="s">
        <v>155</v>
      </c>
      <c r="C123" s="448">
        <v>-0.05</v>
      </c>
      <c r="D123" s="448">
        <v>-0.05</v>
      </c>
      <c r="E123" s="448">
        <v>-0.05</v>
      </c>
      <c r="F123" s="448">
        <v>-0.05</v>
      </c>
      <c r="G123" s="448">
        <v>-0.05</v>
      </c>
      <c r="H123" s="448">
        <v>-0.05</v>
      </c>
      <c r="I123" s="448">
        <v>-0.05</v>
      </c>
      <c r="J123" s="448">
        <v>-0.05</v>
      </c>
      <c r="K123" s="448">
        <v>-0.05</v>
      </c>
      <c r="L123" s="448">
        <v>-0.05</v>
      </c>
      <c r="M123" s="448">
        <v>-0.05</v>
      </c>
      <c r="N123" s="448">
        <v>-0.05</v>
      </c>
      <c r="O123" s="448">
        <v>-0.05</v>
      </c>
      <c r="P123" s="448">
        <v>-0.05</v>
      </c>
      <c r="Q123" s="448">
        <v>-0.05</v>
      </c>
      <c r="R123" s="448">
        <v>-0.05</v>
      </c>
      <c r="S123" s="448">
        <v>-0.05</v>
      </c>
      <c r="T123" s="448">
        <v>-0.05</v>
      </c>
      <c r="U123" s="448">
        <v>-0.05</v>
      </c>
      <c r="V123" s="448">
        <v>-0.05</v>
      </c>
      <c r="W123" s="448">
        <v>-0.05</v>
      </c>
      <c r="X123" s="448">
        <v>-0.05</v>
      </c>
      <c r="Y123" s="448">
        <v>-0.05</v>
      </c>
      <c r="Z123" s="448">
        <v>-0.05</v>
      </c>
      <c r="AA123" s="448">
        <v>-0.05</v>
      </c>
      <c r="AB123" s="448">
        <v>-0.05</v>
      </c>
      <c r="AC123" s="448">
        <v>-0.05</v>
      </c>
      <c r="AD123" s="448">
        <v>-0.05</v>
      </c>
      <c r="AE123" s="448">
        <v>-0.05</v>
      </c>
      <c r="AF123" s="448">
        <v>-0.05</v>
      </c>
      <c r="AG123" s="448">
        <v>-0.05</v>
      </c>
      <c r="AH123" s="448">
        <v>-0.05</v>
      </c>
      <c r="AI123" s="448">
        <v>-0.05</v>
      </c>
      <c r="AJ123" s="448">
        <v>-0.05</v>
      </c>
      <c r="AK123" s="448">
        <v>-0.05</v>
      </c>
      <c r="AL123" s="448">
        <v>-0.05</v>
      </c>
      <c r="AM123" s="448">
        <v>-0.05</v>
      </c>
      <c r="AN123" s="448">
        <v>-0.05</v>
      </c>
      <c r="AO123" s="448">
        <v>-0.05</v>
      </c>
      <c r="AP123" s="448">
        <v>-0.05</v>
      </c>
      <c r="AQ123" s="448">
        <v>-0.05</v>
      </c>
      <c r="AR123" s="448">
        <v>-0.05</v>
      </c>
      <c r="AS123" s="448">
        <v>-0.05</v>
      </c>
      <c r="AT123" s="448">
        <v>-0.05</v>
      </c>
      <c r="AU123" s="448">
        <v>-0.05</v>
      </c>
      <c r="AV123" s="448">
        <v>-0.05</v>
      </c>
      <c r="AW123" s="448">
        <v>-0.05</v>
      </c>
      <c r="AX123" s="448">
        <v>-0.05</v>
      </c>
      <c r="AY123" s="448">
        <v>-0.05</v>
      </c>
      <c r="AZ123" s="448">
        <v>-0.05</v>
      </c>
      <c r="BA123" s="448">
        <v>-0.05</v>
      </c>
      <c r="BB123" s="448">
        <v>-0.05</v>
      </c>
      <c r="BC123" s="448">
        <v>-0.05</v>
      </c>
      <c r="BD123" s="448">
        <v>-0.05</v>
      </c>
      <c r="BE123" s="448">
        <v>-0.05</v>
      </c>
      <c r="BF123" s="448">
        <v>-0.05</v>
      </c>
      <c r="BG123" s="448">
        <v>-0.05</v>
      </c>
      <c r="BH123" s="448">
        <v>-0.05</v>
      </c>
      <c r="BI123" s="448">
        <v>-0.05</v>
      </c>
      <c r="BJ123" s="448">
        <v>-0.05</v>
      </c>
      <c r="BK123" s="448">
        <v>-0.05</v>
      </c>
      <c r="BL123" s="448">
        <v>-0.05</v>
      </c>
    </row>
    <row r="124" spans="1:64" x14ac:dyDescent="0.35">
      <c r="A124" s="414"/>
      <c r="B124" s="71" t="s">
        <v>156</v>
      </c>
      <c r="C124" s="448">
        <v>-0.05</v>
      </c>
      <c r="D124" s="448">
        <v>-0.05</v>
      </c>
      <c r="E124" s="448">
        <v>-0.05</v>
      </c>
      <c r="F124" s="448">
        <v>-0.05</v>
      </c>
      <c r="G124" s="448">
        <v>-0.05</v>
      </c>
      <c r="H124" s="448">
        <v>-0.05</v>
      </c>
      <c r="I124" s="448">
        <v>-0.05</v>
      </c>
      <c r="J124" s="448">
        <v>-0.05</v>
      </c>
      <c r="K124" s="448">
        <v>-0.05</v>
      </c>
      <c r="L124" s="448">
        <v>-0.05</v>
      </c>
      <c r="M124" s="448">
        <v>-0.05</v>
      </c>
      <c r="N124" s="448">
        <v>-0.05</v>
      </c>
      <c r="O124" s="448">
        <v>-0.05</v>
      </c>
      <c r="P124" s="448">
        <v>-0.05</v>
      </c>
      <c r="Q124" s="448">
        <v>-0.05</v>
      </c>
      <c r="R124" s="448">
        <v>-0.05</v>
      </c>
      <c r="S124" s="448">
        <v>-0.05</v>
      </c>
      <c r="T124" s="448">
        <v>-0.05</v>
      </c>
      <c r="U124" s="448">
        <v>-0.05</v>
      </c>
      <c r="V124" s="448">
        <v>-0.05</v>
      </c>
      <c r="W124" s="448">
        <v>-0.05</v>
      </c>
      <c r="X124" s="448">
        <v>-0.05</v>
      </c>
      <c r="Y124" s="448">
        <v>-0.05</v>
      </c>
      <c r="Z124" s="448">
        <v>-0.05</v>
      </c>
      <c r="AA124" s="448">
        <v>-0.05</v>
      </c>
      <c r="AB124" s="448">
        <v>-0.05</v>
      </c>
      <c r="AC124" s="448">
        <v>-0.05</v>
      </c>
      <c r="AD124" s="448">
        <v>-0.05</v>
      </c>
      <c r="AE124" s="448">
        <v>-0.05</v>
      </c>
      <c r="AF124" s="448">
        <v>-0.05</v>
      </c>
      <c r="AG124" s="448">
        <v>-0.05</v>
      </c>
      <c r="AH124" s="448">
        <v>-0.05</v>
      </c>
      <c r="AI124" s="448">
        <v>-0.05</v>
      </c>
      <c r="AJ124" s="448">
        <v>-0.05</v>
      </c>
      <c r="AK124" s="448">
        <v>-0.05</v>
      </c>
      <c r="AL124" s="448">
        <v>-0.05</v>
      </c>
      <c r="AM124" s="448">
        <v>-0.05</v>
      </c>
      <c r="AN124" s="448">
        <v>-0.05</v>
      </c>
      <c r="AO124" s="448">
        <v>-0.05</v>
      </c>
      <c r="AP124" s="448">
        <v>-0.05</v>
      </c>
      <c r="AQ124" s="448">
        <v>-0.05</v>
      </c>
      <c r="AR124" s="448">
        <v>-0.05</v>
      </c>
      <c r="AS124" s="448">
        <v>-0.05</v>
      </c>
      <c r="AT124" s="448">
        <v>-0.05</v>
      </c>
      <c r="AU124" s="448">
        <v>-0.05</v>
      </c>
      <c r="AV124" s="448">
        <v>-0.05</v>
      </c>
      <c r="AW124" s="448">
        <v>-0.05</v>
      </c>
      <c r="AX124" s="448">
        <v>-0.05</v>
      </c>
      <c r="AY124" s="448">
        <v>-0.05</v>
      </c>
      <c r="AZ124" s="448">
        <v>-0.05</v>
      </c>
      <c r="BA124" s="448">
        <v>-0.05</v>
      </c>
      <c r="BB124" s="448">
        <v>-0.05</v>
      </c>
      <c r="BC124" s="448">
        <v>-0.05</v>
      </c>
      <c r="BD124" s="448">
        <v>-0.05</v>
      </c>
      <c r="BE124" s="448">
        <v>-0.05</v>
      </c>
      <c r="BF124" s="448">
        <v>-0.05</v>
      </c>
      <c r="BG124" s="448">
        <v>-0.05</v>
      </c>
      <c r="BH124" s="448">
        <v>-0.05</v>
      </c>
      <c r="BI124" s="448">
        <v>-0.05</v>
      </c>
      <c r="BJ124" s="448">
        <v>-0.05</v>
      </c>
      <c r="BK124" s="448">
        <v>-0.05</v>
      </c>
      <c r="BL124" s="448">
        <v>-0.05</v>
      </c>
    </row>
    <row r="125" spans="1:64" x14ac:dyDescent="0.35">
      <c r="A125" s="414"/>
      <c r="B125" s="71" t="s">
        <v>157</v>
      </c>
      <c r="C125" s="448">
        <v>-0.05</v>
      </c>
      <c r="D125" s="448">
        <v>-0.05</v>
      </c>
      <c r="E125" s="448">
        <v>-0.05</v>
      </c>
      <c r="F125" s="448">
        <v>-0.05</v>
      </c>
      <c r="G125" s="448">
        <v>-0.05</v>
      </c>
      <c r="H125" s="448">
        <v>-0.05</v>
      </c>
      <c r="I125" s="448">
        <v>-0.05</v>
      </c>
      <c r="J125" s="448">
        <v>-0.05</v>
      </c>
      <c r="K125" s="448">
        <v>-0.05</v>
      </c>
      <c r="L125" s="448">
        <v>-0.05</v>
      </c>
      <c r="M125" s="448">
        <v>-0.05</v>
      </c>
      <c r="N125" s="448">
        <v>-0.05</v>
      </c>
      <c r="O125" s="448">
        <v>-0.05</v>
      </c>
      <c r="P125" s="448">
        <v>-0.05</v>
      </c>
      <c r="Q125" s="448">
        <v>-0.05</v>
      </c>
      <c r="R125" s="448">
        <v>-0.05</v>
      </c>
      <c r="S125" s="448">
        <v>-0.05</v>
      </c>
      <c r="T125" s="448">
        <v>-0.05</v>
      </c>
      <c r="U125" s="448">
        <v>-0.05</v>
      </c>
      <c r="V125" s="448">
        <v>-0.05</v>
      </c>
      <c r="W125" s="448">
        <v>-0.05</v>
      </c>
      <c r="X125" s="448">
        <v>-0.05</v>
      </c>
      <c r="Y125" s="448">
        <v>-0.05</v>
      </c>
      <c r="Z125" s="448">
        <v>-0.05</v>
      </c>
      <c r="AA125" s="448">
        <v>-0.05</v>
      </c>
      <c r="AB125" s="448">
        <v>-0.05</v>
      </c>
      <c r="AC125" s="448">
        <v>-0.05</v>
      </c>
      <c r="AD125" s="448">
        <v>-0.05</v>
      </c>
      <c r="AE125" s="448">
        <v>-0.05</v>
      </c>
      <c r="AF125" s="448">
        <v>-0.05</v>
      </c>
      <c r="AG125" s="448">
        <v>-0.05</v>
      </c>
      <c r="AH125" s="448">
        <v>-0.05</v>
      </c>
      <c r="AI125" s="448">
        <v>-0.05</v>
      </c>
      <c r="AJ125" s="448">
        <v>-0.05</v>
      </c>
      <c r="AK125" s="448">
        <v>-0.05</v>
      </c>
      <c r="AL125" s="448">
        <v>-0.05</v>
      </c>
      <c r="AM125" s="448">
        <v>-0.05</v>
      </c>
      <c r="AN125" s="448">
        <v>-0.05</v>
      </c>
      <c r="AO125" s="448">
        <v>-0.05</v>
      </c>
      <c r="AP125" s="448">
        <v>-0.05</v>
      </c>
      <c r="AQ125" s="448">
        <v>-0.05</v>
      </c>
      <c r="AR125" s="448">
        <v>-0.05</v>
      </c>
      <c r="AS125" s="448">
        <v>-0.05</v>
      </c>
      <c r="AT125" s="448">
        <v>-0.05</v>
      </c>
      <c r="AU125" s="448">
        <v>-0.05</v>
      </c>
      <c r="AV125" s="448">
        <v>-0.05</v>
      </c>
      <c r="AW125" s="448">
        <v>-0.05</v>
      </c>
      <c r="AX125" s="448">
        <v>-0.05</v>
      </c>
      <c r="AY125" s="448">
        <v>-0.05</v>
      </c>
      <c r="AZ125" s="448">
        <v>-0.05</v>
      </c>
      <c r="BA125" s="448">
        <v>-0.05</v>
      </c>
      <c r="BB125" s="448">
        <v>-0.05</v>
      </c>
      <c r="BC125" s="448">
        <v>-0.05</v>
      </c>
      <c r="BD125" s="448">
        <v>-0.05</v>
      </c>
      <c r="BE125" s="448">
        <v>-0.05</v>
      </c>
      <c r="BF125" s="448">
        <v>-0.05</v>
      </c>
      <c r="BG125" s="448">
        <v>-0.05</v>
      </c>
      <c r="BH125" s="448">
        <v>-0.05</v>
      </c>
      <c r="BI125" s="448">
        <v>-0.05</v>
      </c>
      <c r="BJ125" s="448">
        <v>-0.05</v>
      </c>
      <c r="BK125" s="448">
        <v>-0.05</v>
      </c>
      <c r="BL125" s="448">
        <v>-0.05</v>
      </c>
    </row>
    <row r="126" spans="1:64" x14ac:dyDescent="0.35">
      <c r="A126" s="414"/>
      <c r="B126" s="71" t="s">
        <v>224</v>
      </c>
      <c r="C126" s="448">
        <v>-0.05</v>
      </c>
      <c r="D126" s="448">
        <v>-0.05</v>
      </c>
      <c r="E126" s="448">
        <v>-0.05</v>
      </c>
      <c r="F126" s="448">
        <v>-0.05</v>
      </c>
      <c r="G126" s="448">
        <v>-0.05</v>
      </c>
      <c r="H126" s="448">
        <v>-0.05</v>
      </c>
      <c r="I126" s="448">
        <v>-0.05</v>
      </c>
      <c r="J126" s="448">
        <v>-0.05</v>
      </c>
      <c r="K126" s="448">
        <v>-0.05</v>
      </c>
      <c r="L126" s="448">
        <v>-0.05</v>
      </c>
      <c r="M126" s="448">
        <v>-0.05</v>
      </c>
      <c r="N126" s="448">
        <v>-0.05</v>
      </c>
      <c r="O126" s="448">
        <v>-0.05</v>
      </c>
      <c r="P126" s="448">
        <v>-0.05</v>
      </c>
      <c r="Q126" s="448">
        <v>-0.05</v>
      </c>
      <c r="R126" s="448">
        <v>-0.05</v>
      </c>
      <c r="S126" s="448">
        <v>-0.05</v>
      </c>
      <c r="T126" s="448">
        <v>-0.05</v>
      </c>
      <c r="U126" s="448">
        <v>-0.05</v>
      </c>
      <c r="V126" s="448">
        <v>-0.05</v>
      </c>
      <c r="W126" s="448">
        <v>-0.05</v>
      </c>
      <c r="X126" s="448">
        <v>-0.05</v>
      </c>
      <c r="Y126" s="448">
        <v>-0.05</v>
      </c>
      <c r="Z126" s="448">
        <v>-0.05</v>
      </c>
      <c r="AA126" s="448">
        <v>-0.05</v>
      </c>
      <c r="AB126" s="448">
        <v>-0.05</v>
      </c>
      <c r="AC126" s="448">
        <v>-0.05</v>
      </c>
      <c r="AD126" s="448">
        <v>-0.05</v>
      </c>
      <c r="AE126" s="448">
        <v>-0.05</v>
      </c>
      <c r="AF126" s="448">
        <v>-0.05</v>
      </c>
      <c r="AG126" s="448">
        <v>-0.05</v>
      </c>
      <c r="AH126" s="448">
        <v>-0.05</v>
      </c>
      <c r="AI126" s="448">
        <v>-0.05</v>
      </c>
      <c r="AJ126" s="448">
        <v>-0.05</v>
      </c>
      <c r="AK126" s="448">
        <v>-0.05</v>
      </c>
      <c r="AL126" s="448">
        <v>-0.05</v>
      </c>
      <c r="AM126" s="448">
        <v>-0.05</v>
      </c>
      <c r="AN126" s="448">
        <v>-0.05</v>
      </c>
      <c r="AO126" s="448">
        <v>-0.05</v>
      </c>
      <c r="AP126" s="448">
        <v>-0.05</v>
      </c>
      <c r="AQ126" s="448">
        <v>-0.05</v>
      </c>
      <c r="AR126" s="448">
        <v>-0.05</v>
      </c>
      <c r="AS126" s="448">
        <v>-0.05</v>
      </c>
      <c r="AT126" s="448">
        <v>-0.05</v>
      </c>
      <c r="AU126" s="448">
        <v>-0.05</v>
      </c>
      <c r="AV126" s="448">
        <v>-0.05</v>
      </c>
      <c r="AW126" s="448">
        <v>-0.05</v>
      </c>
      <c r="AX126" s="448">
        <v>-0.05</v>
      </c>
      <c r="AY126" s="448">
        <v>-0.05</v>
      </c>
      <c r="AZ126" s="448">
        <v>-0.05</v>
      </c>
      <c r="BA126" s="448">
        <v>-0.05</v>
      </c>
      <c r="BB126" s="448">
        <v>-0.05</v>
      </c>
      <c r="BC126" s="448">
        <v>-0.05</v>
      </c>
      <c r="BD126" s="448">
        <v>-0.05</v>
      </c>
      <c r="BE126" s="448">
        <v>-0.05</v>
      </c>
      <c r="BF126" s="448">
        <v>-0.05</v>
      </c>
      <c r="BG126" s="448">
        <v>-0.05</v>
      </c>
      <c r="BH126" s="448">
        <v>-0.05</v>
      </c>
      <c r="BI126" s="448">
        <v>-0.05</v>
      </c>
      <c r="BJ126" s="448">
        <v>-0.05</v>
      </c>
      <c r="BK126" s="448">
        <v>-0.05</v>
      </c>
      <c r="BL126" s="448">
        <v>-0.05</v>
      </c>
    </row>
    <row r="127" spans="1:64" x14ac:dyDescent="0.35">
      <c r="A127" s="414"/>
      <c r="B127" s="71" t="s">
        <v>159</v>
      </c>
      <c r="C127" s="448">
        <v>-0.05</v>
      </c>
      <c r="D127" s="448">
        <v>-0.05</v>
      </c>
      <c r="E127" s="448">
        <v>-0.05</v>
      </c>
      <c r="F127" s="448">
        <v>-0.05</v>
      </c>
      <c r="G127" s="448">
        <v>-0.05</v>
      </c>
      <c r="H127" s="448">
        <v>-0.05</v>
      </c>
      <c r="I127" s="448">
        <v>-0.05</v>
      </c>
      <c r="J127" s="448">
        <v>-0.05</v>
      </c>
      <c r="K127" s="448">
        <v>-0.05</v>
      </c>
      <c r="L127" s="448">
        <v>-0.05</v>
      </c>
      <c r="M127" s="448">
        <v>-0.05</v>
      </c>
      <c r="N127" s="448">
        <v>-0.05</v>
      </c>
      <c r="O127" s="448">
        <v>-0.05</v>
      </c>
      <c r="P127" s="448">
        <v>-0.05</v>
      </c>
      <c r="Q127" s="448">
        <v>-0.05</v>
      </c>
      <c r="R127" s="448">
        <v>-0.05</v>
      </c>
      <c r="S127" s="448">
        <v>-0.05</v>
      </c>
      <c r="T127" s="448">
        <v>-0.05</v>
      </c>
      <c r="U127" s="448">
        <v>-0.05</v>
      </c>
      <c r="V127" s="448">
        <v>-0.05</v>
      </c>
      <c r="W127" s="448">
        <v>-0.05</v>
      </c>
      <c r="X127" s="448">
        <v>-0.05</v>
      </c>
      <c r="Y127" s="448">
        <v>-0.05</v>
      </c>
      <c r="Z127" s="448">
        <v>-0.05</v>
      </c>
      <c r="AA127" s="448">
        <v>-0.05</v>
      </c>
      <c r="AB127" s="448">
        <v>-0.05</v>
      </c>
      <c r="AC127" s="448">
        <v>-0.05</v>
      </c>
      <c r="AD127" s="448">
        <v>-0.05</v>
      </c>
      <c r="AE127" s="448">
        <v>-0.05</v>
      </c>
      <c r="AF127" s="448">
        <v>-0.05</v>
      </c>
      <c r="AG127" s="448">
        <v>-0.05</v>
      </c>
      <c r="AH127" s="448">
        <v>-0.05</v>
      </c>
      <c r="AI127" s="448">
        <v>-0.05</v>
      </c>
      <c r="AJ127" s="448">
        <v>-0.05</v>
      </c>
      <c r="AK127" s="448">
        <v>-0.05</v>
      </c>
      <c r="AL127" s="448">
        <v>-0.05</v>
      </c>
      <c r="AM127" s="448">
        <v>-0.05</v>
      </c>
      <c r="AN127" s="448">
        <v>-0.05</v>
      </c>
      <c r="AO127" s="448">
        <v>-0.05</v>
      </c>
      <c r="AP127" s="448">
        <v>-0.05</v>
      </c>
      <c r="AQ127" s="448">
        <v>-0.05</v>
      </c>
      <c r="AR127" s="448">
        <v>-0.05</v>
      </c>
      <c r="AS127" s="448">
        <v>-0.05</v>
      </c>
      <c r="AT127" s="448">
        <v>-0.05</v>
      </c>
      <c r="AU127" s="448">
        <v>-0.05</v>
      </c>
      <c r="AV127" s="448">
        <v>-0.05</v>
      </c>
      <c r="AW127" s="448">
        <v>-0.05</v>
      </c>
      <c r="AX127" s="448">
        <v>-0.05</v>
      </c>
      <c r="AY127" s="448">
        <v>-0.05</v>
      </c>
      <c r="AZ127" s="448">
        <v>-0.05</v>
      </c>
      <c r="BA127" s="448">
        <v>-0.05</v>
      </c>
      <c r="BB127" s="448">
        <v>-0.05</v>
      </c>
      <c r="BC127" s="448">
        <v>-0.05</v>
      </c>
      <c r="BD127" s="448">
        <v>-0.05</v>
      </c>
      <c r="BE127" s="448">
        <v>-0.05</v>
      </c>
      <c r="BF127" s="448">
        <v>-0.05</v>
      </c>
      <c r="BG127" s="448">
        <v>-0.05</v>
      </c>
      <c r="BH127" s="448">
        <v>-0.05</v>
      </c>
      <c r="BI127" s="448">
        <v>-0.05</v>
      </c>
      <c r="BJ127" s="448">
        <v>-0.05</v>
      </c>
      <c r="BK127" s="448">
        <v>-0.05</v>
      </c>
      <c r="BL127" s="448">
        <v>-0.05</v>
      </c>
    </row>
    <row r="128" spans="1:64" x14ac:dyDescent="0.35">
      <c r="A128" s="414"/>
      <c r="B128" s="71" t="s">
        <v>160</v>
      </c>
      <c r="C128" s="448">
        <v>-0.05</v>
      </c>
      <c r="D128" s="448">
        <v>-0.05</v>
      </c>
      <c r="E128" s="448">
        <v>-0.05</v>
      </c>
      <c r="F128" s="448">
        <v>-0.05</v>
      </c>
      <c r="G128" s="448">
        <v>-0.05</v>
      </c>
      <c r="H128" s="448">
        <v>-0.05</v>
      </c>
      <c r="I128" s="448">
        <v>-0.05</v>
      </c>
      <c r="J128" s="448">
        <v>-0.05</v>
      </c>
      <c r="K128" s="448">
        <v>-0.05</v>
      </c>
      <c r="L128" s="448">
        <v>-0.05</v>
      </c>
      <c r="M128" s="448">
        <v>-0.05</v>
      </c>
      <c r="N128" s="448">
        <v>-0.05</v>
      </c>
      <c r="O128" s="448">
        <v>-0.05</v>
      </c>
      <c r="P128" s="448">
        <v>-0.05</v>
      </c>
      <c r="Q128" s="448">
        <v>-0.05</v>
      </c>
      <c r="R128" s="448">
        <v>-0.05</v>
      </c>
      <c r="S128" s="448">
        <v>-0.05</v>
      </c>
      <c r="T128" s="448">
        <v>-0.05</v>
      </c>
      <c r="U128" s="448">
        <v>-0.05</v>
      </c>
      <c r="V128" s="448">
        <v>-0.05</v>
      </c>
      <c r="W128" s="448">
        <v>-0.05</v>
      </c>
      <c r="X128" s="448">
        <v>-0.05</v>
      </c>
      <c r="Y128" s="448">
        <v>-0.05</v>
      </c>
      <c r="Z128" s="448">
        <v>-0.05</v>
      </c>
      <c r="AA128" s="448">
        <v>-0.05</v>
      </c>
      <c r="AB128" s="448">
        <v>-0.05</v>
      </c>
      <c r="AC128" s="448">
        <v>-0.05</v>
      </c>
      <c r="AD128" s="448">
        <v>-0.05</v>
      </c>
      <c r="AE128" s="448">
        <v>-0.05</v>
      </c>
      <c r="AF128" s="448">
        <v>-0.05</v>
      </c>
      <c r="AG128" s="448">
        <v>-0.05</v>
      </c>
      <c r="AH128" s="448">
        <v>-0.05</v>
      </c>
      <c r="AI128" s="448">
        <v>-0.05</v>
      </c>
      <c r="AJ128" s="448">
        <v>-0.05</v>
      </c>
      <c r="AK128" s="448">
        <v>-0.05</v>
      </c>
      <c r="AL128" s="448">
        <v>-0.05</v>
      </c>
      <c r="AM128" s="448">
        <v>-0.05</v>
      </c>
      <c r="AN128" s="448">
        <v>-0.05</v>
      </c>
      <c r="AO128" s="448">
        <v>-0.05</v>
      </c>
      <c r="AP128" s="448">
        <v>-0.05</v>
      </c>
      <c r="AQ128" s="448">
        <v>-0.05</v>
      </c>
      <c r="AR128" s="448">
        <v>-0.05</v>
      </c>
      <c r="AS128" s="448">
        <v>-0.05</v>
      </c>
      <c r="AT128" s="448">
        <v>-0.05</v>
      </c>
      <c r="AU128" s="448">
        <v>-0.05</v>
      </c>
      <c r="AV128" s="448">
        <v>-0.05</v>
      </c>
      <c r="AW128" s="448">
        <v>-0.05</v>
      </c>
      <c r="AX128" s="448">
        <v>-0.05</v>
      </c>
      <c r="AY128" s="448">
        <v>-0.05</v>
      </c>
      <c r="AZ128" s="448">
        <v>-0.05</v>
      </c>
      <c r="BA128" s="448">
        <v>-0.05</v>
      </c>
      <c r="BB128" s="448">
        <v>-0.05</v>
      </c>
      <c r="BC128" s="448">
        <v>-0.05</v>
      </c>
      <c r="BD128" s="448">
        <v>-0.05</v>
      </c>
      <c r="BE128" s="448">
        <v>-0.05</v>
      </c>
      <c r="BF128" s="448">
        <v>-0.05</v>
      </c>
      <c r="BG128" s="448">
        <v>-0.05</v>
      </c>
      <c r="BH128" s="448">
        <v>-0.05</v>
      </c>
      <c r="BI128" s="448">
        <v>-0.05</v>
      </c>
      <c r="BJ128" s="448">
        <v>-0.05</v>
      </c>
      <c r="BK128" s="448">
        <v>-0.05</v>
      </c>
      <c r="BL128" s="448">
        <v>-0.05</v>
      </c>
    </row>
    <row r="129" spans="1:64" x14ac:dyDescent="0.35">
      <c r="A129" s="414"/>
      <c r="B129" s="71" t="s">
        <v>161</v>
      </c>
      <c r="C129" s="448">
        <v>-0.05</v>
      </c>
      <c r="D129" s="448">
        <v>-0.05</v>
      </c>
      <c r="E129" s="448">
        <v>-0.05</v>
      </c>
      <c r="F129" s="448">
        <v>-0.05</v>
      </c>
      <c r="G129" s="448">
        <v>-0.05</v>
      </c>
      <c r="H129" s="448">
        <v>-0.05</v>
      </c>
      <c r="I129" s="448">
        <v>-0.05</v>
      </c>
      <c r="J129" s="448">
        <v>-0.05</v>
      </c>
      <c r="K129" s="448">
        <v>-0.05</v>
      </c>
      <c r="L129" s="448">
        <v>-0.05</v>
      </c>
      <c r="M129" s="448">
        <v>-0.05</v>
      </c>
      <c r="N129" s="448">
        <v>-0.05</v>
      </c>
      <c r="O129" s="448">
        <v>-0.05</v>
      </c>
      <c r="P129" s="448">
        <v>-0.05</v>
      </c>
      <c r="Q129" s="448">
        <v>-0.05</v>
      </c>
      <c r="R129" s="448">
        <v>-0.05</v>
      </c>
      <c r="S129" s="448">
        <v>-0.05</v>
      </c>
      <c r="T129" s="448">
        <v>-0.05</v>
      </c>
      <c r="U129" s="448">
        <v>-0.05</v>
      </c>
      <c r="V129" s="448">
        <v>-0.05</v>
      </c>
      <c r="W129" s="448">
        <v>-0.05</v>
      </c>
      <c r="X129" s="448">
        <v>-0.05</v>
      </c>
      <c r="Y129" s="448">
        <v>-0.05</v>
      </c>
      <c r="Z129" s="448">
        <v>-0.05</v>
      </c>
      <c r="AA129" s="448">
        <v>-0.05</v>
      </c>
      <c r="AB129" s="448">
        <v>-0.05</v>
      </c>
      <c r="AC129" s="448">
        <v>-0.05</v>
      </c>
      <c r="AD129" s="448">
        <v>-0.05</v>
      </c>
      <c r="AE129" s="448">
        <v>-0.05</v>
      </c>
      <c r="AF129" s="448">
        <v>-0.05</v>
      </c>
      <c r="AG129" s="448">
        <v>-0.05</v>
      </c>
      <c r="AH129" s="448">
        <v>-0.05</v>
      </c>
      <c r="AI129" s="448">
        <v>-0.05</v>
      </c>
      <c r="AJ129" s="448">
        <v>-0.05</v>
      </c>
      <c r="AK129" s="448">
        <v>-0.05</v>
      </c>
      <c r="AL129" s="448">
        <v>-0.05</v>
      </c>
      <c r="AM129" s="448">
        <v>-0.05</v>
      </c>
      <c r="AN129" s="448">
        <v>-0.05</v>
      </c>
      <c r="AO129" s="448">
        <v>-0.05</v>
      </c>
      <c r="AP129" s="448">
        <v>-0.05</v>
      </c>
      <c r="AQ129" s="448">
        <v>-0.05</v>
      </c>
      <c r="AR129" s="448">
        <v>-0.05</v>
      </c>
      <c r="AS129" s="448">
        <v>-0.05</v>
      </c>
      <c r="AT129" s="448">
        <v>-0.05</v>
      </c>
      <c r="AU129" s="448">
        <v>-0.05</v>
      </c>
      <c r="AV129" s="448">
        <v>-0.05</v>
      </c>
      <c r="AW129" s="448">
        <v>-0.05</v>
      </c>
      <c r="AX129" s="448">
        <v>-0.05</v>
      </c>
      <c r="AY129" s="448">
        <v>-0.05</v>
      </c>
      <c r="AZ129" s="448">
        <v>-0.05</v>
      </c>
      <c r="BA129" s="448">
        <v>-0.05</v>
      </c>
      <c r="BB129" s="448">
        <v>-0.05</v>
      </c>
      <c r="BC129" s="448">
        <v>-0.05</v>
      </c>
      <c r="BD129" s="448">
        <v>-0.05</v>
      </c>
      <c r="BE129" s="448">
        <v>-0.05</v>
      </c>
      <c r="BF129" s="448">
        <v>-0.05</v>
      </c>
      <c r="BG129" s="448">
        <v>-0.05</v>
      </c>
      <c r="BH129" s="448">
        <v>-0.05</v>
      </c>
      <c r="BI129" s="448">
        <v>-0.05</v>
      </c>
      <c r="BJ129" s="448">
        <v>-0.05</v>
      </c>
      <c r="BK129" s="448">
        <v>-0.05</v>
      </c>
      <c r="BL129" s="448">
        <v>-0.05</v>
      </c>
    </row>
    <row r="130" spans="1:64" x14ac:dyDescent="0.35">
      <c r="A130" s="414"/>
      <c r="B130" s="71" t="s">
        <v>162</v>
      </c>
      <c r="C130" s="448">
        <v>-0.05</v>
      </c>
      <c r="D130" s="448">
        <v>-0.05</v>
      </c>
      <c r="E130" s="448">
        <v>-0.05</v>
      </c>
      <c r="F130" s="448">
        <v>-0.05</v>
      </c>
      <c r="G130" s="448">
        <v>-0.05</v>
      </c>
      <c r="H130" s="448">
        <v>-0.05</v>
      </c>
      <c r="I130" s="448">
        <v>-0.05</v>
      </c>
      <c r="J130" s="448">
        <v>-0.05</v>
      </c>
      <c r="K130" s="448">
        <v>-0.05</v>
      </c>
      <c r="L130" s="448">
        <v>-0.05</v>
      </c>
      <c r="M130" s="448">
        <v>-0.05</v>
      </c>
      <c r="N130" s="448">
        <v>-0.05</v>
      </c>
      <c r="O130" s="448">
        <v>-0.05</v>
      </c>
      <c r="P130" s="448">
        <v>-0.05</v>
      </c>
      <c r="Q130" s="448">
        <v>-0.05</v>
      </c>
      <c r="R130" s="448">
        <v>-0.05</v>
      </c>
      <c r="S130" s="448">
        <v>-0.05</v>
      </c>
      <c r="T130" s="448">
        <v>-0.05</v>
      </c>
      <c r="U130" s="448">
        <v>-0.05</v>
      </c>
      <c r="V130" s="448">
        <v>-0.05</v>
      </c>
      <c r="W130" s="448">
        <v>-0.05</v>
      </c>
      <c r="X130" s="448">
        <v>-0.05</v>
      </c>
      <c r="Y130" s="448">
        <v>-0.05</v>
      </c>
      <c r="Z130" s="448">
        <v>-0.05</v>
      </c>
      <c r="AA130" s="448">
        <v>-0.05</v>
      </c>
      <c r="AB130" s="448">
        <v>-0.05</v>
      </c>
      <c r="AC130" s="448">
        <v>-0.05</v>
      </c>
      <c r="AD130" s="448">
        <v>-0.05</v>
      </c>
      <c r="AE130" s="448">
        <v>-0.05</v>
      </c>
      <c r="AF130" s="448">
        <v>-0.05</v>
      </c>
      <c r="AG130" s="448">
        <v>-0.05</v>
      </c>
      <c r="AH130" s="448">
        <v>-0.05</v>
      </c>
      <c r="AI130" s="448">
        <v>-0.05</v>
      </c>
      <c r="AJ130" s="448">
        <v>-0.05</v>
      </c>
      <c r="AK130" s="448">
        <v>-0.05</v>
      </c>
      <c r="AL130" s="448">
        <v>-0.05</v>
      </c>
      <c r="AM130" s="448">
        <v>-0.05</v>
      </c>
      <c r="AN130" s="448">
        <v>-0.05</v>
      </c>
      <c r="AO130" s="448">
        <v>-0.05</v>
      </c>
      <c r="AP130" s="448">
        <v>-0.05</v>
      </c>
      <c r="AQ130" s="448">
        <v>-0.05</v>
      </c>
      <c r="AR130" s="448">
        <v>-0.05</v>
      </c>
      <c r="AS130" s="448">
        <v>-0.05</v>
      </c>
      <c r="AT130" s="448">
        <v>-0.05</v>
      </c>
      <c r="AU130" s="448">
        <v>-0.05</v>
      </c>
      <c r="AV130" s="448">
        <v>-0.05</v>
      </c>
      <c r="AW130" s="448">
        <v>-0.05</v>
      </c>
      <c r="AX130" s="448">
        <v>-0.05</v>
      </c>
      <c r="AY130" s="448">
        <v>-0.05</v>
      </c>
      <c r="AZ130" s="448">
        <v>-0.05</v>
      </c>
      <c r="BA130" s="448">
        <v>-0.05</v>
      </c>
      <c r="BB130" s="448">
        <v>-0.05</v>
      </c>
      <c r="BC130" s="448">
        <v>-0.05</v>
      </c>
      <c r="BD130" s="448">
        <v>-0.05</v>
      </c>
      <c r="BE130" s="448">
        <v>-0.05</v>
      </c>
      <c r="BF130" s="448">
        <v>-0.05</v>
      </c>
      <c r="BG130" s="448">
        <v>-0.05</v>
      </c>
      <c r="BH130" s="448">
        <v>-0.05</v>
      </c>
      <c r="BI130" s="448">
        <v>-0.05</v>
      </c>
      <c r="BJ130" s="448">
        <v>-0.05</v>
      </c>
      <c r="BK130" s="448">
        <v>-0.05</v>
      </c>
      <c r="BL130" s="448">
        <v>-0.05</v>
      </c>
    </row>
    <row r="131" spans="1:64" x14ac:dyDescent="0.35">
      <c r="A131" s="414"/>
      <c r="B131" s="71" t="s">
        <v>163</v>
      </c>
      <c r="C131" s="448">
        <v>-0.05</v>
      </c>
      <c r="D131" s="448">
        <v>-0.05</v>
      </c>
      <c r="E131" s="448">
        <v>-0.05</v>
      </c>
      <c r="F131" s="448">
        <v>-0.05</v>
      </c>
      <c r="G131" s="448">
        <v>-0.05</v>
      </c>
      <c r="H131" s="448">
        <v>-0.05</v>
      </c>
      <c r="I131" s="448">
        <v>-0.05</v>
      </c>
      <c r="J131" s="448">
        <v>-0.05</v>
      </c>
      <c r="K131" s="448">
        <v>-0.05</v>
      </c>
      <c r="L131" s="448">
        <v>-0.05</v>
      </c>
      <c r="M131" s="448">
        <v>-0.05</v>
      </c>
      <c r="N131" s="448">
        <v>-0.05</v>
      </c>
      <c r="O131" s="448">
        <v>-0.05</v>
      </c>
      <c r="P131" s="448">
        <v>-0.05</v>
      </c>
      <c r="Q131" s="448">
        <v>-0.05</v>
      </c>
      <c r="R131" s="448">
        <v>-0.05</v>
      </c>
      <c r="S131" s="448">
        <v>-0.05</v>
      </c>
      <c r="T131" s="448">
        <v>-0.05</v>
      </c>
      <c r="U131" s="448">
        <v>-0.05</v>
      </c>
      <c r="V131" s="448">
        <v>-0.05</v>
      </c>
      <c r="W131" s="448">
        <v>-0.05</v>
      </c>
      <c r="X131" s="448">
        <v>-0.05</v>
      </c>
      <c r="Y131" s="448">
        <v>-0.05</v>
      </c>
      <c r="Z131" s="448">
        <v>-0.05</v>
      </c>
      <c r="AA131" s="448">
        <v>-0.05</v>
      </c>
      <c r="AB131" s="448">
        <v>-0.05</v>
      </c>
      <c r="AC131" s="448">
        <v>-0.05</v>
      </c>
      <c r="AD131" s="448">
        <v>-0.05</v>
      </c>
      <c r="AE131" s="448">
        <v>-0.05</v>
      </c>
      <c r="AF131" s="448">
        <v>-0.05</v>
      </c>
      <c r="AG131" s="448">
        <v>-0.05</v>
      </c>
      <c r="AH131" s="448">
        <v>-0.05</v>
      </c>
      <c r="AI131" s="448">
        <v>-0.05</v>
      </c>
      <c r="AJ131" s="448">
        <v>-0.05</v>
      </c>
      <c r="AK131" s="448">
        <v>-0.05</v>
      </c>
      <c r="AL131" s="448">
        <v>-0.05</v>
      </c>
      <c r="AM131" s="448">
        <v>-0.05</v>
      </c>
      <c r="AN131" s="448">
        <v>-0.05</v>
      </c>
      <c r="AO131" s="448">
        <v>-0.05</v>
      </c>
      <c r="AP131" s="448">
        <v>-0.05</v>
      </c>
      <c r="AQ131" s="448">
        <v>-0.05</v>
      </c>
      <c r="AR131" s="448">
        <v>-0.05</v>
      </c>
      <c r="AS131" s="448">
        <v>-0.05</v>
      </c>
      <c r="AT131" s="448">
        <v>-0.05</v>
      </c>
      <c r="AU131" s="448">
        <v>-0.05</v>
      </c>
      <c r="AV131" s="448">
        <v>-0.05</v>
      </c>
      <c r="AW131" s="448">
        <v>-0.05</v>
      </c>
      <c r="AX131" s="448">
        <v>-0.05</v>
      </c>
      <c r="AY131" s="448">
        <v>-0.05</v>
      </c>
      <c r="AZ131" s="448">
        <v>-0.05</v>
      </c>
      <c r="BA131" s="448">
        <v>-0.05</v>
      </c>
      <c r="BB131" s="448">
        <v>-0.05</v>
      </c>
      <c r="BC131" s="448">
        <v>-0.05</v>
      </c>
      <c r="BD131" s="448">
        <v>-0.05</v>
      </c>
      <c r="BE131" s="448">
        <v>-0.05</v>
      </c>
      <c r="BF131" s="448">
        <v>-0.05</v>
      </c>
      <c r="BG131" s="448">
        <v>-0.05</v>
      </c>
      <c r="BH131" s="448">
        <v>-0.05</v>
      </c>
      <c r="BI131" s="448">
        <v>-0.05</v>
      </c>
      <c r="BJ131" s="448">
        <v>-0.05</v>
      </c>
      <c r="BK131" s="448">
        <v>-0.05</v>
      </c>
      <c r="BL131" s="448">
        <v>-0.05</v>
      </c>
    </row>
    <row r="132" spans="1:64" x14ac:dyDescent="0.35">
      <c r="A132" s="414"/>
      <c r="B132" s="71" t="s">
        <v>164</v>
      </c>
      <c r="C132" s="448">
        <v>-0.05</v>
      </c>
      <c r="D132" s="448">
        <v>-0.05</v>
      </c>
      <c r="E132" s="448">
        <v>-0.05</v>
      </c>
      <c r="F132" s="448">
        <v>-0.05</v>
      </c>
      <c r="G132" s="448">
        <v>-0.05</v>
      </c>
      <c r="H132" s="448">
        <v>-0.05</v>
      </c>
      <c r="I132" s="448">
        <v>-0.05</v>
      </c>
      <c r="J132" s="448">
        <v>-0.05</v>
      </c>
      <c r="K132" s="448">
        <v>-0.05</v>
      </c>
      <c r="L132" s="448">
        <v>-0.05</v>
      </c>
      <c r="M132" s="448">
        <v>-0.05</v>
      </c>
      <c r="N132" s="448">
        <v>-0.05</v>
      </c>
      <c r="O132" s="448">
        <v>-0.05</v>
      </c>
      <c r="P132" s="448">
        <v>-0.05</v>
      </c>
      <c r="Q132" s="448">
        <v>-0.05</v>
      </c>
      <c r="R132" s="448">
        <v>-0.05</v>
      </c>
      <c r="S132" s="448">
        <v>-0.05</v>
      </c>
      <c r="T132" s="448">
        <v>-0.05</v>
      </c>
      <c r="U132" s="448">
        <v>-0.05</v>
      </c>
      <c r="V132" s="448">
        <v>-0.05</v>
      </c>
      <c r="W132" s="448">
        <v>-0.05</v>
      </c>
      <c r="X132" s="448">
        <v>-0.05</v>
      </c>
      <c r="Y132" s="448">
        <v>-0.05</v>
      </c>
      <c r="Z132" s="448">
        <v>-0.05</v>
      </c>
      <c r="AA132" s="448">
        <v>-0.05</v>
      </c>
      <c r="AB132" s="448">
        <v>-0.05</v>
      </c>
      <c r="AC132" s="448">
        <v>-0.05</v>
      </c>
      <c r="AD132" s="448">
        <v>-0.05</v>
      </c>
      <c r="AE132" s="448">
        <v>-0.05</v>
      </c>
      <c r="AF132" s="448">
        <v>-0.05</v>
      </c>
      <c r="AG132" s="448">
        <v>-0.05</v>
      </c>
      <c r="AH132" s="448">
        <v>-0.05</v>
      </c>
      <c r="AI132" s="448">
        <v>-0.05</v>
      </c>
      <c r="AJ132" s="448">
        <v>-0.05</v>
      </c>
      <c r="AK132" s="448">
        <v>-0.05</v>
      </c>
      <c r="AL132" s="448">
        <v>-0.05</v>
      </c>
      <c r="AM132" s="448">
        <v>-0.05</v>
      </c>
      <c r="AN132" s="448">
        <v>-0.05</v>
      </c>
      <c r="AO132" s="448">
        <v>-0.05</v>
      </c>
      <c r="AP132" s="448">
        <v>-0.05</v>
      </c>
      <c r="AQ132" s="448">
        <v>-0.05</v>
      </c>
      <c r="AR132" s="448">
        <v>-0.05</v>
      </c>
      <c r="AS132" s="448">
        <v>-0.05</v>
      </c>
      <c r="AT132" s="448">
        <v>-0.05</v>
      </c>
      <c r="AU132" s="448">
        <v>-0.05</v>
      </c>
      <c r="AV132" s="448">
        <v>-0.05</v>
      </c>
      <c r="AW132" s="448">
        <v>-0.05</v>
      </c>
      <c r="AX132" s="448">
        <v>-0.05</v>
      </c>
      <c r="AY132" s="448">
        <v>-0.05</v>
      </c>
      <c r="AZ132" s="448">
        <v>-0.05</v>
      </c>
      <c r="BA132" s="448">
        <v>-0.05</v>
      </c>
      <c r="BB132" s="448">
        <v>-0.05</v>
      </c>
      <c r="BC132" s="448">
        <v>-0.05</v>
      </c>
      <c r="BD132" s="448">
        <v>-0.05</v>
      </c>
      <c r="BE132" s="448">
        <v>-0.05</v>
      </c>
      <c r="BF132" s="448">
        <v>-0.05</v>
      </c>
      <c r="BG132" s="448">
        <v>-0.05</v>
      </c>
      <c r="BH132" s="448">
        <v>-0.05</v>
      </c>
      <c r="BI132" s="448">
        <v>-0.05</v>
      </c>
      <c r="BJ132" s="448">
        <v>-0.05</v>
      </c>
      <c r="BK132" s="448">
        <v>-0.05</v>
      </c>
      <c r="BL132" s="448">
        <v>-0.05</v>
      </c>
    </row>
    <row r="133" spans="1:64" x14ac:dyDescent="0.35">
      <c r="A133" s="414"/>
      <c r="B133" s="71" t="s">
        <v>165</v>
      </c>
      <c r="C133" s="448">
        <v>-0.05</v>
      </c>
      <c r="D133" s="448">
        <v>-0.05</v>
      </c>
      <c r="E133" s="448">
        <v>-0.05</v>
      </c>
      <c r="F133" s="448">
        <v>-0.05</v>
      </c>
      <c r="G133" s="448">
        <v>-0.05</v>
      </c>
      <c r="H133" s="448">
        <v>-0.05</v>
      </c>
      <c r="I133" s="448">
        <v>-0.05</v>
      </c>
      <c r="J133" s="448">
        <v>-0.05</v>
      </c>
      <c r="K133" s="448">
        <v>-0.05</v>
      </c>
      <c r="L133" s="448">
        <v>-0.05</v>
      </c>
      <c r="M133" s="448">
        <v>-0.05</v>
      </c>
      <c r="N133" s="448">
        <v>-0.05</v>
      </c>
      <c r="O133" s="448">
        <v>-0.05</v>
      </c>
      <c r="P133" s="448">
        <v>-0.05</v>
      </c>
      <c r="Q133" s="448">
        <v>-0.05</v>
      </c>
      <c r="R133" s="448">
        <v>-0.05</v>
      </c>
      <c r="S133" s="448">
        <v>-0.05</v>
      </c>
      <c r="T133" s="448">
        <v>-0.05</v>
      </c>
      <c r="U133" s="448">
        <v>-0.05</v>
      </c>
      <c r="V133" s="448">
        <v>-0.05</v>
      </c>
      <c r="W133" s="448">
        <v>-0.05</v>
      </c>
      <c r="X133" s="448">
        <v>-0.05</v>
      </c>
      <c r="Y133" s="448">
        <v>-0.05</v>
      </c>
      <c r="Z133" s="448">
        <v>-0.05</v>
      </c>
      <c r="AA133" s="448">
        <v>-0.05</v>
      </c>
      <c r="AB133" s="448">
        <v>-0.05</v>
      </c>
      <c r="AC133" s="448">
        <v>-0.05</v>
      </c>
      <c r="AD133" s="448">
        <v>-0.05</v>
      </c>
      <c r="AE133" s="448">
        <v>-0.05</v>
      </c>
      <c r="AF133" s="448">
        <v>-0.05</v>
      </c>
      <c r="AG133" s="448">
        <v>-0.05</v>
      </c>
      <c r="AH133" s="448">
        <v>-0.05</v>
      </c>
      <c r="AI133" s="448">
        <v>-0.05</v>
      </c>
      <c r="AJ133" s="448">
        <v>-0.05</v>
      </c>
      <c r="AK133" s="448">
        <v>-0.05</v>
      </c>
      <c r="AL133" s="448">
        <v>-0.05</v>
      </c>
      <c r="AM133" s="448">
        <v>-0.05</v>
      </c>
      <c r="AN133" s="448">
        <v>-0.05</v>
      </c>
      <c r="AO133" s="448">
        <v>-0.05</v>
      </c>
      <c r="AP133" s="448">
        <v>-0.05</v>
      </c>
      <c r="AQ133" s="448">
        <v>-0.05</v>
      </c>
      <c r="AR133" s="448">
        <v>-0.05</v>
      </c>
      <c r="AS133" s="448">
        <v>-0.05</v>
      </c>
      <c r="AT133" s="448">
        <v>-0.05</v>
      </c>
      <c r="AU133" s="448">
        <v>-0.05</v>
      </c>
      <c r="AV133" s="448">
        <v>-0.05</v>
      </c>
      <c r="AW133" s="448">
        <v>-0.05</v>
      </c>
      <c r="AX133" s="448">
        <v>-0.05</v>
      </c>
      <c r="AY133" s="448">
        <v>-0.05</v>
      </c>
      <c r="AZ133" s="448">
        <v>-0.05</v>
      </c>
      <c r="BA133" s="448">
        <v>-0.05</v>
      </c>
      <c r="BB133" s="448">
        <v>-0.05</v>
      </c>
      <c r="BC133" s="448">
        <v>-0.05</v>
      </c>
      <c r="BD133" s="448">
        <v>-0.05</v>
      </c>
      <c r="BE133" s="448">
        <v>-0.05</v>
      </c>
      <c r="BF133" s="448">
        <v>-0.05</v>
      </c>
      <c r="BG133" s="448">
        <v>-0.05</v>
      </c>
      <c r="BH133" s="448">
        <v>-0.05</v>
      </c>
      <c r="BI133" s="448">
        <v>-0.05</v>
      </c>
      <c r="BJ133" s="448">
        <v>-0.05</v>
      </c>
      <c r="BK133" s="448">
        <v>-0.05</v>
      </c>
      <c r="BL133" s="448">
        <v>-0.05</v>
      </c>
    </row>
    <row r="134" spans="1:64" x14ac:dyDescent="0.35">
      <c r="A134" s="414"/>
      <c r="B134" s="71" t="s">
        <v>166</v>
      </c>
      <c r="C134" s="448">
        <v>-0.05</v>
      </c>
      <c r="D134" s="448">
        <v>-0.05</v>
      </c>
      <c r="E134" s="448">
        <v>-0.05</v>
      </c>
      <c r="F134" s="448">
        <v>-0.05</v>
      </c>
      <c r="G134" s="448">
        <v>-0.05</v>
      </c>
      <c r="H134" s="448">
        <v>-0.05</v>
      </c>
      <c r="I134" s="448">
        <v>-0.05</v>
      </c>
      <c r="J134" s="448">
        <v>-0.05</v>
      </c>
      <c r="K134" s="448">
        <v>-0.05</v>
      </c>
      <c r="L134" s="448">
        <v>-0.05</v>
      </c>
      <c r="M134" s="448">
        <v>-0.05</v>
      </c>
      <c r="N134" s="448">
        <v>-0.05</v>
      </c>
      <c r="O134" s="448">
        <v>-0.05</v>
      </c>
      <c r="P134" s="448">
        <v>-0.05</v>
      </c>
      <c r="Q134" s="448">
        <v>-0.05</v>
      </c>
      <c r="R134" s="448">
        <v>-0.05</v>
      </c>
      <c r="S134" s="448">
        <v>-0.05</v>
      </c>
      <c r="T134" s="448">
        <v>-0.05</v>
      </c>
      <c r="U134" s="448">
        <v>-0.05</v>
      </c>
      <c r="V134" s="448">
        <v>-0.05</v>
      </c>
      <c r="W134" s="448">
        <v>-0.05</v>
      </c>
      <c r="X134" s="448">
        <v>-0.05</v>
      </c>
      <c r="Y134" s="448">
        <v>-0.05</v>
      </c>
      <c r="Z134" s="448">
        <v>-0.05</v>
      </c>
      <c r="AA134" s="448">
        <v>-0.05</v>
      </c>
      <c r="AB134" s="448">
        <v>-0.05</v>
      </c>
      <c r="AC134" s="448">
        <v>-0.05</v>
      </c>
      <c r="AD134" s="448">
        <v>-0.05</v>
      </c>
      <c r="AE134" s="448">
        <v>-0.05</v>
      </c>
      <c r="AF134" s="448">
        <v>-0.05</v>
      </c>
      <c r="AG134" s="448">
        <v>-0.05</v>
      </c>
      <c r="AH134" s="448">
        <v>-0.05</v>
      </c>
      <c r="AI134" s="448">
        <v>-0.05</v>
      </c>
      <c r="AJ134" s="448">
        <v>-0.05</v>
      </c>
      <c r="AK134" s="448">
        <v>-0.05</v>
      </c>
      <c r="AL134" s="448">
        <v>-0.05</v>
      </c>
      <c r="AM134" s="448">
        <v>-0.05</v>
      </c>
      <c r="AN134" s="448">
        <v>-0.05</v>
      </c>
      <c r="AO134" s="448">
        <v>-0.05</v>
      </c>
      <c r="AP134" s="448">
        <v>-0.05</v>
      </c>
      <c r="AQ134" s="448">
        <v>-0.05</v>
      </c>
      <c r="AR134" s="448">
        <v>-0.05</v>
      </c>
      <c r="AS134" s="448">
        <v>-0.05</v>
      </c>
      <c r="AT134" s="448">
        <v>-0.05</v>
      </c>
      <c r="AU134" s="448">
        <v>-0.05</v>
      </c>
      <c r="AV134" s="448">
        <v>-0.05</v>
      </c>
      <c r="AW134" s="448">
        <v>-0.05</v>
      </c>
      <c r="AX134" s="448">
        <v>-0.05</v>
      </c>
      <c r="AY134" s="448">
        <v>-0.05</v>
      </c>
      <c r="AZ134" s="448">
        <v>-0.05</v>
      </c>
      <c r="BA134" s="448">
        <v>-0.05</v>
      </c>
      <c r="BB134" s="448">
        <v>-0.05</v>
      </c>
      <c r="BC134" s="448">
        <v>-0.05</v>
      </c>
      <c r="BD134" s="448">
        <v>-0.05</v>
      </c>
      <c r="BE134" s="448">
        <v>-0.05</v>
      </c>
      <c r="BF134" s="448">
        <v>-0.05</v>
      </c>
      <c r="BG134" s="448">
        <v>-0.05</v>
      </c>
      <c r="BH134" s="448">
        <v>-0.05</v>
      </c>
      <c r="BI134" s="448">
        <v>-0.05</v>
      </c>
      <c r="BJ134" s="448">
        <v>-0.05</v>
      </c>
      <c r="BK134" s="448">
        <v>-0.05</v>
      </c>
      <c r="BL134" s="448">
        <v>-0.05</v>
      </c>
    </row>
    <row r="135" spans="1:64" x14ac:dyDescent="0.35">
      <c r="A135" s="414"/>
      <c r="B135" s="71" t="s">
        <v>167</v>
      </c>
      <c r="C135" s="448">
        <v>-0.05</v>
      </c>
      <c r="D135" s="448">
        <v>-0.05</v>
      </c>
      <c r="E135" s="448">
        <v>-0.05</v>
      </c>
      <c r="F135" s="448">
        <v>-0.05</v>
      </c>
      <c r="G135" s="448">
        <v>-0.05</v>
      </c>
      <c r="H135" s="448">
        <v>-0.05</v>
      </c>
      <c r="I135" s="448">
        <v>-0.05</v>
      </c>
      <c r="J135" s="448">
        <v>-0.05</v>
      </c>
      <c r="K135" s="448">
        <v>-0.05</v>
      </c>
      <c r="L135" s="448">
        <v>-0.05</v>
      </c>
      <c r="M135" s="448">
        <v>-0.05</v>
      </c>
      <c r="N135" s="448">
        <v>-0.05</v>
      </c>
      <c r="O135" s="448">
        <v>-0.05</v>
      </c>
      <c r="P135" s="448">
        <v>-0.05</v>
      </c>
      <c r="Q135" s="448">
        <v>-0.05</v>
      </c>
      <c r="R135" s="448">
        <v>-0.05</v>
      </c>
      <c r="S135" s="448">
        <v>-0.05</v>
      </c>
      <c r="T135" s="448">
        <v>-0.05</v>
      </c>
      <c r="U135" s="448">
        <v>-0.05</v>
      </c>
      <c r="V135" s="448">
        <v>-0.05</v>
      </c>
      <c r="W135" s="448">
        <v>-0.05</v>
      </c>
      <c r="X135" s="448">
        <v>-0.05</v>
      </c>
      <c r="Y135" s="448">
        <v>-0.05</v>
      </c>
      <c r="Z135" s="448">
        <v>-0.05</v>
      </c>
      <c r="AA135" s="448">
        <v>-0.05</v>
      </c>
      <c r="AB135" s="448">
        <v>-0.05</v>
      </c>
      <c r="AC135" s="448">
        <v>-0.05</v>
      </c>
      <c r="AD135" s="448">
        <v>-0.05</v>
      </c>
      <c r="AE135" s="448">
        <v>-0.05</v>
      </c>
      <c r="AF135" s="448">
        <v>-0.05</v>
      </c>
      <c r="AG135" s="448">
        <v>-0.05</v>
      </c>
      <c r="AH135" s="448">
        <v>-0.05</v>
      </c>
      <c r="AI135" s="448">
        <v>-0.05</v>
      </c>
      <c r="AJ135" s="448">
        <v>-0.05</v>
      </c>
      <c r="AK135" s="448">
        <v>-0.05</v>
      </c>
      <c r="AL135" s="448">
        <v>-0.05</v>
      </c>
      <c r="AM135" s="448">
        <v>-0.05</v>
      </c>
      <c r="AN135" s="448">
        <v>-0.05</v>
      </c>
      <c r="AO135" s="448">
        <v>-0.05</v>
      </c>
      <c r="AP135" s="448">
        <v>-0.05</v>
      </c>
      <c r="AQ135" s="448">
        <v>-0.05</v>
      </c>
      <c r="AR135" s="448">
        <v>-0.05</v>
      </c>
      <c r="AS135" s="448">
        <v>-0.05</v>
      </c>
      <c r="AT135" s="448">
        <v>-0.05</v>
      </c>
      <c r="AU135" s="448">
        <v>-0.05</v>
      </c>
      <c r="AV135" s="448">
        <v>-0.05</v>
      </c>
      <c r="AW135" s="448">
        <v>-0.05</v>
      </c>
      <c r="AX135" s="448">
        <v>-0.05</v>
      </c>
      <c r="AY135" s="448">
        <v>-0.05</v>
      </c>
      <c r="AZ135" s="448">
        <v>-0.05</v>
      </c>
      <c r="BA135" s="448">
        <v>-0.05</v>
      </c>
      <c r="BB135" s="448">
        <v>-0.05</v>
      </c>
      <c r="BC135" s="448">
        <v>-0.05</v>
      </c>
      <c r="BD135" s="448">
        <v>-0.05</v>
      </c>
      <c r="BE135" s="448">
        <v>-0.05</v>
      </c>
      <c r="BF135" s="448">
        <v>-0.05</v>
      </c>
      <c r="BG135" s="448">
        <v>-0.05</v>
      </c>
      <c r="BH135" s="448">
        <v>-0.05</v>
      </c>
      <c r="BI135" s="448">
        <v>-0.05</v>
      </c>
      <c r="BJ135" s="448">
        <v>-0.05</v>
      </c>
      <c r="BK135" s="448">
        <v>-0.05</v>
      </c>
      <c r="BL135" s="448">
        <v>-0.05</v>
      </c>
    </row>
    <row r="136" spans="1:64" x14ac:dyDescent="0.35">
      <c r="A136" s="414"/>
      <c r="B136" s="71" t="s">
        <v>168</v>
      </c>
      <c r="C136" s="448">
        <v>-0.05</v>
      </c>
      <c r="D136" s="448">
        <v>-0.05</v>
      </c>
      <c r="E136" s="448">
        <v>-0.05</v>
      </c>
      <c r="F136" s="448">
        <v>-0.05</v>
      </c>
      <c r="G136" s="448">
        <v>-0.05</v>
      </c>
      <c r="H136" s="448">
        <v>-0.05</v>
      </c>
      <c r="I136" s="448">
        <v>-0.05</v>
      </c>
      <c r="J136" s="448">
        <v>-0.05</v>
      </c>
      <c r="K136" s="448">
        <v>-0.05</v>
      </c>
      <c r="L136" s="448">
        <v>-0.05</v>
      </c>
      <c r="M136" s="448">
        <v>-0.05</v>
      </c>
      <c r="N136" s="448">
        <v>-0.05</v>
      </c>
      <c r="O136" s="448">
        <v>-0.05</v>
      </c>
      <c r="P136" s="448">
        <v>-0.05</v>
      </c>
      <c r="Q136" s="448">
        <v>-0.05</v>
      </c>
      <c r="R136" s="448">
        <v>-0.05</v>
      </c>
      <c r="S136" s="448">
        <v>-0.05</v>
      </c>
      <c r="T136" s="448">
        <v>-0.05</v>
      </c>
      <c r="U136" s="448">
        <v>-0.05</v>
      </c>
      <c r="V136" s="448">
        <v>-0.05</v>
      </c>
      <c r="W136" s="448">
        <v>-0.05</v>
      </c>
      <c r="X136" s="448">
        <v>-0.05</v>
      </c>
      <c r="Y136" s="448">
        <v>-0.05</v>
      </c>
      <c r="Z136" s="448">
        <v>-0.05</v>
      </c>
      <c r="AA136" s="448">
        <v>-0.05</v>
      </c>
      <c r="AB136" s="448">
        <v>-0.05</v>
      </c>
      <c r="AC136" s="448">
        <v>-0.05</v>
      </c>
      <c r="AD136" s="448">
        <v>-0.05</v>
      </c>
      <c r="AE136" s="448">
        <v>-0.05</v>
      </c>
      <c r="AF136" s="448">
        <v>-0.05</v>
      </c>
      <c r="AG136" s="448">
        <v>-0.05</v>
      </c>
      <c r="AH136" s="448">
        <v>-0.05</v>
      </c>
      <c r="AI136" s="448">
        <v>-0.05</v>
      </c>
      <c r="AJ136" s="448">
        <v>-0.05</v>
      </c>
      <c r="AK136" s="448">
        <v>-0.05</v>
      </c>
      <c r="AL136" s="448">
        <v>-0.05</v>
      </c>
      <c r="AM136" s="448">
        <v>-0.05</v>
      </c>
      <c r="AN136" s="448">
        <v>-0.05</v>
      </c>
      <c r="AO136" s="448">
        <v>-0.05</v>
      </c>
      <c r="AP136" s="448">
        <v>-0.05</v>
      </c>
      <c r="AQ136" s="448">
        <v>-0.05</v>
      </c>
      <c r="AR136" s="448">
        <v>-0.05</v>
      </c>
      <c r="AS136" s="448">
        <v>-0.05</v>
      </c>
      <c r="AT136" s="448">
        <v>-0.05</v>
      </c>
      <c r="AU136" s="448">
        <v>-0.05</v>
      </c>
      <c r="AV136" s="448">
        <v>-0.05</v>
      </c>
      <c r="AW136" s="448">
        <v>-0.05</v>
      </c>
      <c r="AX136" s="448">
        <v>-0.05</v>
      </c>
      <c r="AY136" s="448">
        <v>-0.05</v>
      </c>
      <c r="AZ136" s="448">
        <v>-0.05</v>
      </c>
      <c r="BA136" s="448">
        <v>-0.05</v>
      </c>
      <c r="BB136" s="448">
        <v>-0.05</v>
      </c>
      <c r="BC136" s="448">
        <v>-0.05</v>
      </c>
      <c r="BD136" s="448">
        <v>-0.05</v>
      </c>
      <c r="BE136" s="448">
        <v>-0.05</v>
      </c>
      <c r="BF136" s="448">
        <v>-0.05</v>
      </c>
      <c r="BG136" s="448">
        <v>-0.05</v>
      </c>
      <c r="BH136" s="448">
        <v>-0.05</v>
      </c>
      <c r="BI136" s="448">
        <v>-0.05</v>
      </c>
      <c r="BJ136" s="448">
        <v>-0.05</v>
      </c>
      <c r="BK136" s="448">
        <v>-0.05</v>
      </c>
      <c r="BL136" s="448">
        <v>-0.05</v>
      </c>
    </row>
    <row r="137" spans="1:64" x14ac:dyDescent="0.35">
      <c r="A137" s="414"/>
      <c r="B137" s="71" t="s">
        <v>303</v>
      </c>
      <c r="C137" s="448">
        <v>-0.05</v>
      </c>
      <c r="D137" s="448">
        <v>-0.05</v>
      </c>
      <c r="E137" s="448">
        <v>-0.05</v>
      </c>
      <c r="F137" s="448">
        <v>-0.05</v>
      </c>
      <c r="G137" s="448">
        <v>-0.05</v>
      </c>
      <c r="H137" s="448">
        <v>-0.05</v>
      </c>
      <c r="I137" s="448">
        <v>-0.05</v>
      </c>
      <c r="J137" s="448">
        <v>-0.05</v>
      </c>
      <c r="K137" s="448">
        <v>-0.05</v>
      </c>
      <c r="L137" s="448">
        <v>-0.05</v>
      </c>
      <c r="M137" s="448">
        <v>-0.05</v>
      </c>
      <c r="N137" s="448">
        <v>-0.05</v>
      </c>
      <c r="O137" s="448">
        <v>-0.05</v>
      </c>
      <c r="P137" s="448">
        <v>-0.05</v>
      </c>
      <c r="Q137" s="448">
        <v>-0.05</v>
      </c>
      <c r="R137" s="448">
        <v>-0.05</v>
      </c>
      <c r="S137" s="448">
        <v>-0.05</v>
      </c>
      <c r="T137" s="448">
        <v>-0.05</v>
      </c>
      <c r="U137" s="448">
        <v>-0.05</v>
      </c>
      <c r="V137" s="448">
        <v>-0.05</v>
      </c>
      <c r="W137" s="448">
        <v>-0.05</v>
      </c>
      <c r="X137" s="448">
        <v>-0.05</v>
      </c>
      <c r="Y137" s="448">
        <v>-0.05</v>
      </c>
      <c r="Z137" s="448">
        <v>-0.05</v>
      </c>
      <c r="AA137" s="448">
        <v>-0.05</v>
      </c>
      <c r="AB137" s="448">
        <v>-0.05</v>
      </c>
      <c r="AC137" s="448">
        <v>-0.05</v>
      </c>
      <c r="AD137" s="448">
        <v>-0.05</v>
      </c>
      <c r="AE137" s="448">
        <v>-0.05</v>
      </c>
      <c r="AF137" s="448">
        <v>-0.05</v>
      </c>
      <c r="AG137" s="448">
        <v>-0.05</v>
      </c>
      <c r="AH137" s="448">
        <v>-0.05</v>
      </c>
      <c r="AI137" s="448">
        <v>-0.05</v>
      </c>
      <c r="AJ137" s="448">
        <v>-0.05</v>
      </c>
      <c r="AK137" s="448">
        <v>-0.05</v>
      </c>
      <c r="AL137" s="448">
        <v>-0.05</v>
      </c>
      <c r="AM137" s="448">
        <v>-0.05</v>
      </c>
      <c r="AN137" s="448">
        <v>-0.05</v>
      </c>
      <c r="AO137" s="448">
        <v>-0.05</v>
      </c>
      <c r="AP137" s="448">
        <v>-0.05</v>
      </c>
      <c r="AQ137" s="448">
        <v>-0.05</v>
      </c>
      <c r="AR137" s="448">
        <v>-0.05</v>
      </c>
      <c r="AS137" s="448">
        <v>-0.05</v>
      </c>
      <c r="AT137" s="448">
        <v>-0.05</v>
      </c>
      <c r="AU137" s="448">
        <v>-0.05</v>
      </c>
      <c r="AV137" s="448">
        <v>-0.05</v>
      </c>
      <c r="AW137" s="448">
        <v>-0.05</v>
      </c>
      <c r="AX137" s="448">
        <v>-0.05</v>
      </c>
      <c r="AY137" s="448">
        <v>-0.05</v>
      </c>
      <c r="AZ137" s="448">
        <v>-0.05</v>
      </c>
      <c r="BA137" s="448">
        <v>-0.05</v>
      </c>
      <c r="BB137" s="448">
        <v>-0.05</v>
      </c>
      <c r="BC137" s="448">
        <v>-0.05</v>
      </c>
      <c r="BD137" s="448">
        <v>-0.05</v>
      </c>
      <c r="BE137" s="448">
        <v>-0.05</v>
      </c>
      <c r="BF137" s="448">
        <v>-0.05</v>
      </c>
      <c r="BG137" s="448">
        <v>-0.05</v>
      </c>
      <c r="BH137" s="448">
        <v>-0.05</v>
      </c>
      <c r="BI137" s="448">
        <v>-0.05</v>
      </c>
      <c r="BJ137" s="448">
        <v>-0.05</v>
      </c>
      <c r="BK137" s="448">
        <v>-0.05</v>
      </c>
      <c r="BL137" s="448">
        <v>-0.05</v>
      </c>
    </row>
    <row r="138" spans="1:64" x14ac:dyDescent="0.35">
      <c r="A138" s="414"/>
      <c r="B138" s="71" t="s">
        <v>170</v>
      </c>
      <c r="C138" s="448">
        <v>-0.05</v>
      </c>
      <c r="D138" s="448">
        <v>-0.05</v>
      </c>
      <c r="E138" s="448">
        <v>-0.05</v>
      </c>
      <c r="F138" s="448">
        <v>-0.05</v>
      </c>
      <c r="G138" s="448">
        <v>-0.05</v>
      </c>
      <c r="H138" s="448">
        <v>-0.05</v>
      </c>
      <c r="I138" s="448">
        <v>-0.05</v>
      </c>
      <c r="J138" s="448">
        <v>-0.05</v>
      </c>
      <c r="K138" s="448">
        <v>-0.05</v>
      </c>
      <c r="L138" s="448">
        <v>-0.05</v>
      </c>
      <c r="M138" s="448">
        <v>-0.05</v>
      </c>
      <c r="N138" s="448">
        <v>-0.05</v>
      </c>
      <c r="O138" s="448">
        <v>-0.05</v>
      </c>
      <c r="P138" s="448">
        <v>-0.05</v>
      </c>
      <c r="Q138" s="448">
        <v>-0.05</v>
      </c>
      <c r="R138" s="448">
        <v>-0.05</v>
      </c>
      <c r="S138" s="448">
        <v>-0.05</v>
      </c>
      <c r="T138" s="448">
        <v>-0.05</v>
      </c>
      <c r="U138" s="448">
        <v>-0.05</v>
      </c>
      <c r="V138" s="448">
        <v>-0.05</v>
      </c>
      <c r="W138" s="448">
        <v>-0.05</v>
      </c>
      <c r="X138" s="448">
        <v>-0.05</v>
      </c>
      <c r="Y138" s="448">
        <v>-0.05</v>
      </c>
      <c r="Z138" s="448">
        <v>-0.05</v>
      </c>
      <c r="AA138" s="448">
        <v>-0.05</v>
      </c>
      <c r="AB138" s="448">
        <v>-0.05</v>
      </c>
      <c r="AC138" s="448">
        <v>-0.05</v>
      </c>
      <c r="AD138" s="448">
        <v>-0.05</v>
      </c>
      <c r="AE138" s="448">
        <v>-0.05</v>
      </c>
      <c r="AF138" s="448">
        <v>-0.05</v>
      </c>
      <c r="AG138" s="448">
        <v>-0.05</v>
      </c>
      <c r="AH138" s="448">
        <v>-0.05</v>
      </c>
      <c r="AI138" s="448">
        <v>-0.05</v>
      </c>
      <c r="AJ138" s="448">
        <v>-0.05</v>
      </c>
      <c r="AK138" s="448">
        <v>-0.05</v>
      </c>
      <c r="AL138" s="448">
        <v>-0.05</v>
      </c>
      <c r="AM138" s="448">
        <v>-0.05</v>
      </c>
      <c r="AN138" s="448">
        <v>-0.05</v>
      </c>
      <c r="AO138" s="448">
        <v>-0.05</v>
      </c>
      <c r="AP138" s="448">
        <v>-0.05</v>
      </c>
      <c r="AQ138" s="448">
        <v>-0.05</v>
      </c>
      <c r="AR138" s="448">
        <v>-0.05</v>
      </c>
      <c r="AS138" s="448">
        <v>-0.05</v>
      </c>
      <c r="AT138" s="448">
        <v>-0.05</v>
      </c>
      <c r="AU138" s="448">
        <v>-0.05</v>
      </c>
      <c r="AV138" s="448">
        <v>-0.05</v>
      </c>
      <c r="AW138" s="448">
        <v>-0.05</v>
      </c>
      <c r="AX138" s="448">
        <v>-0.05</v>
      </c>
      <c r="AY138" s="448">
        <v>-0.05</v>
      </c>
      <c r="AZ138" s="448">
        <v>-0.05</v>
      </c>
      <c r="BA138" s="448">
        <v>-0.05</v>
      </c>
      <c r="BB138" s="448">
        <v>-0.05</v>
      </c>
      <c r="BC138" s="448">
        <v>-0.05</v>
      </c>
      <c r="BD138" s="448">
        <v>-0.05</v>
      </c>
      <c r="BE138" s="448">
        <v>-0.05</v>
      </c>
      <c r="BF138" s="448">
        <v>-0.05</v>
      </c>
      <c r="BG138" s="448">
        <v>-0.05</v>
      </c>
      <c r="BH138" s="448">
        <v>-0.05</v>
      </c>
      <c r="BI138" s="448">
        <v>-0.05</v>
      </c>
      <c r="BJ138" s="448">
        <v>-0.05</v>
      </c>
      <c r="BK138" s="448">
        <v>-0.05</v>
      </c>
      <c r="BL138" s="448">
        <v>-0.05</v>
      </c>
    </row>
    <row r="139" spans="1:64" x14ac:dyDescent="0.35">
      <c r="A139" s="414"/>
      <c r="B139" s="71" t="s">
        <v>171</v>
      </c>
      <c r="C139" s="448">
        <v>-0.05</v>
      </c>
      <c r="D139" s="448">
        <v>-0.05</v>
      </c>
      <c r="E139" s="448">
        <v>-0.05</v>
      </c>
      <c r="F139" s="448">
        <v>-0.05</v>
      </c>
      <c r="G139" s="448">
        <v>-0.05</v>
      </c>
      <c r="H139" s="448">
        <v>-0.05</v>
      </c>
      <c r="I139" s="448">
        <v>-0.05</v>
      </c>
      <c r="J139" s="448">
        <v>-0.05</v>
      </c>
      <c r="K139" s="448">
        <v>-0.05</v>
      </c>
      <c r="L139" s="448">
        <v>-0.05</v>
      </c>
      <c r="M139" s="448">
        <v>-0.05</v>
      </c>
      <c r="N139" s="448">
        <v>-0.05</v>
      </c>
      <c r="O139" s="448">
        <v>-0.05</v>
      </c>
      <c r="P139" s="448">
        <v>-0.05</v>
      </c>
      <c r="Q139" s="448">
        <v>-0.05</v>
      </c>
      <c r="R139" s="448">
        <v>-0.05</v>
      </c>
      <c r="S139" s="448">
        <v>-0.05</v>
      </c>
      <c r="T139" s="448">
        <v>-0.05</v>
      </c>
      <c r="U139" s="448">
        <v>-0.05</v>
      </c>
      <c r="V139" s="448">
        <v>-0.05</v>
      </c>
      <c r="W139" s="448">
        <v>-0.05</v>
      </c>
      <c r="X139" s="448">
        <v>-0.05</v>
      </c>
      <c r="Y139" s="448">
        <v>-0.05</v>
      </c>
      <c r="Z139" s="448">
        <v>-0.05</v>
      </c>
      <c r="AA139" s="448">
        <v>-0.05</v>
      </c>
      <c r="AB139" s="448">
        <v>-0.05</v>
      </c>
      <c r="AC139" s="448">
        <v>-0.05</v>
      </c>
      <c r="AD139" s="448">
        <v>-0.05</v>
      </c>
      <c r="AE139" s="448">
        <v>-0.05</v>
      </c>
      <c r="AF139" s="448">
        <v>-0.05</v>
      </c>
      <c r="AG139" s="448">
        <v>-0.05</v>
      </c>
      <c r="AH139" s="448">
        <v>-0.05</v>
      </c>
      <c r="AI139" s="448">
        <v>-0.05</v>
      </c>
      <c r="AJ139" s="448">
        <v>-0.05</v>
      </c>
      <c r="AK139" s="448">
        <v>-0.05</v>
      </c>
      <c r="AL139" s="448">
        <v>-0.05</v>
      </c>
      <c r="AM139" s="448">
        <v>-0.05</v>
      </c>
      <c r="AN139" s="448">
        <v>-0.05</v>
      </c>
      <c r="AO139" s="448">
        <v>-0.05</v>
      </c>
      <c r="AP139" s="448">
        <v>-0.05</v>
      </c>
      <c r="AQ139" s="448">
        <v>-0.05</v>
      </c>
      <c r="AR139" s="448">
        <v>-0.05</v>
      </c>
      <c r="AS139" s="448">
        <v>-0.05</v>
      </c>
      <c r="AT139" s="448">
        <v>-0.05</v>
      </c>
      <c r="AU139" s="448">
        <v>-0.05</v>
      </c>
      <c r="AV139" s="448">
        <v>-0.05</v>
      </c>
      <c r="AW139" s="448">
        <v>-0.05</v>
      </c>
      <c r="AX139" s="448">
        <v>-0.05</v>
      </c>
      <c r="AY139" s="448">
        <v>-0.05</v>
      </c>
      <c r="AZ139" s="448">
        <v>-0.05</v>
      </c>
      <c r="BA139" s="448">
        <v>-0.05</v>
      </c>
      <c r="BB139" s="448">
        <v>-0.05</v>
      </c>
      <c r="BC139" s="448">
        <v>-0.05</v>
      </c>
      <c r="BD139" s="448">
        <v>-0.05</v>
      </c>
      <c r="BE139" s="448">
        <v>-0.05</v>
      </c>
      <c r="BF139" s="448">
        <v>-0.05</v>
      </c>
      <c r="BG139" s="448">
        <v>-0.05</v>
      </c>
      <c r="BH139" s="448">
        <v>-0.05</v>
      </c>
      <c r="BI139" s="448">
        <v>-0.05</v>
      </c>
      <c r="BJ139" s="448">
        <v>-0.05</v>
      </c>
      <c r="BK139" s="448">
        <v>-0.05</v>
      </c>
      <c r="BL139" s="448">
        <v>-0.05</v>
      </c>
    </row>
    <row r="140" spans="1:64" x14ac:dyDescent="0.35">
      <c r="A140" s="414"/>
      <c r="B140" s="71" t="s">
        <v>172</v>
      </c>
      <c r="C140" s="448">
        <v>-0.05</v>
      </c>
      <c r="D140" s="448">
        <v>-0.05</v>
      </c>
      <c r="E140" s="448">
        <v>-0.05</v>
      </c>
      <c r="F140" s="448">
        <v>-0.05</v>
      </c>
      <c r="G140" s="448">
        <v>-0.05</v>
      </c>
      <c r="H140" s="448">
        <v>-0.05</v>
      </c>
      <c r="I140" s="448">
        <v>-0.05</v>
      </c>
      <c r="J140" s="448">
        <v>-0.05</v>
      </c>
      <c r="K140" s="448">
        <v>-0.05</v>
      </c>
      <c r="L140" s="448">
        <v>-0.05</v>
      </c>
      <c r="M140" s="448">
        <v>-0.05</v>
      </c>
      <c r="N140" s="448">
        <v>-0.05</v>
      </c>
      <c r="O140" s="448">
        <v>-0.05</v>
      </c>
      <c r="P140" s="448">
        <v>-0.05</v>
      </c>
      <c r="Q140" s="448">
        <v>-0.05</v>
      </c>
      <c r="R140" s="448">
        <v>-0.05</v>
      </c>
      <c r="S140" s="448">
        <v>-0.05</v>
      </c>
      <c r="T140" s="448">
        <v>-0.05</v>
      </c>
      <c r="U140" s="448">
        <v>-0.05</v>
      </c>
      <c r="V140" s="448">
        <v>-0.05</v>
      </c>
      <c r="W140" s="448">
        <v>-0.05</v>
      </c>
      <c r="X140" s="448">
        <v>-0.05</v>
      </c>
      <c r="Y140" s="448">
        <v>-0.05</v>
      </c>
      <c r="Z140" s="448">
        <v>-0.05</v>
      </c>
      <c r="AA140" s="448">
        <v>-0.05</v>
      </c>
      <c r="AB140" s="448">
        <v>-0.05</v>
      </c>
      <c r="AC140" s="448">
        <v>-0.05</v>
      </c>
      <c r="AD140" s="448">
        <v>-0.05</v>
      </c>
      <c r="AE140" s="448">
        <v>-0.05</v>
      </c>
      <c r="AF140" s="448">
        <v>-0.05</v>
      </c>
      <c r="AG140" s="448">
        <v>-0.05</v>
      </c>
      <c r="AH140" s="448">
        <v>-0.05</v>
      </c>
      <c r="AI140" s="448">
        <v>-0.05</v>
      </c>
      <c r="AJ140" s="448">
        <v>-0.05</v>
      </c>
      <c r="AK140" s="448">
        <v>-0.05</v>
      </c>
      <c r="AL140" s="448">
        <v>-0.05</v>
      </c>
      <c r="AM140" s="448">
        <v>-0.05</v>
      </c>
      <c r="AN140" s="448">
        <v>-0.05</v>
      </c>
      <c r="AO140" s="448">
        <v>-0.05</v>
      </c>
      <c r="AP140" s="448">
        <v>-0.05</v>
      </c>
      <c r="AQ140" s="448">
        <v>-0.05</v>
      </c>
      <c r="AR140" s="448">
        <v>-0.05</v>
      </c>
      <c r="AS140" s="448">
        <v>-0.05</v>
      </c>
      <c r="AT140" s="448">
        <v>-0.05</v>
      </c>
      <c r="AU140" s="448">
        <v>-0.05</v>
      </c>
      <c r="AV140" s="448">
        <v>-0.05</v>
      </c>
      <c r="AW140" s="448">
        <v>-0.05</v>
      </c>
      <c r="AX140" s="448">
        <v>-0.05</v>
      </c>
      <c r="AY140" s="448">
        <v>-0.05</v>
      </c>
      <c r="AZ140" s="448">
        <v>-0.05</v>
      </c>
      <c r="BA140" s="448">
        <v>-0.05</v>
      </c>
      <c r="BB140" s="448">
        <v>-0.05</v>
      </c>
      <c r="BC140" s="448">
        <v>-0.05</v>
      </c>
      <c r="BD140" s="448">
        <v>-0.05</v>
      </c>
      <c r="BE140" s="448">
        <v>-0.05</v>
      </c>
      <c r="BF140" s="448">
        <v>-0.05</v>
      </c>
      <c r="BG140" s="448">
        <v>-0.05</v>
      </c>
      <c r="BH140" s="448">
        <v>-0.05</v>
      </c>
      <c r="BI140" s="448">
        <v>-0.05</v>
      </c>
      <c r="BJ140" s="448">
        <v>-0.05</v>
      </c>
      <c r="BK140" s="448">
        <v>-0.05</v>
      </c>
      <c r="BL140" s="448">
        <v>-0.05</v>
      </c>
    </row>
    <row r="141" spans="1:64" x14ac:dyDescent="0.35">
      <c r="A141" s="414"/>
      <c r="B141" s="71" t="s">
        <v>173</v>
      </c>
      <c r="C141" s="448">
        <v>-0.05</v>
      </c>
      <c r="D141" s="448">
        <v>-0.05</v>
      </c>
      <c r="E141" s="448">
        <v>-0.05</v>
      </c>
      <c r="F141" s="448">
        <v>-0.05</v>
      </c>
      <c r="G141" s="448">
        <v>-0.05</v>
      </c>
      <c r="H141" s="448">
        <v>-0.05</v>
      </c>
      <c r="I141" s="448">
        <v>-0.05</v>
      </c>
      <c r="J141" s="448">
        <v>-0.05</v>
      </c>
      <c r="K141" s="448">
        <v>-0.05</v>
      </c>
      <c r="L141" s="448">
        <v>-0.05</v>
      </c>
      <c r="M141" s="448">
        <v>-0.05</v>
      </c>
      <c r="N141" s="448">
        <v>-0.05</v>
      </c>
      <c r="O141" s="448">
        <v>-0.05</v>
      </c>
      <c r="P141" s="448">
        <v>-0.05</v>
      </c>
      <c r="Q141" s="448">
        <v>-0.05</v>
      </c>
      <c r="R141" s="448">
        <v>-0.05</v>
      </c>
      <c r="S141" s="448">
        <v>-0.05</v>
      </c>
      <c r="T141" s="448">
        <v>-0.05</v>
      </c>
      <c r="U141" s="448">
        <v>-0.05</v>
      </c>
      <c r="V141" s="448">
        <v>-0.05</v>
      </c>
      <c r="W141" s="448">
        <v>-0.05</v>
      </c>
      <c r="X141" s="448">
        <v>-0.05</v>
      </c>
      <c r="Y141" s="448">
        <v>-0.05</v>
      </c>
      <c r="Z141" s="448">
        <v>-0.05</v>
      </c>
      <c r="AA141" s="448">
        <v>-0.05</v>
      </c>
      <c r="AB141" s="448">
        <v>-0.05</v>
      </c>
      <c r="AC141" s="448">
        <v>-0.05</v>
      </c>
      <c r="AD141" s="448">
        <v>-0.05</v>
      </c>
      <c r="AE141" s="448">
        <v>-0.05</v>
      </c>
      <c r="AF141" s="448">
        <v>-0.05</v>
      </c>
      <c r="AG141" s="448">
        <v>-0.05</v>
      </c>
      <c r="AH141" s="448">
        <v>-0.05</v>
      </c>
      <c r="AI141" s="448">
        <v>-0.05</v>
      </c>
      <c r="AJ141" s="448">
        <v>-0.05</v>
      </c>
      <c r="AK141" s="448">
        <v>-0.05</v>
      </c>
      <c r="AL141" s="448">
        <v>-0.05</v>
      </c>
      <c r="AM141" s="448">
        <v>-0.05</v>
      </c>
      <c r="AN141" s="448">
        <v>-0.05</v>
      </c>
      <c r="AO141" s="448">
        <v>-0.05</v>
      </c>
      <c r="AP141" s="448">
        <v>-0.05</v>
      </c>
      <c r="AQ141" s="448">
        <v>-0.05</v>
      </c>
      <c r="AR141" s="448">
        <v>-0.05</v>
      </c>
      <c r="AS141" s="448">
        <v>-0.05</v>
      </c>
      <c r="AT141" s="448">
        <v>-0.05</v>
      </c>
      <c r="AU141" s="448">
        <v>-0.05</v>
      </c>
      <c r="AV141" s="448">
        <v>-0.05</v>
      </c>
      <c r="AW141" s="448">
        <v>-0.05</v>
      </c>
      <c r="AX141" s="448">
        <v>-0.05</v>
      </c>
      <c r="AY141" s="448">
        <v>-0.05</v>
      </c>
      <c r="AZ141" s="448">
        <v>-0.05</v>
      </c>
      <c r="BA141" s="448">
        <v>-0.05</v>
      </c>
      <c r="BB141" s="448">
        <v>-0.05</v>
      </c>
      <c r="BC141" s="448">
        <v>-0.05</v>
      </c>
      <c r="BD141" s="448">
        <v>-0.05</v>
      </c>
      <c r="BE141" s="448">
        <v>-0.05</v>
      </c>
      <c r="BF141" s="448">
        <v>-0.05</v>
      </c>
      <c r="BG141" s="448">
        <v>-0.05</v>
      </c>
      <c r="BH141" s="448">
        <v>-0.05</v>
      </c>
      <c r="BI141" s="448">
        <v>-0.05</v>
      </c>
      <c r="BJ141" s="448">
        <v>-0.05</v>
      </c>
      <c r="BK141" s="448">
        <v>-0.05</v>
      </c>
      <c r="BL141" s="448">
        <v>-0.05</v>
      </c>
    </row>
    <row r="142" spans="1:64" x14ac:dyDescent="0.35">
      <c r="A142" s="414"/>
      <c r="B142" s="71" t="s">
        <v>174</v>
      </c>
      <c r="C142" s="448">
        <v>-0.05</v>
      </c>
      <c r="D142" s="448">
        <v>-0.05</v>
      </c>
      <c r="E142" s="448">
        <v>-0.05</v>
      </c>
      <c r="F142" s="448">
        <v>-0.05</v>
      </c>
      <c r="G142" s="448">
        <v>-0.05</v>
      </c>
      <c r="H142" s="448">
        <v>-0.05</v>
      </c>
      <c r="I142" s="448">
        <v>-0.05</v>
      </c>
      <c r="J142" s="448">
        <v>-0.05</v>
      </c>
      <c r="K142" s="448">
        <v>-0.05</v>
      </c>
      <c r="L142" s="448">
        <v>-0.05</v>
      </c>
      <c r="M142" s="448">
        <v>-0.05</v>
      </c>
      <c r="N142" s="448">
        <v>-0.05</v>
      </c>
      <c r="O142" s="448">
        <v>-0.05</v>
      </c>
      <c r="P142" s="448">
        <v>-0.05</v>
      </c>
      <c r="Q142" s="448">
        <v>-0.05</v>
      </c>
      <c r="R142" s="448">
        <v>-0.05</v>
      </c>
      <c r="S142" s="448">
        <v>-0.05</v>
      </c>
      <c r="T142" s="448">
        <v>-0.05</v>
      </c>
      <c r="U142" s="448">
        <v>-0.05</v>
      </c>
      <c r="V142" s="448">
        <v>-0.05</v>
      </c>
      <c r="W142" s="448">
        <v>-0.05</v>
      </c>
      <c r="X142" s="448">
        <v>-0.05</v>
      </c>
      <c r="Y142" s="448">
        <v>-0.05</v>
      </c>
      <c r="Z142" s="448">
        <v>-0.05</v>
      </c>
      <c r="AA142" s="448">
        <v>-0.05</v>
      </c>
      <c r="AB142" s="448">
        <v>-0.05</v>
      </c>
      <c r="AC142" s="448">
        <v>-0.05</v>
      </c>
      <c r="AD142" s="448">
        <v>-0.05</v>
      </c>
      <c r="AE142" s="448">
        <v>-0.05</v>
      </c>
      <c r="AF142" s="448">
        <v>-0.05</v>
      </c>
      <c r="AG142" s="448">
        <v>-0.05</v>
      </c>
      <c r="AH142" s="448">
        <v>-0.05</v>
      </c>
      <c r="AI142" s="448">
        <v>-0.05</v>
      </c>
      <c r="AJ142" s="448">
        <v>-0.05</v>
      </c>
      <c r="AK142" s="448">
        <v>-0.05</v>
      </c>
      <c r="AL142" s="448">
        <v>-0.05</v>
      </c>
      <c r="AM142" s="448">
        <v>-0.05</v>
      </c>
      <c r="AN142" s="448">
        <v>-0.05</v>
      </c>
      <c r="AO142" s="448">
        <v>-0.05</v>
      </c>
      <c r="AP142" s="448">
        <v>-0.05</v>
      </c>
      <c r="AQ142" s="448">
        <v>-0.05</v>
      </c>
      <c r="AR142" s="448">
        <v>-0.05</v>
      </c>
      <c r="AS142" s="448">
        <v>-0.05</v>
      </c>
      <c r="AT142" s="448">
        <v>-0.05</v>
      </c>
      <c r="AU142" s="448">
        <v>-0.05</v>
      </c>
      <c r="AV142" s="448">
        <v>-0.05</v>
      </c>
      <c r="AW142" s="448">
        <v>-0.05</v>
      </c>
      <c r="AX142" s="448">
        <v>-0.05</v>
      </c>
      <c r="AY142" s="448">
        <v>-0.05</v>
      </c>
      <c r="AZ142" s="448">
        <v>-0.05</v>
      </c>
      <c r="BA142" s="448">
        <v>-0.05</v>
      </c>
      <c r="BB142" s="448">
        <v>-0.05</v>
      </c>
      <c r="BC142" s="448">
        <v>-0.05</v>
      </c>
      <c r="BD142" s="448">
        <v>-0.05</v>
      </c>
      <c r="BE142" s="448">
        <v>-0.05</v>
      </c>
      <c r="BF142" s="448">
        <v>-0.05</v>
      </c>
      <c r="BG142" s="448">
        <v>-0.05</v>
      </c>
      <c r="BH142" s="448">
        <v>-0.05</v>
      </c>
      <c r="BI142" s="448">
        <v>-0.05</v>
      </c>
      <c r="BJ142" s="448">
        <v>-0.05</v>
      </c>
      <c r="BK142" s="448">
        <v>-0.05</v>
      </c>
      <c r="BL142" s="448">
        <v>-0.05</v>
      </c>
    </row>
    <row r="143" spans="1:64" x14ac:dyDescent="0.35">
      <c r="A143" s="414"/>
      <c r="B143" s="71" t="s">
        <v>175</v>
      </c>
      <c r="C143" s="448">
        <v>-0.05</v>
      </c>
      <c r="D143" s="448">
        <v>-0.05</v>
      </c>
      <c r="E143" s="448">
        <v>-0.05</v>
      </c>
      <c r="F143" s="448">
        <v>-0.05</v>
      </c>
      <c r="G143" s="448">
        <v>-0.05</v>
      </c>
      <c r="H143" s="448">
        <v>-0.05</v>
      </c>
      <c r="I143" s="448">
        <v>-0.05</v>
      </c>
      <c r="J143" s="448">
        <v>-0.05</v>
      </c>
      <c r="K143" s="448">
        <v>-0.05</v>
      </c>
      <c r="L143" s="448">
        <v>-0.05</v>
      </c>
      <c r="M143" s="448">
        <v>-0.05</v>
      </c>
      <c r="N143" s="448">
        <v>-0.05</v>
      </c>
      <c r="O143" s="448">
        <v>-0.05</v>
      </c>
      <c r="P143" s="448">
        <v>-0.05</v>
      </c>
      <c r="Q143" s="448">
        <v>-0.05</v>
      </c>
      <c r="R143" s="448">
        <v>-0.05</v>
      </c>
      <c r="S143" s="448">
        <v>-0.05</v>
      </c>
      <c r="T143" s="448">
        <v>-0.05</v>
      </c>
      <c r="U143" s="448">
        <v>-0.05</v>
      </c>
      <c r="V143" s="448">
        <v>-0.05</v>
      </c>
      <c r="W143" s="448">
        <v>-0.05</v>
      </c>
      <c r="X143" s="448">
        <v>-0.05</v>
      </c>
      <c r="Y143" s="448">
        <v>-0.05</v>
      </c>
      <c r="Z143" s="448">
        <v>-0.05</v>
      </c>
      <c r="AA143" s="448">
        <v>-0.05</v>
      </c>
      <c r="AB143" s="448">
        <v>-0.05</v>
      </c>
      <c r="AC143" s="448">
        <v>-0.05</v>
      </c>
      <c r="AD143" s="448">
        <v>-0.05</v>
      </c>
      <c r="AE143" s="448">
        <v>-0.05</v>
      </c>
      <c r="AF143" s="448">
        <v>-0.05</v>
      </c>
      <c r="AG143" s="448">
        <v>-0.05</v>
      </c>
      <c r="AH143" s="448">
        <v>-0.05</v>
      </c>
      <c r="AI143" s="448">
        <v>-0.05</v>
      </c>
      <c r="AJ143" s="448">
        <v>-0.05</v>
      </c>
      <c r="AK143" s="448">
        <v>-0.05</v>
      </c>
      <c r="AL143" s="448">
        <v>-0.05</v>
      </c>
      <c r="AM143" s="448">
        <v>-0.05</v>
      </c>
      <c r="AN143" s="448">
        <v>-0.05</v>
      </c>
      <c r="AO143" s="448">
        <v>-0.05</v>
      </c>
      <c r="AP143" s="448">
        <v>-0.05</v>
      </c>
      <c r="AQ143" s="448">
        <v>-0.05</v>
      </c>
      <c r="AR143" s="448">
        <v>-0.05</v>
      </c>
      <c r="AS143" s="448">
        <v>-0.05</v>
      </c>
      <c r="AT143" s="448">
        <v>-0.05</v>
      </c>
      <c r="AU143" s="448">
        <v>-0.05</v>
      </c>
      <c r="AV143" s="448">
        <v>-0.05</v>
      </c>
      <c r="AW143" s="448">
        <v>-0.05</v>
      </c>
      <c r="AX143" s="448">
        <v>-0.05</v>
      </c>
      <c r="AY143" s="448">
        <v>-0.05</v>
      </c>
      <c r="AZ143" s="448">
        <v>-0.05</v>
      </c>
      <c r="BA143" s="448">
        <v>-0.05</v>
      </c>
      <c r="BB143" s="448">
        <v>-0.05</v>
      </c>
      <c r="BC143" s="448">
        <v>-0.05</v>
      </c>
      <c r="BD143" s="448">
        <v>-0.05</v>
      </c>
      <c r="BE143" s="448">
        <v>-0.05</v>
      </c>
      <c r="BF143" s="448">
        <v>-0.05</v>
      </c>
      <c r="BG143" s="448">
        <v>-0.05</v>
      </c>
      <c r="BH143" s="448">
        <v>-0.05</v>
      </c>
      <c r="BI143" s="448">
        <v>-0.05</v>
      </c>
      <c r="BJ143" s="448">
        <v>-0.05</v>
      </c>
      <c r="BK143" s="448">
        <v>-0.05</v>
      </c>
      <c r="BL143" s="448">
        <v>-0.05</v>
      </c>
    </row>
    <row r="144" spans="1:64" x14ac:dyDescent="0.35">
      <c r="A144" s="414"/>
      <c r="B144" s="71" t="s">
        <v>176</v>
      </c>
      <c r="C144" s="448">
        <v>-0.05</v>
      </c>
      <c r="D144" s="448">
        <v>-0.05</v>
      </c>
      <c r="E144" s="448">
        <v>-0.05</v>
      </c>
      <c r="F144" s="448">
        <v>-0.05</v>
      </c>
      <c r="G144" s="448">
        <v>-0.05</v>
      </c>
      <c r="H144" s="448">
        <v>-0.05</v>
      </c>
      <c r="I144" s="448">
        <v>-0.05</v>
      </c>
      <c r="J144" s="448">
        <v>-0.05</v>
      </c>
      <c r="K144" s="448">
        <v>-0.05</v>
      </c>
      <c r="L144" s="448">
        <v>-0.05</v>
      </c>
      <c r="M144" s="448">
        <v>-0.05</v>
      </c>
      <c r="N144" s="448">
        <v>-0.05</v>
      </c>
      <c r="O144" s="448">
        <v>-0.05</v>
      </c>
      <c r="P144" s="448">
        <v>-0.05</v>
      </c>
      <c r="Q144" s="448">
        <v>-0.05</v>
      </c>
      <c r="R144" s="448">
        <v>-0.05</v>
      </c>
      <c r="S144" s="448">
        <v>-0.05</v>
      </c>
      <c r="T144" s="448">
        <v>-0.05</v>
      </c>
      <c r="U144" s="448">
        <v>-0.05</v>
      </c>
      <c r="V144" s="448">
        <v>-0.05</v>
      </c>
      <c r="W144" s="448">
        <v>-0.05</v>
      </c>
      <c r="X144" s="448">
        <v>-0.05</v>
      </c>
      <c r="Y144" s="448">
        <v>-0.05</v>
      </c>
      <c r="Z144" s="448">
        <v>-0.05</v>
      </c>
      <c r="AA144" s="448">
        <v>-0.05</v>
      </c>
      <c r="AB144" s="448">
        <v>-0.05</v>
      </c>
      <c r="AC144" s="448">
        <v>-0.05</v>
      </c>
      <c r="AD144" s="448">
        <v>-0.05</v>
      </c>
      <c r="AE144" s="448">
        <v>-0.05</v>
      </c>
      <c r="AF144" s="448">
        <v>-0.05</v>
      </c>
      <c r="AG144" s="448">
        <v>-0.05</v>
      </c>
      <c r="AH144" s="448">
        <v>-0.05</v>
      </c>
      <c r="AI144" s="448">
        <v>-0.05</v>
      </c>
      <c r="AJ144" s="448">
        <v>-0.05</v>
      </c>
      <c r="AK144" s="448">
        <v>-0.05</v>
      </c>
      <c r="AL144" s="448">
        <v>-0.05</v>
      </c>
      <c r="AM144" s="448">
        <v>-0.05</v>
      </c>
      <c r="AN144" s="448">
        <v>-0.05</v>
      </c>
      <c r="AO144" s="448">
        <v>-0.05</v>
      </c>
      <c r="AP144" s="448">
        <v>-0.05</v>
      </c>
      <c r="AQ144" s="448">
        <v>-0.05</v>
      </c>
      <c r="AR144" s="448">
        <v>-0.05</v>
      </c>
      <c r="AS144" s="448">
        <v>-0.05</v>
      </c>
      <c r="AT144" s="448">
        <v>-0.05</v>
      </c>
      <c r="AU144" s="448">
        <v>-0.05</v>
      </c>
      <c r="AV144" s="448">
        <v>-0.05</v>
      </c>
      <c r="AW144" s="448">
        <v>-0.05</v>
      </c>
      <c r="AX144" s="448">
        <v>-0.05</v>
      </c>
      <c r="AY144" s="448">
        <v>-0.05</v>
      </c>
      <c r="AZ144" s="448">
        <v>-0.05</v>
      </c>
      <c r="BA144" s="448">
        <v>-0.05</v>
      </c>
      <c r="BB144" s="448">
        <v>-0.05</v>
      </c>
      <c r="BC144" s="448">
        <v>-0.05</v>
      </c>
      <c r="BD144" s="448">
        <v>-0.05</v>
      </c>
      <c r="BE144" s="448">
        <v>-0.05</v>
      </c>
      <c r="BF144" s="448">
        <v>-0.05</v>
      </c>
      <c r="BG144" s="448">
        <v>-0.05</v>
      </c>
      <c r="BH144" s="448">
        <v>-0.05</v>
      </c>
      <c r="BI144" s="448">
        <v>-0.05</v>
      </c>
      <c r="BJ144" s="448">
        <v>-0.05</v>
      </c>
      <c r="BK144" s="448">
        <v>-0.05</v>
      </c>
      <c r="BL144" s="448">
        <v>-0.05</v>
      </c>
    </row>
    <row r="145" spans="1:64" x14ac:dyDescent="0.35">
      <c r="A145" s="414"/>
      <c r="B145" s="71" t="s">
        <v>177</v>
      </c>
      <c r="C145" s="448">
        <v>-0.05</v>
      </c>
      <c r="D145" s="448">
        <v>-0.05</v>
      </c>
      <c r="E145" s="448">
        <v>-0.05</v>
      </c>
      <c r="F145" s="448">
        <v>-0.05</v>
      </c>
      <c r="G145" s="448">
        <v>-0.05</v>
      </c>
      <c r="H145" s="448">
        <v>-0.05</v>
      </c>
      <c r="I145" s="448">
        <v>-0.05</v>
      </c>
      <c r="J145" s="448">
        <v>-0.05</v>
      </c>
      <c r="K145" s="448">
        <v>-0.05</v>
      </c>
      <c r="L145" s="448">
        <v>-0.05</v>
      </c>
      <c r="M145" s="448">
        <v>-0.05</v>
      </c>
      <c r="N145" s="448">
        <v>-0.05</v>
      </c>
      <c r="O145" s="448">
        <v>-0.05</v>
      </c>
      <c r="P145" s="448">
        <v>-0.05</v>
      </c>
      <c r="Q145" s="448">
        <v>-0.05</v>
      </c>
      <c r="R145" s="448">
        <v>-0.05</v>
      </c>
      <c r="S145" s="448">
        <v>-0.05</v>
      </c>
      <c r="T145" s="448">
        <v>-0.05</v>
      </c>
      <c r="U145" s="448">
        <v>-0.05</v>
      </c>
      <c r="V145" s="448">
        <v>-0.05</v>
      </c>
      <c r="W145" s="448">
        <v>-0.05</v>
      </c>
      <c r="X145" s="448">
        <v>-0.05</v>
      </c>
      <c r="Y145" s="448">
        <v>-0.05</v>
      </c>
      <c r="Z145" s="448">
        <v>-0.05</v>
      </c>
      <c r="AA145" s="448">
        <v>-0.05</v>
      </c>
      <c r="AB145" s="448">
        <v>-0.05</v>
      </c>
      <c r="AC145" s="448">
        <v>-0.05</v>
      </c>
      <c r="AD145" s="448">
        <v>-0.05</v>
      </c>
      <c r="AE145" s="448">
        <v>-0.05</v>
      </c>
      <c r="AF145" s="448">
        <v>-0.05</v>
      </c>
      <c r="AG145" s="448">
        <v>-0.05</v>
      </c>
      <c r="AH145" s="448">
        <v>-0.05</v>
      </c>
      <c r="AI145" s="448">
        <v>-0.05</v>
      </c>
      <c r="AJ145" s="448">
        <v>-0.05</v>
      </c>
      <c r="AK145" s="448">
        <v>-0.05</v>
      </c>
      <c r="AL145" s="448">
        <v>-0.05</v>
      </c>
      <c r="AM145" s="448">
        <v>-0.05</v>
      </c>
      <c r="AN145" s="448">
        <v>-0.05</v>
      </c>
      <c r="AO145" s="448">
        <v>-0.05</v>
      </c>
      <c r="AP145" s="448">
        <v>-0.05</v>
      </c>
      <c r="AQ145" s="448">
        <v>-0.05</v>
      </c>
      <c r="AR145" s="448">
        <v>-0.05</v>
      </c>
      <c r="AS145" s="448">
        <v>-0.05</v>
      </c>
      <c r="AT145" s="448">
        <v>-0.05</v>
      </c>
      <c r="AU145" s="448">
        <v>-0.05</v>
      </c>
      <c r="AV145" s="448">
        <v>-0.05</v>
      </c>
      <c r="AW145" s="448">
        <v>-0.05</v>
      </c>
      <c r="AX145" s="448">
        <v>-0.05</v>
      </c>
      <c r="AY145" s="448">
        <v>-0.05</v>
      </c>
      <c r="AZ145" s="448">
        <v>-0.05</v>
      </c>
      <c r="BA145" s="448">
        <v>-0.05</v>
      </c>
      <c r="BB145" s="448">
        <v>-0.05</v>
      </c>
      <c r="BC145" s="448">
        <v>-0.05</v>
      </c>
      <c r="BD145" s="448">
        <v>-0.05</v>
      </c>
      <c r="BE145" s="448">
        <v>-0.05</v>
      </c>
      <c r="BF145" s="448">
        <v>-0.05</v>
      </c>
      <c r="BG145" s="448">
        <v>-0.05</v>
      </c>
      <c r="BH145" s="448">
        <v>-0.05</v>
      </c>
      <c r="BI145" s="448">
        <v>-0.05</v>
      </c>
      <c r="BJ145" s="448">
        <v>-0.05</v>
      </c>
      <c r="BK145" s="448">
        <v>-0.05</v>
      </c>
      <c r="BL145" s="448">
        <v>-0.05</v>
      </c>
    </row>
    <row r="146" spans="1:64" x14ac:dyDescent="0.35">
      <c r="A146" s="414"/>
      <c r="B146" s="71" t="s">
        <v>178</v>
      </c>
      <c r="C146" s="448">
        <v>-0.05</v>
      </c>
      <c r="D146" s="448">
        <v>-0.05</v>
      </c>
      <c r="E146" s="448">
        <v>-0.05</v>
      </c>
      <c r="F146" s="448">
        <v>-0.05</v>
      </c>
      <c r="G146" s="448">
        <v>-0.05</v>
      </c>
      <c r="H146" s="448">
        <v>-0.05</v>
      </c>
      <c r="I146" s="448">
        <v>-0.05</v>
      </c>
      <c r="J146" s="448">
        <v>-0.05</v>
      </c>
      <c r="K146" s="448">
        <v>-0.05</v>
      </c>
      <c r="L146" s="448">
        <v>-0.05</v>
      </c>
      <c r="M146" s="448">
        <v>-0.05</v>
      </c>
      <c r="N146" s="448">
        <v>-0.05</v>
      </c>
      <c r="O146" s="448">
        <v>-0.05</v>
      </c>
      <c r="P146" s="448">
        <v>-0.05</v>
      </c>
      <c r="Q146" s="448">
        <v>-0.05</v>
      </c>
      <c r="R146" s="448">
        <v>-0.05</v>
      </c>
      <c r="S146" s="448">
        <v>-0.05</v>
      </c>
      <c r="T146" s="448">
        <v>-0.05</v>
      </c>
      <c r="U146" s="448">
        <v>-0.05</v>
      </c>
      <c r="V146" s="448">
        <v>-0.05</v>
      </c>
      <c r="W146" s="448">
        <v>-0.05</v>
      </c>
      <c r="X146" s="448">
        <v>-0.05</v>
      </c>
      <c r="Y146" s="448">
        <v>-0.05</v>
      </c>
      <c r="Z146" s="448">
        <v>-0.05</v>
      </c>
      <c r="AA146" s="448">
        <v>-0.05</v>
      </c>
      <c r="AB146" s="448">
        <v>-0.05</v>
      </c>
      <c r="AC146" s="448">
        <v>-0.05</v>
      </c>
      <c r="AD146" s="448">
        <v>-0.05</v>
      </c>
      <c r="AE146" s="448">
        <v>-0.05</v>
      </c>
      <c r="AF146" s="448">
        <v>-0.05</v>
      </c>
      <c r="AG146" s="448">
        <v>-0.05</v>
      </c>
      <c r="AH146" s="448">
        <v>-0.05</v>
      </c>
      <c r="AI146" s="448">
        <v>-0.05</v>
      </c>
      <c r="AJ146" s="448">
        <v>-0.05</v>
      </c>
      <c r="AK146" s="448">
        <v>-0.05</v>
      </c>
      <c r="AL146" s="448">
        <v>-0.05</v>
      </c>
      <c r="AM146" s="448">
        <v>-0.05</v>
      </c>
      <c r="AN146" s="448">
        <v>-0.05</v>
      </c>
      <c r="AO146" s="448">
        <v>-0.05</v>
      </c>
      <c r="AP146" s="448">
        <v>-0.05</v>
      </c>
      <c r="AQ146" s="448">
        <v>-0.05</v>
      </c>
      <c r="AR146" s="448">
        <v>-0.05</v>
      </c>
      <c r="AS146" s="448">
        <v>-0.05</v>
      </c>
      <c r="AT146" s="448">
        <v>-0.05</v>
      </c>
      <c r="AU146" s="448">
        <v>-0.05</v>
      </c>
      <c r="AV146" s="448">
        <v>-0.05</v>
      </c>
      <c r="AW146" s="448">
        <v>-0.05</v>
      </c>
      <c r="AX146" s="448">
        <v>-0.05</v>
      </c>
      <c r="AY146" s="448">
        <v>-0.05</v>
      </c>
      <c r="AZ146" s="448">
        <v>-0.05</v>
      </c>
      <c r="BA146" s="448">
        <v>-0.05</v>
      </c>
      <c r="BB146" s="448">
        <v>-0.05</v>
      </c>
      <c r="BC146" s="448">
        <v>-0.05</v>
      </c>
      <c r="BD146" s="448">
        <v>-0.05</v>
      </c>
      <c r="BE146" s="448">
        <v>-0.05</v>
      </c>
      <c r="BF146" s="448">
        <v>-0.05</v>
      </c>
      <c r="BG146" s="448">
        <v>-0.05</v>
      </c>
      <c r="BH146" s="448">
        <v>-0.05</v>
      </c>
      <c r="BI146" s="448">
        <v>-0.05</v>
      </c>
      <c r="BJ146" s="448">
        <v>-0.05</v>
      </c>
      <c r="BK146" s="448">
        <v>-0.05</v>
      </c>
      <c r="BL146" s="448">
        <v>-0.05</v>
      </c>
    </row>
    <row r="147" spans="1:64" x14ac:dyDescent="0.35">
      <c r="A147" s="414"/>
      <c r="B147" s="71" t="s">
        <v>179</v>
      </c>
      <c r="C147" s="448">
        <v>-0.05</v>
      </c>
      <c r="D147" s="448">
        <v>-0.05</v>
      </c>
      <c r="E147" s="448">
        <v>-0.05</v>
      </c>
      <c r="F147" s="448">
        <v>-0.05</v>
      </c>
      <c r="G147" s="448">
        <v>-0.05</v>
      </c>
      <c r="H147" s="448">
        <v>-0.05</v>
      </c>
      <c r="I147" s="448">
        <v>-0.05</v>
      </c>
      <c r="J147" s="448">
        <v>-0.05</v>
      </c>
      <c r="K147" s="448">
        <v>-0.05</v>
      </c>
      <c r="L147" s="448">
        <v>-0.05</v>
      </c>
      <c r="M147" s="448">
        <v>-0.05</v>
      </c>
      <c r="N147" s="448">
        <v>-0.05</v>
      </c>
      <c r="O147" s="448">
        <v>-0.05</v>
      </c>
      <c r="P147" s="448">
        <v>-0.05</v>
      </c>
      <c r="Q147" s="448">
        <v>-0.05</v>
      </c>
      <c r="R147" s="448">
        <v>-0.05</v>
      </c>
      <c r="S147" s="448">
        <v>-0.05</v>
      </c>
      <c r="T147" s="448">
        <v>-0.05</v>
      </c>
      <c r="U147" s="448">
        <v>-0.05</v>
      </c>
      <c r="V147" s="448">
        <v>-0.05</v>
      </c>
      <c r="W147" s="448">
        <v>-0.05</v>
      </c>
      <c r="X147" s="448">
        <v>-0.05</v>
      </c>
      <c r="Y147" s="448">
        <v>-0.05</v>
      </c>
      <c r="Z147" s="448">
        <v>-0.05</v>
      </c>
      <c r="AA147" s="448">
        <v>-0.05</v>
      </c>
      <c r="AB147" s="448">
        <v>-0.05</v>
      </c>
      <c r="AC147" s="448">
        <v>-0.05</v>
      </c>
      <c r="AD147" s="448">
        <v>-0.05</v>
      </c>
      <c r="AE147" s="448">
        <v>-0.05</v>
      </c>
      <c r="AF147" s="448">
        <v>-0.05</v>
      </c>
      <c r="AG147" s="448">
        <v>-0.05</v>
      </c>
      <c r="AH147" s="448">
        <v>-0.05</v>
      </c>
      <c r="AI147" s="448">
        <v>-0.05</v>
      </c>
      <c r="AJ147" s="448">
        <v>-0.05</v>
      </c>
      <c r="AK147" s="448">
        <v>-0.05</v>
      </c>
      <c r="AL147" s="448">
        <v>-0.05</v>
      </c>
      <c r="AM147" s="448">
        <v>-0.05</v>
      </c>
      <c r="AN147" s="448">
        <v>-0.05</v>
      </c>
      <c r="AO147" s="448">
        <v>-0.05</v>
      </c>
      <c r="AP147" s="448">
        <v>-0.05</v>
      </c>
      <c r="AQ147" s="448">
        <v>-0.05</v>
      </c>
      <c r="AR147" s="448">
        <v>-0.05</v>
      </c>
      <c r="AS147" s="448">
        <v>-0.05</v>
      </c>
      <c r="AT147" s="448">
        <v>-0.05</v>
      </c>
      <c r="AU147" s="448">
        <v>-0.05</v>
      </c>
      <c r="AV147" s="448">
        <v>-0.05</v>
      </c>
      <c r="AW147" s="448">
        <v>-0.05</v>
      </c>
      <c r="AX147" s="448">
        <v>-0.05</v>
      </c>
      <c r="AY147" s="448">
        <v>-0.05</v>
      </c>
      <c r="AZ147" s="448">
        <v>-0.05</v>
      </c>
      <c r="BA147" s="448">
        <v>-0.05</v>
      </c>
      <c r="BB147" s="448">
        <v>-0.05</v>
      </c>
      <c r="BC147" s="448">
        <v>-0.05</v>
      </c>
      <c r="BD147" s="448">
        <v>-0.05</v>
      </c>
      <c r="BE147" s="448">
        <v>-0.05</v>
      </c>
      <c r="BF147" s="448">
        <v>-0.05</v>
      </c>
      <c r="BG147" s="448">
        <v>-0.05</v>
      </c>
      <c r="BH147" s="448">
        <v>-0.05</v>
      </c>
      <c r="BI147" s="448">
        <v>-0.05</v>
      </c>
      <c r="BJ147" s="448">
        <v>-0.05</v>
      </c>
      <c r="BK147" s="448">
        <v>-0.05</v>
      </c>
      <c r="BL147" s="448">
        <v>-0.05</v>
      </c>
    </row>
    <row r="148" spans="1:64" x14ac:dyDescent="0.35">
      <c r="A148" s="414"/>
      <c r="B148" s="72" t="s">
        <v>142</v>
      </c>
      <c r="C148" s="448">
        <v>-0.05</v>
      </c>
      <c r="D148" s="448">
        <v>-0.05</v>
      </c>
      <c r="E148" s="448">
        <v>-0.05</v>
      </c>
      <c r="F148" s="448">
        <v>-0.05</v>
      </c>
      <c r="G148" s="448">
        <v>-0.05</v>
      </c>
      <c r="H148" s="448">
        <v>-0.05</v>
      </c>
      <c r="I148" s="448">
        <v>-0.05</v>
      </c>
      <c r="J148" s="448">
        <v>-0.05</v>
      </c>
      <c r="K148" s="448">
        <v>-0.05</v>
      </c>
      <c r="L148" s="448">
        <v>-0.05</v>
      </c>
      <c r="M148" s="448">
        <v>-0.05</v>
      </c>
      <c r="N148" s="448">
        <v>-0.05</v>
      </c>
      <c r="O148" s="448">
        <v>-0.05</v>
      </c>
      <c r="P148" s="448">
        <v>-0.05</v>
      </c>
      <c r="Q148" s="448">
        <v>-0.05</v>
      </c>
      <c r="R148" s="448">
        <v>-0.05</v>
      </c>
      <c r="S148" s="448">
        <v>-0.05</v>
      </c>
      <c r="T148" s="448">
        <v>-0.05</v>
      </c>
      <c r="U148" s="448">
        <v>-0.05</v>
      </c>
      <c r="V148" s="448">
        <v>-0.05</v>
      </c>
      <c r="W148" s="448">
        <v>-0.05</v>
      </c>
      <c r="X148" s="448">
        <v>-0.05</v>
      </c>
      <c r="Y148" s="448">
        <v>-0.05</v>
      </c>
      <c r="Z148" s="448">
        <v>-0.05</v>
      </c>
      <c r="AA148" s="448">
        <v>-0.05</v>
      </c>
      <c r="AB148" s="448">
        <v>-0.05</v>
      </c>
      <c r="AC148" s="448">
        <v>-0.05</v>
      </c>
      <c r="AD148" s="448">
        <v>-0.05</v>
      </c>
      <c r="AE148" s="448">
        <v>-0.05</v>
      </c>
      <c r="AF148" s="448">
        <v>-0.05</v>
      </c>
      <c r="AG148" s="448">
        <v>-0.05</v>
      </c>
      <c r="AH148" s="448">
        <v>-0.05</v>
      </c>
      <c r="AI148" s="448">
        <v>-0.05</v>
      </c>
      <c r="AJ148" s="448">
        <v>-0.05</v>
      </c>
      <c r="AK148" s="448">
        <v>-0.05</v>
      </c>
      <c r="AL148" s="448">
        <v>-0.05</v>
      </c>
      <c r="AM148" s="448">
        <v>-0.05</v>
      </c>
      <c r="AN148" s="448">
        <v>-0.05</v>
      </c>
      <c r="AO148" s="448">
        <v>-0.05</v>
      </c>
      <c r="AP148" s="448">
        <v>-0.05</v>
      </c>
      <c r="AQ148" s="448">
        <v>-0.05</v>
      </c>
      <c r="AR148" s="448">
        <v>-0.05</v>
      </c>
      <c r="AS148" s="448">
        <v>-0.05</v>
      </c>
      <c r="AT148" s="448">
        <v>-0.05</v>
      </c>
      <c r="AU148" s="448">
        <v>-0.05</v>
      </c>
      <c r="AV148" s="448">
        <v>-0.05</v>
      </c>
      <c r="AW148" s="448">
        <v>-0.05</v>
      </c>
      <c r="AX148" s="448">
        <v>-0.05</v>
      </c>
      <c r="AY148" s="448">
        <v>-0.05</v>
      </c>
      <c r="AZ148" s="448">
        <v>-0.05</v>
      </c>
      <c r="BA148" s="448">
        <v>-0.05</v>
      </c>
      <c r="BB148" s="448">
        <v>-0.05</v>
      </c>
      <c r="BC148" s="448">
        <v>-0.05</v>
      </c>
      <c r="BD148" s="448">
        <v>-0.05</v>
      </c>
      <c r="BE148" s="448">
        <v>-0.05</v>
      </c>
      <c r="BF148" s="448">
        <v>-0.05</v>
      </c>
      <c r="BG148" s="448">
        <v>-0.05</v>
      </c>
      <c r="BH148" s="448">
        <v>-0.05</v>
      </c>
      <c r="BI148" s="448">
        <v>-0.05</v>
      </c>
      <c r="BJ148" s="448">
        <v>-0.05</v>
      </c>
      <c r="BK148" s="448">
        <v>-0.05</v>
      </c>
      <c r="BL148" s="448">
        <v>-0.05</v>
      </c>
    </row>
    <row r="149" spans="1:64" x14ac:dyDescent="0.35">
      <c r="A149" s="414"/>
      <c r="B149" s="72" t="s">
        <v>203</v>
      </c>
      <c r="C149" s="448">
        <v>-0.05</v>
      </c>
      <c r="D149" s="448">
        <v>-0.05</v>
      </c>
      <c r="E149" s="448">
        <v>-0.05</v>
      </c>
      <c r="F149" s="448">
        <v>-0.05</v>
      </c>
      <c r="G149" s="448">
        <v>-0.05</v>
      </c>
      <c r="H149" s="448">
        <v>-0.05</v>
      </c>
      <c r="I149" s="448">
        <v>-0.05</v>
      </c>
      <c r="J149" s="448">
        <v>-0.05</v>
      </c>
      <c r="K149" s="448">
        <v>-0.05</v>
      </c>
      <c r="L149" s="448">
        <v>-0.05</v>
      </c>
      <c r="M149" s="448">
        <v>-0.05</v>
      </c>
      <c r="N149" s="448">
        <v>-0.05</v>
      </c>
      <c r="O149" s="448">
        <v>-0.05</v>
      </c>
      <c r="P149" s="448">
        <v>-0.05</v>
      </c>
      <c r="Q149" s="448">
        <v>-0.05</v>
      </c>
      <c r="R149" s="448">
        <v>-0.05</v>
      </c>
      <c r="S149" s="448">
        <v>-0.05</v>
      </c>
      <c r="T149" s="448">
        <v>-0.05</v>
      </c>
      <c r="U149" s="448">
        <v>-0.05</v>
      </c>
      <c r="V149" s="448">
        <v>-0.05</v>
      </c>
      <c r="W149" s="448">
        <v>-0.05</v>
      </c>
      <c r="X149" s="448">
        <v>-0.05</v>
      </c>
      <c r="Y149" s="448">
        <v>-0.05</v>
      </c>
      <c r="Z149" s="448">
        <v>-0.05</v>
      </c>
      <c r="AA149" s="448">
        <v>-0.05</v>
      </c>
      <c r="AB149" s="448">
        <v>-0.05</v>
      </c>
      <c r="AC149" s="448">
        <v>-0.05</v>
      </c>
      <c r="AD149" s="448">
        <v>-0.05</v>
      </c>
      <c r="AE149" s="448">
        <v>-0.05</v>
      </c>
      <c r="AF149" s="448">
        <v>-0.05</v>
      </c>
      <c r="AG149" s="448">
        <v>-0.05</v>
      </c>
      <c r="AH149" s="448">
        <v>-0.05</v>
      </c>
      <c r="AI149" s="448">
        <v>-0.05</v>
      </c>
      <c r="AJ149" s="448">
        <v>-0.05</v>
      </c>
      <c r="AK149" s="448">
        <v>-0.05</v>
      </c>
      <c r="AL149" s="448">
        <v>-0.05</v>
      </c>
      <c r="AM149" s="448">
        <v>-0.05</v>
      </c>
      <c r="AN149" s="448">
        <v>-0.05</v>
      </c>
      <c r="AO149" s="448">
        <v>-0.05</v>
      </c>
      <c r="AP149" s="448">
        <v>-0.05</v>
      </c>
      <c r="AQ149" s="448">
        <v>-0.05</v>
      </c>
      <c r="AR149" s="448">
        <v>-0.05</v>
      </c>
      <c r="AS149" s="448">
        <v>-0.05</v>
      </c>
      <c r="AT149" s="448">
        <v>-0.05</v>
      </c>
      <c r="AU149" s="448">
        <v>-0.05</v>
      </c>
      <c r="AV149" s="448">
        <v>-0.05</v>
      </c>
      <c r="AW149" s="448">
        <v>-0.05</v>
      </c>
      <c r="AX149" s="448">
        <v>-0.05</v>
      </c>
      <c r="AY149" s="448">
        <v>-0.05</v>
      </c>
      <c r="AZ149" s="448">
        <v>-0.05</v>
      </c>
      <c r="BA149" s="448">
        <v>-0.05</v>
      </c>
      <c r="BB149" s="448">
        <v>-0.05</v>
      </c>
      <c r="BC149" s="448">
        <v>-0.05</v>
      </c>
      <c r="BD149" s="448">
        <v>-0.05</v>
      </c>
      <c r="BE149" s="448">
        <v>-0.05</v>
      </c>
      <c r="BF149" s="448">
        <v>-0.05</v>
      </c>
      <c r="BG149" s="448">
        <v>-0.05</v>
      </c>
      <c r="BH149" s="448">
        <v>-0.05</v>
      </c>
      <c r="BI149" s="448">
        <v>-0.05</v>
      </c>
      <c r="BJ149" s="448">
        <v>-0.05</v>
      </c>
      <c r="BK149" s="448">
        <v>-0.05</v>
      </c>
      <c r="BL149" s="448">
        <v>-0.05</v>
      </c>
    </row>
    <row r="150" spans="1:64" x14ac:dyDescent="0.35">
      <c r="A150" s="414"/>
      <c r="B150" s="72" t="s">
        <v>225</v>
      </c>
      <c r="C150" s="448">
        <v>-0.05</v>
      </c>
      <c r="D150" s="448">
        <v>-0.05</v>
      </c>
      <c r="E150" s="448">
        <v>-0.05</v>
      </c>
      <c r="F150" s="448">
        <v>-0.05</v>
      </c>
      <c r="G150" s="448">
        <v>-0.05</v>
      </c>
      <c r="H150" s="448">
        <v>-0.05</v>
      </c>
      <c r="I150" s="448">
        <v>-0.05</v>
      </c>
      <c r="J150" s="448">
        <v>-0.05</v>
      </c>
      <c r="K150" s="448">
        <v>-0.05</v>
      </c>
      <c r="L150" s="448">
        <v>-0.05</v>
      </c>
      <c r="M150" s="448">
        <v>-0.05</v>
      </c>
      <c r="N150" s="448">
        <v>-0.05</v>
      </c>
      <c r="O150" s="448">
        <v>-0.05</v>
      </c>
      <c r="P150" s="448">
        <v>-0.05</v>
      </c>
      <c r="Q150" s="448">
        <v>-0.05</v>
      </c>
      <c r="R150" s="448">
        <v>-0.05</v>
      </c>
      <c r="S150" s="448">
        <v>-0.05</v>
      </c>
      <c r="T150" s="448">
        <v>-0.05</v>
      </c>
      <c r="U150" s="448">
        <v>-0.05</v>
      </c>
      <c r="V150" s="448">
        <v>-0.05</v>
      </c>
      <c r="W150" s="448">
        <v>-0.05</v>
      </c>
      <c r="X150" s="448">
        <v>-0.05</v>
      </c>
      <c r="Y150" s="448">
        <v>-0.05</v>
      </c>
      <c r="Z150" s="448">
        <v>-0.05</v>
      </c>
      <c r="AA150" s="448">
        <v>-0.05</v>
      </c>
      <c r="AB150" s="448">
        <v>-0.05</v>
      </c>
      <c r="AC150" s="448">
        <v>-0.05</v>
      </c>
      <c r="AD150" s="448">
        <v>-0.05</v>
      </c>
      <c r="AE150" s="448">
        <v>-0.05</v>
      </c>
      <c r="AF150" s="448">
        <v>-0.05</v>
      </c>
      <c r="AG150" s="448">
        <v>-0.05</v>
      </c>
      <c r="AH150" s="448">
        <v>-0.05</v>
      </c>
      <c r="AI150" s="448">
        <v>-0.05</v>
      </c>
      <c r="AJ150" s="448">
        <v>-0.05</v>
      </c>
      <c r="AK150" s="448">
        <v>-0.05</v>
      </c>
      <c r="AL150" s="448">
        <v>-0.05</v>
      </c>
      <c r="AM150" s="448">
        <v>-0.05</v>
      </c>
      <c r="AN150" s="448">
        <v>-0.05</v>
      </c>
      <c r="AO150" s="448">
        <v>-0.05</v>
      </c>
      <c r="AP150" s="448">
        <v>-0.05</v>
      </c>
      <c r="AQ150" s="448">
        <v>-0.05</v>
      </c>
      <c r="AR150" s="448">
        <v>-0.05</v>
      </c>
      <c r="AS150" s="448">
        <v>-0.05</v>
      </c>
      <c r="AT150" s="448">
        <v>-0.05</v>
      </c>
      <c r="AU150" s="448">
        <v>-0.05</v>
      </c>
      <c r="AV150" s="448">
        <v>-0.05</v>
      </c>
      <c r="AW150" s="448">
        <v>-0.05</v>
      </c>
      <c r="AX150" s="448">
        <v>-0.05</v>
      </c>
      <c r="AY150" s="448">
        <v>-0.05</v>
      </c>
      <c r="AZ150" s="448">
        <v>-0.05</v>
      </c>
      <c r="BA150" s="448">
        <v>-0.05</v>
      </c>
      <c r="BB150" s="448">
        <v>-0.05</v>
      </c>
      <c r="BC150" s="448">
        <v>-0.05</v>
      </c>
      <c r="BD150" s="448">
        <v>-0.05</v>
      </c>
      <c r="BE150" s="448">
        <v>-0.05</v>
      </c>
      <c r="BF150" s="448">
        <v>-0.05</v>
      </c>
      <c r="BG150" s="448">
        <v>-0.05</v>
      </c>
      <c r="BH150" s="448">
        <v>-0.05</v>
      </c>
      <c r="BI150" s="448">
        <v>-0.05</v>
      </c>
      <c r="BJ150" s="448">
        <v>-0.05</v>
      </c>
      <c r="BK150" s="448">
        <v>-0.05</v>
      </c>
      <c r="BL150" s="448">
        <v>-0.05</v>
      </c>
    </row>
    <row r="151" spans="1:64" x14ac:dyDescent="0.35">
      <c r="A151" s="414"/>
      <c r="B151" s="72" t="s">
        <v>204</v>
      </c>
      <c r="C151" s="448">
        <v>-0.05</v>
      </c>
      <c r="D151" s="448">
        <v>-0.05</v>
      </c>
      <c r="E151" s="448">
        <v>-0.05</v>
      </c>
      <c r="F151" s="448">
        <v>-0.05</v>
      </c>
      <c r="G151" s="448">
        <v>-0.05</v>
      </c>
      <c r="H151" s="448">
        <v>-0.05</v>
      </c>
      <c r="I151" s="448">
        <v>-0.05</v>
      </c>
      <c r="J151" s="448">
        <v>-0.05</v>
      </c>
      <c r="K151" s="448">
        <v>-0.05</v>
      </c>
      <c r="L151" s="448">
        <v>-0.05</v>
      </c>
      <c r="M151" s="448">
        <v>-0.05</v>
      </c>
      <c r="N151" s="448">
        <v>-0.05</v>
      </c>
      <c r="O151" s="448">
        <v>-0.05</v>
      </c>
      <c r="P151" s="448">
        <v>-0.05</v>
      </c>
      <c r="Q151" s="448">
        <v>-0.05</v>
      </c>
      <c r="R151" s="448">
        <v>-0.05</v>
      </c>
      <c r="S151" s="448">
        <v>-0.05</v>
      </c>
      <c r="T151" s="448">
        <v>-0.05</v>
      </c>
      <c r="U151" s="448">
        <v>-0.05</v>
      </c>
      <c r="V151" s="448">
        <v>-0.05</v>
      </c>
      <c r="W151" s="448">
        <v>-0.05</v>
      </c>
      <c r="X151" s="448">
        <v>-0.05</v>
      </c>
      <c r="Y151" s="448">
        <v>-0.05</v>
      </c>
      <c r="Z151" s="448">
        <v>-0.05</v>
      </c>
      <c r="AA151" s="448">
        <v>-0.05</v>
      </c>
      <c r="AB151" s="448">
        <v>-0.05</v>
      </c>
      <c r="AC151" s="448">
        <v>-0.05</v>
      </c>
      <c r="AD151" s="448">
        <v>-0.05</v>
      </c>
      <c r="AE151" s="448">
        <v>-0.05</v>
      </c>
      <c r="AF151" s="448">
        <v>-0.05</v>
      </c>
      <c r="AG151" s="448">
        <v>-0.05</v>
      </c>
      <c r="AH151" s="448">
        <v>-0.05</v>
      </c>
      <c r="AI151" s="448">
        <v>-0.05</v>
      </c>
      <c r="AJ151" s="448">
        <v>-0.05</v>
      </c>
      <c r="AK151" s="448">
        <v>-0.05</v>
      </c>
      <c r="AL151" s="448">
        <v>-0.05</v>
      </c>
      <c r="AM151" s="448">
        <v>-0.05</v>
      </c>
      <c r="AN151" s="448">
        <v>-0.05</v>
      </c>
      <c r="AO151" s="448">
        <v>-0.05</v>
      </c>
      <c r="AP151" s="448">
        <v>-0.05</v>
      </c>
      <c r="AQ151" s="448">
        <v>-0.05</v>
      </c>
      <c r="AR151" s="448">
        <v>-0.05</v>
      </c>
      <c r="AS151" s="448">
        <v>-0.05</v>
      </c>
      <c r="AT151" s="448">
        <v>-0.05</v>
      </c>
      <c r="AU151" s="448">
        <v>-0.05</v>
      </c>
      <c r="AV151" s="448">
        <v>-0.05</v>
      </c>
      <c r="AW151" s="448">
        <v>-0.05</v>
      </c>
      <c r="AX151" s="448">
        <v>-0.05</v>
      </c>
      <c r="AY151" s="448">
        <v>-0.05</v>
      </c>
      <c r="AZ151" s="448">
        <v>-0.05</v>
      </c>
      <c r="BA151" s="448">
        <v>-0.05</v>
      </c>
      <c r="BB151" s="448">
        <v>-0.05</v>
      </c>
      <c r="BC151" s="448">
        <v>-0.05</v>
      </c>
      <c r="BD151" s="448">
        <v>-0.05</v>
      </c>
      <c r="BE151" s="448">
        <v>-0.05</v>
      </c>
      <c r="BF151" s="448">
        <v>-0.05</v>
      </c>
      <c r="BG151" s="448">
        <v>-0.05</v>
      </c>
      <c r="BH151" s="448">
        <v>-0.05</v>
      </c>
      <c r="BI151" s="448">
        <v>-0.05</v>
      </c>
      <c r="BJ151" s="448">
        <v>-0.05</v>
      </c>
      <c r="BK151" s="448">
        <v>-0.05</v>
      </c>
      <c r="BL151" s="448">
        <v>-0.05</v>
      </c>
    </row>
    <row r="152" spans="1:64" x14ac:dyDescent="0.35">
      <c r="A152" s="414"/>
      <c r="B152" s="72" t="s">
        <v>146</v>
      </c>
      <c r="C152" s="448">
        <v>-0.05</v>
      </c>
      <c r="D152" s="448">
        <v>-0.05</v>
      </c>
      <c r="E152" s="448">
        <v>-0.05</v>
      </c>
      <c r="F152" s="448">
        <v>-0.05</v>
      </c>
      <c r="G152" s="448">
        <v>-0.05</v>
      </c>
      <c r="H152" s="448">
        <v>-0.05</v>
      </c>
      <c r="I152" s="448">
        <v>-0.05</v>
      </c>
      <c r="J152" s="448">
        <v>-0.05</v>
      </c>
      <c r="K152" s="448">
        <v>-0.05</v>
      </c>
      <c r="L152" s="448">
        <v>-0.05</v>
      </c>
      <c r="M152" s="448">
        <v>-0.05</v>
      </c>
      <c r="N152" s="448">
        <v>-0.05</v>
      </c>
      <c r="O152" s="448">
        <v>-0.05</v>
      </c>
      <c r="P152" s="448">
        <v>-0.05</v>
      </c>
      <c r="Q152" s="448">
        <v>-0.05</v>
      </c>
      <c r="R152" s="448">
        <v>-0.05</v>
      </c>
      <c r="S152" s="448">
        <v>-0.05</v>
      </c>
      <c r="T152" s="448">
        <v>-0.05</v>
      </c>
      <c r="U152" s="448">
        <v>-0.05</v>
      </c>
      <c r="V152" s="448">
        <v>-0.05</v>
      </c>
      <c r="W152" s="448">
        <v>-0.05</v>
      </c>
      <c r="X152" s="448">
        <v>-0.05</v>
      </c>
      <c r="Y152" s="448">
        <v>-0.05</v>
      </c>
      <c r="Z152" s="448">
        <v>-0.05</v>
      </c>
      <c r="AA152" s="448">
        <v>-0.05</v>
      </c>
      <c r="AB152" s="448">
        <v>-0.05</v>
      </c>
      <c r="AC152" s="448">
        <v>-0.05</v>
      </c>
      <c r="AD152" s="448">
        <v>-0.05</v>
      </c>
      <c r="AE152" s="448">
        <v>-0.05</v>
      </c>
      <c r="AF152" s="448">
        <v>-0.05</v>
      </c>
      <c r="AG152" s="448">
        <v>-0.05</v>
      </c>
      <c r="AH152" s="448">
        <v>-0.05</v>
      </c>
      <c r="AI152" s="448">
        <v>-0.05</v>
      </c>
      <c r="AJ152" s="448">
        <v>-0.05</v>
      </c>
      <c r="AK152" s="448">
        <v>-0.05</v>
      </c>
      <c r="AL152" s="448">
        <v>-0.05</v>
      </c>
      <c r="AM152" s="448">
        <v>-0.05</v>
      </c>
      <c r="AN152" s="448">
        <v>-0.05</v>
      </c>
      <c r="AO152" s="448">
        <v>-0.05</v>
      </c>
      <c r="AP152" s="448">
        <v>-0.05</v>
      </c>
      <c r="AQ152" s="448">
        <v>-0.05</v>
      </c>
      <c r="AR152" s="448">
        <v>-0.05</v>
      </c>
      <c r="AS152" s="448">
        <v>-0.05</v>
      </c>
      <c r="AT152" s="448">
        <v>-0.05</v>
      </c>
      <c r="AU152" s="448">
        <v>-0.05</v>
      </c>
      <c r="AV152" s="448">
        <v>-0.05</v>
      </c>
      <c r="AW152" s="448">
        <v>-0.05</v>
      </c>
      <c r="AX152" s="448">
        <v>-0.05</v>
      </c>
      <c r="AY152" s="448">
        <v>-0.05</v>
      </c>
      <c r="AZ152" s="448">
        <v>-0.05</v>
      </c>
      <c r="BA152" s="448">
        <v>-0.05</v>
      </c>
      <c r="BB152" s="448">
        <v>-0.05</v>
      </c>
      <c r="BC152" s="448">
        <v>-0.05</v>
      </c>
      <c r="BD152" s="448">
        <v>-0.05</v>
      </c>
      <c r="BE152" s="448">
        <v>-0.05</v>
      </c>
      <c r="BF152" s="448">
        <v>-0.05</v>
      </c>
      <c r="BG152" s="448">
        <v>-0.05</v>
      </c>
      <c r="BH152" s="448">
        <v>-0.05</v>
      </c>
      <c r="BI152" s="448">
        <v>-0.05</v>
      </c>
      <c r="BJ152" s="448">
        <v>-0.05</v>
      </c>
      <c r="BK152" s="448">
        <v>-0.05</v>
      </c>
      <c r="BL152" s="448">
        <v>-0.05</v>
      </c>
    </row>
    <row r="153" spans="1:64" x14ac:dyDescent="0.35">
      <c r="A153" s="414"/>
      <c r="B153" s="72" t="s">
        <v>205</v>
      </c>
      <c r="C153" s="448">
        <v>-0.05</v>
      </c>
      <c r="D153" s="448">
        <v>-0.05</v>
      </c>
      <c r="E153" s="448">
        <v>-0.05</v>
      </c>
      <c r="F153" s="448">
        <v>-0.05</v>
      </c>
      <c r="G153" s="448">
        <v>-0.05</v>
      </c>
      <c r="H153" s="448">
        <v>-0.05</v>
      </c>
      <c r="I153" s="448">
        <v>-0.05</v>
      </c>
      <c r="J153" s="448">
        <v>-0.05</v>
      </c>
      <c r="K153" s="448">
        <v>-0.05</v>
      </c>
      <c r="L153" s="448">
        <v>-0.05</v>
      </c>
      <c r="M153" s="448">
        <v>-0.05</v>
      </c>
      <c r="N153" s="448">
        <v>-0.05</v>
      </c>
      <c r="O153" s="448">
        <v>-0.05</v>
      </c>
      <c r="P153" s="448">
        <v>-0.05</v>
      </c>
      <c r="Q153" s="448">
        <v>-0.05</v>
      </c>
      <c r="R153" s="448">
        <v>-0.05</v>
      </c>
      <c r="S153" s="448">
        <v>-0.05</v>
      </c>
      <c r="T153" s="448">
        <v>-0.05</v>
      </c>
      <c r="U153" s="448">
        <v>-0.05</v>
      </c>
      <c r="V153" s="448">
        <v>-0.05</v>
      </c>
      <c r="W153" s="448">
        <v>-0.05</v>
      </c>
      <c r="X153" s="448">
        <v>-0.05</v>
      </c>
      <c r="Y153" s="448">
        <v>-0.05</v>
      </c>
      <c r="Z153" s="448">
        <v>-0.05</v>
      </c>
      <c r="AA153" s="448">
        <v>-0.05</v>
      </c>
      <c r="AB153" s="448">
        <v>-0.05</v>
      </c>
      <c r="AC153" s="448">
        <v>-0.05</v>
      </c>
      <c r="AD153" s="448">
        <v>-0.05</v>
      </c>
      <c r="AE153" s="448">
        <v>-0.05</v>
      </c>
      <c r="AF153" s="448">
        <v>-0.05</v>
      </c>
      <c r="AG153" s="448">
        <v>-0.05</v>
      </c>
      <c r="AH153" s="448">
        <v>-0.05</v>
      </c>
      <c r="AI153" s="448">
        <v>-0.05</v>
      </c>
      <c r="AJ153" s="448">
        <v>-0.05</v>
      </c>
      <c r="AK153" s="448">
        <v>-0.05</v>
      </c>
      <c r="AL153" s="448">
        <v>-0.05</v>
      </c>
      <c r="AM153" s="448">
        <v>-0.05</v>
      </c>
      <c r="AN153" s="448">
        <v>-0.05</v>
      </c>
      <c r="AO153" s="448">
        <v>-0.05</v>
      </c>
      <c r="AP153" s="448">
        <v>-0.05</v>
      </c>
      <c r="AQ153" s="448">
        <v>-0.05</v>
      </c>
      <c r="AR153" s="448">
        <v>-0.05</v>
      </c>
      <c r="AS153" s="448">
        <v>-0.05</v>
      </c>
      <c r="AT153" s="448">
        <v>-0.05</v>
      </c>
      <c r="AU153" s="448">
        <v>-0.05</v>
      </c>
      <c r="AV153" s="448">
        <v>-0.05</v>
      </c>
      <c r="AW153" s="448">
        <v>-0.05</v>
      </c>
      <c r="AX153" s="448">
        <v>-0.05</v>
      </c>
      <c r="AY153" s="448">
        <v>-0.05</v>
      </c>
      <c r="AZ153" s="448">
        <v>-0.05</v>
      </c>
      <c r="BA153" s="448">
        <v>-0.05</v>
      </c>
      <c r="BB153" s="448">
        <v>-0.05</v>
      </c>
      <c r="BC153" s="448">
        <v>-0.05</v>
      </c>
      <c r="BD153" s="448">
        <v>-0.05</v>
      </c>
      <c r="BE153" s="448">
        <v>-0.05</v>
      </c>
      <c r="BF153" s="448">
        <v>-0.05</v>
      </c>
      <c r="BG153" s="448">
        <v>-0.05</v>
      </c>
      <c r="BH153" s="448">
        <v>-0.05</v>
      </c>
      <c r="BI153" s="448">
        <v>-0.05</v>
      </c>
      <c r="BJ153" s="448">
        <v>-0.05</v>
      </c>
      <c r="BK153" s="448">
        <v>-0.05</v>
      </c>
      <c r="BL153" s="448">
        <v>-0.05</v>
      </c>
    </row>
    <row r="154" spans="1:64" x14ac:dyDescent="0.35">
      <c r="A154" s="414"/>
      <c r="B154" s="72" t="s">
        <v>148</v>
      </c>
      <c r="C154" s="448">
        <v>-0.05</v>
      </c>
      <c r="D154" s="448">
        <v>-0.05</v>
      </c>
      <c r="E154" s="448">
        <v>-0.05</v>
      </c>
      <c r="F154" s="448">
        <v>-0.05</v>
      </c>
      <c r="G154" s="448">
        <v>-0.05</v>
      </c>
      <c r="H154" s="448">
        <v>-0.05</v>
      </c>
      <c r="I154" s="448">
        <v>-0.05</v>
      </c>
      <c r="J154" s="448">
        <v>-0.05</v>
      </c>
      <c r="K154" s="448">
        <v>-0.05</v>
      </c>
      <c r="L154" s="448">
        <v>-0.05</v>
      </c>
      <c r="M154" s="448">
        <v>-0.05</v>
      </c>
      <c r="N154" s="448">
        <v>-0.05</v>
      </c>
      <c r="O154" s="448">
        <v>-0.05</v>
      </c>
      <c r="P154" s="448">
        <v>-0.05</v>
      </c>
      <c r="Q154" s="448">
        <v>-0.05</v>
      </c>
      <c r="R154" s="448">
        <v>-0.05</v>
      </c>
      <c r="S154" s="448">
        <v>-0.05</v>
      </c>
      <c r="T154" s="448">
        <v>-0.05</v>
      </c>
      <c r="U154" s="448">
        <v>-0.05</v>
      </c>
      <c r="V154" s="448">
        <v>-0.05</v>
      </c>
      <c r="W154" s="448">
        <v>-0.05</v>
      </c>
      <c r="X154" s="448">
        <v>-0.05</v>
      </c>
      <c r="Y154" s="448">
        <v>-0.05</v>
      </c>
      <c r="Z154" s="448">
        <v>-0.05</v>
      </c>
      <c r="AA154" s="448">
        <v>-0.05</v>
      </c>
      <c r="AB154" s="448">
        <v>-0.05</v>
      </c>
      <c r="AC154" s="448">
        <v>-0.05</v>
      </c>
      <c r="AD154" s="448">
        <v>-0.05</v>
      </c>
      <c r="AE154" s="448">
        <v>-0.05</v>
      </c>
      <c r="AF154" s="448">
        <v>-0.05</v>
      </c>
      <c r="AG154" s="448">
        <v>-0.05</v>
      </c>
      <c r="AH154" s="448">
        <v>-0.05</v>
      </c>
      <c r="AI154" s="448">
        <v>-0.05</v>
      </c>
      <c r="AJ154" s="448">
        <v>-0.05</v>
      </c>
      <c r="AK154" s="448">
        <v>-0.05</v>
      </c>
      <c r="AL154" s="448">
        <v>-0.05</v>
      </c>
      <c r="AM154" s="448">
        <v>-0.05</v>
      </c>
      <c r="AN154" s="448">
        <v>-0.05</v>
      </c>
      <c r="AO154" s="448">
        <v>-0.05</v>
      </c>
      <c r="AP154" s="448">
        <v>-0.05</v>
      </c>
      <c r="AQ154" s="448">
        <v>-0.05</v>
      </c>
      <c r="AR154" s="448">
        <v>-0.05</v>
      </c>
      <c r="AS154" s="448">
        <v>-0.05</v>
      </c>
      <c r="AT154" s="448">
        <v>-0.05</v>
      </c>
      <c r="AU154" s="448">
        <v>-0.05</v>
      </c>
      <c r="AV154" s="448">
        <v>-0.05</v>
      </c>
      <c r="AW154" s="448">
        <v>-0.05</v>
      </c>
      <c r="AX154" s="448">
        <v>-0.05</v>
      </c>
      <c r="AY154" s="448">
        <v>-0.05</v>
      </c>
      <c r="AZ154" s="448">
        <v>-0.05</v>
      </c>
      <c r="BA154" s="448">
        <v>-0.05</v>
      </c>
      <c r="BB154" s="448">
        <v>-0.05</v>
      </c>
      <c r="BC154" s="448">
        <v>-0.05</v>
      </c>
      <c r="BD154" s="448">
        <v>-0.05</v>
      </c>
      <c r="BE154" s="448">
        <v>-0.05</v>
      </c>
      <c r="BF154" s="448">
        <v>-0.05</v>
      </c>
      <c r="BG154" s="448">
        <v>-0.05</v>
      </c>
      <c r="BH154" s="448">
        <v>-0.05</v>
      </c>
      <c r="BI154" s="448">
        <v>-0.05</v>
      </c>
      <c r="BJ154" s="448">
        <v>-0.05</v>
      </c>
      <c r="BK154" s="448">
        <v>-0.05</v>
      </c>
      <c r="BL154" s="448">
        <v>-0.05</v>
      </c>
    </row>
    <row r="155" spans="1:64" x14ac:dyDescent="0.35">
      <c r="A155" s="414"/>
      <c r="B155" s="72" t="s">
        <v>149</v>
      </c>
      <c r="C155" s="448">
        <v>-0.05</v>
      </c>
      <c r="D155" s="448">
        <v>-0.05</v>
      </c>
      <c r="E155" s="448">
        <v>-0.05</v>
      </c>
      <c r="F155" s="448">
        <v>-0.05</v>
      </c>
      <c r="G155" s="448">
        <v>-0.05</v>
      </c>
      <c r="H155" s="448">
        <v>-0.05</v>
      </c>
      <c r="I155" s="448">
        <v>-0.05</v>
      </c>
      <c r="J155" s="448">
        <v>-0.05</v>
      </c>
      <c r="K155" s="448">
        <v>-0.05</v>
      </c>
      <c r="L155" s="448">
        <v>-0.05</v>
      </c>
      <c r="M155" s="448">
        <v>-0.05</v>
      </c>
      <c r="N155" s="448">
        <v>-0.05</v>
      </c>
      <c r="O155" s="448">
        <v>-0.05</v>
      </c>
      <c r="P155" s="448">
        <v>-0.05</v>
      </c>
      <c r="Q155" s="448">
        <v>-0.05</v>
      </c>
      <c r="R155" s="448">
        <v>-0.05</v>
      </c>
      <c r="S155" s="448">
        <v>-0.05</v>
      </c>
      <c r="T155" s="448">
        <v>-0.05</v>
      </c>
      <c r="U155" s="448">
        <v>-0.05</v>
      </c>
      <c r="V155" s="448">
        <v>-0.05</v>
      </c>
      <c r="W155" s="448">
        <v>-0.05</v>
      </c>
      <c r="X155" s="448">
        <v>-0.05</v>
      </c>
      <c r="Y155" s="448">
        <v>-0.05</v>
      </c>
      <c r="Z155" s="448">
        <v>-0.05</v>
      </c>
      <c r="AA155" s="448">
        <v>-0.05</v>
      </c>
      <c r="AB155" s="448">
        <v>-0.05</v>
      </c>
      <c r="AC155" s="448">
        <v>-0.05</v>
      </c>
      <c r="AD155" s="448">
        <v>-0.05</v>
      </c>
      <c r="AE155" s="448">
        <v>-0.05</v>
      </c>
      <c r="AF155" s="448">
        <v>-0.05</v>
      </c>
      <c r="AG155" s="448">
        <v>-0.05</v>
      </c>
      <c r="AH155" s="448">
        <v>-0.05</v>
      </c>
      <c r="AI155" s="448">
        <v>-0.05</v>
      </c>
      <c r="AJ155" s="448">
        <v>-0.05</v>
      </c>
      <c r="AK155" s="448">
        <v>-0.05</v>
      </c>
      <c r="AL155" s="448">
        <v>-0.05</v>
      </c>
      <c r="AM155" s="448">
        <v>-0.05</v>
      </c>
      <c r="AN155" s="448">
        <v>-0.05</v>
      </c>
      <c r="AO155" s="448">
        <v>-0.05</v>
      </c>
      <c r="AP155" s="448">
        <v>-0.05</v>
      </c>
      <c r="AQ155" s="448">
        <v>-0.05</v>
      </c>
      <c r="AR155" s="448">
        <v>-0.05</v>
      </c>
      <c r="AS155" s="448">
        <v>-0.05</v>
      </c>
      <c r="AT155" s="448">
        <v>-0.05</v>
      </c>
      <c r="AU155" s="448">
        <v>-0.05</v>
      </c>
      <c r="AV155" s="448">
        <v>-0.05</v>
      </c>
      <c r="AW155" s="448">
        <v>-0.05</v>
      </c>
      <c r="AX155" s="448">
        <v>-0.05</v>
      </c>
      <c r="AY155" s="448">
        <v>-0.05</v>
      </c>
      <c r="AZ155" s="448">
        <v>-0.05</v>
      </c>
      <c r="BA155" s="448">
        <v>-0.05</v>
      </c>
      <c r="BB155" s="448">
        <v>-0.05</v>
      </c>
      <c r="BC155" s="448">
        <v>-0.05</v>
      </c>
      <c r="BD155" s="448">
        <v>-0.05</v>
      </c>
      <c r="BE155" s="448">
        <v>-0.05</v>
      </c>
      <c r="BF155" s="448">
        <v>-0.05</v>
      </c>
      <c r="BG155" s="448">
        <v>-0.05</v>
      </c>
      <c r="BH155" s="448">
        <v>-0.05</v>
      </c>
      <c r="BI155" s="448">
        <v>-0.05</v>
      </c>
      <c r="BJ155" s="448">
        <v>-0.05</v>
      </c>
      <c r="BK155" s="448">
        <v>-0.05</v>
      </c>
      <c r="BL155" s="448">
        <v>-0.05</v>
      </c>
    </row>
    <row r="156" spans="1:64" x14ac:dyDescent="0.35">
      <c r="A156" s="414"/>
    </row>
    <row r="157" spans="1:64" x14ac:dyDescent="0.35">
      <c r="A157" s="414"/>
      <c r="B157" s="406" t="s">
        <v>1333</v>
      </c>
    </row>
    <row r="158" spans="1:64" x14ac:dyDescent="0.35">
      <c r="A158" s="414"/>
      <c r="B158" s="67" t="s">
        <v>1335</v>
      </c>
      <c r="C158" s="173" t="s">
        <v>240</v>
      </c>
      <c r="D158" s="173" t="s">
        <v>241</v>
      </c>
      <c r="E158" s="173" t="s">
        <v>242</v>
      </c>
      <c r="F158" s="173" t="s">
        <v>243</v>
      </c>
      <c r="G158" s="173" t="s">
        <v>244</v>
      </c>
      <c r="H158" s="173" t="s">
        <v>245</v>
      </c>
      <c r="I158" s="173" t="s">
        <v>246</v>
      </c>
      <c r="J158" s="173" t="s">
        <v>247</v>
      </c>
      <c r="K158" s="173" t="s">
        <v>248</v>
      </c>
      <c r="L158" s="173" t="s">
        <v>249</v>
      </c>
      <c r="M158" s="173" t="s">
        <v>250</v>
      </c>
      <c r="N158" s="173" t="s">
        <v>251</v>
      </c>
      <c r="O158" s="173" t="s">
        <v>252</v>
      </c>
      <c r="P158" s="173" t="s">
        <v>253</v>
      </c>
      <c r="Q158" s="173" t="s">
        <v>254</v>
      </c>
      <c r="R158" s="173" t="s">
        <v>255</v>
      </c>
      <c r="S158" s="173" t="s">
        <v>256</v>
      </c>
      <c r="T158" s="173" t="s">
        <v>257</v>
      </c>
      <c r="U158" s="173" t="s">
        <v>258</v>
      </c>
      <c r="V158" s="173" t="s">
        <v>259</v>
      </c>
      <c r="W158" s="173" t="s">
        <v>260</v>
      </c>
      <c r="X158" s="173" t="s">
        <v>261</v>
      </c>
      <c r="Y158" s="173" t="s">
        <v>262</v>
      </c>
      <c r="Z158" s="173" t="s">
        <v>263</v>
      </c>
      <c r="AA158" s="173" t="s">
        <v>264</v>
      </c>
      <c r="AB158" s="173" t="s">
        <v>265</v>
      </c>
      <c r="AC158" s="173" t="s">
        <v>266</v>
      </c>
      <c r="AD158" s="173" t="s">
        <v>267</v>
      </c>
      <c r="AE158" s="173" t="s">
        <v>268</v>
      </c>
      <c r="AF158" s="173" t="s">
        <v>269</v>
      </c>
      <c r="AG158" s="173" t="s">
        <v>270</v>
      </c>
      <c r="AH158" s="173" t="s">
        <v>271</v>
      </c>
      <c r="AI158" s="173" t="s">
        <v>272</v>
      </c>
      <c r="AJ158" s="173" t="s">
        <v>273</v>
      </c>
      <c r="AK158" s="173" t="s">
        <v>274</v>
      </c>
      <c r="AL158" s="173" t="s">
        <v>275</v>
      </c>
      <c r="AM158" s="173" t="s">
        <v>276</v>
      </c>
      <c r="AN158" s="173" t="s">
        <v>277</v>
      </c>
      <c r="AO158" s="173" t="s">
        <v>278</v>
      </c>
      <c r="AP158" s="173" t="s">
        <v>279</v>
      </c>
      <c r="AQ158" s="173" t="s">
        <v>280</v>
      </c>
      <c r="AR158" s="173" t="s">
        <v>281</v>
      </c>
      <c r="AS158" s="173" t="s">
        <v>282</v>
      </c>
      <c r="AT158" s="173" t="s">
        <v>283</v>
      </c>
      <c r="AU158" s="173" t="s">
        <v>284</v>
      </c>
      <c r="AV158" s="173" t="s">
        <v>285</v>
      </c>
      <c r="AW158" s="173" t="s">
        <v>286</v>
      </c>
      <c r="AX158" s="173" t="s">
        <v>287</v>
      </c>
      <c r="AY158" s="173" t="s">
        <v>288</v>
      </c>
      <c r="AZ158" s="173" t="s">
        <v>289</v>
      </c>
      <c r="BA158" s="173" t="s">
        <v>290</v>
      </c>
      <c r="BB158" s="173" t="s">
        <v>291</v>
      </c>
      <c r="BC158" s="173" t="s">
        <v>292</v>
      </c>
      <c r="BD158" s="173" t="s">
        <v>293</v>
      </c>
      <c r="BE158" s="173" t="s">
        <v>294</v>
      </c>
      <c r="BF158" s="173" t="s">
        <v>295</v>
      </c>
      <c r="BG158" s="173" t="s">
        <v>296</v>
      </c>
      <c r="BH158" s="173" t="s">
        <v>297</v>
      </c>
      <c r="BI158" s="173" t="s">
        <v>298</v>
      </c>
      <c r="BJ158" s="173" t="s">
        <v>299</v>
      </c>
      <c r="BK158" s="173" t="s">
        <v>300</v>
      </c>
      <c r="BL158" s="173" t="s">
        <v>301</v>
      </c>
    </row>
    <row r="159" spans="1:64" x14ac:dyDescent="0.35">
      <c r="A159" s="414"/>
      <c r="B159" s="78" t="s">
        <v>302</v>
      </c>
      <c r="C159" s="161">
        <v>0</v>
      </c>
      <c r="D159" s="161">
        <v>0</v>
      </c>
      <c r="E159" s="161">
        <v>0</v>
      </c>
      <c r="F159" s="161">
        <v>0</v>
      </c>
      <c r="G159" s="161">
        <v>0</v>
      </c>
      <c r="H159" s="161">
        <v>0</v>
      </c>
      <c r="I159" s="161">
        <v>0</v>
      </c>
      <c r="J159" s="161">
        <v>0</v>
      </c>
      <c r="K159" s="161">
        <v>0</v>
      </c>
      <c r="L159" s="161">
        <v>0</v>
      </c>
      <c r="M159" s="161">
        <v>0</v>
      </c>
      <c r="N159" s="161">
        <v>0</v>
      </c>
      <c r="O159" s="161">
        <v>0</v>
      </c>
      <c r="P159" s="161">
        <v>0</v>
      </c>
      <c r="Q159" s="161">
        <v>0</v>
      </c>
      <c r="R159" s="161">
        <v>0</v>
      </c>
      <c r="S159" s="161">
        <v>0</v>
      </c>
      <c r="T159" s="161">
        <v>0</v>
      </c>
      <c r="U159" s="161">
        <v>0</v>
      </c>
      <c r="V159" s="161">
        <v>0</v>
      </c>
      <c r="W159" s="161">
        <v>0</v>
      </c>
      <c r="X159" s="161">
        <v>0</v>
      </c>
      <c r="Y159" s="161">
        <v>0</v>
      </c>
      <c r="Z159" s="161">
        <v>0</v>
      </c>
      <c r="AA159" s="161">
        <v>0</v>
      </c>
      <c r="AB159" s="161">
        <v>0</v>
      </c>
      <c r="AC159" s="161">
        <v>0</v>
      </c>
      <c r="AD159" s="161">
        <v>0</v>
      </c>
      <c r="AE159" s="161">
        <v>0</v>
      </c>
      <c r="AF159" s="161">
        <v>0</v>
      </c>
      <c r="AG159" s="161">
        <v>0</v>
      </c>
      <c r="AH159" s="161">
        <v>0</v>
      </c>
      <c r="AI159" s="161">
        <v>0</v>
      </c>
      <c r="AJ159" s="161">
        <v>0</v>
      </c>
      <c r="AK159" s="161">
        <v>0</v>
      </c>
      <c r="AL159" s="161">
        <v>0</v>
      </c>
      <c r="AM159" s="161">
        <v>0</v>
      </c>
      <c r="AN159" s="161">
        <v>0</v>
      </c>
      <c r="AO159" s="161">
        <v>0</v>
      </c>
      <c r="AP159" s="161">
        <v>0</v>
      </c>
      <c r="AQ159" s="161">
        <v>0</v>
      </c>
      <c r="AR159" s="161">
        <v>0</v>
      </c>
      <c r="AS159" s="161">
        <v>0</v>
      </c>
      <c r="AT159" s="161">
        <v>0</v>
      </c>
      <c r="AU159" s="161">
        <v>0</v>
      </c>
      <c r="AV159" s="161">
        <v>0</v>
      </c>
      <c r="AW159" s="161">
        <v>0</v>
      </c>
      <c r="AX159" s="161">
        <v>0</v>
      </c>
      <c r="AY159" s="161">
        <v>0</v>
      </c>
      <c r="AZ159" s="161">
        <v>0</v>
      </c>
      <c r="BA159" s="161">
        <v>0</v>
      </c>
      <c r="BB159" s="161">
        <v>0</v>
      </c>
      <c r="BC159" s="161">
        <v>0</v>
      </c>
      <c r="BD159" s="161">
        <v>0</v>
      </c>
      <c r="BE159" s="161">
        <v>0</v>
      </c>
      <c r="BF159" s="161">
        <v>0</v>
      </c>
      <c r="BG159" s="161">
        <v>0</v>
      </c>
      <c r="BH159" s="161">
        <v>0</v>
      </c>
      <c r="BI159" s="161">
        <v>0</v>
      </c>
      <c r="BJ159" s="161">
        <v>0</v>
      </c>
      <c r="BK159" s="161">
        <v>0</v>
      </c>
      <c r="BL159" s="161">
        <v>0</v>
      </c>
    </row>
    <row r="160" spans="1:64" x14ac:dyDescent="0.35">
      <c r="A160" s="414"/>
      <c r="B160" s="71" t="s">
        <v>154</v>
      </c>
      <c r="C160" s="161">
        <v>0</v>
      </c>
      <c r="D160" s="161">
        <v>0</v>
      </c>
      <c r="E160" s="161">
        <v>0</v>
      </c>
      <c r="F160" s="161">
        <v>0</v>
      </c>
      <c r="G160" s="161">
        <v>0</v>
      </c>
      <c r="H160" s="161">
        <v>0</v>
      </c>
      <c r="I160" s="161">
        <v>0</v>
      </c>
      <c r="J160" s="161">
        <v>0</v>
      </c>
      <c r="K160" s="161">
        <v>0</v>
      </c>
      <c r="L160" s="161">
        <v>0</v>
      </c>
      <c r="M160" s="161">
        <v>0</v>
      </c>
      <c r="N160" s="161">
        <v>0</v>
      </c>
      <c r="O160" s="161">
        <v>0</v>
      </c>
      <c r="P160" s="161">
        <v>0</v>
      </c>
      <c r="Q160" s="161">
        <v>0</v>
      </c>
      <c r="R160" s="161">
        <v>0</v>
      </c>
      <c r="S160" s="161">
        <v>0</v>
      </c>
      <c r="T160" s="161">
        <v>0</v>
      </c>
      <c r="U160" s="161">
        <v>0</v>
      </c>
      <c r="V160" s="161">
        <v>0</v>
      </c>
      <c r="W160" s="161">
        <v>0</v>
      </c>
      <c r="X160" s="161">
        <v>0</v>
      </c>
      <c r="Y160" s="161">
        <v>0</v>
      </c>
      <c r="Z160" s="161">
        <v>0</v>
      </c>
      <c r="AA160" s="161">
        <v>0</v>
      </c>
      <c r="AB160" s="161">
        <v>0</v>
      </c>
      <c r="AC160" s="161">
        <v>0</v>
      </c>
      <c r="AD160" s="161">
        <v>0</v>
      </c>
      <c r="AE160" s="161">
        <v>0</v>
      </c>
      <c r="AF160" s="161">
        <v>0</v>
      </c>
      <c r="AG160" s="161">
        <v>0</v>
      </c>
      <c r="AH160" s="161">
        <v>0</v>
      </c>
      <c r="AI160" s="161">
        <v>0</v>
      </c>
      <c r="AJ160" s="161">
        <v>0</v>
      </c>
      <c r="AK160" s="161">
        <v>0</v>
      </c>
      <c r="AL160" s="161">
        <v>0</v>
      </c>
      <c r="AM160" s="161">
        <v>0</v>
      </c>
      <c r="AN160" s="161">
        <v>0</v>
      </c>
      <c r="AO160" s="161">
        <v>0</v>
      </c>
      <c r="AP160" s="161">
        <v>0</v>
      </c>
      <c r="AQ160" s="161">
        <v>0</v>
      </c>
      <c r="AR160" s="161">
        <v>0</v>
      </c>
      <c r="AS160" s="161">
        <v>0</v>
      </c>
      <c r="AT160" s="161">
        <v>0</v>
      </c>
      <c r="AU160" s="161">
        <v>0</v>
      </c>
      <c r="AV160" s="161">
        <v>0</v>
      </c>
      <c r="AW160" s="161">
        <v>0</v>
      </c>
      <c r="AX160" s="161">
        <v>0</v>
      </c>
      <c r="AY160" s="161">
        <v>0</v>
      </c>
      <c r="AZ160" s="161">
        <v>0</v>
      </c>
      <c r="BA160" s="161">
        <v>0</v>
      </c>
      <c r="BB160" s="161">
        <v>0</v>
      </c>
      <c r="BC160" s="161">
        <v>0</v>
      </c>
      <c r="BD160" s="161">
        <v>0</v>
      </c>
      <c r="BE160" s="161">
        <v>0</v>
      </c>
      <c r="BF160" s="161">
        <v>0</v>
      </c>
      <c r="BG160" s="161">
        <v>0</v>
      </c>
      <c r="BH160" s="161">
        <v>0</v>
      </c>
      <c r="BI160" s="161">
        <v>0</v>
      </c>
      <c r="BJ160" s="161">
        <v>0</v>
      </c>
      <c r="BK160" s="161">
        <v>0</v>
      </c>
      <c r="BL160" s="161">
        <v>0</v>
      </c>
    </row>
    <row r="161" spans="1:64" x14ac:dyDescent="0.35">
      <c r="A161" s="414"/>
      <c r="B161" s="71" t="s">
        <v>155</v>
      </c>
      <c r="C161" s="161">
        <v>0</v>
      </c>
      <c r="D161" s="161">
        <v>0</v>
      </c>
      <c r="E161" s="161">
        <v>0</v>
      </c>
      <c r="F161" s="161">
        <v>0</v>
      </c>
      <c r="G161" s="161">
        <v>0</v>
      </c>
      <c r="H161" s="161">
        <v>0</v>
      </c>
      <c r="I161" s="161">
        <v>0</v>
      </c>
      <c r="J161" s="161">
        <v>0</v>
      </c>
      <c r="K161" s="161">
        <v>0</v>
      </c>
      <c r="L161" s="161">
        <v>0</v>
      </c>
      <c r="M161" s="161">
        <v>0</v>
      </c>
      <c r="N161" s="161">
        <v>0</v>
      </c>
      <c r="O161" s="161">
        <v>0</v>
      </c>
      <c r="P161" s="161">
        <v>0</v>
      </c>
      <c r="Q161" s="161">
        <v>0</v>
      </c>
      <c r="R161" s="161">
        <v>0</v>
      </c>
      <c r="S161" s="161">
        <v>0</v>
      </c>
      <c r="T161" s="161">
        <v>0</v>
      </c>
      <c r="U161" s="161">
        <v>0</v>
      </c>
      <c r="V161" s="161">
        <v>0</v>
      </c>
      <c r="W161" s="161">
        <v>0</v>
      </c>
      <c r="X161" s="161">
        <v>0</v>
      </c>
      <c r="Y161" s="161">
        <v>0</v>
      </c>
      <c r="Z161" s="161">
        <v>0</v>
      </c>
      <c r="AA161" s="161">
        <v>0</v>
      </c>
      <c r="AB161" s="161">
        <v>0</v>
      </c>
      <c r="AC161" s="161">
        <v>0</v>
      </c>
      <c r="AD161" s="161">
        <v>0</v>
      </c>
      <c r="AE161" s="161">
        <v>0</v>
      </c>
      <c r="AF161" s="161">
        <v>0</v>
      </c>
      <c r="AG161" s="161">
        <v>0</v>
      </c>
      <c r="AH161" s="161">
        <v>0</v>
      </c>
      <c r="AI161" s="161">
        <v>0</v>
      </c>
      <c r="AJ161" s="161">
        <v>0</v>
      </c>
      <c r="AK161" s="161">
        <v>0</v>
      </c>
      <c r="AL161" s="161">
        <v>0</v>
      </c>
      <c r="AM161" s="161">
        <v>0</v>
      </c>
      <c r="AN161" s="161">
        <v>0</v>
      </c>
      <c r="AO161" s="161">
        <v>0</v>
      </c>
      <c r="AP161" s="161">
        <v>0</v>
      </c>
      <c r="AQ161" s="161">
        <v>0</v>
      </c>
      <c r="AR161" s="161">
        <v>0</v>
      </c>
      <c r="AS161" s="161">
        <v>0</v>
      </c>
      <c r="AT161" s="161">
        <v>0</v>
      </c>
      <c r="AU161" s="161">
        <v>0</v>
      </c>
      <c r="AV161" s="161">
        <v>0</v>
      </c>
      <c r="AW161" s="161">
        <v>0</v>
      </c>
      <c r="AX161" s="161">
        <v>0</v>
      </c>
      <c r="AY161" s="161">
        <v>0</v>
      </c>
      <c r="AZ161" s="161">
        <v>0</v>
      </c>
      <c r="BA161" s="161">
        <v>0</v>
      </c>
      <c r="BB161" s="161">
        <v>0</v>
      </c>
      <c r="BC161" s="161">
        <v>0</v>
      </c>
      <c r="BD161" s="161">
        <v>0</v>
      </c>
      <c r="BE161" s="161">
        <v>0</v>
      </c>
      <c r="BF161" s="161">
        <v>0</v>
      </c>
      <c r="BG161" s="161">
        <v>0</v>
      </c>
      <c r="BH161" s="161">
        <v>0</v>
      </c>
      <c r="BI161" s="161">
        <v>0</v>
      </c>
      <c r="BJ161" s="161">
        <v>0</v>
      </c>
      <c r="BK161" s="161">
        <v>0</v>
      </c>
      <c r="BL161" s="161">
        <v>0</v>
      </c>
    </row>
    <row r="162" spans="1:64" x14ac:dyDescent="0.35">
      <c r="A162" s="414"/>
      <c r="B162" s="71" t="s">
        <v>156</v>
      </c>
      <c r="C162" s="161">
        <v>0</v>
      </c>
      <c r="D162" s="161">
        <v>0</v>
      </c>
      <c r="E162" s="161">
        <v>0</v>
      </c>
      <c r="F162" s="161">
        <v>0</v>
      </c>
      <c r="G162" s="161">
        <v>0</v>
      </c>
      <c r="H162" s="161">
        <v>0</v>
      </c>
      <c r="I162" s="161">
        <v>0</v>
      </c>
      <c r="J162" s="161">
        <v>0</v>
      </c>
      <c r="K162" s="161">
        <v>0</v>
      </c>
      <c r="L162" s="161">
        <v>0</v>
      </c>
      <c r="M162" s="161">
        <v>0</v>
      </c>
      <c r="N162" s="161">
        <v>0</v>
      </c>
      <c r="O162" s="161">
        <v>0</v>
      </c>
      <c r="P162" s="161">
        <v>0</v>
      </c>
      <c r="Q162" s="161">
        <v>0</v>
      </c>
      <c r="R162" s="161">
        <v>0</v>
      </c>
      <c r="S162" s="161">
        <v>0</v>
      </c>
      <c r="T162" s="161">
        <v>0</v>
      </c>
      <c r="U162" s="161">
        <v>0</v>
      </c>
      <c r="V162" s="161">
        <v>0</v>
      </c>
      <c r="W162" s="161">
        <v>0</v>
      </c>
      <c r="X162" s="161">
        <v>0</v>
      </c>
      <c r="Y162" s="161">
        <v>0</v>
      </c>
      <c r="Z162" s="161">
        <v>0</v>
      </c>
      <c r="AA162" s="161">
        <v>0</v>
      </c>
      <c r="AB162" s="161">
        <v>0</v>
      </c>
      <c r="AC162" s="161">
        <v>0</v>
      </c>
      <c r="AD162" s="161">
        <v>0</v>
      </c>
      <c r="AE162" s="161">
        <v>0</v>
      </c>
      <c r="AF162" s="161">
        <v>0</v>
      </c>
      <c r="AG162" s="161">
        <v>0</v>
      </c>
      <c r="AH162" s="161">
        <v>0</v>
      </c>
      <c r="AI162" s="161">
        <v>0</v>
      </c>
      <c r="AJ162" s="161">
        <v>0</v>
      </c>
      <c r="AK162" s="161">
        <v>0</v>
      </c>
      <c r="AL162" s="161">
        <v>0</v>
      </c>
      <c r="AM162" s="161">
        <v>0</v>
      </c>
      <c r="AN162" s="161">
        <v>0</v>
      </c>
      <c r="AO162" s="161">
        <v>0</v>
      </c>
      <c r="AP162" s="161">
        <v>0</v>
      </c>
      <c r="AQ162" s="161">
        <v>0</v>
      </c>
      <c r="AR162" s="161">
        <v>0</v>
      </c>
      <c r="AS162" s="161">
        <v>0</v>
      </c>
      <c r="AT162" s="161">
        <v>0</v>
      </c>
      <c r="AU162" s="161">
        <v>0</v>
      </c>
      <c r="AV162" s="161">
        <v>0</v>
      </c>
      <c r="AW162" s="161">
        <v>0</v>
      </c>
      <c r="AX162" s="161">
        <v>0</v>
      </c>
      <c r="AY162" s="161">
        <v>0</v>
      </c>
      <c r="AZ162" s="161">
        <v>0</v>
      </c>
      <c r="BA162" s="161">
        <v>0</v>
      </c>
      <c r="BB162" s="161">
        <v>0</v>
      </c>
      <c r="BC162" s="161">
        <v>0</v>
      </c>
      <c r="BD162" s="161">
        <v>0</v>
      </c>
      <c r="BE162" s="161">
        <v>0</v>
      </c>
      <c r="BF162" s="161">
        <v>0</v>
      </c>
      <c r="BG162" s="161">
        <v>0</v>
      </c>
      <c r="BH162" s="161">
        <v>0</v>
      </c>
      <c r="BI162" s="161">
        <v>0</v>
      </c>
      <c r="BJ162" s="161">
        <v>0</v>
      </c>
      <c r="BK162" s="161">
        <v>0</v>
      </c>
      <c r="BL162" s="161">
        <v>0</v>
      </c>
    </row>
    <row r="163" spans="1:64" x14ac:dyDescent="0.35">
      <c r="A163" s="414"/>
      <c r="B163" s="71" t="s">
        <v>157</v>
      </c>
      <c r="C163" s="161">
        <v>0</v>
      </c>
      <c r="D163" s="161">
        <v>0</v>
      </c>
      <c r="E163" s="161">
        <v>0</v>
      </c>
      <c r="F163" s="161">
        <v>0</v>
      </c>
      <c r="G163" s="161">
        <v>0</v>
      </c>
      <c r="H163" s="161">
        <v>0</v>
      </c>
      <c r="I163" s="161">
        <v>0</v>
      </c>
      <c r="J163" s="161">
        <v>0</v>
      </c>
      <c r="K163" s="161">
        <v>0</v>
      </c>
      <c r="L163" s="161">
        <v>0</v>
      </c>
      <c r="M163" s="161">
        <v>0</v>
      </c>
      <c r="N163" s="161">
        <v>0</v>
      </c>
      <c r="O163" s="161">
        <v>0</v>
      </c>
      <c r="P163" s="161">
        <v>0</v>
      </c>
      <c r="Q163" s="161">
        <v>0</v>
      </c>
      <c r="R163" s="161">
        <v>0</v>
      </c>
      <c r="S163" s="161">
        <v>0</v>
      </c>
      <c r="T163" s="161">
        <v>0</v>
      </c>
      <c r="U163" s="161">
        <v>0</v>
      </c>
      <c r="V163" s="161">
        <v>0</v>
      </c>
      <c r="W163" s="161">
        <v>0</v>
      </c>
      <c r="X163" s="161">
        <v>0</v>
      </c>
      <c r="Y163" s="161">
        <v>0</v>
      </c>
      <c r="Z163" s="161">
        <v>0</v>
      </c>
      <c r="AA163" s="161">
        <v>0</v>
      </c>
      <c r="AB163" s="161">
        <v>0</v>
      </c>
      <c r="AC163" s="161">
        <v>0</v>
      </c>
      <c r="AD163" s="161">
        <v>0</v>
      </c>
      <c r="AE163" s="161">
        <v>0</v>
      </c>
      <c r="AF163" s="161">
        <v>0</v>
      </c>
      <c r="AG163" s="161">
        <v>0</v>
      </c>
      <c r="AH163" s="161">
        <v>0</v>
      </c>
      <c r="AI163" s="161">
        <v>0</v>
      </c>
      <c r="AJ163" s="161">
        <v>0</v>
      </c>
      <c r="AK163" s="161">
        <v>0</v>
      </c>
      <c r="AL163" s="161">
        <v>0</v>
      </c>
      <c r="AM163" s="161">
        <v>0</v>
      </c>
      <c r="AN163" s="161">
        <v>0</v>
      </c>
      <c r="AO163" s="161">
        <v>0</v>
      </c>
      <c r="AP163" s="161">
        <v>0</v>
      </c>
      <c r="AQ163" s="161">
        <v>0</v>
      </c>
      <c r="AR163" s="161">
        <v>0</v>
      </c>
      <c r="AS163" s="161">
        <v>0</v>
      </c>
      <c r="AT163" s="161">
        <v>0</v>
      </c>
      <c r="AU163" s="161">
        <v>0</v>
      </c>
      <c r="AV163" s="161">
        <v>0</v>
      </c>
      <c r="AW163" s="161">
        <v>0</v>
      </c>
      <c r="AX163" s="161">
        <v>0</v>
      </c>
      <c r="AY163" s="161">
        <v>0</v>
      </c>
      <c r="AZ163" s="161">
        <v>0</v>
      </c>
      <c r="BA163" s="161">
        <v>0</v>
      </c>
      <c r="BB163" s="161">
        <v>0</v>
      </c>
      <c r="BC163" s="161">
        <v>0</v>
      </c>
      <c r="BD163" s="161">
        <v>0</v>
      </c>
      <c r="BE163" s="161">
        <v>0</v>
      </c>
      <c r="BF163" s="161">
        <v>0</v>
      </c>
      <c r="BG163" s="161">
        <v>0</v>
      </c>
      <c r="BH163" s="161">
        <v>0</v>
      </c>
      <c r="BI163" s="161">
        <v>0</v>
      </c>
      <c r="BJ163" s="161">
        <v>0</v>
      </c>
      <c r="BK163" s="161">
        <v>0</v>
      </c>
      <c r="BL163" s="161">
        <v>0</v>
      </c>
    </row>
    <row r="164" spans="1:64" x14ac:dyDescent="0.35">
      <c r="A164" s="414"/>
      <c r="B164" s="71" t="s">
        <v>224</v>
      </c>
      <c r="C164" s="161">
        <v>0</v>
      </c>
      <c r="D164" s="161">
        <v>0</v>
      </c>
      <c r="E164" s="161">
        <v>0</v>
      </c>
      <c r="F164" s="161">
        <v>0</v>
      </c>
      <c r="G164" s="161">
        <v>0</v>
      </c>
      <c r="H164" s="161">
        <v>0</v>
      </c>
      <c r="I164" s="161">
        <v>0</v>
      </c>
      <c r="J164" s="161">
        <v>0</v>
      </c>
      <c r="K164" s="161">
        <v>0</v>
      </c>
      <c r="L164" s="161">
        <v>0</v>
      </c>
      <c r="M164" s="161">
        <v>0</v>
      </c>
      <c r="N164" s="161">
        <v>0</v>
      </c>
      <c r="O164" s="161">
        <v>0</v>
      </c>
      <c r="P164" s="161">
        <v>0</v>
      </c>
      <c r="Q164" s="161">
        <v>0</v>
      </c>
      <c r="R164" s="161">
        <v>0</v>
      </c>
      <c r="S164" s="161">
        <v>0</v>
      </c>
      <c r="T164" s="161">
        <v>0</v>
      </c>
      <c r="U164" s="161">
        <v>0</v>
      </c>
      <c r="V164" s="161">
        <v>0</v>
      </c>
      <c r="W164" s="161">
        <v>0</v>
      </c>
      <c r="X164" s="161">
        <v>0</v>
      </c>
      <c r="Y164" s="161">
        <v>0</v>
      </c>
      <c r="Z164" s="161">
        <v>0</v>
      </c>
      <c r="AA164" s="161">
        <v>0</v>
      </c>
      <c r="AB164" s="161">
        <v>0</v>
      </c>
      <c r="AC164" s="161">
        <v>0</v>
      </c>
      <c r="AD164" s="161">
        <v>0</v>
      </c>
      <c r="AE164" s="161">
        <v>0</v>
      </c>
      <c r="AF164" s="161">
        <v>0</v>
      </c>
      <c r="AG164" s="161">
        <v>0</v>
      </c>
      <c r="AH164" s="161">
        <v>0</v>
      </c>
      <c r="AI164" s="161">
        <v>0</v>
      </c>
      <c r="AJ164" s="161">
        <v>0</v>
      </c>
      <c r="AK164" s="161">
        <v>0</v>
      </c>
      <c r="AL164" s="161">
        <v>0</v>
      </c>
      <c r="AM164" s="161">
        <v>0</v>
      </c>
      <c r="AN164" s="161">
        <v>0</v>
      </c>
      <c r="AO164" s="161">
        <v>0</v>
      </c>
      <c r="AP164" s="161">
        <v>0</v>
      </c>
      <c r="AQ164" s="161">
        <v>0</v>
      </c>
      <c r="AR164" s="161">
        <v>0</v>
      </c>
      <c r="AS164" s="161">
        <v>0</v>
      </c>
      <c r="AT164" s="161">
        <v>0</v>
      </c>
      <c r="AU164" s="161">
        <v>0</v>
      </c>
      <c r="AV164" s="161">
        <v>0</v>
      </c>
      <c r="AW164" s="161">
        <v>0</v>
      </c>
      <c r="AX164" s="161">
        <v>0</v>
      </c>
      <c r="AY164" s="161">
        <v>0</v>
      </c>
      <c r="AZ164" s="161">
        <v>0</v>
      </c>
      <c r="BA164" s="161">
        <v>0</v>
      </c>
      <c r="BB164" s="161">
        <v>0</v>
      </c>
      <c r="BC164" s="161">
        <v>0</v>
      </c>
      <c r="BD164" s="161">
        <v>0</v>
      </c>
      <c r="BE164" s="161">
        <v>0</v>
      </c>
      <c r="BF164" s="161">
        <v>0</v>
      </c>
      <c r="BG164" s="161">
        <v>0</v>
      </c>
      <c r="BH164" s="161">
        <v>0</v>
      </c>
      <c r="BI164" s="161">
        <v>0</v>
      </c>
      <c r="BJ164" s="161">
        <v>0</v>
      </c>
      <c r="BK164" s="161">
        <v>0</v>
      </c>
      <c r="BL164" s="161">
        <v>0</v>
      </c>
    </row>
    <row r="165" spans="1:64" x14ac:dyDescent="0.35">
      <c r="A165" s="414"/>
      <c r="B165" s="71" t="s">
        <v>159</v>
      </c>
      <c r="C165" s="161">
        <v>0</v>
      </c>
      <c r="D165" s="161">
        <v>0</v>
      </c>
      <c r="E165" s="161">
        <v>0</v>
      </c>
      <c r="F165" s="161">
        <v>0</v>
      </c>
      <c r="G165" s="161">
        <v>0</v>
      </c>
      <c r="H165" s="161">
        <v>0</v>
      </c>
      <c r="I165" s="161">
        <v>0</v>
      </c>
      <c r="J165" s="161">
        <v>0</v>
      </c>
      <c r="K165" s="161">
        <v>0</v>
      </c>
      <c r="L165" s="161">
        <v>0</v>
      </c>
      <c r="M165" s="161">
        <v>0</v>
      </c>
      <c r="N165" s="161">
        <v>0</v>
      </c>
      <c r="O165" s="161">
        <v>0</v>
      </c>
      <c r="P165" s="161">
        <v>0</v>
      </c>
      <c r="Q165" s="161">
        <v>0</v>
      </c>
      <c r="R165" s="161">
        <v>0</v>
      </c>
      <c r="S165" s="161">
        <v>0</v>
      </c>
      <c r="T165" s="161">
        <v>0</v>
      </c>
      <c r="U165" s="161">
        <v>0</v>
      </c>
      <c r="V165" s="161">
        <v>0</v>
      </c>
      <c r="W165" s="161">
        <v>0</v>
      </c>
      <c r="X165" s="161">
        <v>0</v>
      </c>
      <c r="Y165" s="161">
        <v>0</v>
      </c>
      <c r="Z165" s="161">
        <v>0</v>
      </c>
      <c r="AA165" s="161">
        <v>0</v>
      </c>
      <c r="AB165" s="161">
        <v>0</v>
      </c>
      <c r="AC165" s="161">
        <v>0</v>
      </c>
      <c r="AD165" s="161">
        <v>0</v>
      </c>
      <c r="AE165" s="161">
        <v>0</v>
      </c>
      <c r="AF165" s="161">
        <v>0</v>
      </c>
      <c r="AG165" s="161">
        <v>0</v>
      </c>
      <c r="AH165" s="161">
        <v>0</v>
      </c>
      <c r="AI165" s="161">
        <v>0</v>
      </c>
      <c r="AJ165" s="161">
        <v>0</v>
      </c>
      <c r="AK165" s="161">
        <v>0</v>
      </c>
      <c r="AL165" s="161">
        <v>0</v>
      </c>
      <c r="AM165" s="161">
        <v>0</v>
      </c>
      <c r="AN165" s="161">
        <v>0</v>
      </c>
      <c r="AO165" s="161">
        <v>0</v>
      </c>
      <c r="AP165" s="161">
        <v>0</v>
      </c>
      <c r="AQ165" s="161">
        <v>0</v>
      </c>
      <c r="AR165" s="161">
        <v>0</v>
      </c>
      <c r="AS165" s="161">
        <v>0</v>
      </c>
      <c r="AT165" s="161">
        <v>0</v>
      </c>
      <c r="AU165" s="161">
        <v>0</v>
      </c>
      <c r="AV165" s="161">
        <v>0</v>
      </c>
      <c r="AW165" s="161">
        <v>0</v>
      </c>
      <c r="AX165" s="161">
        <v>0</v>
      </c>
      <c r="AY165" s="161">
        <v>0</v>
      </c>
      <c r="AZ165" s="161">
        <v>0</v>
      </c>
      <c r="BA165" s="161">
        <v>0</v>
      </c>
      <c r="BB165" s="161">
        <v>0</v>
      </c>
      <c r="BC165" s="161">
        <v>0</v>
      </c>
      <c r="BD165" s="161">
        <v>0</v>
      </c>
      <c r="BE165" s="161">
        <v>0</v>
      </c>
      <c r="BF165" s="161">
        <v>0</v>
      </c>
      <c r="BG165" s="161">
        <v>0</v>
      </c>
      <c r="BH165" s="161">
        <v>0</v>
      </c>
      <c r="BI165" s="161">
        <v>0</v>
      </c>
      <c r="BJ165" s="161">
        <v>0</v>
      </c>
      <c r="BK165" s="161">
        <v>0</v>
      </c>
      <c r="BL165" s="161">
        <v>0</v>
      </c>
    </row>
    <row r="166" spans="1:64" x14ac:dyDescent="0.35">
      <c r="A166" s="414"/>
      <c r="B166" s="71" t="s">
        <v>160</v>
      </c>
      <c r="C166" s="161">
        <v>0</v>
      </c>
      <c r="D166" s="161">
        <v>0</v>
      </c>
      <c r="E166" s="161">
        <v>0</v>
      </c>
      <c r="F166" s="161">
        <v>0</v>
      </c>
      <c r="G166" s="161">
        <v>0</v>
      </c>
      <c r="H166" s="161">
        <v>0</v>
      </c>
      <c r="I166" s="161">
        <v>0</v>
      </c>
      <c r="J166" s="161">
        <v>0</v>
      </c>
      <c r="K166" s="161">
        <v>0</v>
      </c>
      <c r="L166" s="161">
        <v>0</v>
      </c>
      <c r="M166" s="161">
        <v>0</v>
      </c>
      <c r="N166" s="161">
        <v>0</v>
      </c>
      <c r="O166" s="161">
        <v>0</v>
      </c>
      <c r="P166" s="161">
        <v>0</v>
      </c>
      <c r="Q166" s="161">
        <v>0</v>
      </c>
      <c r="R166" s="161">
        <v>0</v>
      </c>
      <c r="S166" s="161">
        <v>0</v>
      </c>
      <c r="T166" s="161">
        <v>0</v>
      </c>
      <c r="U166" s="161">
        <v>0</v>
      </c>
      <c r="V166" s="161">
        <v>0</v>
      </c>
      <c r="W166" s="161">
        <v>0</v>
      </c>
      <c r="X166" s="161">
        <v>0</v>
      </c>
      <c r="Y166" s="161">
        <v>0</v>
      </c>
      <c r="Z166" s="161">
        <v>0</v>
      </c>
      <c r="AA166" s="161">
        <v>0</v>
      </c>
      <c r="AB166" s="161">
        <v>0</v>
      </c>
      <c r="AC166" s="161">
        <v>0</v>
      </c>
      <c r="AD166" s="161">
        <v>0</v>
      </c>
      <c r="AE166" s="161">
        <v>0</v>
      </c>
      <c r="AF166" s="161">
        <v>0</v>
      </c>
      <c r="AG166" s="161">
        <v>0</v>
      </c>
      <c r="AH166" s="161">
        <v>0</v>
      </c>
      <c r="AI166" s="161">
        <v>0</v>
      </c>
      <c r="AJ166" s="161">
        <v>0</v>
      </c>
      <c r="AK166" s="161">
        <v>0</v>
      </c>
      <c r="AL166" s="161">
        <v>0</v>
      </c>
      <c r="AM166" s="161">
        <v>0</v>
      </c>
      <c r="AN166" s="161">
        <v>0</v>
      </c>
      <c r="AO166" s="161">
        <v>0</v>
      </c>
      <c r="AP166" s="161">
        <v>0</v>
      </c>
      <c r="AQ166" s="161">
        <v>0</v>
      </c>
      <c r="AR166" s="161">
        <v>0</v>
      </c>
      <c r="AS166" s="161">
        <v>0</v>
      </c>
      <c r="AT166" s="161">
        <v>0</v>
      </c>
      <c r="AU166" s="161">
        <v>0</v>
      </c>
      <c r="AV166" s="161">
        <v>0</v>
      </c>
      <c r="AW166" s="161">
        <v>0</v>
      </c>
      <c r="AX166" s="161">
        <v>0</v>
      </c>
      <c r="AY166" s="161">
        <v>0</v>
      </c>
      <c r="AZ166" s="161">
        <v>0</v>
      </c>
      <c r="BA166" s="161">
        <v>0</v>
      </c>
      <c r="BB166" s="161">
        <v>0</v>
      </c>
      <c r="BC166" s="161">
        <v>0</v>
      </c>
      <c r="BD166" s="161">
        <v>0</v>
      </c>
      <c r="BE166" s="161">
        <v>0</v>
      </c>
      <c r="BF166" s="161">
        <v>0</v>
      </c>
      <c r="BG166" s="161">
        <v>0</v>
      </c>
      <c r="BH166" s="161">
        <v>0</v>
      </c>
      <c r="BI166" s="161">
        <v>0</v>
      </c>
      <c r="BJ166" s="161">
        <v>0</v>
      </c>
      <c r="BK166" s="161">
        <v>0</v>
      </c>
      <c r="BL166" s="161">
        <v>0</v>
      </c>
    </row>
    <row r="167" spans="1:64" x14ac:dyDescent="0.35">
      <c r="A167" s="414"/>
      <c r="B167" s="71" t="s">
        <v>161</v>
      </c>
      <c r="C167" s="161">
        <v>0</v>
      </c>
      <c r="D167" s="161">
        <v>0</v>
      </c>
      <c r="E167" s="161">
        <v>0</v>
      </c>
      <c r="F167" s="161">
        <v>0</v>
      </c>
      <c r="G167" s="161">
        <v>0</v>
      </c>
      <c r="H167" s="161">
        <v>0</v>
      </c>
      <c r="I167" s="161">
        <v>0</v>
      </c>
      <c r="J167" s="161">
        <v>0</v>
      </c>
      <c r="K167" s="161">
        <v>0</v>
      </c>
      <c r="L167" s="161">
        <v>0</v>
      </c>
      <c r="M167" s="161">
        <v>0</v>
      </c>
      <c r="N167" s="161">
        <v>0</v>
      </c>
      <c r="O167" s="161">
        <v>0</v>
      </c>
      <c r="P167" s="161">
        <v>0</v>
      </c>
      <c r="Q167" s="161">
        <v>0</v>
      </c>
      <c r="R167" s="161">
        <v>0</v>
      </c>
      <c r="S167" s="161">
        <v>0</v>
      </c>
      <c r="T167" s="161">
        <v>0</v>
      </c>
      <c r="U167" s="161">
        <v>0</v>
      </c>
      <c r="V167" s="161">
        <v>0</v>
      </c>
      <c r="W167" s="161">
        <v>0</v>
      </c>
      <c r="X167" s="161">
        <v>0</v>
      </c>
      <c r="Y167" s="161">
        <v>0</v>
      </c>
      <c r="Z167" s="161">
        <v>0</v>
      </c>
      <c r="AA167" s="161">
        <v>0</v>
      </c>
      <c r="AB167" s="161">
        <v>0</v>
      </c>
      <c r="AC167" s="161">
        <v>0</v>
      </c>
      <c r="AD167" s="161">
        <v>0</v>
      </c>
      <c r="AE167" s="161">
        <v>0</v>
      </c>
      <c r="AF167" s="161">
        <v>0</v>
      </c>
      <c r="AG167" s="161">
        <v>0</v>
      </c>
      <c r="AH167" s="161">
        <v>0</v>
      </c>
      <c r="AI167" s="161">
        <v>0</v>
      </c>
      <c r="AJ167" s="161">
        <v>0</v>
      </c>
      <c r="AK167" s="161">
        <v>0</v>
      </c>
      <c r="AL167" s="161">
        <v>0</v>
      </c>
      <c r="AM167" s="161">
        <v>0</v>
      </c>
      <c r="AN167" s="161">
        <v>0</v>
      </c>
      <c r="AO167" s="161">
        <v>0</v>
      </c>
      <c r="AP167" s="161">
        <v>0</v>
      </c>
      <c r="AQ167" s="161">
        <v>0</v>
      </c>
      <c r="AR167" s="161">
        <v>0</v>
      </c>
      <c r="AS167" s="161">
        <v>0</v>
      </c>
      <c r="AT167" s="161">
        <v>0</v>
      </c>
      <c r="AU167" s="161">
        <v>0</v>
      </c>
      <c r="AV167" s="161">
        <v>0</v>
      </c>
      <c r="AW167" s="161">
        <v>0</v>
      </c>
      <c r="AX167" s="161">
        <v>0</v>
      </c>
      <c r="AY167" s="161">
        <v>0</v>
      </c>
      <c r="AZ167" s="161">
        <v>0</v>
      </c>
      <c r="BA167" s="161">
        <v>0</v>
      </c>
      <c r="BB167" s="161">
        <v>0</v>
      </c>
      <c r="BC167" s="161">
        <v>0</v>
      </c>
      <c r="BD167" s="161">
        <v>0</v>
      </c>
      <c r="BE167" s="161">
        <v>0</v>
      </c>
      <c r="BF167" s="161">
        <v>0</v>
      </c>
      <c r="BG167" s="161">
        <v>0</v>
      </c>
      <c r="BH167" s="161">
        <v>0</v>
      </c>
      <c r="BI167" s="161">
        <v>0</v>
      </c>
      <c r="BJ167" s="161">
        <v>0</v>
      </c>
      <c r="BK167" s="161">
        <v>0</v>
      </c>
      <c r="BL167" s="161">
        <v>0</v>
      </c>
    </row>
    <row r="168" spans="1:64" x14ac:dyDescent="0.35">
      <c r="A168" s="414"/>
      <c r="B168" s="71" t="s">
        <v>162</v>
      </c>
      <c r="C168" s="161">
        <v>0</v>
      </c>
      <c r="D168" s="161">
        <v>0</v>
      </c>
      <c r="E168" s="161">
        <v>0</v>
      </c>
      <c r="F168" s="161">
        <v>0</v>
      </c>
      <c r="G168" s="161">
        <v>0</v>
      </c>
      <c r="H168" s="161">
        <v>0</v>
      </c>
      <c r="I168" s="161">
        <v>0</v>
      </c>
      <c r="J168" s="161">
        <v>0</v>
      </c>
      <c r="K168" s="161">
        <v>0</v>
      </c>
      <c r="L168" s="161">
        <v>0</v>
      </c>
      <c r="M168" s="161">
        <v>0</v>
      </c>
      <c r="N168" s="161">
        <v>0</v>
      </c>
      <c r="O168" s="161">
        <v>0</v>
      </c>
      <c r="P168" s="161">
        <v>0</v>
      </c>
      <c r="Q168" s="161">
        <v>0</v>
      </c>
      <c r="R168" s="161">
        <v>0</v>
      </c>
      <c r="S168" s="161">
        <v>0</v>
      </c>
      <c r="T168" s="161">
        <v>0</v>
      </c>
      <c r="U168" s="161">
        <v>0</v>
      </c>
      <c r="V168" s="161">
        <v>0</v>
      </c>
      <c r="W168" s="161">
        <v>0</v>
      </c>
      <c r="X168" s="161">
        <v>0</v>
      </c>
      <c r="Y168" s="161">
        <v>0</v>
      </c>
      <c r="Z168" s="161">
        <v>0</v>
      </c>
      <c r="AA168" s="161">
        <v>0</v>
      </c>
      <c r="AB168" s="161">
        <v>0</v>
      </c>
      <c r="AC168" s="161">
        <v>0</v>
      </c>
      <c r="AD168" s="161">
        <v>0</v>
      </c>
      <c r="AE168" s="161">
        <v>0</v>
      </c>
      <c r="AF168" s="161">
        <v>0</v>
      </c>
      <c r="AG168" s="161">
        <v>0</v>
      </c>
      <c r="AH168" s="161">
        <v>0</v>
      </c>
      <c r="AI168" s="161">
        <v>0</v>
      </c>
      <c r="AJ168" s="161">
        <v>0</v>
      </c>
      <c r="AK168" s="161">
        <v>0</v>
      </c>
      <c r="AL168" s="161">
        <v>0</v>
      </c>
      <c r="AM168" s="161">
        <v>0</v>
      </c>
      <c r="AN168" s="161">
        <v>0</v>
      </c>
      <c r="AO168" s="161">
        <v>0</v>
      </c>
      <c r="AP168" s="161">
        <v>0</v>
      </c>
      <c r="AQ168" s="161">
        <v>0</v>
      </c>
      <c r="AR168" s="161">
        <v>0</v>
      </c>
      <c r="AS168" s="161">
        <v>0</v>
      </c>
      <c r="AT168" s="161">
        <v>0</v>
      </c>
      <c r="AU168" s="161">
        <v>0</v>
      </c>
      <c r="AV168" s="161">
        <v>0</v>
      </c>
      <c r="AW168" s="161">
        <v>0</v>
      </c>
      <c r="AX168" s="161">
        <v>0</v>
      </c>
      <c r="AY168" s="161">
        <v>0</v>
      </c>
      <c r="AZ168" s="161">
        <v>0</v>
      </c>
      <c r="BA168" s="161">
        <v>0</v>
      </c>
      <c r="BB168" s="161">
        <v>0</v>
      </c>
      <c r="BC168" s="161">
        <v>0</v>
      </c>
      <c r="BD168" s="161">
        <v>0</v>
      </c>
      <c r="BE168" s="161">
        <v>0</v>
      </c>
      <c r="BF168" s="161">
        <v>0</v>
      </c>
      <c r="BG168" s="161">
        <v>0</v>
      </c>
      <c r="BH168" s="161">
        <v>0</v>
      </c>
      <c r="BI168" s="161">
        <v>0</v>
      </c>
      <c r="BJ168" s="161">
        <v>0</v>
      </c>
      <c r="BK168" s="161">
        <v>0</v>
      </c>
      <c r="BL168" s="161">
        <v>0</v>
      </c>
    </row>
    <row r="169" spans="1:64" x14ac:dyDescent="0.35">
      <c r="A169" s="414"/>
      <c r="B169" s="71" t="s">
        <v>163</v>
      </c>
      <c r="C169" s="161">
        <v>0</v>
      </c>
      <c r="D169" s="161">
        <v>0</v>
      </c>
      <c r="E169" s="161">
        <v>0</v>
      </c>
      <c r="F169" s="161">
        <v>0</v>
      </c>
      <c r="G169" s="161">
        <v>0</v>
      </c>
      <c r="H169" s="161">
        <v>0</v>
      </c>
      <c r="I169" s="161">
        <v>0</v>
      </c>
      <c r="J169" s="161">
        <v>0</v>
      </c>
      <c r="K169" s="161">
        <v>0</v>
      </c>
      <c r="L169" s="161">
        <v>0</v>
      </c>
      <c r="M169" s="161">
        <v>0</v>
      </c>
      <c r="N169" s="161">
        <v>0</v>
      </c>
      <c r="O169" s="161">
        <v>0</v>
      </c>
      <c r="P169" s="161">
        <v>0</v>
      </c>
      <c r="Q169" s="161">
        <v>0</v>
      </c>
      <c r="R169" s="161">
        <v>0</v>
      </c>
      <c r="S169" s="161">
        <v>0</v>
      </c>
      <c r="T169" s="161">
        <v>0</v>
      </c>
      <c r="U169" s="161">
        <v>0</v>
      </c>
      <c r="V169" s="161">
        <v>0</v>
      </c>
      <c r="W169" s="161">
        <v>0</v>
      </c>
      <c r="X169" s="161">
        <v>0</v>
      </c>
      <c r="Y169" s="161">
        <v>0</v>
      </c>
      <c r="Z169" s="161">
        <v>0</v>
      </c>
      <c r="AA169" s="161">
        <v>0</v>
      </c>
      <c r="AB169" s="161">
        <v>0</v>
      </c>
      <c r="AC169" s="161">
        <v>0</v>
      </c>
      <c r="AD169" s="161">
        <v>0</v>
      </c>
      <c r="AE169" s="161">
        <v>0</v>
      </c>
      <c r="AF169" s="161">
        <v>0</v>
      </c>
      <c r="AG169" s="161">
        <v>0</v>
      </c>
      <c r="AH169" s="161">
        <v>0</v>
      </c>
      <c r="AI169" s="161">
        <v>0</v>
      </c>
      <c r="AJ169" s="161">
        <v>0</v>
      </c>
      <c r="AK169" s="161">
        <v>0</v>
      </c>
      <c r="AL169" s="161">
        <v>0</v>
      </c>
      <c r="AM169" s="161">
        <v>0</v>
      </c>
      <c r="AN169" s="161">
        <v>0</v>
      </c>
      <c r="AO169" s="161">
        <v>0</v>
      </c>
      <c r="AP169" s="161">
        <v>0</v>
      </c>
      <c r="AQ169" s="161">
        <v>0</v>
      </c>
      <c r="AR169" s="161">
        <v>0</v>
      </c>
      <c r="AS169" s="161">
        <v>0</v>
      </c>
      <c r="AT169" s="161">
        <v>0</v>
      </c>
      <c r="AU169" s="161">
        <v>0</v>
      </c>
      <c r="AV169" s="161">
        <v>0</v>
      </c>
      <c r="AW169" s="161">
        <v>0</v>
      </c>
      <c r="AX169" s="161">
        <v>0</v>
      </c>
      <c r="AY169" s="161">
        <v>0</v>
      </c>
      <c r="AZ169" s="161">
        <v>0</v>
      </c>
      <c r="BA169" s="161">
        <v>0</v>
      </c>
      <c r="BB169" s="161">
        <v>0</v>
      </c>
      <c r="BC169" s="161">
        <v>0</v>
      </c>
      <c r="BD169" s="161">
        <v>0</v>
      </c>
      <c r="BE169" s="161">
        <v>0</v>
      </c>
      <c r="BF169" s="161">
        <v>0</v>
      </c>
      <c r="BG169" s="161">
        <v>0</v>
      </c>
      <c r="BH169" s="161">
        <v>0</v>
      </c>
      <c r="BI169" s="161">
        <v>0</v>
      </c>
      <c r="BJ169" s="161">
        <v>0</v>
      </c>
      <c r="BK169" s="161">
        <v>0</v>
      </c>
      <c r="BL169" s="161">
        <v>0</v>
      </c>
    </row>
    <row r="170" spans="1:64" x14ac:dyDescent="0.35">
      <c r="A170" s="414"/>
      <c r="B170" s="71" t="s">
        <v>164</v>
      </c>
      <c r="C170" s="161">
        <v>0</v>
      </c>
      <c r="D170" s="161">
        <v>0</v>
      </c>
      <c r="E170" s="161">
        <v>0</v>
      </c>
      <c r="F170" s="161">
        <v>0</v>
      </c>
      <c r="G170" s="161">
        <v>0</v>
      </c>
      <c r="H170" s="161">
        <v>0</v>
      </c>
      <c r="I170" s="161">
        <v>0</v>
      </c>
      <c r="J170" s="161">
        <v>0</v>
      </c>
      <c r="K170" s="161">
        <v>0</v>
      </c>
      <c r="L170" s="161">
        <v>0</v>
      </c>
      <c r="M170" s="161">
        <v>0</v>
      </c>
      <c r="N170" s="161">
        <v>0</v>
      </c>
      <c r="O170" s="161">
        <v>0</v>
      </c>
      <c r="P170" s="161">
        <v>0</v>
      </c>
      <c r="Q170" s="161">
        <v>0</v>
      </c>
      <c r="R170" s="161">
        <v>0</v>
      </c>
      <c r="S170" s="161">
        <v>0</v>
      </c>
      <c r="T170" s="161">
        <v>0</v>
      </c>
      <c r="U170" s="161">
        <v>0</v>
      </c>
      <c r="V170" s="161">
        <v>0</v>
      </c>
      <c r="W170" s="161">
        <v>0</v>
      </c>
      <c r="X170" s="161">
        <v>0</v>
      </c>
      <c r="Y170" s="161">
        <v>0</v>
      </c>
      <c r="Z170" s="161">
        <v>0</v>
      </c>
      <c r="AA170" s="161">
        <v>0</v>
      </c>
      <c r="AB170" s="161">
        <v>0</v>
      </c>
      <c r="AC170" s="161">
        <v>0</v>
      </c>
      <c r="AD170" s="161">
        <v>0</v>
      </c>
      <c r="AE170" s="161">
        <v>0</v>
      </c>
      <c r="AF170" s="161">
        <v>0</v>
      </c>
      <c r="AG170" s="161">
        <v>0</v>
      </c>
      <c r="AH170" s="161">
        <v>0</v>
      </c>
      <c r="AI170" s="161">
        <v>0</v>
      </c>
      <c r="AJ170" s="161">
        <v>0</v>
      </c>
      <c r="AK170" s="161">
        <v>0</v>
      </c>
      <c r="AL170" s="161">
        <v>0</v>
      </c>
      <c r="AM170" s="161">
        <v>0</v>
      </c>
      <c r="AN170" s="161">
        <v>0</v>
      </c>
      <c r="AO170" s="161">
        <v>0</v>
      </c>
      <c r="AP170" s="161">
        <v>0</v>
      </c>
      <c r="AQ170" s="161">
        <v>0</v>
      </c>
      <c r="AR170" s="161">
        <v>0</v>
      </c>
      <c r="AS170" s="161">
        <v>0</v>
      </c>
      <c r="AT170" s="161">
        <v>0</v>
      </c>
      <c r="AU170" s="161">
        <v>0</v>
      </c>
      <c r="AV170" s="161">
        <v>0</v>
      </c>
      <c r="AW170" s="161">
        <v>0</v>
      </c>
      <c r="AX170" s="161">
        <v>0</v>
      </c>
      <c r="AY170" s="161">
        <v>0</v>
      </c>
      <c r="AZ170" s="161">
        <v>0</v>
      </c>
      <c r="BA170" s="161">
        <v>0</v>
      </c>
      <c r="BB170" s="161">
        <v>0</v>
      </c>
      <c r="BC170" s="161">
        <v>0</v>
      </c>
      <c r="BD170" s="161">
        <v>0</v>
      </c>
      <c r="BE170" s="161">
        <v>0</v>
      </c>
      <c r="BF170" s="161">
        <v>0</v>
      </c>
      <c r="BG170" s="161">
        <v>0</v>
      </c>
      <c r="BH170" s="161">
        <v>0</v>
      </c>
      <c r="BI170" s="161">
        <v>0</v>
      </c>
      <c r="BJ170" s="161">
        <v>0</v>
      </c>
      <c r="BK170" s="161">
        <v>0</v>
      </c>
      <c r="BL170" s="161">
        <v>0</v>
      </c>
    </row>
    <row r="171" spans="1:64" x14ac:dyDescent="0.35">
      <c r="A171" s="414"/>
      <c r="B171" s="71" t="s">
        <v>165</v>
      </c>
      <c r="C171" s="161">
        <v>0</v>
      </c>
      <c r="D171" s="161">
        <v>0</v>
      </c>
      <c r="E171" s="161">
        <v>0</v>
      </c>
      <c r="F171" s="161">
        <v>0</v>
      </c>
      <c r="G171" s="161">
        <v>0</v>
      </c>
      <c r="H171" s="161">
        <v>0</v>
      </c>
      <c r="I171" s="161">
        <v>0</v>
      </c>
      <c r="J171" s="161">
        <v>0</v>
      </c>
      <c r="K171" s="161">
        <v>0</v>
      </c>
      <c r="L171" s="161">
        <v>0</v>
      </c>
      <c r="M171" s="161">
        <v>0</v>
      </c>
      <c r="N171" s="161">
        <v>0</v>
      </c>
      <c r="O171" s="161">
        <v>0</v>
      </c>
      <c r="P171" s="161">
        <v>0</v>
      </c>
      <c r="Q171" s="161">
        <v>0</v>
      </c>
      <c r="R171" s="161">
        <v>0</v>
      </c>
      <c r="S171" s="161">
        <v>0</v>
      </c>
      <c r="T171" s="161">
        <v>0</v>
      </c>
      <c r="U171" s="161">
        <v>0</v>
      </c>
      <c r="V171" s="161">
        <v>0</v>
      </c>
      <c r="W171" s="161">
        <v>0</v>
      </c>
      <c r="X171" s="161">
        <v>0</v>
      </c>
      <c r="Y171" s="161">
        <v>0</v>
      </c>
      <c r="Z171" s="161">
        <v>0</v>
      </c>
      <c r="AA171" s="161">
        <v>0</v>
      </c>
      <c r="AB171" s="161">
        <v>0</v>
      </c>
      <c r="AC171" s="161">
        <v>0</v>
      </c>
      <c r="AD171" s="161">
        <v>0</v>
      </c>
      <c r="AE171" s="161">
        <v>0</v>
      </c>
      <c r="AF171" s="161">
        <v>0</v>
      </c>
      <c r="AG171" s="161">
        <v>0</v>
      </c>
      <c r="AH171" s="161">
        <v>0</v>
      </c>
      <c r="AI171" s="161">
        <v>0</v>
      </c>
      <c r="AJ171" s="161">
        <v>0</v>
      </c>
      <c r="AK171" s="161">
        <v>0</v>
      </c>
      <c r="AL171" s="161">
        <v>0</v>
      </c>
      <c r="AM171" s="161">
        <v>0</v>
      </c>
      <c r="AN171" s="161">
        <v>0</v>
      </c>
      <c r="AO171" s="161">
        <v>0</v>
      </c>
      <c r="AP171" s="161">
        <v>0</v>
      </c>
      <c r="AQ171" s="161">
        <v>0</v>
      </c>
      <c r="AR171" s="161">
        <v>0</v>
      </c>
      <c r="AS171" s="161">
        <v>0</v>
      </c>
      <c r="AT171" s="161">
        <v>0</v>
      </c>
      <c r="AU171" s="161">
        <v>0</v>
      </c>
      <c r="AV171" s="161">
        <v>0</v>
      </c>
      <c r="AW171" s="161">
        <v>0</v>
      </c>
      <c r="AX171" s="161">
        <v>0</v>
      </c>
      <c r="AY171" s="161">
        <v>0</v>
      </c>
      <c r="AZ171" s="161">
        <v>0</v>
      </c>
      <c r="BA171" s="161">
        <v>0</v>
      </c>
      <c r="BB171" s="161">
        <v>0</v>
      </c>
      <c r="BC171" s="161">
        <v>0</v>
      </c>
      <c r="BD171" s="161">
        <v>0</v>
      </c>
      <c r="BE171" s="161">
        <v>0</v>
      </c>
      <c r="BF171" s="161">
        <v>0</v>
      </c>
      <c r="BG171" s="161">
        <v>0</v>
      </c>
      <c r="BH171" s="161">
        <v>0</v>
      </c>
      <c r="BI171" s="161">
        <v>0</v>
      </c>
      <c r="BJ171" s="161">
        <v>0</v>
      </c>
      <c r="BK171" s="161">
        <v>0</v>
      </c>
      <c r="BL171" s="161">
        <v>0</v>
      </c>
    </row>
    <row r="172" spans="1:64" x14ac:dyDescent="0.35">
      <c r="A172" s="414"/>
      <c r="B172" s="71" t="s">
        <v>166</v>
      </c>
      <c r="C172" s="161">
        <v>0</v>
      </c>
      <c r="D172" s="161">
        <v>0</v>
      </c>
      <c r="E172" s="161">
        <v>0</v>
      </c>
      <c r="F172" s="161">
        <v>0</v>
      </c>
      <c r="G172" s="161">
        <v>0</v>
      </c>
      <c r="H172" s="161">
        <v>0</v>
      </c>
      <c r="I172" s="161">
        <v>0</v>
      </c>
      <c r="J172" s="161">
        <v>0</v>
      </c>
      <c r="K172" s="161">
        <v>0</v>
      </c>
      <c r="L172" s="161">
        <v>0</v>
      </c>
      <c r="M172" s="161">
        <v>0</v>
      </c>
      <c r="N172" s="161">
        <v>0</v>
      </c>
      <c r="O172" s="161">
        <v>0</v>
      </c>
      <c r="P172" s="161">
        <v>0</v>
      </c>
      <c r="Q172" s="161">
        <v>0</v>
      </c>
      <c r="R172" s="161">
        <v>0</v>
      </c>
      <c r="S172" s="161">
        <v>0</v>
      </c>
      <c r="T172" s="161">
        <v>0</v>
      </c>
      <c r="U172" s="161">
        <v>0</v>
      </c>
      <c r="V172" s="161">
        <v>0</v>
      </c>
      <c r="W172" s="161">
        <v>0</v>
      </c>
      <c r="X172" s="161">
        <v>0</v>
      </c>
      <c r="Y172" s="161">
        <v>0</v>
      </c>
      <c r="Z172" s="161">
        <v>0</v>
      </c>
      <c r="AA172" s="161">
        <v>0</v>
      </c>
      <c r="AB172" s="161">
        <v>0</v>
      </c>
      <c r="AC172" s="161">
        <v>0</v>
      </c>
      <c r="AD172" s="161">
        <v>0</v>
      </c>
      <c r="AE172" s="161">
        <v>0</v>
      </c>
      <c r="AF172" s="161">
        <v>0</v>
      </c>
      <c r="AG172" s="161">
        <v>0</v>
      </c>
      <c r="AH172" s="161">
        <v>0</v>
      </c>
      <c r="AI172" s="161">
        <v>0</v>
      </c>
      <c r="AJ172" s="161">
        <v>0</v>
      </c>
      <c r="AK172" s="161">
        <v>0</v>
      </c>
      <c r="AL172" s="161">
        <v>0</v>
      </c>
      <c r="AM172" s="161">
        <v>0</v>
      </c>
      <c r="AN172" s="161">
        <v>0</v>
      </c>
      <c r="AO172" s="161">
        <v>0</v>
      </c>
      <c r="AP172" s="161">
        <v>0</v>
      </c>
      <c r="AQ172" s="161">
        <v>0</v>
      </c>
      <c r="AR172" s="161">
        <v>0</v>
      </c>
      <c r="AS172" s="161">
        <v>0</v>
      </c>
      <c r="AT172" s="161">
        <v>0</v>
      </c>
      <c r="AU172" s="161">
        <v>0</v>
      </c>
      <c r="AV172" s="161">
        <v>0</v>
      </c>
      <c r="AW172" s="161">
        <v>0</v>
      </c>
      <c r="AX172" s="161">
        <v>0</v>
      </c>
      <c r="AY172" s="161">
        <v>0</v>
      </c>
      <c r="AZ172" s="161">
        <v>0</v>
      </c>
      <c r="BA172" s="161">
        <v>0</v>
      </c>
      <c r="BB172" s="161">
        <v>0</v>
      </c>
      <c r="BC172" s="161">
        <v>0</v>
      </c>
      <c r="BD172" s="161">
        <v>0</v>
      </c>
      <c r="BE172" s="161">
        <v>0</v>
      </c>
      <c r="BF172" s="161">
        <v>0</v>
      </c>
      <c r="BG172" s="161">
        <v>0</v>
      </c>
      <c r="BH172" s="161">
        <v>0</v>
      </c>
      <c r="BI172" s="161">
        <v>0</v>
      </c>
      <c r="BJ172" s="161">
        <v>0</v>
      </c>
      <c r="BK172" s="161">
        <v>0</v>
      </c>
      <c r="BL172" s="161">
        <v>0</v>
      </c>
    </row>
    <row r="173" spans="1:64" x14ac:dyDescent="0.35">
      <c r="A173" s="414"/>
      <c r="B173" s="71" t="s">
        <v>167</v>
      </c>
      <c r="C173" s="161">
        <v>0</v>
      </c>
      <c r="D173" s="161">
        <v>0</v>
      </c>
      <c r="E173" s="161">
        <v>0</v>
      </c>
      <c r="F173" s="161">
        <v>0</v>
      </c>
      <c r="G173" s="161">
        <v>0</v>
      </c>
      <c r="H173" s="161">
        <v>0</v>
      </c>
      <c r="I173" s="161">
        <v>0</v>
      </c>
      <c r="J173" s="161">
        <v>0</v>
      </c>
      <c r="K173" s="161">
        <v>0</v>
      </c>
      <c r="L173" s="161">
        <v>0</v>
      </c>
      <c r="M173" s="161">
        <v>0</v>
      </c>
      <c r="N173" s="161">
        <v>0</v>
      </c>
      <c r="O173" s="161">
        <v>0</v>
      </c>
      <c r="P173" s="161">
        <v>0</v>
      </c>
      <c r="Q173" s="161">
        <v>0</v>
      </c>
      <c r="R173" s="161">
        <v>0</v>
      </c>
      <c r="S173" s="161">
        <v>0</v>
      </c>
      <c r="T173" s="161">
        <v>0</v>
      </c>
      <c r="U173" s="161">
        <v>0</v>
      </c>
      <c r="V173" s="161">
        <v>0</v>
      </c>
      <c r="W173" s="161">
        <v>0</v>
      </c>
      <c r="X173" s="161">
        <v>0</v>
      </c>
      <c r="Y173" s="161">
        <v>0</v>
      </c>
      <c r="Z173" s="161">
        <v>0</v>
      </c>
      <c r="AA173" s="161">
        <v>0</v>
      </c>
      <c r="AB173" s="161">
        <v>0</v>
      </c>
      <c r="AC173" s="161">
        <v>0</v>
      </c>
      <c r="AD173" s="161">
        <v>0</v>
      </c>
      <c r="AE173" s="161">
        <v>0</v>
      </c>
      <c r="AF173" s="161">
        <v>0</v>
      </c>
      <c r="AG173" s="161">
        <v>0</v>
      </c>
      <c r="AH173" s="161">
        <v>0</v>
      </c>
      <c r="AI173" s="161">
        <v>0</v>
      </c>
      <c r="AJ173" s="161">
        <v>0</v>
      </c>
      <c r="AK173" s="161">
        <v>0</v>
      </c>
      <c r="AL173" s="161">
        <v>0</v>
      </c>
      <c r="AM173" s="161">
        <v>0</v>
      </c>
      <c r="AN173" s="161">
        <v>0</v>
      </c>
      <c r="AO173" s="161">
        <v>0</v>
      </c>
      <c r="AP173" s="161">
        <v>0</v>
      </c>
      <c r="AQ173" s="161">
        <v>0</v>
      </c>
      <c r="AR173" s="161">
        <v>0</v>
      </c>
      <c r="AS173" s="161">
        <v>0</v>
      </c>
      <c r="AT173" s="161">
        <v>0</v>
      </c>
      <c r="AU173" s="161">
        <v>0</v>
      </c>
      <c r="AV173" s="161">
        <v>0</v>
      </c>
      <c r="AW173" s="161">
        <v>0</v>
      </c>
      <c r="AX173" s="161">
        <v>0</v>
      </c>
      <c r="AY173" s="161">
        <v>0</v>
      </c>
      <c r="AZ173" s="161">
        <v>0</v>
      </c>
      <c r="BA173" s="161">
        <v>0</v>
      </c>
      <c r="BB173" s="161">
        <v>0</v>
      </c>
      <c r="BC173" s="161">
        <v>0</v>
      </c>
      <c r="BD173" s="161">
        <v>0</v>
      </c>
      <c r="BE173" s="161">
        <v>0</v>
      </c>
      <c r="BF173" s="161">
        <v>0</v>
      </c>
      <c r="BG173" s="161">
        <v>0</v>
      </c>
      <c r="BH173" s="161">
        <v>0</v>
      </c>
      <c r="BI173" s="161">
        <v>0</v>
      </c>
      <c r="BJ173" s="161">
        <v>0</v>
      </c>
      <c r="BK173" s="161">
        <v>0</v>
      </c>
      <c r="BL173" s="161">
        <v>0</v>
      </c>
    </row>
    <row r="174" spans="1:64" x14ac:dyDescent="0.35">
      <c r="A174" s="414"/>
      <c r="B174" s="71" t="s">
        <v>168</v>
      </c>
      <c r="C174" s="161">
        <v>0</v>
      </c>
      <c r="D174" s="161">
        <v>0</v>
      </c>
      <c r="E174" s="161">
        <v>0</v>
      </c>
      <c r="F174" s="161">
        <v>0</v>
      </c>
      <c r="G174" s="161">
        <v>0</v>
      </c>
      <c r="H174" s="161">
        <v>0</v>
      </c>
      <c r="I174" s="161">
        <v>0</v>
      </c>
      <c r="J174" s="161">
        <v>0</v>
      </c>
      <c r="K174" s="161">
        <v>0</v>
      </c>
      <c r="L174" s="161">
        <v>0</v>
      </c>
      <c r="M174" s="161">
        <v>0</v>
      </c>
      <c r="N174" s="161">
        <v>0</v>
      </c>
      <c r="O174" s="161">
        <v>0</v>
      </c>
      <c r="P174" s="161">
        <v>0</v>
      </c>
      <c r="Q174" s="161">
        <v>0</v>
      </c>
      <c r="R174" s="161">
        <v>0</v>
      </c>
      <c r="S174" s="161">
        <v>0</v>
      </c>
      <c r="T174" s="161">
        <v>0</v>
      </c>
      <c r="U174" s="161">
        <v>0</v>
      </c>
      <c r="V174" s="161">
        <v>0</v>
      </c>
      <c r="W174" s="161">
        <v>0</v>
      </c>
      <c r="X174" s="161">
        <v>0</v>
      </c>
      <c r="Y174" s="161">
        <v>0</v>
      </c>
      <c r="Z174" s="161">
        <v>0</v>
      </c>
      <c r="AA174" s="161">
        <v>0</v>
      </c>
      <c r="AB174" s="161">
        <v>0</v>
      </c>
      <c r="AC174" s="161">
        <v>0</v>
      </c>
      <c r="AD174" s="161">
        <v>0</v>
      </c>
      <c r="AE174" s="161">
        <v>0</v>
      </c>
      <c r="AF174" s="161">
        <v>0</v>
      </c>
      <c r="AG174" s="161">
        <v>0</v>
      </c>
      <c r="AH174" s="161">
        <v>0</v>
      </c>
      <c r="AI174" s="161">
        <v>0</v>
      </c>
      <c r="AJ174" s="161">
        <v>0</v>
      </c>
      <c r="AK174" s="161">
        <v>0</v>
      </c>
      <c r="AL174" s="161">
        <v>0</v>
      </c>
      <c r="AM174" s="161">
        <v>0</v>
      </c>
      <c r="AN174" s="161">
        <v>0</v>
      </c>
      <c r="AO174" s="161">
        <v>0</v>
      </c>
      <c r="AP174" s="161">
        <v>0</v>
      </c>
      <c r="AQ174" s="161">
        <v>0</v>
      </c>
      <c r="AR174" s="161">
        <v>0</v>
      </c>
      <c r="AS174" s="161">
        <v>0</v>
      </c>
      <c r="AT174" s="161">
        <v>0</v>
      </c>
      <c r="AU174" s="161">
        <v>0</v>
      </c>
      <c r="AV174" s="161">
        <v>0</v>
      </c>
      <c r="AW174" s="161">
        <v>0</v>
      </c>
      <c r="AX174" s="161">
        <v>0</v>
      </c>
      <c r="AY174" s="161">
        <v>0</v>
      </c>
      <c r="AZ174" s="161">
        <v>0</v>
      </c>
      <c r="BA174" s="161">
        <v>0</v>
      </c>
      <c r="BB174" s="161">
        <v>0</v>
      </c>
      <c r="BC174" s="161">
        <v>0</v>
      </c>
      <c r="BD174" s="161">
        <v>0</v>
      </c>
      <c r="BE174" s="161">
        <v>0</v>
      </c>
      <c r="BF174" s="161">
        <v>0</v>
      </c>
      <c r="BG174" s="161">
        <v>0</v>
      </c>
      <c r="BH174" s="161">
        <v>0</v>
      </c>
      <c r="BI174" s="161">
        <v>0</v>
      </c>
      <c r="BJ174" s="161">
        <v>0</v>
      </c>
      <c r="BK174" s="161">
        <v>0</v>
      </c>
      <c r="BL174" s="161">
        <v>0</v>
      </c>
    </row>
    <row r="175" spans="1:64" x14ac:dyDescent="0.35">
      <c r="A175" s="414"/>
      <c r="B175" s="71" t="s">
        <v>303</v>
      </c>
      <c r="C175" s="161">
        <v>0</v>
      </c>
      <c r="D175" s="161">
        <v>0</v>
      </c>
      <c r="E175" s="161">
        <v>0</v>
      </c>
      <c r="F175" s="161">
        <v>0</v>
      </c>
      <c r="G175" s="161">
        <v>0</v>
      </c>
      <c r="H175" s="161">
        <v>0</v>
      </c>
      <c r="I175" s="161">
        <v>0</v>
      </c>
      <c r="J175" s="161">
        <v>0</v>
      </c>
      <c r="K175" s="161">
        <v>0</v>
      </c>
      <c r="L175" s="161">
        <v>0</v>
      </c>
      <c r="M175" s="161">
        <v>0</v>
      </c>
      <c r="N175" s="161">
        <v>0</v>
      </c>
      <c r="O175" s="161">
        <v>0</v>
      </c>
      <c r="P175" s="161">
        <v>0</v>
      </c>
      <c r="Q175" s="161">
        <v>0</v>
      </c>
      <c r="R175" s="161">
        <v>0</v>
      </c>
      <c r="S175" s="161">
        <v>0</v>
      </c>
      <c r="T175" s="161">
        <v>0</v>
      </c>
      <c r="U175" s="161">
        <v>0</v>
      </c>
      <c r="V175" s="161">
        <v>0</v>
      </c>
      <c r="W175" s="161">
        <v>0</v>
      </c>
      <c r="X175" s="161">
        <v>0</v>
      </c>
      <c r="Y175" s="161">
        <v>0</v>
      </c>
      <c r="Z175" s="161">
        <v>0</v>
      </c>
      <c r="AA175" s="161">
        <v>0</v>
      </c>
      <c r="AB175" s="161">
        <v>0</v>
      </c>
      <c r="AC175" s="161">
        <v>0</v>
      </c>
      <c r="AD175" s="161">
        <v>0</v>
      </c>
      <c r="AE175" s="161">
        <v>0</v>
      </c>
      <c r="AF175" s="161">
        <v>0</v>
      </c>
      <c r="AG175" s="161">
        <v>0</v>
      </c>
      <c r="AH175" s="161">
        <v>0</v>
      </c>
      <c r="AI175" s="161">
        <v>0</v>
      </c>
      <c r="AJ175" s="161">
        <v>0</v>
      </c>
      <c r="AK175" s="161">
        <v>0</v>
      </c>
      <c r="AL175" s="161">
        <v>0</v>
      </c>
      <c r="AM175" s="161">
        <v>0</v>
      </c>
      <c r="AN175" s="161">
        <v>0</v>
      </c>
      <c r="AO175" s="161">
        <v>0</v>
      </c>
      <c r="AP175" s="161">
        <v>0</v>
      </c>
      <c r="AQ175" s="161">
        <v>0</v>
      </c>
      <c r="AR175" s="161">
        <v>0</v>
      </c>
      <c r="AS175" s="161">
        <v>0</v>
      </c>
      <c r="AT175" s="161">
        <v>0</v>
      </c>
      <c r="AU175" s="161">
        <v>0</v>
      </c>
      <c r="AV175" s="161">
        <v>0</v>
      </c>
      <c r="AW175" s="161">
        <v>0</v>
      </c>
      <c r="AX175" s="161">
        <v>0</v>
      </c>
      <c r="AY175" s="161">
        <v>0</v>
      </c>
      <c r="AZ175" s="161">
        <v>0</v>
      </c>
      <c r="BA175" s="161">
        <v>0</v>
      </c>
      <c r="BB175" s="161">
        <v>0</v>
      </c>
      <c r="BC175" s="161">
        <v>0</v>
      </c>
      <c r="BD175" s="161">
        <v>0</v>
      </c>
      <c r="BE175" s="161">
        <v>0</v>
      </c>
      <c r="BF175" s="161">
        <v>0</v>
      </c>
      <c r="BG175" s="161">
        <v>0</v>
      </c>
      <c r="BH175" s="161">
        <v>0</v>
      </c>
      <c r="BI175" s="161">
        <v>0</v>
      </c>
      <c r="BJ175" s="161">
        <v>0</v>
      </c>
      <c r="BK175" s="161">
        <v>0</v>
      </c>
      <c r="BL175" s="161">
        <v>0</v>
      </c>
    </row>
    <row r="176" spans="1:64" x14ac:dyDescent="0.35">
      <c r="A176" s="414"/>
      <c r="B176" s="71" t="s">
        <v>170</v>
      </c>
      <c r="C176" s="161">
        <v>0</v>
      </c>
      <c r="D176" s="161">
        <v>0</v>
      </c>
      <c r="E176" s="161">
        <v>0</v>
      </c>
      <c r="F176" s="161">
        <v>0</v>
      </c>
      <c r="G176" s="161">
        <v>0</v>
      </c>
      <c r="H176" s="161">
        <v>0</v>
      </c>
      <c r="I176" s="161">
        <v>0</v>
      </c>
      <c r="J176" s="161">
        <v>0</v>
      </c>
      <c r="K176" s="161">
        <v>0</v>
      </c>
      <c r="L176" s="161">
        <v>0</v>
      </c>
      <c r="M176" s="161">
        <v>0</v>
      </c>
      <c r="N176" s="161">
        <v>0</v>
      </c>
      <c r="O176" s="161">
        <v>0</v>
      </c>
      <c r="P176" s="161">
        <v>0</v>
      </c>
      <c r="Q176" s="161">
        <v>0</v>
      </c>
      <c r="R176" s="161">
        <v>0</v>
      </c>
      <c r="S176" s="161">
        <v>0</v>
      </c>
      <c r="T176" s="161">
        <v>0</v>
      </c>
      <c r="U176" s="161">
        <v>0</v>
      </c>
      <c r="V176" s="161">
        <v>0</v>
      </c>
      <c r="W176" s="161">
        <v>0</v>
      </c>
      <c r="X176" s="161">
        <v>0</v>
      </c>
      <c r="Y176" s="161">
        <v>0</v>
      </c>
      <c r="Z176" s="161">
        <v>0</v>
      </c>
      <c r="AA176" s="161">
        <v>0</v>
      </c>
      <c r="AB176" s="161">
        <v>0</v>
      </c>
      <c r="AC176" s="161">
        <v>0</v>
      </c>
      <c r="AD176" s="161">
        <v>0</v>
      </c>
      <c r="AE176" s="161">
        <v>0</v>
      </c>
      <c r="AF176" s="161">
        <v>0</v>
      </c>
      <c r="AG176" s="161">
        <v>0</v>
      </c>
      <c r="AH176" s="161">
        <v>0</v>
      </c>
      <c r="AI176" s="161">
        <v>0</v>
      </c>
      <c r="AJ176" s="161">
        <v>0</v>
      </c>
      <c r="AK176" s="161">
        <v>0</v>
      </c>
      <c r="AL176" s="161">
        <v>0</v>
      </c>
      <c r="AM176" s="161">
        <v>0</v>
      </c>
      <c r="AN176" s="161">
        <v>0</v>
      </c>
      <c r="AO176" s="161">
        <v>0</v>
      </c>
      <c r="AP176" s="161">
        <v>0</v>
      </c>
      <c r="AQ176" s="161">
        <v>0</v>
      </c>
      <c r="AR176" s="161">
        <v>0</v>
      </c>
      <c r="AS176" s="161">
        <v>0</v>
      </c>
      <c r="AT176" s="161">
        <v>0</v>
      </c>
      <c r="AU176" s="161">
        <v>0</v>
      </c>
      <c r="AV176" s="161">
        <v>0</v>
      </c>
      <c r="AW176" s="161">
        <v>0</v>
      </c>
      <c r="AX176" s="161">
        <v>0</v>
      </c>
      <c r="AY176" s="161">
        <v>0</v>
      </c>
      <c r="AZ176" s="161">
        <v>0</v>
      </c>
      <c r="BA176" s="161">
        <v>0</v>
      </c>
      <c r="BB176" s="161">
        <v>0</v>
      </c>
      <c r="BC176" s="161">
        <v>0</v>
      </c>
      <c r="BD176" s="161">
        <v>0</v>
      </c>
      <c r="BE176" s="161">
        <v>0</v>
      </c>
      <c r="BF176" s="161">
        <v>0</v>
      </c>
      <c r="BG176" s="161">
        <v>0</v>
      </c>
      <c r="BH176" s="161">
        <v>0</v>
      </c>
      <c r="BI176" s="161">
        <v>0</v>
      </c>
      <c r="BJ176" s="161">
        <v>0</v>
      </c>
      <c r="BK176" s="161">
        <v>0</v>
      </c>
      <c r="BL176" s="161">
        <v>0</v>
      </c>
    </row>
    <row r="177" spans="1:64" x14ac:dyDescent="0.35">
      <c r="A177" s="414"/>
      <c r="B177" s="71" t="s">
        <v>171</v>
      </c>
      <c r="C177" s="161">
        <v>0</v>
      </c>
      <c r="D177" s="161">
        <v>0</v>
      </c>
      <c r="E177" s="161">
        <v>0</v>
      </c>
      <c r="F177" s="161">
        <v>0</v>
      </c>
      <c r="G177" s="161">
        <v>0</v>
      </c>
      <c r="H177" s="161">
        <v>0</v>
      </c>
      <c r="I177" s="161">
        <v>0</v>
      </c>
      <c r="J177" s="161">
        <v>0</v>
      </c>
      <c r="K177" s="161">
        <v>0</v>
      </c>
      <c r="L177" s="161">
        <v>0</v>
      </c>
      <c r="M177" s="161">
        <v>0</v>
      </c>
      <c r="N177" s="161">
        <v>0</v>
      </c>
      <c r="O177" s="161">
        <v>0</v>
      </c>
      <c r="P177" s="161">
        <v>0</v>
      </c>
      <c r="Q177" s="161">
        <v>0</v>
      </c>
      <c r="R177" s="161">
        <v>0</v>
      </c>
      <c r="S177" s="161">
        <v>0</v>
      </c>
      <c r="T177" s="161">
        <v>0</v>
      </c>
      <c r="U177" s="161">
        <v>0</v>
      </c>
      <c r="V177" s="161">
        <v>0</v>
      </c>
      <c r="W177" s="161">
        <v>0</v>
      </c>
      <c r="X177" s="161">
        <v>0</v>
      </c>
      <c r="Y177" s="161">
        <v>0</v>
      </c>
      <c r="Z177" s="161">
        <v>0</v>
      </c>
      <c r="AA177" s="161">
        <v>0</v>
      </c>
      <c r="AB177" s="161">
        <v>0</v>
      </c>
      <c r="AC177" s="161">
        <v>0</v>
      </c>
      <c r="AD177" s="161">
        <v>0</v>
      </c>
      <c r="AE177" s="161">
        <v>0</v>
      </c>
      <c r="AF177" s="161">
        <v>0</v>
      </c>
      <c r="AG177" s="161">
        <v>0</v>
      </c>
      <c r="AH177" s="161">
        <v>0</v>
      </c>
      <c r="AI177" s="161">
        <v>0</v>
      </c>
      <c r="AJ177" s="161">
        <v>0</v>
      </c>
      <c r="AK177" s="161">
        <v>0</v>
      </c>
      <c r="AL177" s="161">
        <v>0</v>
      </c>
      <c r="AM177" s="161">
        <v>0</v>
      </c>
      <c r="AN177" s="161">
        <v>0</v>
      </c>
      <c r="AO177" s="161">
        <v>0</v>
      </c>
      <c r="AP177" s="161">
        <v>0</v>
      </c>
      <c r="AQ177" s="161">
        <v>0</v>
      </c>
      <c r="AR177" s="161">
        <v>0</v>
      </c>
      <c r="AS177" s="161">
        <v>0</v>
      </c>
      <c r="AT177" s="161">
        <v>0</v>
      </c>
      <c r="AU177" s="161">
        <v>0</v>
      </c>
      <c r="AV177" s="161">
        <v>0</v>
      </c>
      <c r="AW177" s="161">
        <v>0</v>
      </c>
      <c r="AX177" s="161">
        <v>0</v>
      </c>
      <c r="AY177" s="161">
        <v>0</v>
      </c>
      <c r="AZ177" s="161">
        <v>0</v>
      </c>
      <c r="BA177" s="161">
        <v>0</v>
      </c>
      <c r="BB177" s="161">
        <v>0</v>
      </c>
      <c r="BC177" s="161">
        <v>0</v>
      </c>
      <c r="BD177" s="161">
        <v>0</v>
      </c>
      <c r="BE177" s="161">
        <v>0</v>
      </c>
      <c r="BF177" s="161">
        <v>0</v>
      </c>
      <c r="BG177" s="161">
        <v>0</v>
      </c>
      <c r="BH177" s="161">
        <v>0</v>
      </c>
      <c r="BI177" s="161">
        <v>0</v>
      </c>
      <c r="BJ177" s="161">
        <v>0</v>
      </c>
      <c r="BK177" s="161">
        <v>0</v>
      </c>
      <c r="BL177" s="161">
        <v>0</v>
      </c>
    </row>
    <row r="178" spans="1:64" x14ac:dyDescent="0.35">
      <c r="A178" s="414"/>
      <c r="B178" s="71" t="s">
        <v>172</v>
      </c>
      <c r="C178" s="161">
        <v>0</v>
      </c>
      <c r="D178" s="161">
        <v>0</v>
      </c>
      <c r="E178" s="161">
        <v>0</v>
      </c>
      <c r="F178" s="161">
        <v>0</v>
      </c>
      <c r="G178" s="161">
        <v>0</v>
      </c>
      <c r="H178" s="161">
        <v>0</v>
      </c>
      <c r="I178" s="161">
        <v>0</v>
      </c>
      <c r="J178" s="161">
        <v>0</v>
      </c>
      <c r="K178" s="161">
        <v>0</v>
      </c>
      <c r="L178" s="161">
        <v>0</v>
      </c>
      <c r="M178" s="161">
        <v>0</v>
      </c>
      <c r="N178" s="161">
        <v>0</v>
      </c>
      <c r="O178" s="161">
        <v>0</v>
      </c>
      <c r="P178" s="161">
        <v>0</v>
      </c>
      <c r="Q178" s="161">
        <v>0</v>
      </c>
      <c r="R178" s="161">
        <v>0</v>
      </c>
      <c r="S178" s="161">
        <v>0</v>
      </c>
      <c r="T178" s="161">
        <v>0</v>
      </c>
      <c r="U178" s="161">
        <v>0</v>
      </c>
      <c r="V178" s="161">
        <v>0</v>
      </c>
      <c r="W178" s="161">
        <v>0</v>
      </c>
      <c r="X178" s="161">
        <v>0</v>
      </c>
      <c r="Y178" s="161">
        <v>0</v>
      </c>
      <c r="Z178" s="161">
        <v>0</v>
      </c>
      <c r="AA178" s="161">
        <v>0</v>
      </c>
      <c r="AB178" s="161">
        <v>0</v>
      </c>
      <c r="AC178" s="161">
        <v>0</v>
      </c>
      <c r="AD178" s="161">
        <v>0</v>
      </c>
      <c r="AE178" s="161">
        <v>0</v>
      </c>
      <c r="AF178" s="161">
        <v>0</v>
      </c>
      <c r="AG178" s="161">
        <v>0</v>
      </c>
      <c r="AH178" s="161">
        <v>0</v>
      </c>
      <c r="AI178" s="161">
        <v>0</v>
      </c>
      <c r="AJ178" s="161">
        <v>0</v>
      </c>
      <c r="AK178" s="161">
        <v>0</v>
      </c>
      <c r="AL178" s="161">
        <v>0</v>
      </c>
      <c r="AM178" s="161">
        <v>0</v>
      </c>
      <c r="AN178" s="161">
        <v>0</v>
      </c>
      <c r="AO178" s="161">
        <v>0</v>
      </c>
      <c r="AP178" s="161">
        <v>0</v>
      </c>
      <c r="AQ178" s="161">
        <v>0</v>
      </c>
      <c r="AR178" s="161">
        <v>0</v>
      </c>
      <c r="AS178" s="161">
        <v>0</v>
      </c>
      <c r="AT178" s="161">
        <v>0</v>
      </c>
      <c r="AU178" s="161">
        <v>0</v>
      </c>
      <c r="AV178" s="161">
        <v>0</v>
      </c>
      <c r="AW178" s="161">
        <v>0</v>
      </c>
      <c r="AX178" s="161">
        <v>0</v>
      </c>
      <c r="AY178" s="161">
        <v>0</v>
      </c>
      <c r="AZ178" s="161">
        <v>0</v>
      </c>
      <c r="BA178" s="161">
        <v>0</v>
      </c>
      <c r="BB178" s="161">
        <v>0</v>
      </c>
      <c r="BC178" s="161">
        <v>0</v>
      </c>
      <c r="BD178" s="161">
        <v>0</v>
      </c>
      <c r="BE178" s="161">
        <v>0</v>
      </c>
      <c r="BF178" s="161">
        <v>0</v>
      </c>
      <c r="BG178" s="161">
        <v>0</v>
      </c>
      <c r="BH178" s="161">
        <v>0</v>
      </c>
      <c r="BI178" s="161">
        <v>0</v>
      </c>
      <c r="BJ178" s="161">
        <v>0</v>
      </c>
      <c r="BK178" s="161">
        <v>0</v>
      </c>
      <c r="BL178" s="161">
        <v>0</v>
      </c>
    </row>
    <row r="179" spans="1:64" x14ac:dyDescent="0.35">
      <c r="A179" s="414"/>
      <c r="B179" s="71" t="s">
        <v>173</v>
      </c>
      <c r="C179" s="161">
        <v>0</v>
      </c>
      <c r="D179" s="161">
        <v>0</v>
      </c>
      <c r="E179" s="161">
        <v>0</v>
      </c>
      <c r="F179" s="161">
        <v>0</v>
      </c>
      <c r="G179" s="161">
        <v>0</v>
      </c>
      <c r="H179" s="161">
        <v>0</v>
      </c>
      <c r="I179" s="161">
        <v>0</v>
      </c>
      <c r="J179" s="161">
        <v>0</v>
      </c>
      <c r="K179" s="161">
        <v>0</v>
      </c>
      <c r="L179" s="161">
        <v>0</v>
      </c>
      <c r="M179" s="161">
        <v>0</v>
      </c>
      <c r="N179" s="161">
        <v>0</v>
      </c>
      <c r="O179" s="161">
        <v>0</v>
      </c>
      <c r="P179" s="161">
        <v>0</v>
      </c>
      <c r="Q179" s="161">
        <v>0</v>
      </c>
      <c r="R179" s="161">
        <v>0</v>
      </c>
      <c r="S179" s="161">
        <v>0</v>
      </c>
      <c r="T179" s="161">
        <v>0</v>
      </c>
      <c r="U179" s="161">
        <v>0</v>
      </c>
      <c r="V179" s="161">
        <v>0</v>
      </c>
      <c r="W179" s="161">
        <v>0</v>
      </c>
      <c r="X179" s="161">
        <v>0</v>
      </c>
      <c r="Y179" s="161">
        <v>0</v>
      </c>
      <c r="Z179" s="161">
        <v>0</v>
      </c>
      <c r="AA179" s="161">
        <v>0</v>
      </c>
      <c r="AB179" s="161">
        <v>0</v>
      </c>
      <c r="AC179" s="161">
        <v>0</v>
      </c>
      <c r="AD179" s="161">
        <v>0</v>
      </c>
      <c r="AE179" s="161">
        <v>0</v>
      </c>
      <c r="AF179" s="161">
        <v>0</v>
      </c>
      <c r="AG179" s="161">
        <v>0</v>
      </c>
      <c r="AH179" s="161">
        <v>0</v>
      </c>
      <c r="AI179" s="161">
        <v>0</v>
      </c>
      <c r="AJ179" s="161">
        <v>0</v>
      </c>
      <c r="AK179" s="161">
        <v>0</v>
      </c>
      <c r="AL179" s="161">
        <v>0</v>
      </c>
      <c r="AM179" s="161">
        <v>0</v>
      </c>
      <c r="AN179" s="161">
        <v>0</v>
      </c>
      <c r="AO179" s="161">
        <v>0</v>
      </c>
      <c r="AP179" s="161">
        <v>0</v>
      </c>
      <c r="AQ179" s="161">
        <v>0</v>
      </c>
      <c r="AR179" s="161">
        <v>0</v>
      </c>
      <c r="AS179" s="161">
        <v>0</v>
      </c>
      <c r="AT179" s="161">
        <v>0</v>
      </c>
      <c r="AU179" s="161">
        <v>0</v>
      </c>
      <c r="AV179" s="161">
        <v>0</v>
      </c>
      <c r="AW179" s="161">
        <v>0</v>
      </c>
      <c r="AX179" s="161">
        <v>0</v>
      </c>
      <c r="AY179" s="161">
        <v>0</v>
      </c>
      <c r="AZ179" s="161">
        <v>0</v>
      </c>
      <c r="BA179" s="161">
        <v>0</v>
      </c>
      <c r="BB179" s="161">
        <v>0</v>
      </c>
      <c r="BC179" s="161">
        <v>0</v>
      </c>
      <c r="BD179" s="161">
        <v>0</v>
      </c>
      <c r="BE179" s="161">
        <v>0</v>
      </c>
      <c r="BF179" s="161">
        <v>0</v>
      </c>
      <c r="BG179" s="161">
        <v>0</v>
      </c>
      <c r="BH179" s="161">
        <v>0</v>
      </c>
      <c r="BI179" s="161">
        <v>0</v>
      </c>
      <c r="BJ179" s="161">
        <v>0</v>
      </c>
      <c r="BK179" s="161">
        <v>0</v>
      </c>
      <c r="BL179" s="161">
        <v>0</v>
      </c>
    </row>
    <row r="180" spans="1:64" x14ac:dyDescent="0.35">
      <c r="A180" s="414"/>
      <c r="B180" s="71" t="s">
        <v>174</v>
      </c>
      <c r="C180" s="161">
        <v>0</v>
      </c>
      <c r="D180" s="161">
        <v>0</v>
      </c>
      <c r="E180" s="161">
        <v>0</v>
      </c>
      <c r="F180" s="161">
        <v>0</v>
      </c>
      <c r="G180" s="161">
        <v>0</v>
      </c>
      <c r="H180" s="161">
        <v>0</v>
      </c>
      <c r="I180" s="161">
        <v>0</v>
      </c>
      <c r="J180" s="161">
        <v>0</v>
      </c>
      <c r="K180" s="161">
        <v>0</v>
      </c>
      <c r="L180" s="161">
        <v>0</v>
      </c>
      <c r="M180" s="161">
        <v>0</v>
      </c>
      <c r="N180" s="161">
        <v>0</v>
      </c>
      <c r="O180" s="161">
        <v>0</v>
      </c>
      <c r="P180" s="161">
        <v>0</v>
      </c>
      <c r="Q180" s="161">
        <v>0</v>
      </c>
      <c r="R180" s="161">
        <v>0</v>
      </c>
      <c r="S180" s="161">
        <v>0</v>
      </c>
      <c r="T180" s="161">
        <v>0</v>
      </c>
      <c r="U180" s="161">
        <v>0</v>
      </c>
      <c r="V180" s="161">
        <v>0</v>
      </c>
      <c r="W180" s="161">
        <v>0</v>
      </c>
      <c r="X180" s="161">
        <v>0</v>
      </c>
      <c r="Y180" s="161">
        <v>0</v>
      </c>
      <c r="Z180" s="161">
        <v>0</v>
      </c>
      <c r="AA180" s="161">
        <v>0</v>
      </c>
      <c r="AB180" s="161">
        <v>0</v>
      </c>
      <c r="AC180" s="161">
        <v>0</v>
      </c>
      <c r="AD180" s="161">
        <v>0</v>
      </c>
      <c r="AE180" s="161">
        <v>0</v>
      </c>
      <c r="AF180" s="161">
        <v>0</v>
      </c>
      <c r="AG180" s="161">
        <v>0</v>
      </c>
      <c r="AH180" s="161">
        <v>0</v>
      </c>
      <c r="AI180" s="161">
        <v>0</v>
      </c>
      <c r="AJ180" s="161">
        <v>0</v>
      </c>
      <c r="AK180" s="161">
        <v>0</v>
      </c>
      <c r="AL180" s="161">
        <v>0</v>
      </c>
      <c r="AM180" s="161">
        <v>0</v>
      </c>
      <c r="AN180" s="161">
        <v>0</v>
      </c>
      <c r="AO180" s="161">
        <v>0</v>
      </c>
      <c r="AP180" s="161">
        <v>0</v>
      </c>
      <c r="AQ180" s="161">
        <v>0</v>
      </c>
      <c r="AR180" s="161">
        <v>0</v>
      </c>
      <c r="AS180" s="161">
        <v>0</v>
      </c>
      <c r="AT180" s="161">
        <v>0</v>
      </c>
      <c r="AU180" s="161">
        <v>0</v>
      </c>
      <c r="AV180" s="161">
        <v>0</v>
      </c>
      <c r="AW180" s="161">
        <v>0</v>
      </c>
      <c r="AX180" s="161">
        <v>0</v>
      </c>
      <c r="AY180" s="161">
        <v>0</v>
      </c>
      <c r="AZ180" s="161">
        <v>0</v>
      </c>
      <c r="BA180" s="161">
        <v>0</v>
      </c>
      <c r="BB180" s="161">
        <v>0</v>
      </c>
      <c r="BC180" s="161">
        <v>0</v>
      </c>
      <c r="BD180" s="161">
        <v>0</v>
      </c>
      <c r="BE180" s="161">
        <v>0</v>
      </c>
      <c r="BF180" s="161">
        <v>0</v>
      </c>
      <c r="BG180" s="161">
        <v>0</v>
      </c>
      <c r="BH180" s="161">
        <v>0</v>
      </c>
      <c r="BI180" s="161">
        <v>0</v>
      </c>
      <c r="BJ180" s="161">
        <v>0</v>
      </c>
      <c r="BK180" s="161">
        <v>0</v>
      </c>
      <c r="BL180" s="161">
        <v>0</v>
      </c>
    </row>
    <row r="181" spans="1:64" x14ac:dyDescent="0.35">
      <c r="A181" s="414"/>
      <c r="B181" s="71" t="s">
        <v>175</v>
      </c>
      <c r="C181" s="161">
        <v>0</v>
      </c>
      <c r="D181" s="161">
        <v>0</v>
      </c>
      <c r="E181" s="161">
        <v>0</v>
      </c>
      <c r="F181" s="161">
        <v>0</v>
      </c>
      <c r="G181" s="161">
        <v>0</v>
      </c>
      <c r="H181" s="161">
        <v>0</v>
      </c>
      <c r="I181" s="161">
        <v>0</v>
      </c>
      <c r="J181" s="161">
        <v>0</v>
      </c>
      <c r="K181" s="161">
        <v>0</v>
      </c>
      <c r="L181" s="161">
        <v>0</v>
      </c>
      <c r="M181" s="161">
        <v>0</v>
      </c>
      <c r="N181" s="161">
        <v>0</v>
      </c>
      <c r="O181" s="161">
        <v>0</v>
      </c>
      <c r="P181" s="161">
        <v>0</v>
      </c>
      <c r="Q181" s="161">
        <v>0</v>
      </c>
      <c r="R181" s="161">
        <v>0</v>
      </c>
      <c r="S181" s="161">
        <v>0</v>
      </c>
      <c r="T181" s="161">
        <v>0</v>
      </c>
      <c r="U181" s="161">
        <v>0</v>
      </c>
      <c r="V181" s="161">
        <v>0</v>
      </c>
      <c r="W181" s="161">
        <v>0</v>
      </c>
      <c r="X181" s="161">
        <v>0</v>
      </c>
      <c r="Y181" s="161">
        <v>0</v>
      </c>
      <c r="Z181" s="161">
        <v>0</v>
      </c>
      <c r="AA181" s="161">
        <v>0</v>
      </c>
      <c r="AB181" s="161">
        <v>0</v>
      </c>
      <c r="AC181" s="161">
        <v>0</v>
      </c>
      <c r="AD181" s="161">
        <v>0</v>
      </c>
      <c r="AE181" s="161">
        <v>0</v>
      </c>
      <c r="AF181" s="161">
        <v>0</v>
      </c>
      <c r="AG181" s="161">
        <v>0</v>
      </c>
      <c r="AH181" s="161">
        <v>0</v>
      </c>
      <c r="AI181" s="161">
        <v>0</v>
      </c>
      <c r="AJ181" s="161">
        <v>0</v>
      </c>
      <c r="AK181" s="161">
        <v>0</v>
      </c>
      <c r="AL181" s="161">
        <v>0</v>
      </c>
      <c r="AM181" s="161">
        <v>0</v>
      </c>
      <c r="AN181" s="161">
        <v>0</v>
      </c>
      <c r="AO181" s="161">
        <v>0</v>
      </c>
      <c r="AP181" s="161">
        <v>0</v>
      </c>
      <c r="AQ181" s="161">
        <v>0</v>
      </c>
      <c r="AR181" s="161">
        <v>0</v>
      </c>
      <c r="AS181" s="161">
        <v>0</v>
      </c>
      <c r="AT181" s="161">
        <v>0</v>
      </c>
      <c r="AU181" s="161">
        <v>0</v>
      </c>
      <c r="AV181" s="161">
        <v>0</v>
      </c>
      <c r="AW181" s="161">
        <v>0</v>
      </c>
      <c r="AX181" s="161">
        <v>0</v>
      </c>
      <c r="AY181" s="161">
        <v>0</v>
      </c>
      <c r="AZ181" s="161">
        <v>0</v>
      </c>
      <c r="BA181" s="161">
        <v>0</v>
      </c>
      <c r="BB181" s="161">
        <v>0</v>
      </c>
      <c r="BC181" s="161">
        <v>0</v>
      </c>
      <c r="BD181" s="161">
        <v>0</v>
      </c>
      <c r="BE181" s="161">
        <v>0</v>
      </c>
      <c r="BF181" s="161">
        <v>0</v>
      </c>
      <c r="BG181" s="161">
        <v>0</v>
      </c>
      <c r="BH181" s="161">
        <v>0</v>
      </c>
      <c r="BI181" s="161">
        <v>0</v>
      </c>
      <c r="BJ181" s="161">
        <v>0</v>
      </c>
      <c r="BK181" s="161">
        <v>0</v>
      </c>
      <c r="BL181" s="161">
        <v>0</v>
      </c>
    </row>
    <row r="182" spans="1:64" x14ac:dyDescent="0.35">
      <c r="A182" s="414"/>
      <c r="B182" s="71" t="s">
        <v>176</v>
      </c>
      <c r="C182" s="161">
        <v>0</v>
      </c>
      <c r="D182" s="161">
        <v>0</v>
      </c>
      <c r="E182" s="161">
        <v>0</v>
      </c>
      <c r="F182" s="161">
        <v>0</v>
      </c>
      <c r="G182" s="161">
        <v>0</v>
      </c>
      <c r="H182" s="161">
        <v>0</v>
      </c>
      <c r="I182" s="161">
        <v>0</v>
      </c>
      <c r="J182" s="161">
        <v>0</v>
      </c>
      <c r="K182" s="161">
        <v>0</v>
      </c>
      <c r="L182" s="161">
        <v>0</v>
      </c>
      <c r="M182" s="161">
        <v>0</v>
      </c>
      <c r="N182" s="161">
        <v>0</v>
      </c>
      <c r="O182" s="161">
        <v>0</v>
      </c>
      <c r="P182" s="161">
        <v>0</v>
      </c>
      <c r="Q182" s="161">
        <v>0</v>
      </c>
      <c r="R182" s="161">
        <v>0</v>
      </c>
      <c r="S182" s="161">
        <v>0</v>
      </c>
      <c r="T182" s="161">
        <v>0</v>
      </c>
      <c r="U182" s="161">
        <v>0</v>
      </c>
      <c r="V182" s="161">
        <v>0</v>
      </c>
      <c r="W182" s="161">
        <v>0</v>
      </c>
      <c r="X182" s="161">
        <v>0</v>
      </c>
      <c r="Y182" s="161">
        <v>0</v>
      </c>
      <c r="Z182" s="161">
        <v>0</v>
      </c>
      <c r="AA182" s="161">
        <v>0</v>
      </c>
      <c r="AB182" s="161">
        <v>0</v>
      </c>
      <c r="AC182" s="161">
        <v>0</v>
      </c>
      <c r="AD182" s="161">
        <v>0</v>
      </c>
      <c r="AE182" s="161">
        <v>0</v>
      </c>
      <c r="AF182" s="161">
        <v>0</v>
      </c>
      <c r="AG182" s="161">
        <v>0</v>
      </c>
      <c r="AH182" s="161">
        <v>0</v>
      </c>
      <c r="AI182" s="161">
        <v>0</v>
      </c>
      <c r="AJ182" s="161">
        <v>0</v>
      </c>
      <c r="AK182" s="161">
        <v>0</v>
      </c>
      <c r="AL182" s="161">
        <v>0</v>
      </c>
      <c r="AM182" s="161">
        <v>0</v>
      </c>
      <c r="AN182" s="161">
        <v>0</v>
      </c>
      <c r="AO182" s="161">
        <v>0</v>
      </c>
      <c r="AP182" s="161">
        <v>0</v>
      </c>
      <c r="AQ182" s="161">
        <v>0</v>
      </c>
      <c r="AR182" s="161">
        <v>0</v>
      </c>
      <c r="AS182" s="161">
        <v>0</v>
      </c>
      <c r="AT182" s="161">
        <v>0</v>
      </c>
      <c r="AU182" s="161">
        <v>0</v>
      </c>
      <c r="AV182" s="161">
        <v>0</v>
      </c>
      <c r="AW182" s="161">
        <v>0</v>
      </c>
      <c r="AX182" s="161">
        <v>0</v>
      </c>
      <c r="AY182" s="161">
        <v>0</v>
      </c>
      <c r="AZ182" s="161">
        <v>0</v>
      </c>
      <c r="BA182" s="161">
        <v>0</v>
      </c>
      <c r="BB182" s="161">
        <v>0</v>
      </c>
      <c r="BC182" s="161">
        <v>0</v>
      </c>
      <c r="BD182" s="161">
        <v>0</v>
      </c>
      <c r="BE182" s="161">
        <v>0</v>
      </c>
      <c r="BF182" s="161">
        <v>0</v>
      </c>
      <c r="BG182" s="161">
        <v>0</v>
      </c>
      <c r="BH182" s="161">
        <v>0</v>
      </c>
      <c r="BI182" s="161">
        <v>0</v>
      </c>
      <c r="BJ182" s="161">
        <v>0</v>
      </c>
      <c r="BK182" s="161">
        <v>0</v>
      </c>
      <c r="BL182" s="161">
        <v>0</v>
      </c>
    </row>
    <row r="183" spans="1:64" x14ac:dyDescent="0.35">
      <c r="A183" s="414"/>
      <c r="B183" s="71" t="s">
        <v>177</v>
      </c>
      <c r="C183" s="161">
        <v>0</v>
      </c>
      <c r="D183" s="161">
        <v>0</v>
      </c>
      <c r="E183" s="161">
        <v>0</v>
      </c>
      <c r="F183" s="161">
        <v>0</v>
      </c>
      <c r="G183" s="161">
        <v>0</v>
      </c>
      <c r="H183" s="161">
        <v>0</v>
      </c>
      <c r="I183" s="161">
        <v>0</v>
      </c>
      <c r="J183" s="161">
        <v>0</v>
      </c>
      <c r="K183" s="161">
        <v>0</v>
      </c>
      <c r="L183" s="161">
        <v>0</v>
      </c>
      <c r="M183" s="161">
        <v>0</v>
      </c>
      <c r="N183" s="161">
        <v>0</v>
      </c>
      <c r="O183" s="161">
        <v>0</v>
      </c>
      <c r="P183" s="161">
        <v>0</v>
      </c>
      <c r="Q183" s="161">
        <v>0</v>
      </c>
      <c r="R183" s="161">
        <v>0</v>
      </c>
      <c r="S183" s="161">
        <v>0</v>
      </c>
      <c r="T183" s="161">
        <v>0</v>
      </c>
      <c r="U183" s="161">
        <v>0</v>
      </c>
      <c r="V183" s="161">
        <v>0</v>
      </c>
      <c r="W183" s="161">
        <v>0</v>
      </c>
      <c r="X183" s="161">
        <v>0</v>
      </c>
      <c r="Y183" s="161">
        <v>0</v>
      </c>
      <c r="Z183" s="161">
        <v>0</v>
      </c>
      <c r="AA183" s="161">
        <v>0</v>
      </c>
      <c r="AB183" s="161">
        <v>0</v>
      </c>
      <c r="AC183" s="161">
        <v>0</v>
      </c>
      <c r="AD183" s="161">
        <v>0</v>
      </c>
      <c r="AE183" s="161">
        <v>0</v>
      </c>
      <c r="AF183" s="161">
        <v>0</v>
      </c>
      <c r="AG183" s="161">
        <v>0</v>
      </c>
      <c r="AH183" s="161">
        <v>0</v>
      </c>
      <c r="AI183" s="161">
        <v>0</v>
      </c>
      <c r="AJ183" s="161">
        <v>0</v>
      </c>
      <c r="AK183" s="161">
        <v>0</v>
      </c>
      <c r="AL183" s="161">
        <v>0</v>
      </c>
      <c r="AM183" s="161">
        <v>0</v>
      </c>
      <c r="AN183" s="161">
        <v>0</v>
      </c>
      <c r="AO183" s="161">
        <v>0</v>
      </c>
      <c r="AP183" s="161">
        <v>0</v>
      </c>
      <c r="AQ183" s="161">
        <v>0</v>
      </c>
      <c r="AR183" s="161">
        <v>0</v>
      </c>
      <c r="AS183" s="161">
        <v>0</v>
      </c>
      <c r="AT183" s="161">
        <v>0</v>
      </c>
      <c r="AU183" s="161">
        <v>0</v>
      </c>
      <c r="AV183" s="161">
        <v>0</v>
      </c>
      <c r="AW183" s="161">
        <v>0</v>
      </c>
      <c r="AX183" s="161">
        <v>0</v>
      </c>
      <c r="AY183" s="161">
        <v>0</v>
      </c>
      <c r="AZ183" s="161">
        <v>0</v>
      </c>
      <c r="BA183" s="161">
        <v>0</v>
      </c>
      <c r="BB183" s="161">
        <v>0</v>
      </c>
      <c r="BC183" s="161">
        <v>0</v>
      </c>
      <c r="BD183" s="161">
        <v>0</v>
      </c>
      <c r="BE183" s="161">
        <v>0</v>
      </c>
      <c r="BF183" s="161">
        <v>0</v>
      </c>
      <c r="BG183" s="161">
        <v>0</v>
      </c>
      <c r="BH183" s="161">
        <v>0</v>
      </c>
      <c r="BI183" s="161">
        <v>0</v>
      </c>
      <c r="BJ183" s="161">
        <v>0</v>
      </c>
      <c r="BK183" s="161">
        <v>0</v>
      </c>
      <c r="BL183" s="161">
        <v>0</v>
      </c>
    </row>
    <row r="184" spans="1:64" x14ac:dyDescent="0.35">
      <c r="A184" s="414"/>
      <c r="B184" s="71" t="s">
        <v>178</v>
      </c>
      <c r="C184" s="161">
        <v>0</v>
      </c>
      <c r="D184" s="161">
        <v>0</v>
      </c>
      <c r="E184" s="161">
        <v>0</v>
      </c>
      <c r="F184" s="161">
        <v>0</v>
      </c>
      <c r="G184" s="161">
        <v>0</v>
      </c>
      <c r="H184" s="161">
        <v>0</v>
      </c>
      <c r="I184" s="161">
        <v>0</v>
      </c>
      <c r="J184" s="161">
        <v>0</v>
      </c>
      <c r="K184" s="161">
        <v>0</v>
      </c>
      <c r="L184" s="161">
        <v>0</v>
      </c>
      <c r="M184" s="161">
        <v>0</v>
      </c>
      <c r="N184" s="161">
        <v>0</v>
      </c>
      <c r="O184" s="161">
        <v>0</v>
      </c>
      <c r="P184" s="161">
        <v>0</v>
      </c>
      <c r="Q184" s="161">
        <v>0</v>
      </c>
      <c r="R184" s="161">
        <v>0</v>
      </c>
      <c r="S184" s="161">
        <v>0</v>
      </c>
      <c r="T184" s="161">
        <v>0</v>
      </c>
      <c r="U184" s="161">
        <v>0</v>
      </c>
      <c r="V184" s="161">
        <v>0</v>
      </c>
      <c r="W184" s="161">
        <v>0</v>
      </c>
      <c r="X184" s="161">
        <v>0</v>
      </c>
      <c r="Y184" s="161">
        <v>0</v>
      </c>
      <c r="Z184" s="161">
        <v>0</v>
      </c>
      <c r="AA184" s="161">
        <v>0</v>
      </c>
      <c r="AB184" s="161">
        <v>0</v>
      </c>
      <c r="AC184" s="161">
        <v>0</v>
      </c>
      <c r="AD184" s="161">
        <v>0</v>
      </c>
      <c r="AE184" s="161">
        <v>0</v>
      </c>
      <c r="AF184" s="161">
        <v>0</v>
      </c>
      <c r="AG184" s="161">
        <v>0</v>
      </c>
      <c r="AH184" s="161">
        <v>0</v>
      </c>
      <c r="AI184" s="161">
        <v>0</v>
      </c>
      <c r="AJ184" s="161">
        <v>0</v>
      </c>
      <c r="AK184" s="161">
        <v>0</v>
      </c>
      <c r="AL184" s="161">
        <v>0</v>
      </c>
      <c r="AM184" s="161">
        <v>0</v>
      </c>
      <c r="AN184" s="161">
        <v>0</v>
      </c>
      <c r="AO184" s="161">
        <v>0</v>
      </c>
      <c r="AP184" s="161">
        <v>0</v>
      </c>
      <c r="AQ184" s="161">
        <v>0</v>
      </c>
      <c r="AR184" s="161">
        <v>0</v>
      </c>
      <c r="AS184" s="161">
        <v>0</v>
      </c>
      <c r="AT184" s="161">
        <v>0</v>
      </c>
      <c r="AU184" s="161">
        <v>0</v>
      </c>
      <c r="AV184" s="161">
        <v>0</v>
      </c>
      <c r="AW184" s="161">
        <v>0</v>
      </c>
      <c r="AX184" s="161">
        <v>0</v>
      </c>
      <c r="AY184" s="161">
        <v>0</v>
      </c>
      <c r="AZ184" s="161">
        <v>0</v>
      </c>
      <c r="BA184" s="161">
        <v>0</v>
      </c>
      <c r="BB184" s="161">
        <v>0</v>
      </c>
      <c r="BC184" s="161">
        <v>0</v>
      </c>
      <c r="BD184" s="161">
        <v>0</v>
      </c>
      <c r="BE184" s="161">
        <v>0</v>
      </c>
      <c r="BF184" s="161">
        <v>0</v>
      </c>
      <c r="BG184" s="161">
        <v>0</v>
      </c>
      <c r="BH184" s="161">
        <v>0</v>
      </c>
      <c r="BI184" s="161">
        <v>0</v>
      </c>
      <c r="BJ184" s="161">
        <v>0</v>
      </c>
      <c r="BK184" s="161">
        <v>0</v>
      </c>
      <c r="BL184" s="161">
        <v>0</v>
      </c>
    </row>
    <row r="185" spans="1:64" x14ac:dyDescent="0.35">
      <c r="A185" s="414"/>
      <c r="B185" s="71" t="s">
        <v>179</v>
      </c>
      <c r="C185" s="161">
        <v>0</v>
      </c>
      <c r="D185" s="161">
        <v>0</v>
      </c>
      <c r="E185" s="161">
        <v>0</v>
      </c>
      <c r="F185" s="161">
        <v>0</v>
      </c>
      <c r="G185" s="161">
        <v>0</v>
      </c>
      <c r="H185" s="161">
        <v>0</v>
      </c>
      <c r="I185" s="161">
        <v>0</v>
      </c>
      <c r="J185" s="161">
        <v>0</v>
      </c>
      <c r="K185" s="161">
        <v>0</v>
      </c>
      <c r="L185" s="161">
        <v>0</v>
      </c>
      <c r="M185" s="161">
        <v>0</v>
      </c>
      <c r="N185" s="161">
        <v>0</v>
      </c>
      <c r="O185" s="161">
        <v>0</v>
      </c>
      <c r="P185" s="161">
        <v>0</v>
      </c>
      <c r="Q185" s="161">
        <v>0</v>
      </c>
      <c r="R185" s="161">
        <v>0</v>
      </c>
      <c r="S185" s="161">
        <v>0</v>
      </c>
      <c r="T185" s="161">
        <v>0</v>
      </c>
      <c r="U185" s="161">
        <v>0</v>
      </c>
      <c r="V185" s="161">
        <v>0</v>
      </c>
      <c r="W185" s="161">
        <v>0</v>
      </c>
      <c r="X185" s="161">
        <v>0</v>
      </c>
      <c r="Y185" s="161">
        <v>0</v>
      </c>
      <c r="Z185" s="161">
        <v>0</v>
      </c>
      <c r="AA185" s="161">
        <v>0</v>
      </c>
      <c r="AB185" s="161">
        <v>0</v>
      </c>
      <c r="AC185" s="161">
        <v>0</v>
      </c>
      <c r="AD185" s="161">
        <v>0</v>
      </c>
      <c r="AE185" s="161">
        <v>0</v>
      </c>
      <c r="AF185" s="161">
        <v>0</v>
      </c>
      <c r="AG185" s="161">
        <v>0</v>
      </c>
      <c r="AH185" s="161">
        <v>0</v>
      </c>
      <c r="AI185" s="161">
        <v>0</v>
      </c>
      <c r="AJ185" s="161">
        <v>0</v>
      </c>
      <c r="AK185" s="161">
        <v>0</v>
      </c>
      <c r="AL185" s="161">
        <v>0</v>
      </c>
      <c r="AM185" s="161">
        <v>0</v>
      </c>
      <c r="AN185" s="161">
        <v>0</v>
      </c>
      <c r="AO185" s="161">
        <v>0</v>
      </c>
      <c r="AP185" s="161">
        <v>0</v>
      </c>
      <c r="AQ185" s="161">
        <v>0</v>
      </c>
      <c r="AR185" s="161">
        <v>0</v>
      </c>
      <c r="AS185" s="161">
        <v>0</v>
      </c>
      <c r="AT185" s="161">
        <v>0</v>
      </c>
      <c r="AU185" s="161">
        <v>0</v>
      </c>
      <c r="AV185" s="161">
        <v>0</v>
      </c>
      <c r="AW185" s="161">
        <v>0</v>
      </c>
      <c r="AX185" s="161">
        <v>0</v>
      </c>
      <c r="AY185" s="161">
        <v>0</v>
      </c>
      <c r="AZ185" s="161">
        <v>0</v>
      </c>
      <c r="BA185" s="161">
        <v>0</v>
      </c>
      <c r="BB185" s="161">
        <v>0</v>
      </c>
      <c r="BC185" s="161">
        <v>0</v>
      </c>
      <c r="BD185" s="161">
        <v>0</v>
      </c>
      <c r="BE185" s="161">
        <v>0</v>
      </c>
      <c r="BF185" s="161">
        <v>0</v>
      </c>
      <c r="BG185" s="161">
        <v>0</v>
      </c>
      <c r="BH185" s="161">
        <v>0</v>
      </c>
      <c r="BI185" s="161">
        <v>0</v>
      </c>
      <c r="BJ185" s="161">
        <v>0</v>
      </c>
      <c r="BK185" s="161">
        <v>0</v>
      </c>
      <c r="BL185" s="161">
        <v>0</v>
      </c>
    </row>
    <row r="186" spans="1:64" x14ac:dyDescent="0.35">
      <c r="A186" s="414"/>
      <c r="B186" s="72" t="s">
        <v>142</v>
      </c>
      <c r="C186" s="161">
        <v>0</v>
      </c>
      <c r="D186" s="161">
        <v>0</v>
      </c>
      <c r="E186" s="161">
        <v>0</v>
      </c>
      <c r="F186" s="161">
        <v>0</v>
      </c>
      <c r="G186" s="161">
        <v>0</v>
      </c>
      <c r="H186" s="161">
        <v>0</v>
      </c>
      <c r="I186" s="161">
        <v>0</v>
      </c>
      <c r="J186" s="161">
        <v>0</v>
      </c>
      <c r="K186" s="161">
        <v>0</v>
      </c>
      <c r="L186" s="161">
        <v>0</v>
      </c>
      <c r="M186" s="161">
        <v>0</v>
      </c>
      <c r="N186" s="161">
        <v>0</v>
      </c>
      <c r="O186" s="161">
        <v>0</v>
      </c>
      <c r="P186" s="161">
        <v>0</v>
      </c>
      <c r="Q186" s="161">
        <v>0</v>
      </c>
      <c r="R186" s="161">
        <v>0</v>
      </c>
      <c r="S186" s="161">
        <v>0</v>
      </c>
      <c r="T186" s="161">
        <v>0</v>
      </c>
      <c r="U186" s="161">
        <v>0</v>
      </c>
      <c r="V186" s="161">
        <v>0</v>
      </c>
      <c r="W186" s="161">
        <v>0</v>
      </c>
      <c r="X186" s="161">
        <v>0</v>
      </c>
      <c r="Y186" s="161">
        <v>0</v>
      </c>
      <c r="Z186" s="161">
        <v>0</v>
      </c>
      <c r="AA186" s="161">
        <v>0</v>
      </c>
      <c r="AB186" s="161">
        <v>0</v>
      </c>
      <c r="AC186" s="161">
        <v>0</v>
      </c>
      <c r="AD186" s="161">
        <v>0</v>
      </c>
      <c r="AE186" s="161">
        <v>0</v>
      </c>
      <c r="AF186" s="161">
        <v>0</v>
      </c>
      <c r="AG186" s="161">
        <v>0</v>
      </c>
      <c r="AH186" s="161">
        <v>0</v>
      </c>
      <c r="AI186" s="161">
        <v>0</v>
      </c>
      <c r="AJ186" s="161">
        <v>0</v>
      </c>
      <c r="AK186" s="161">
        <v>0</v>
      </c>
      <c r="AL186" s="161">
        <v>0</v>
      </c>
      <c r="AM186" s="161">
        <v>0</v>
      </c>
      <c r="AN186" s="161">
        <v>0</v>
      </c>
      <c r="AO186" s="161">
        <v>0</v>
      </c>
      <c r="AP186" s="161">
        <v>0</v>
      </c>
      <c r="AQ186" s="161">
        <v>0</v>
      </c>
      <c r="AR186" s="161">
        <v>0</v>
      </c>
      <c r="AS186" s="161">
        <v>0</v>
      </c>
      <c r="AT186" s="161">
        <v>0</v>
      </c>
      <c r="AU186" s="161">
        <v>0</v>
      </c>
      <c r="AV186" s="161">
        <v>0</v>
      </c>
      <c r="AW186" s="161">
        <v>0</v>
      </c>
      <c r="AX186" s="161">
        <v>0</v>
      </c>
      <c r="AY186" s="161">
        <v>0</v>
      </c>
      <c r="AZ186" s="161">
        <v>0</v>
      </c>
      <c r="BA186" s="161">
        <v>0</v>
      </c>
      <c r="BB186" s="161">
        <v>0</v>
      </c>
      <c r="BC186" s="161">
        <v>0</v>
      </c>
      <c r="BD186" s="161">
        <v>0</v>
      </c>
      <c r="BE186" s="161">
        <v>0</v>
      </c>
      <c r="BF186" s="161">
        <v>0</v>
      </c>
      <c r="BG186" s="161">
        <v>0</v>
      </c>
      <c r="BH186" s="161">
        <v>0</v>
      </c>
      <c r="BI186" s="161">
        <v>0</v>
      </c>
      <c r="BJ186" s="161">
        <v>0</v>
      </c>
      <c r="BK186" s="161">
        <v>0</v>
      </c>
      <c r="BL186" s="161">
        <v>0</v>
      </c>
    </row>
    <row r="187" spans="1:64" x14ac:dyDescent="0.35">
      <c r="A187" s="414"/>
      <c r="B187" s="72" t="s">
        <v>203</v>
      </c>
      <c r="C187" s="161">
        <v>0</v>
      </c>
      <c r="D187" s="161">
        <v>0</v>
      </c>
      <c r="E187" s="161">
        <v>0</v>
      </c>
      <c r="F187" s="161">
        <v>0</v>
      </c>
      <c r="G187" s="161">
        <v>0</v>
      </c>
      <c r="H187" s="161">
        <v>0</v>
      </c>
      <c r="I187" s="161">
        <v>0</v>
      </c>
      <c r="J187" s="161">
        <v>0</v>
      </c>
      <c r="K187" s="161">
        <v>0</v>
      </c>
      <c r="L187" s="161">
        <v>0</v>
      </c>
      <c r="M187" s="161">
        <v>0</v>
      </c>
      <c r="N187" s="161">
        <v>0</v>
      </c>
      <c r="O187" s="161">
        <v>0</v>
      </c>
      <c r="P187" s="161">
        <v>0</v>
      </c>
      <c r="Q187" s="161">
        <v>0</v>
      </c>
      <c r="R187" s="161">
        <v>0</v>
      </c>
      <c r="S187" s="161">
        <v>0</v>
      </c>
      <c r="T187" s="161">
        <v>0</v>
      </c>
      <c r="U187" s="161">
        <v>0</v>
      </c>
      <c r="V187" s="161">
        <v>0</v>
      </c>
      <c r="W187" s="161">
        <v>0</v>
      </c>
      <c r="X187" s="161">
        <v>0</v>
      </c>
      <c r="Y187" s="161">
        <v>0</v>
      </c>
      <c r="Z187" s="161">
        <v>0</v>
      </c>
      <c r="AA187" s="161">
        <v>0</v>
      </c>
      <c r="AB187" s="161">
        <v>0</v>
      </c>
      <c r="AC187" s="161">
        <v>0</v>
      </c>
      <c r="AD187" s="161">
        <v>0</v>
      </c>
      <c r="AE187" s="161">
        <v>0</v>
      </c>
      <c r="AF187" s="161">
        <v>0</v>
      </c>
      <c r="AG187" s="161">
        <v>0</v>
      </c>
      <c r="AH187" s="161">
        <v>0</v>
      </c>
      <c r="AI187" s="161">
        <v>0</v>
      </c>
      <c r="AJ187" s="161">
        <v>0</v>
      </c>
      <c r="AK187" s="161">
        <v>0</v>
      </c>
      <c r="AL187" s="161">
        <v>0</v>
      </c>
      <c r="AM187" s="161">
        <v>0</v>
      </c>
      <c r="AN187" s="161">
        <v>0</v>
      </c>
      <c r="AO187" s="161">
        <v>0</v>
      </c>
      <c r="AP187" s="161">
        <v>0</v>
      </c>
      <c r="AQ187" s="161">
        <v>0</v>
      </c>
      <c r="AR187" s="161">
        <v>0</v>
      </c>
      <c r="AS187" s="161">
        <v>0</v>
      </c>
      <c r="AT187" s="161">
        <v>0</v>
      </c>
      <c r="AU187" s="161">
        <v>0</v>
      </c>
      <c r="AV187" s="161">
        <v>0</v>
      </c>
      <c r="AW187" s="161">
        <v>0</v>
      </c>
      <c r="AX187" s="161">
        <v>0</v>
      </c>
      <c r="AY187" s="161">
        <v>0</v>
      </c>
      <c r="AZ187" s="161">
        <v>0</v>
      </c>
      <c r="BA187" s="161">
        <v>0</v>
      </c>
      <c r="BB187" s="161">
        <v>0</v>
      </c>
      <c r="BC187" s="161">
        <v>0</v>
      </c>
      <c r="BD187" s="161">
        <v>0</v>
      </c>
      <c r="BE187" s="161">
        <v>0</v>
      </c>
      <c r="BF187" s="161">
        <v>0</v>
      </c>
      <c r="BG187" s="161">
        <v>0</v>
      </c>
      <c r="BH187" s="161">
        <v>0</v>
      </c>
      <c r="BI187" s="161">
        <v>0</v>
      </c>
      <c r="BJ187" s="161">
        <v>0</v>
      </c>
      <c r="BK187" s="161">
        <v>0</v>
      </c>
      <c r="BL187" s="161">
        <v>0</v>
      </c>
    </row>
    <row r="188" spans="1:64" x14ac:dyDescent="0.35">
      <c r="A188" s="414"/>
      <c r="B188" s="72" t="s">
        <v>225</v>
      </c>
      <c r="C188" s="161">
        <v>0</v>
      </c>
      <c r="D188" s="161">
        <v>0</v>
      </c>
      <c r="E188" s="161">
        <v>0</v>
      </c>
      <c r="F188" s="161">
        <v>0</v>
      </c>
      <c r="G188" s="161">
        <v>0</v>
      </c>
      <c r="H188" s="161">
        <v>0</v>
      </c>
      <c r="I188" s="161">
        <v>0</v>
      </c>
      <c r="J188" s="161">
        <v>0</v>
      </c>
      <c r="K188" s="161">
        <v>0</v>
      </c>
      <c r="L188" s="161">
        <v>0</v>
      </c>
      <c r="M188" s="161">
        <v>0</v>
      </c>
      <c r="N188" s="161">
        <v>0</v>
      </c>
      <c r="O188" s="161">
        <v>0</v>
      </c>
      <c r="P188" s="161">
        <v>0</v>
      </c>
      <c r="Q188" s="161">
        <v>0</v>
      </c>
      <c r="R188" s="161">
        <v>0</v>
      </c>
      <c r="S188" s="161">
        <v>0</v>
      </c>
      <c r="T188" s="161">
        <v>0</v>
      </c>
      <c r="U188" s="161">
        <v>0</v>
      </c>
      <c r="V188" s="161">
        <v>0</v>
      </c>
      <c r="W188" s="161">
        <v>0</v>
      </c>
      <c r="X188" s="161">
        <v>0</v>
      </c>
      <c r="Y188" s="161">
        <v>0</v>
      </c>
      <c r="Z188" s="161">
        <v>0</v>
      </c>
      <c r="AA188" s="161">
        <v>0</v>
      </c>
      <c r="AB188" s="161">
        <v>0</v>
      </c>
      <c r="AC188" s="161">
        <v>0</v>
      </c>
      <c r="AD188" s="161">
        <v>0</v>
      </c>
      <c r="AE188" s="161">
        <v>0</v>
      </c>
      <c r="AF188" s="161">
        <v>0</v>
      </c>
      <c r="AG188" s="161">
        <v>0</v>
      </c>
      <c r="AH188" s="161">
        <v>0</v>
      </c>
      <c r="AI188" s="161">
        <v>0</v>
      </c>
      <c r="AJ188" s="161">
        <v>0</v>
      </c>
      <c r="AK188" s="161">
        <v>0</v>
      </c>
      <c r="AL188" s="161">
        <v>0</v>
      </c>
      <c r="AM188" s="161">
        <v>0</v>
      </c>
      <c r="AN188" s="161">
        <v>0</v>
      </c>
      <c r="AO188" s="161">
        <v>0</v>
      </c>
      <c r="AP188" s="161">
        <v>0</v>
      </c>
      <c r="AQ188" s="161">
        <v>0</v>
      </c>
      <c r="AR188" s="161">
        <v>0</v>
      </c>
      <c r="AS188" s="161">
        <v>0</v>
      </c>
      <c r="AT188" s="161">
        <v>0</v>
      </c>
      <c r="AU188" s="161">
        <v>0</v>
      </c>
      <c r="AV188" s="161">
        <v>0</v>
      </c>
      <c r="AW188" s="161">
        <v>0</v>
      </c>
      <c r="AX188" s="161">
        <v>0</v>
      </c>
      <c r="AY188" s="161">
        <v>0</v>
      </c>
      <c r="AZ188" s="161">
        <v>0</v>
      </c>
      <c r="BA188" s="161">
        <v>0</v>
      </c>
      <c r="BB188" s="161">
        <v>0</v>
      </c>
      <c r="BC188" s="161">
        <v>0</v>
      </c>
      <c r="BD188" s="161">
        <v>0</v>
      </c>
      <c r="BE188" s="161">
        <v>0</v>
      </c>
      <c r="BF188" s="161">
        <v>0</v>
      </c>
      <c r="BG188" s="161">
        <v>0</v>
      </c>
      <c r="BH188" s="161">
        <v>0</v>
      </c>
      <c r="BI188" s="161">
        <v>0</v>
      </c>
      <c r="BJ188" s="161">
        <v>0</v>
      </c>
      <c r="BK188" s="161">
        <v>0</v>
      </c>
      <c r="BL188" s="161">
        <v>0</v>
      </c>
    </row>
    <row r="189" spans="1:64" x14ac:dyDescent="0.35">
      <c r="A189" s="414"/>
      <c r="B189" s="72" t="s">
        <v>204</v>
      </c>
      <c r="C189" s="161">
        <v>0</v>
      </c>
      <c r="D189" s="161">
        <v>0</v>
      </c>
      <c r="E189" s="161">
        <v>0</v>
      </c>
      <c r="F189" s="161">
        <v>0</v>
      </c>
      <c r="G189" s="161">
        <v>0</v>
      </c>
      <c r="H189" s="161">
        <v>0</v>
      </c>
      <c r="I189" s="161">
        <v>0</v>
      </c>
      <c r="J189" s="161">
        <v>0</v>
      </c>
      <c r="K189" s="161">
        <v>0</v>
      </c>
      <c r="L189" s="161">
        <v>0</v>
      </c>
      <c r="M189" s="161">
        <v>0</v>
      </c>
      <c r="N189" s="161">
        <v>0</v>
      </c>
      <c r="O189" s="161">
        <v>0</v>
      </c>
      <c r="P189" s="161">
        <v>0</v>
      </c>
      <c r="Q189" s="161">
        <v>0</v>
      </c>
      <c r="R189" s="161">
        <v>0</v>
      </c>
      <c r="S189" s="161">
        <v>0</v>
      </c>
      <c r="T189" s="161">
        <v>0</v>
      </c>
      <c r="U189" s="161">
        <v>0</v>
      </c>
      <c r="V189" s="161">
        <v>0</v>
      </c>
      <c r="W189" s="161">
        <v>0</v>
      </c>
      <c r="X189" s="161">
        <v>0</v>
      </c>
      <c r="Y189" s="161">
        <v>0</v>
      </c>
      <c r="Z189" s="161">
        <v>0</v>
      </c>
      <c r="AA189" s="161">
        <v>0</v>
      </c>
      <c r="AB189" s="161">
        <v>0</v>
      </c>
      <c r="AC189" s="161">
        <v>0</v>
      </c>
      <c r="AD189" s="161">
        <v>0</v>
      </c>
      <c r="AE189" s="161">
        <v>0</v>
      </c>
      <c r="AF189" s="161">
        <v>0</v>
      </c>
      <c r="AG189" s="161">
        <v>0</v>
      </c>
      <c r="AH189" s="161">
        <v>0</v>
      </c>
      <c r="AI189" s="161">
        <v>0</v>
      </c>
      <c r="AJ189" s="161">
        <v>0</v>
      </c>
      <c r="AK189" s="161">
        <v>0</v>
      </c>
      <c r="AL189" s="161">
        <v>0</v>
      </c>
      <c r="AM189" s="161">
        <v>0</v>
      </c>
      <c r="AN189" s="161">
        <v>0</v>
      </c>
      <c r="AO189" s="161">
        <v>0</v>
      </c>
      <c r="AP189" s="161">
        <v>0</v>
      </c>
      <c r="AQ189" s="161">
        <v>0</v>
      </c>
      <c r="AR189" s="161">
        <v>0</v>
      </c>
      <c r="AS189" s="161">
        <v>0</v>
      </c>
      <c r="AT189" s="161">
        <v>0</v>
      </c>
      <c r="AU189" s="161">
        <v>0</v>
      </c>
      <c r="AV189" s="161">
        <v>0</v>
      </c>
      <c r="AW189" s="161">
        <v>0</v>
      </c>
      <c r="AX189" s="161">
        <v>0</v>
      </c>
      <c r="AY189" s="161">
        <v>0</v>
      </c>
      <c r="AZ189" s="161">
        <v>0</v>
      </c>
      <c r="BA189" s="161">
        <v>0</v>
      </c>
      <c r="BB189" s="161">
        <v>0</v>
      </c>
      <c r="BC189" s="161">
        <v>0</v>
      </c>
      <c r="BD189" s="161">
        <v>0</v>
      </c>
      <c r="BE189" s="161">
        <v>0</v>
      </c>
      <c r="BF189" s="161">
        <v>0</v>
      </c>
      <c r="BG189" s="161">
        <v>0</v>
      </c>
      <c r="BH189" s="161">
        <v>0</v>
      </c>
      <c r="BI189" s="161">
        <v>0</v>
      </c>
      <c r="BJ189" s="161">
        <v>0</v>
      </c>
      <c r="BK189" s="161">
        <v>0</v>
      </c>
      <c r="BL189" s="161">
        <v>0</v>
      </c>
    </row>
    <row r="190" spans="1:64" x14ac:dyDescent="0.35">
      <c r="A190" s="414"/>
      <c r="B190" s="72" t="s">
        <v>146</v>
      </c>
      <c r="C190" s="161">
        <v>0</v>
      </c>
      <c r="D190" s="161">
        <v>0</v>
      </c>
      <c r="E190" s="161">
        <v>0</v>
      </c>
      <c r="F190" s="161">
        <v>0</v>
      </c>
      <c r="G190" s="161">
        <v>0</v>
      </c>
      <c r="H190" s="161">
        <v>0</v>
      </c>
      <c r="I190" s="161">
        <v>0</v>
      </c>
      <c r="J190" s="161">
        <v>0</v>
      </c>
      <c r="K190" s="161">
        <v>0</v>
      </c>
      <c r="L190" s="161">
        <v>0</v>
      </c>
      <c r="M190" s="161">
        <v>0</v>
      </c>
      <c r="N190" s="161">
        <v>0</v>
      </c>
      <c r="O190" s="161">
        <v>0</v>
      </c>
      <c r="P190" s="161">
        <v>0</v>
      </c>
      <c r="Q190" s="161">
        <v>0</v>
      </c>
      <c r="R190" s="161">
        <v>0</v>
      </c>
      <c r="S190" s="161">
        <v>0</v>
      </c>
      <c r="T190" s="161">
        <v>0</v>
      </c>
      <c r="U190" s="161">
        <v>0</v>
      </c>
      <c r="V190" s="161">
        <v>0</v>
      </c>
      <c r="W190" s="161">
        <v>0</v>
      </c>
      <c r="X190" s="161">
        <v>0</v>
      </c>
      <c r="Y190" s="161">
        <v>0</v>
      </c>
      <c r="Z190" s="161">
        <v>0</v>
      </c>
      <c r="AA190" s="161">
        <v>0</v>
      </c>
      <c r="AB190" s="161">
        <v>0</v>
      </c>
      <c r="AC190" s="161">
        <v>0</v>
      </c>
      <c r="AD190" s="161">
        <v>0</v>
      </c>
      <c r="AE190" s="161">
        <v>0</v>
      </c>
      <c r="AF190" s="161">
        <v>0</v>
      </c>
      <c r="AG190" s="161">
        <v>0</v>
      </c>
      <c r="AH190" s="161">
        <v>0</v>
      </c>
      <c r="AI190" s="161">
        <v>0</v>
      </c>
      <c r="AJ190" s="161">
        <v>0</v>
      </c>
      <c r="AK190" s="161">
        <v>0</v>
      </c>
      <c r="AL190" s="161">
        <v>0</v>
      </c>
      <c r="AM190" s="161">
        <v>0</v>
      </c>
      <c r="AN190" s="161">
        <v>0</v>
      </c>
      <c r="AO190" s="161">
        <v>0</v>
      </c>
      <c r="AP190" s="161">
        <v>0</v>
      </c>
      <c r="AQ190" s="161">
        <v>0</v>
      </c>
      <c r="AR190" s="161">
        <v>0</v>
      </c>
      <c r="AS190" s="161">
        <v>0</v>
      </c>
      <c r="AT190" s="161">
        <v>0</v>
      </c>
      <c r="AU190" s="161">
        <v>0</v>
      </c>
      <c r="AV190" s="161">
        <v>0</v>
      </c>
      <c r="AW190" s="161">
        <v>0</v>
      </c>
      <c r="AX190" s="161">
        <v>0</v>
      </c>
      <c r="AY190" s="161">
        <v>0</v>
      </c>
      <c r="AZ190" s="161">
        <v>0</v>
      </c>
      <c r="BA190" s="161">
        <v>0</v>
      </c>
      <c r="BB190" s="161">
        <v>0</v>
      </c>
      <c r="BC190" s="161">
        <v>0</v>
      </c>
      <c r="BD190" s="161">
        <v>0</v>
      </c>
      <c r="BE190" s="161">
        <v>0</v>
      </c>
      <c r="BF190" s="161">
        <v>0</v>
      </c>
      <c r="BG190" s="161">
        <v>0</v>
      </c>
      <c r="BH190" s="161">
        <v>0</v>
      </c>
      <c r="BI190" s="161">
        <v>0</v>
      </c>
      <c r="BJ190" s="161">
        <v>0</v>
      </c>
      <c r="BK190" s="161">
        <v>0</v>
      </c>
      <c r="BL190" s="161">
        <v>0</v>
      </c>
    </row>
    <row r="191" spans="1:64" x14ac:dyDescent="0.35">
      <c r="A191" s="414"/>
      <c r="B191" s="72" t="s">
        <v>205</v>
      </c>
      <c r="C191" s="161">
        <v>0</v>
      </c>
      <c r="D191" s="161">
        <v>0</v>
      </c>
      <c r="E191" s="161">
        <v>0</v>
      </c>
      <c r="F191" s="161">
        <v>0</v>
      </c>
      <c r="G191" s="161">
        <v>0</v>
      </c>
      <c r="H191" s="161">
        <v>0</v>
      </c>
      <c r="I191" s="161">
        <v>0</v>
      </c>
      <c r="J191" s="161">
        <v>0</v>
      </c>
      <c r="K191" s="161">
        <v>0</v>
      </c>
      <c r="L191" s="161">
        <v>0</v>
      </c>
      <c r="M191" s="161">
        <v>0</v>
      </c>
      <c r="N191" s="161">
        <v>0</v>
      </c>
      <c r="O191" s="161">
        <v>0</v>
      </c>
      <c r="P191" s="161">
        <v>0</v>
      </c>
      <c r="Q191" s="161">
        <v>0</v>
      </c>
      <c r="R191" s="161">
        <v>0</v>
      </c>
      <c r="S191" s="161">
        <v>0</v>
      </c>
      <c r="T191" s="161">
        <v>0</v>
      </c>
      <c r="U191" s="161">
        <v>0</v>
      </c>
      <c r="V191" s="161">
        <v>0</v>
      </c>
      <c r="W191" s="161">
        <v>0</v>
      </c>
      <c r="X191" s="161">
        <v>0</v>
      </c>
      <c r="Y191" s="161">
        <v>0</v>
      </c>
      <c r="Z191" s="161">
        <v>0</v>
      </c>
      <c r="AA191" s="161">
        <v>0</v>
      </c>
      <c r="AB191" s="161">
        <v>0</v>
      </c>
      <c r="AC191" s="161">
        <v>0</v>
      </c>
      <c r="AD191" s="161">
        <v>0</v>
      </c>
      <c r="AE191" s="161">
        <v>0</v>
      </c>
      <c r="AF191" s="161">
        <v>0</v>
      </c>
      <c r="AG191" s="161">
        <v>0</v>
      </c>
      <c r="AH191" s="161">
        <v>0</v>
      </c>
      <c r="AI191" s="161">
        <v>0</v>
      </c>
      <c r="AJ191" s="161">
        <v>0</v>
      </c>
      <c r="AK191" s="161">
        <v>0</v>
      </c>
      <c r="AL191" s="161">
        <v>0</v>
      </c>
      <c r="AM191" s="161">
        <v>0</v>
      </c>
      <c r="AN191" s="161">
        <v>0</v>
      </c>
      <c r="AO191" s="161">
        <v>0</v>
      </c>
      <c r="AP191" s="161">
        <v>0</v>
      </c>
      <c r="AQ191" s="161">
        <v>0</v>
      </c>
      <c r="AR191" s="161">
        <v>0</v>
      </c>
      <c r="AS191" s="161">
        <v>0</v>
      </c>
      <c r="AT191" s="161">
        <v>0</v>
      </c>
      <c r="AU191" s="161">
        <v>0</v>
      </c>
      <c r="AV191" s="161">
        <v>0</v>
      </c>
      <c r="AW191" s="161">
        <v>0</v>
      </c>
      <c r="AX191" s="161">
        <v>0</v>
      </c>
      <c r="AY191" s="161">
        <v>0</v>
      </c>
      <c r="AZ191" s="161">
        <v>0</v>
      </c>
      <c r="BA191" s="161">
        <v>0</v>
      </c>
      <c r="BB191" s="161">
        <v>0</v>
      </c>
      <c r="BC191" s="161">
        <v>0</v>
      </c>
      <c r="BD191" s="161">
        <v>0</v>
      </c>
      <c r="BE191" s="161">
        <v>0</v>
      </c>
      <c r="BF191" s="161">
        <v>0</v>
      </c>
      <c r="BG191" s="161">
        <v>0</v>
      </c>
      <c r="BH191" s="161">
        <v>0</v>
      </c>
      <c r="BI191" s="161">
        <v>0</v>
      </c>
      <c r="BJ191" s="161">
        <v>0</v>
      </c>
      <c r="BK191" s="161">
        <v>0</v>
      </c>
      <c r="BL191" s="161">
        <v>0</v>
      </c>
    </row>
    <row r="192" spans="1:64" x14ac:dyDescent="0.35">
      <c r="A192" s="414"/>
      <c r="B192" s="72" t="s">
        <v>148</v>
      </c>
      <c r="C192" s="161">
        <v>0</v>
      </c>
      <c r="D192" s="161">
        <v>0</v>
      </c>
      <c r="E192" s="161">
        <v>0</v>
      </c>
      <c r="F192" s="161">
        <v>0</v>
      </c>
      <c r="G192" s="161">
        <v>0</v>
      </c>
      <c r="H192" s="161">
        <v>0</v>
      </c>
      <c r="I192" s="161">
        <v>0</v>
      </c>
      <c r="J192" s="161">
        <v>0</v>
      </c>
      <c r="K192" s="161">
        <v>0</v>
      </c>
      <c r="L192" s="161">
        <v>0</v>
      </c>
      <c r="M192" s="161">
        <v>0</v>
      </c>
      <c r="N192" s="161">
        <v>0</v>
      </c>
      <c r="O192" s="161">
        <v>0</v>
      </c>
      <c r="P192" s="161">
        <v>0</v>
      </c>
      <c r="Q192" s="161">
        <v>0</v>
      </c>
      <c r="R192" s="161">
        <v>0</v>
      </c>
      <c r="S192" s="161">
        <v>0</v>
      </c>
      <c r="T192" s="161">
        <v>0</v>
      </c>
      <c r="U192" s="161">
        <v>0</v>
      </c>
      <c r="V192" s="161">
        <v>0</v>
      </c>
      <c r="W192" s="161">
        <v>0</v>
      </c>
      <c r="X192" s="161">
        <v>0</v>
      </c>
      <c r="Y192" s="161">
        <v>0</v>
      </c>
      <c r="Z192" s="161">
        <v>0</v>
      </c>
      <c r="AA192" s="161">
        <v>0</v>
      </c>
      <c r="AB192" s="161">
        <v>0</v>
      </c>
      <c r="AC192" s="161">
        <v>0</v>
      </c>
      <c r="AD192" s="161">
        <v>0</v>
      </c>
      <c r="AE192" s="161">
        <v>0</v>
      </c>
      <c r="AF192" s="161">
        <v>0</v>
      </c>
      <c r="AG192" s="161">
        <v>0</v>
      </c>
      <c r="AH192" s="161">
        <v>0</v>
      </c>
      <c r="AI192" s="161">
        <v>0</v>
      </c>
      <c r="AJ192" s="161">
        <v>0</v>
      </c>
      <c r="AK192" s="161">
        <v>0</v>
      </c>
      <c r="AL192" s="161">
        <v>0</v>
      </c>
      <c r="AM192" s="161">
        <v>0</v>
      </c>
      <c r="AN192" s="161">
        <v>0</v>
      </c>
      <c r="AO192" s="161">
        <v>0</v>
      </c>
      <c r="AP192" s="161">
        <v>0</v>
      </c>
      <c r="AQ192" s="161">
        <v>0</v>
      </c>
      <c r="AR192" s="161">
        <v>0</v>
      </c>
      <c r="AS192" s="161">
        <v>0</v>
      </c>
      <c r="AT192" s="161">
        <v>0</v>
      </c>
      <c r="AU192" s="161">
        <v>0</v>
      </c>
      <c r="AV192" s="161">
        <v>0</v>
      </c>
      <c r="AW192" s="161">
        <v>0</v>
      </c>
      <c r="AX192" s="161">
        <v>0</v>
      </c>
      <c r="AY192" s="161">
        <v>0</v>
      </c>
      <c r="AZ192" s="161">
        <v>0</v>
      </c>
      <c r="BA192" s="161">
        <v>0</v>
      </c>
      <c r="BB192" s="161">
        <v>0</v>
      </c>
      <c r="BC192" s="161">
        <v>0</v>
      </c>
      <c r="BD192" s="161">
        <v>0</v>
      </c>
      <c r="BE192" s="161">
        <v>0</v>
      </c>
      <c r="BF192" s="161">
        <v>0</v>
      </c>
      <c r="BG192" s="161">
        <v>0</v>
      </c>
      <c r="BH192" s="161">
        <v>0</v>
      </c>
      <c r="BI192" s="161">
        <v>0</v>
      </c>
      <c r="BJ192" s="161">
        <v>0</v>
      </c>
      <c r="BK192" s="161">
        <v>0</v>
      </c>
      <c r="BL192" s="161">
        <v>0</v>
      </c>
    </row>
    <row r="193" spans="1:64" x14ac:dyDescent="0.35">
      <c r="A193" s="414"/>
      <c r="B193" s="72" t="s">
        <v>149</v>
      </c>
      <c r="C193" s="161">
        <v>0</v>
      </c>
      <c r="D193" s="161">
        <v>0</v>
      </c>
      <c r="E193" s="161">
        <v>0</v>
      </c>
      <c r="F193" s="161">
        <v>0</v>
      </c>
      <c r="G193" s="161">
        <v>0</v>
      </c>
      <c r="H193" s="161">
        <v>0</v>
      </c>
      <c r="I193" s="161">
        <v>0</v>
      </c>
      <c r="J193" s="161">
        <v>0</v>
      </c>
      <c r="K193" s="161">
        <v>0</v>
      </c>
      <c r="L193" s="161">
        <v>0</v>
      </c>
      <c r="M193" s="161">
        <v>0</v>
      </c>
      <c r="N193" s="161">
        <v>0</v>
      </c>
      <c r="O193" s="161">
        <v>0</v>
      </c>
      <c r="P193" s="161">
        <v>0</v>
      </c>
      <c r="Q193" s="161">
        <v>0</v>
      </c>
      <c r="R193" s="161">
        <v>0</v>
      </c>
      <c r="S193" s="161">
        <v>0</v>
      </c>
      <c r="T193" s="161">
        <v>0</v>
      </c>
      <c r="U193" s="161">
        <v>0</v>
      </c>
      <c r="V193" s="161">
        <v>0</v>
      </c>
      <c r="W193" s="161">
        <v>0</v>
      </c>
      <c r="X193" s="161">
        <v>0</v>
      </c>
      <c r="Y193" s="161">
        <v>0</v>
      </c>
      <c r="Z193" s="161">
        <v>0</v>
      </c>
      <c r="AA193" s="161">
        <v>0</v>
      </c>
      <c r="AB193" s="161">
        <v>0</v>
      </c>
      <c r="AC193" s="161">
        <v>0</v>
      </c>
      <c r="AD193" s="161">
        <v>0</v>
      </c>
      <c r="AE193" s="161">
        <v>0</v>
      </c>
      <c r="AF193" s="161">
        <v>0</v>
      </c>
      <c r="AG193" s="161">
        <v>0</v>
      </c>
      <c r="AH193" s="161">
        <v>0</v>
      </c>
      <c r="AI193" s="161">
        <v>0</v>
      </c>
      <c r="AJ193" s="161">
        <v>0</v>
      </c>
      <c r="AK193" s="161">
        <v>0</v>
      </c>
      <c r="AL193" s="161">
        <v>0</v>
      </c>
      <c r="AM193" s="161">
        <v>0</v>
      </c>
      <c r="AN193" s="161">
        <v>0</v>
      </c>
      <c r="AO193" s="161">
        <v>0</v>
      </c>
      <c r="AP193" s="161">
        <v>0</v>
      </c>
      <c r="AQ193" s="161">
        <v>0</v>
      </c>
      <c r="AR193" s="161">
        <v>0</v>
      </c>
      <c r="AS193" s="161">
        <v>0</v>
      </c>
      <c r="AT193" s="161">
        <v>0</v>
      </c>
      <c r="AU193" s="161">
        <v>0</v>
      </c>
      <c r="AV193" s="161">
        <v>0</v>
      </c>
      <c r="AW193" s="161">
        <v>0</v>
      </c>
      <c r="AX193" s="161">
        <v>0</v>
      </c>
      <c r="AY193" s="161">
        <v>0</v>
      </c>
      <c r="AZ193" s="161">
        <v>0</v>
      </c>
      <c r="BA193" s="161">
        <v>0</v>
      </c>
      <c r="BB193" s="161">
        <v>0</v>
      </c>
      <c r="BC193" s="161">
        <v>0</v>
      </c>
      <c r="BD193" s="161">
        <v>0</v>
      </c>
      <c r="BE193" s="161">
        <v>0</v>
      </c>
      <c r="BF193" s="161">
        <v>0</v>
      </c>
      <c r="BG193" s="161">
        <v>0</v>
      </c>
      <c r="BH193" s="161">
        <v>0</v>
      </c>
      <c r="BI193" s="161">
        <v>0</v>
      </c>
      <c r="BJ193" s="161">
        <v>0</v>
      </c>
      <c r="BK193" s="161">
        <v>0</v>
      </c>
      <c r="BL193" s="161">
        <v>0</v>
      </c>
    </row>
    <row r="194" spans="1:64" x14ac:dyDescent="0.35">
      <c r="A194" s="414"/>
    </row>
    <row r="195" spans="1:64" x14ac:dyDescent="0.35">
      <c r="A195" s="414"/>
      <c r="B195" s="406" t="s">
        <v>1334</v>
      </c>
    </row>
    <row r="196" spans="1:64" x14ac:dyDescent="0.35">
      <c r="A196" s="414"/>
      <c r="B196" s="67" t="s">
        <v>1335</v>
      </c>
      <c r="C196" s="173" t="s">
        <v>240</v>
      </c>
      <c r="D196" s="173" t="s">
        <v>241</v>
      </c>
      <c r="E196" s="173" t="s">
        <v>242</v>
      </c>
      <c r="F196" s="173" t="s">
        <v>243</v>
      </c>
      <c r="G196" s="173" t="s">
        <v>244</v>
      </c>
      <c r="H196" s="173" t="s">
        <v>245</v>
      </c>
      <c r="I196" s="173" t="s">
        <v>246</v>
      </c>
      <c r="J196" s="173" t="s">
        <v>247</v>
      </c>
      <c r="K196" s="173" t="s">
        <v>248</v>
      </c>
      <c r="L196" s="173" t="s">
        <v>249</v>
      </c>
      <c r="M196" s="173" t="s">
        <v>250</v>
      </c>
      <c r="N196" s="173" t="s">
        <v>251</v>
      </c>
      <c r="O196" s="173" t="s">
        <v>252</v>
      </c>
      <c r="P196" s="173" t="s">
        <v>253</v>
      </c>
      <c r="Q196" s="173" t="s">
        <v>254</v>
      </c>
      <c r="R196" s="173" t="s">
        <v>255</v>
      </c>
      <c r="S196" s="173" t="s">
        <v>256</v>
      </c>
      <c r="T196" s="173" t="s">
        <v>257</v>
      </c>
      <c r="U196" s="173" t="s">
        <v>258</v>
      </c>
      <c r="V196" s="173" t="s">
        <v>259</v>
      </c>
      <c r="W196" s="173" t="s">
        <v>260</v>
      </c>
      <c r="X196" s="173" t="s">
        <v>261</v>
      </c>
      <c r="Y196" s="173" t="s">
        <v>262</v>
      </c>
      <c r="Z196" s="173" t="s">
        <v>263</v>
      </c>
      <c r="AA196" s="173" t="s">
        <v>264</v>
      </c>
      <c r="AB196" s="173" t="s">
        <v>265</v>
      </c>
      <c r="AC196" s="173" t="s">
        <v>266</v>
      </c>
      <c r="AD196" s="173" t="s">
        <v>267</v>
      </c>
      <c r="AE196" s="173" t="s">
        <v>268</v>
      </c>
      <c r="AF196" s="173" t="s">
        <v>269</v>
      </c>
      <c r="AG196" s="173" t="s">
        <v>270</v>
      </c>
      <c r="AH196" s="173" t="s">
        <v>271</v>
      </c>
      <c r="AI196" s="173" t="s">
        <v>272</v>
      </c>
      <c r="AJ196" s="173" t="s">
        <v>273</v>
      </c>
      <c r="AK196" s="173" t="s">
        <v>274</v>
      </c>
      <c r="AL196" s="173" t="s">
        <v>275</v>
      </c>
      <c r="AM196" s="173" t="s">
        <v>276</v>
      </c>
      <c r="AN196" s="173" t="s">
        <v>277</v>
      </c>
      <c r="AO196" s="173" t="s">
        <v>278</v>
      </c>
      <c r="AP196" s="173" t="s">
        <v>279</v>
      </c>
      <c r="AQ196" s="173" t="s">
        <v>280</v>
      </c>
      <c r="AR196" s="173" t="s">
        <v>281</v>
      </c>
      <c r="AS196" s="173" t="s">
        <v>282</v>
      </c>
      <c r="AT196" s="173" t="s">
        <v>283</v>
      </c>
      <c r="AU196" s="173" t="s">
        <v>284</v>
      </c>
      <c r="AV196" s="173" t="s">
        <v>285</v>
      </c>
      <c r="AW196" s="173" t="s">
        <v>286</v>
      </c>
      <c r="AX196" s="173" t="s">
        <v>287</v>
      </c>
      <c r="AY196" s="173" t="s">
        <v>288</v>
      </c>
      <c r="AZ196" s="173" t="s">
        <v>289</v>
      </c>
      <c r="BA196" s="173" t="s">
        <v>290</v>
      </c>
      <c r="BB196" s="173" t="s">
        <v>291</v>
      </c>
      <c r="BC196" s="173" t="s">
        <v>292</v>
      </c>
      <c r="BD196" s="173" t="s">
        <v>293</v>
      </c>
      <c r="BE196" s="173" t="s">
        <v>294</v>
      </c>
      <c r="BF196" s="173" t="s">
        <v>295</v>
      </c>
      <c r="BG196" s="173" t="s">
        <v>296</v>
      </c>
      <c r="BH196" s="173" t="s">
        <v>297</v>
      </c>
      <c r="BI196" s="173" t="s">
        <v>298</v>
      </c>
      <c r="BJ196" s="173" t="s">
        <v>299</v>
      </c>
      <c r="BK196" s="173" t="s">
        <v>300</v>
      </c>
      <c r="BL196" s="173" t="s">
        <v>301</v>
      </c>
    </row>
    <row r="197" spans="1:64" x14ac:dyDescent="0.35">
      <c r="A197" s="414"/>
      <c r="B197" s="78" t="s">
        <v>302</v>
      </c>
      <c r="C197" s="448">
        <v>0.05</v>
      </c>
      <c r="D197" s="448">
        <v>0.05</v>
      </c>
      <c r="E197" s="448">
        <v>0.05</v>
      </c>
      <c r="F197" s="448">
        <v>0.05</v>
      </c>
      <c r="G197" s="448">
        <v>0.05</v>
      </c>
      <c r="H197" s="448">
        <v>0.05</v>
      </c>
      <c r="I197" s="448">
        <v>0.05</v>
      </c>
      <c r="J197" s="448">
        <v>0.05</v>
      </c>
      <c r="K197" s="448">
        <v>0.05</v>
      </c>
      <c r="L197" s="448">
        <v>0.05</v>
      </c>
      <c r="M197" s="448">
        <v>0.05</v>
      </c>
      <c r="N197" s="448">
        <v>0.05</v>
      </c>
      <c r="O197" s="448">
        <v>0.05</v>
      </c>
      <c r="P197" s="448">
        <v>0.05</v>
      </c>
      <c r="Q197" s="448">
        <v>0.05</v>
      </c>
      <c r="R197" s="448">
        <v>0.05</v>
      </c>
      <c r="S197" s="448">
        <v>0.05</v>
      </c>
      <c r="T197" s="448">
        <v>0.05</v>
      </c>
      <c r="U197" s="448">
        <v>0.05</v>
      </c>
      <c r="V197" s="448">
        <v>0.05</v>
      </c>
      <c r="W197" s="448">
        <v>0.05</v>
      </c>
      <c r="X197" s="448">
        <v>0.05</v>
      </c>
      <c r="Y197" s="448">
        <v>0.05</v>
      </c>
      <c r="Z197" s="448">
        <v>0.05</v>
      </c>
      <c r="AA197" s="448">
        <v>0.05</v>
      </c>
      <c r="AB197" s="448">
        <v>0.05</v>
      </c>
      <c r="AC197" s="448">
        <v>0.05</v>
      </c>
      <c r="AD197" s="448">
        <v>0.05</v>
      </c>
      <c r="AE197" s="448">
        <v>0.05</v>
      </c>
      <c r="AF197" s="448">
        <v>0.05</v>
      </c>
      <c r="AG197" s="448">
        <v>0.05</v>
      </c>
      <c r="AH197" s="448">
        <v>0.05</v>
      </c>
      <c r="AI197" s="448">
        <v>0.05</v>
      </c>
      <c r="AJ197" s="448">
        <v>0.05</v>
      </c>
      <c r="AK197" s="448">
        <v>0.05</v>
      </c>
      <c r="AL197" s="448">
        <v>0.05</v>
      </c>
      <c r="AM197" s="448">
        <v>0.05</v>
      </c>
      <c r="AN197" s="448">
        <v>0.05</v>
      </c>
      <c r="AO197" s="448">
        <v>0.05</v>
      </c>
      <c r="AP197" s="448">
        <v>0.05</v>
      </c>
      <c r="AQ197" s="448">
        <v>0.05</v>
      </c>
      <c r="AR197" s="448">
        <v>0.05</v>
      </c>
      <c r="AS197" s="448">
        <v>0.05</v>
      </c>
      <c r="AT197" s="448">
        <v>0.05</v>
      </c>
      <c r="AU197" s="448">
        <v>0.05</v>
      </c>
      <c r="AV197" s="448">
        <v>0.05</v>
      </c>
      <c r="AW197" s="448">
        <v>0.05</v>
      </c>
      <c r="AX197" s="448">
        <v>0.05</v>
      </c>
      <c r="AY197" s="448">
        <v>0.05</v>
      </c>
      <c r="AZ197" s="448">
        <v>0.05</v>
      </c>
      <c r="BA197" s="448">
        <v>0.05</v>
      </c>
      <c r="BB197" s="448">
        <v>0.05</v>
      </c>
      <c r="BC197" s="448">
        <v>0.05</v>
      </c>
      <c r="BD197" s="448">
        <v>0.05</v>
      </c>
      <c r="BE197" s="448">
        <v>0.05</v>
      </c>
      <c r="BF197" s="448">
        <v>0.05</v>
      </c>
      <c r="BG197" s="448">
        <v>0.05</v>
      </c>
      <c r="BH197" s="448">
        <v>0.05</v>
      </c>
      <c r="BI197" s="448">
        <v>0.05</v>
      </c>
      <c r="BJ197" s="448">
        <v>0.05</v>
      </c>
      <c r="BK197" s="448">
        <v>0.05</v>
      </c>
      <c r="BL197" s="448">
        <v>0.05</v>
      </c>
    </row>
    <row r="198" spans="1:64" x14ac:dyDescent="0.35">
      <c r="A198" s="414"/>
      <c r="B198" s="71" t="s">
        <v>154</v>
      </c>
      <c r="C198" s="448">
        <v>0.05</v>
      </c>
      <c r="D198" s="448">
        <v>0.05</v>
      </c>
      <c r="E198" s="448">
        <v>0.05</v>
      </c>
      <c r="F198" s="448">
        <v>0.05</v>
      </c>
      <c r="G198" s="448">
        <v>0.05</v>
      </c>
      <c r="H198" s="448">
        <v>0.05</v>
      </c>
      <c r="I198" s="448">
        <v>0.05</v>
      </c>
      <c r="J198" s="448">
        <v>0.05</v>
      </c>
      <c r="K198" s="448">
        <v>0.05</v>
      </c>
      <c r="L198" s="448">
        <v>0.05</v>
      </c>
      <c r="M198" s="448">
        <v>0.05</v>
      </c>
      <c r="N198" s="448">
        <v>0.05</v>
      </c>
      <c r="O198" s="448">
        <v>0.05</v>
      </c>
      <c r="P198" s="448">
        <v>0.05</v>
      </c>
      <c r="Q198" s="448">
        <v>0.05</v>
      </c>
      <c r="R198" s="448">
        <v>0.05</v>
      </c>
      <c r="S198" s="448">
        <v>0.05</v>
      </c>
      <c r="T198" s="448">
        <v>0.05</v>
      </c>
      <c r="U198" s="448">
        <v>0.05</v>
      </c>
      <c r="V198" s="448">
        <v>0.05</v>
      </c>
      <c r="W198" s="448">
        <v>0.05</v>
      </c>
      <c r="X198" s="448">
        <v>0.05</v>
      </c>
      <c r="Y198" s="448">
        <v>0.05</v>
      </c>
      <c r="Z198" s="448">
        <v>0.05</v>
      </c>
      <c r="AA198" s="448">
        <v>0.05</v>
      </c>
      <c r="AB198" s="448">
        <v>0.05</v>
      </c>
      <c r="AC198" s="448">
        <v>0.05</v>
      </c>
      <c r="AD198" s="448">
        <v>0.05</v>
      </c>
      <c r="AE198" s="448">
        <v>0.05</v>
      </c>
      <c r="AF198" s="448">
        <v>0.05</v>
      </c>
      <c r="AG198" s="448">
        <v>0.05</v>
      </c>
      <c r="AH198" s="448">
        <v>0.05</v>
      </c>
      <c r="AI198" s="448">
        <v>0.05</v>
      </c>
      <c r="AJ198" s="448">
        <v>0.05</v>
      </c>
      <c r="AK198" s="448">
        <v>0.05</v>
      </c>
      <c r="AL198" s="448">
        <v>0.05</v>
      </c>
      <c r="AM198" s="448">
        <v>0.05</v>
      </c>
      <c r="AN198" s="448">
        <v>0.05</v>
      </c>
      <c r="AO198" s="448">
        <v>0.05</v>
      </c>
      <c r="AP198" s="448">
        <v>0.05</v>
      </c>
      <c r="AQ198" s="448">
        <v>0.05</v>
      </c>
      <c r="AR198" s="448">
        <v>0.05</v>
      </c>
      <c r="AS198" s="448">
        <v>0.05</v>
      </c>
      <c r="AT198" s="448">
        <v>0.05</v>
      </c>
      <c r="AU198" s="448">
        <v>0.05</v>
      </c>
      <c r="AV198" s="448">
        <v>0.05</v>
      </c>
      <c r="AW198" s="448">
        <v>0.05</v>
      </c>
      <c r="AX198" s="448">
        <v>0.05</v>
      </c>
      <c r="AY198" s="448">
        <v>0.05</v>
      </c>
      <c r="AZ198" s="448">
        <v>0.05</v>
      </c>
      <c r="BA198" s="448">
        <v>0.05</v>
      </c>
      <c r="BB198" s="448">
        <v>0.05</v>
      </c>
      <c r="BC198" s="448">
        <v>0.05</v>
      </c>
      <c r="BD198" s="448">
        <v>0.05</v>
      </c>
      <c r="BE198" s="448">
        <v>0.05</v>
      </c>
      <c r="BF198" s="448">
        <v>0.05</v>
      </c>
      <c r="BG198" s="448">
        <v>0.05</v>
      </c>
      <c r="BH198" s="448">
        <v>0.05</v>
      </c>
      <c r="BI198" s="448">
        <v>0.05</v>
      </c>
      <c r="BJ198" s="448">
        <v>0.05</v>
      </c>
      <c r="BK198" s="448">
        <v>0.05</v>
      </c>
      <c r="BL198" s="448">
        <v>0.05</v>
      </c>
    </row>
    <row r="199" spans="1:64" x14ac:dyDescent="0.35">
      <c r="A199" s="414"/>
      <c r="B199" s="71" t="s">
        <v>155</v>
      </c>
      <c r="C199" s="448">
        <v>0.05</v>
      </c>
      <c r="D199" s="448">
        <v>0.05</v>
      </c>
      <c r="E199" s="448">
        <v>0.05</v>
      </c>
      <c r="F199" s="448">
        <v>0.05</v>
      </c>
      <c r="G199" s="448">
        <v>0.05</v>
      </c>
      <c r="H199" s="448">
        <v>0.05</v>
      </c>
      <c r="I199" s="448">
        <v>0.05</v>
      </c>
      <c r="J199" s="448">
        <v>0.05</v>
      </c>
      <c r="K199" s="448">
        <v>0.05</v>
      </c>
      <c r="L199" s="448">
        <v>0.05</v>
      </c>
      <c r="M199" s="448">
        <v>0.05</v>
      </c>
      <c r="N199" s="448">
        <v>0.05</v>
      </c>
      <c r="O199" s="448">
        <v>0.05</v>
      </c>
      <c r="P199" s="448">
        <v>0.05</v>
      </c>
      <c r="Q199" s="448">
        <v>0.05</v>
      </c>
      <c r="R199" s="448">
        <v>0.05</v>
      </c>
      <c r="S199" s="448">
        <v>0.05</v>
      </c>
      <c r="T199" s="448">
        <v>0.05</v>
      </c>
      <c r="U199" s="448">
        <v>0.05</v>
      </c>
      <c r="V199" s="448">
        <v>0.05</v>
      </c>
      <c r="W199" s="448">
        <v>0.05</v>
      </c>
      <c r="X199" s="448">
        <v>0.05</v>
      </c>
      <c r="Y199" s="448">
        <v>0.05</v>
      </c>
      <c r="Z199" s="448">
        <v>0.05</v>
      </c>
      <c r="AA199" s="448">
        <v>0.05</v>
      </c>
      <c r="AB199" s="448">
        <v>0.05</v>
      </c>
      <c r="AC199" s="448">
        <v>0.05</v>
      </c>
      <c r="AD199" s="448">
        <v>0.05</v>
      </c>
      <c r="AE199" s="448">
        <v>0.05</v>
      </c>
      <c r="AF199" s="448">
        <v>0.05</v>
      </c>
      <c r="AG199" s="448">
        <v>0.05</v>
      </c>
      <c r="AH199" s="448">
        <v>0.05</v>
      </c>
      <c r="AI199" s="448">
        <v>0.05</v>
      </c>
      <c r="AJ199" s="448">
        <v>0.05</v>
      </c>
      <c r="AK199" s="448">
        <v>0.05</v>
      </c>
      <c r="AL199" s="448">
        <v>0.05</v>
      </c>
      <c r="AM199" s="448">
        <v>0.05</v>
      </c>
      <c r="AN199" s="448">
        <v>0.05</v>
      </c>
      <c r="AO199" s="448">
        <v>0.05</v>
      </c>
      <c r="AP199" s="448">
        <v>0.05</v>
      </c>
      <c r="AQ199" s="448">
        <v>0.05</v>
      </c>
      <c r="AR199" s="448">
        <v>0.05</v>
      </c>
      <c r="AS199" s="448">
        <v>0.05</v>
      </c>
      <c r="AT199" s="448">
        <v>0.05</v>
      </c>
      <c r="AU199" s="448">
        <v>0.05</v>
      </c>
      <c r="AV199" s="448">
        <v>0.05</v>
      </c>
      <c r="AW199" s="448">
        <v>0.05</v>
      </c>
      <c r="AX199" s="448">
        <v>0.05</v>
      </c>
      <c r="AY199" s="448">
        <v>0.05</v>
      </c>
      <c r="AZ199" s="448">
        <v>0.05</v>
      </c>
      <c r="BA199" s="448">
        <v>0.05</v>
      </c>
      <c r="BB199" s="448">
        <v>0.05</v>
      </c>
      <c r="BC199" s="448">
        <v>0.05</v>
      </c>
      <c r="BD199" s="448">
        <v>0.05</v>
      </c>
      <c r="BE199" s="448">
        <v>0.05</v>
      </c>
      <c r="BF199" s="448">
        <v>0.05</v>
      </c>
      <c r="BG199" s="448">
        <v>0.05</v>
      </c>
      <c r="BH199" s="448">
        <v>0.05</v>
      </c>
      <c r="BI199" s="448">
        <v>0.05</v>
      </c>
      <c r="BJ199" s="448">
        <v>0.05</v>
      </c>
      <c r="BK199" s="448">
        <v>0.05</v>
      </c>
      <c r="BL199" s="448">
        <v>0.05</v>
      </c>
    </row>
    <row r="200" spans="1:64" x14ac:dyDescent="0.35">
      <c r="A200" s="414"/>
      <c r="B200" s="71" t="s">
        <v>156</v>
      </c>
      <c r="C200" s="448">
        <v>0.05</v>
      </c>
      <c r="D200" s="448">
        <v>0.05</v>
      </c>
      <c r="E200" s="448">
        <v>0.05</v>
      </c>
      <c r="F200" s="448">
        <v>0.05</v>
      </c>
      <c r="G200" s="448">
        <v>0.05</v>
      </c>
      <c r="H200" s="448">
        <v>0.05</v>
      </c>
      <c r="I200" s="448">
        <v>0.05</v>
      </c>
      <c r="J200" s="448">
        <v>0.05</v>
      </c>
      <c r="K200" s="448">
        <v>0.05</v>
      </c>
      <c r="L200" s="448">
        <v>0.05</v>
      </c>
      <c r="M200" s="448">
        <v>0.05</v>
      </c>
      <c r="N200" s="448">
        <v>0.05</v>
      </c>
      <c r="O200" s="448">
        <v>0.05</v>
      </c>
      <c r="P200" s="448">
        <v>0.05</v>
      </c>
      <c r="Q200" s="448">
        <v>0.05</v>
      </c>
      <c r="R200" s="448">
        <v>0.05</v>
      </c>
      <c r="S200" s="448">
        <v>0.05</v>
      </c>
      <c r="T200" s="448">
        <v>0.05</v>
      </c>
      <c r="U200" s="448">
        <v>0.05</v>
      </c>
      <c r="V200" s="448">
        <v>0.05</v>
      </c>
      <c r="W200" s="448">
        <v>0.05</v>
      </c>
      <c r="X200" s="448">
        <v>0.05</v>
      </c>
      <c r="Y200" s="448">
        <v>0.05</v>
      </c>
      <c r="Z200" s="448">
        <v>0.05</v>
      </c>
      <c r="AA200" s="448">
        <v>0.05</v>
      </c>
      <c r="AB200" s="448">
        <v>0.05</v>
      </c>
      <c r="AC200" s="448">
        <v>0.05</v>
      </c>
      <c r="AD200" s="448">
        <v>0.05</v>
      </c>
      <c r="AE200" s="448">
        <v>0.05</v>
      </c>
      <c r="AF200" s="448">
        <v>0.05</v>
      </c>
      <c r="AG200" s="448">
        <v>0.05</v>
      </c>
      <c r="AH200" s="448">
        <v>0.05</v>
      </c>
      <c r="AI200" s="448">
        <v>0.05</v>
      </c>
      <c r="AJ200" s="448">
        <v>0.05</v>
      </c>
      <c r="AK200" s="448">
        <v>0.05</v>
      </c>
      <c r="AL200" s="448">
        <v>0.05</v>
      </c>
      <c r="AM200" s="448">
        <v>0.05</v>
      </c>
      <c r="AN200" s="448">
        <v>0.05</v>
      </c>
      <c r="AO200" s="448">
        <v>0.05</v>
      </c>
      <c r="AP200" s="448">
        <v>0.05</v>
      </c>
      <c r="AQ200" s="448">
        <v>0.05</v>
      </c>
      <c r="AR200" s="448">
        <v>0.05</v>
      </c>
      <c r="AS200" s="448">
        <v>0.05</v>
      </c>
      <c r="AT200" s="448">
        <v>0.05</v>
      </c>
      <c r="AU200" s="448">
        <v>0.05</v>
      </c>
      <c r="AV200" s="448">
        <v>0.05</v>
      </c>
      <c r="AW200" s="448">
        <v>0.05</v>
      </c>
      <c r="AX200" s="448">
        <v>0.05</v>
      </c>
      <c r="AY200" s="448">
        <v>0.05</v>
      </c>
      <c r="AZ200" s="448">
        <v>0.05</v>
      </c>
      <c r="BA200" s="448">
        <v>0.05</v>
      </c>
      <c r="BB200" s="448">
        <v>0.05</v>
      </c>
      <c r="BC200" s="448">
        <v>0.05</v>
      </c>
      <c r="BD200" s="448">
        <v>0.05</v>
      </c>
      <c r="BE200" s="448">
        <v>0.05</v>
      </c>
      <c r="BF200" s="448">
        <v>0.05</v>
      </c>
      <c r="BG200" s="448">
        <v>0.05</v>
      </c>
      <c r="BH200" s="448">
        <v>0.05</v>
      </c>
      <c r="BI200" s="448">
        <v>0.05</v>
      </c>
      <c r="BJ200" s="448">
        <v>0.05</v>
      </c>
      <c r="BK200" s="448">
        <v>0.05</v>
      </c>
      <c r="BL200" s="448">
        <v>0.05</v>
      </c>
    </row>
    <row r="201" spans="1:64" x14ac:dyDescent="0.35">
      <c r="A201" s="414"/>
      <c r="B201" s="71" t="s">
        <v>157</v>
      </c>
      <c r="C201" s="448">
        <v>0.05</v>
      </c>
      <c r="D201" s="448">
        <v>0.05</v>
      </c>
      <c r="E201" s="448">
        <v>0.05</v>
      </c>
      <c r="F201" s="448">
        <v>0.05</v>
      </c>
      <c r="G201" s="448">
        <v>0.05</v>
      </c>
      <c r="H201" s="448">
        <v>0.05</v>
      </c>
      <c r="I201" s="448">
        <v>0.05</v>
      </c>
      <c r="J201" s="448">
        <v>0.05</v>
      </c>
      <c r="K201" s="448">
        <v>0.05</v>
      </c>
      <c r="L201" s="448">
        <v>0.05</v>
      </c>
      <c r="M201" s="448">
        <v>0.05</v>
      </c>
      <c r="N201" s="448">
        <v>0.05</v>
      </c>
      <c r="O201" s="448">
        <v>0.05</v>
      </c>
      <c r="P201" s="448">
        <v>0.05</v>
      </c>
      <c r="Q201" s="448">
        <v>0.05</v>
      </c>
      <c r="R201" s="448">
        <v>0.05</v>
      </c>
      <c r="S201" s="448">
        <v>0.05</v>
      </c>
      <c r="T201" s="448">
        <v>0.05</v>
      </c>
      <c r="U201" s="448">
        <v>0.05</v>
      </c>
      <c r="V201" s="448">
        <v>0.05</v>
      </c>
      <c r="W201" s="448">
        <v>0.05</v>
      </c>
      <c r="X201" s="448">
        <v>0.05</v>
      </c>
      <c r="Y201" s="448">
        <v>0.05</v>
      </c>
      <c r="Z201" s="448">
        <v>0.05</v>
      </c>
      <c r="AA201" s="448">
        <v>0.05</v>
      </c>
      <c r="AB201" s="448">
        <v>0.05</v>
      </c>
      <c r="AC201" s="448">
        <v>0.05</v>
      </c>
      <c r="AD201" s="448">
        <v>0.05</v>
      </c>
      <c r="AE201" s="448">
        <v>0.05</v>
      </c>
      <c r="AF201" s="448">
        <v>0.05</v>
      </c>
      <c r="AG201" s="448">
        <v>0.05</v>
      </c>
      <c r="AH201" s="448">
        <v>0.05</v>
      </c>
      <c r="AI201" s="448">
        <v>0.05</v>
      </c>
      <c r="AJ201" s="448">
        <v>0.05</v>
      </c>
      <c r="AK201" s="448">
        <v>0.05</v>
      </c>
      <c r="AL201" s="448">
        <v>0.05</v>
      </c>
      <c r="AM201" s="448">
        <v>0.05</v>
      </c>
      <c r="AN201" s="448">
        <v>0.05</v>
      </c>
      <c r="AO201" s="448">
        <v>0.05</v>
      </c>
      <c r="AP201" s="448">
        <v>0.05</v>
      </c>
      <c r="AQ201" s="448">
        <v>0.05</v>
      </c>
      <c r="AR201" s="448">
        <v>0.05</v>
      </c>
      <c r="AS201" s="448">
        <v>0.05</v>
      </c>
      <c r="AT201" s="448">
        <v>0.05</v>
      </c>
      <c r="AU201" s="448">
        <v>0.05</v>
      </c>
      <c r="AV201" s="448">
        <v>0.05</v>
      </c>
      <c r="AW201" s="448">
        <v>0.05</v>
      </c>
      <c r="AX201" s="448">
        <v>0.05</v>
      </c>
      <c r="AY201" s="448">
        <v>0.05</v>
      </c>
      <c r="AZ201" s="448">
        <v>0.05</v>
      </c>
      <c r="BA201" s="448">
        <v>0.05</v>
      </c>
      <c r="BB201" s="448">
        <v>0.05</v>
      </c>
      <c r="BC201" s="448">
        <v>0.05</v>
      </c>
      <c r="BD201" s="448">
        <v>0.05</v>
      </c>
      <c r="BE201" s="448">
        <v>0.05</v>
      </c>
      <c r="BF201" s="448">
        <v>0.05</v>
      </c>
      <c r="BG201" s="448">
        <v>0.05</v>
      </c>
      <c r="BH201" s="448">
        <v>0.05</v>
      </c>
      <c r="BI201" s="448">
        <v>0.05</v>
      </c>
      <c r="BJ201" s="448">
        <v>0.05</v>
      </c>
      <c r="BK201" s="448">
        <v>0.05</v>
      </c>
      <c r="BL201" s="448">
        <v>0.05</v>
      </c>
    </row>
    <row r="202" spans="1:64" x14ac:dyDescent="0.35">
      <c r="A202" s="414"/>
      <c r="B202" s="71" t="s">
        <v>224</v>
      </c>
      <c r="C202" s="448">
        <v>0.05</v>
      </c>
      <c r="D202" s="448">
        <v>0.05</v>
      </c>
      <c r="E202" s="448">
        <v>0.05</v>
      </c>
      <c r="F202" s="448">
        <v>0.05</v>
      </c>
      <c r="G202" s="448">
        <v>0.05</v>
      </c>
      <c r="H202" s="448">
        <v>0.05</v>
      </c>
      <c r="I202" s="448">
        <v>0.05</v>
      </c>
      <c r="J202" s="448">
        <v>0.05</v>
      </c>
      <c r="K202" s="448">
        <v>0.05</v>
      </c>
      <c r="L202" s="448">
        <v>0.05</v>
      </c>
      <c r="M202" s="448">
        <v>0.05</v>
      </c>
      <c r="N202" s="448">
        <v>0.05</v>
      </c>
      <c r="O202" s="448">
        <v>0.05</v>
      </c>
      <c r="P202" s="448">
        <v>0.05</v>
      </c>
      <c r="Q202" s="448">
        <v>0.05</v>
      </c>
      <c r="R202" s="448">
        <v>0.05</v>
      </c>
      <c r="S202" s="448">
        <v>0.05</v>
      </c>
      <c r="T202" s="448">
        <v>0.05</v>
      </c>
      <c r="U202" s="448">
        <v>0.05</v>
      </c>
      <c r="V202" s="448">
        <v>0.05</v>
      </c>
      <c r="W202" s="448">
        <v>0.05</v>
      </c>
      <c r="X202" s="448">
        <v>0.05</v>
      </c>
      <c r="Y202" s="448">
        <v>0.05</v>
      </c>
      <c r="Z202" s="448">
        <v>0.05</v>
      </c>
      <c r="AA202" s="448">
        <v>0.05</v>
      </c>
      <c r="AB202" s="448">
        <v>0.05</v>
      </c>
      <c r="AC202" s="448">
        <v>0.05</v>
      </c>
      <c r="AD202" s="448">
        <v>0.05</v>
      </c>
      <c r="AE202" s="448">
        <v>0.05</v>
      </c>
      <c r="AF202" s="448">
        <v>0.05</v>
      </c>
      <c r="AG202" s="448">
        <v>0.05</v>
      </c>
      <c r="AH202" s="448">
        <v>0.05</v>
      </c>
      <c r="AI202" s="448">
        <v>0.05</v>
      </c>
      <c r="AJ202" s="448">
        <v>0.05</v>
      </c>
      <c r="AK202" s="448">
        <v>0.05</v>
      </c>
      <c r="AL202" s="448">
        <v>0.05</v>
      </c>
      <c r="AM202" s="448">
        <v>0.05</v>
      </c>
      <c r="AN202" s="448">
        <v>0.05</v>
      </c>
      <c r="AO202" s="448">
        <v>0.05</v>
      </c>
      <c r="AP202" s="448">
        <v>0.05</v>
      </c>
      <c r="AQ202" s="448">
        <v>0.05</v>
      </c>
      <c r="AR202" s="448">
        <v>0.05</v>
      </c>
      <c r="AS202" s="448">
        <v>0.05</v>
      </c>
      <c r="AT202" s="448">
        <v>0.05</v>
      </c>
      <c r="AU202" s="448">
        <v>0.05</v>
      </c>
      <c r="AV202" s="448">
        <v>0.05</v>
      </c>
      <c r="AW202" s="448">
        <v>0.05</v>
      </c>
      <c r="AX202" s="448">
        <v>0.05</v>
      </c>
      <c r="AY202" s="448">
        <v>0.05</v>
      </c>
      <c r="AZ202" s="448">
        <v>0.05</v>
      </c>
      <c r="BA202" s="448">
        <v>0.05</v>
      </c>
      <c r="BB202" s="448">
        <v>0.05</v>
      </c>
      <c r="BC202" s="448">
        <v>0.05</v>
      </c>
      <c r="BD202" s="448">
        <v>0.05</v>
      </c>
      <c r="BE202" s="448">
        <v>0.05</v>
      </c>
      <c r="BF202" s="448">
        <v>0.05</v>
      </c>
      <c r="BG202" s="448">
        <v>0.05</v>
      </c>
      <c r="BH202" s="448">
        <v>0.05</v>
      </c>
      <c r="BI202" s="448">
        <v>0.05</v>
      </c>
      <c r="BJ202" s="448">
        <v>0.05</v>
      </c>
      <c r="BK202" s="448">
        <v>0.05</v>
      </c>
      <c r="BL202" s="448">
        <v>0.05</v>
      </c>
    </row>
    <row r="203" spans="1:64" x14ac:dyDescent="0.35">
      <c r="A203" s="414"/>
      <c r="B203" s="71" t="s">
        <v>159</v>
      </c>
      <c r="C203" s="448">
        <v>0.05</v>
      </c>
      <c r="D203" s="448">
        <v>0.05</v>
      </c>
      <c r="E203" s="448">
        <v>0.05</v>
      </c>
      <c r="F203" s="448">
        <v>0.05</v>
      </c>
      <c r="G203" s="448">
        <v>0.05</v>
      </c>
      <c r="H203" s="448">
        <v>0.05</v>
      </c>
      <c r="I203" s="448">
        <v>0.05</v>
      </c>
      <c r="J203" s="448">
        <v>0.05</v>
      </c>
      <c r="K203" s="448">
        <v>0.05</v>
      </c>
      <c r="L203" s="448">
        <v>0.05</v>
      </c>
      <c r="M203" s="448">
        <v>0.05</v>
      </c>
      <c r="N203" s="448">
        <v>0.05</v>
      </c>
      <c r="O203" s="448">
        <v>0.05</v>
      </c>
      <c r="P203" s="448">
        <v>0.05</v>
      </c>
      <c r="Q203" s="448">
        <v>0.05</v>
      </c>
      <c r="R203" s="448">
        <v>0.05</v>
      </c>
      <c r="S203" s="448">
        <v>0.05</v>
      </c>
      <c r="T203" s="448">
        <v>0.05</v>
      </c>
      <c r="U203" s="448">
        <v>0.05</v>
      </c>
      <c r="V203" s="448">
        <v>0.05</v>
      </c>
      <c r="W203" s="448">
        <v>0.05</v>
      </c>
      <c r="X203" s="448">
        <v>0.05</v>
      </c>
      <c r="Y203" s="448">
        <v>0.05</v>
      </c>
      <c r="Z203" s="448">
        <v>0.05</v>
      </c>
      <c r="AA203" s="448">
        <v>0.05</v>
      </c>
      <c r="AB203" s="448">
        <v>0.05</v>
      </c>
      <c r="AC203" s="448">
        <v>0.05</v>
      </c>
      <c r="AD203" s="448">
        <v>0.05</v>
      </c>
      <c r="AE203" s="448">
        <v>0.05</v>
      </c>
      <c r="AF203" s="448">
        <v>0.05</v>
      </c>
      <c r="AG203" s="448">
        <v>0.05</v>
      </c>
      <c r="AH203" s="448">
        <v>0.05</v>
      </c>
      <c r="AI203" s="448">
        <v>0.05</v>
      </c>
      <c r="AJ203" s="448">
        <v>0.05</v>
      </c>
      <c r="AK203" s="448">
        <v>0.05</v>
      </c>
      <c r="AL203" s="448">
        <v>0.05</v>
      </c>
      <c r="AM203" s="448">
        <v>0.05</v>
      </c>
      <c r="AN203" s="448">
        <v>0.05</v>
      </c>
      <c r="AO203" s="448">
        <v>0.05</v>
      </c>
      <c r="AP203" s="448">
        <v>0.05</v>
      </c>
      <c r="AQ203" s="448">
        <v>0.05</v>
      </c>
      <c r="AR203" s="448">
        <v>0.05</v>
      </c>
      <c r="AS203" s="448">
        <v>0.05</v>
      </c>
      <c r="AT203" s="448">
        <v>0.05</v>
      </c>
      <c r="AU203" s="448">
        <v>0.05</v>
      </c>
      <c r="AV203" s="448">
        <v>0.05</v>
      </c>
      <c r="AW203" s="448">
        <v>0.05</v>
      </c>
      <c r="AX203" s="448">
        <v>0.05</v>
      </c>
      <c r="AY203" s="448">
        <v>0.05</v>
      </c>
      <c r="AZ203" s="448">
        <v>0.05</v>
      </c>
      <c r="BA203" s="448">
        <v>0.05</v>
      </c>
      <c r="BB203" s="448">
        <v>0.05</v>
      </c>
      <c r="BC203" s="448">
        <v>0.05</v>
      </c>
      <c r="BD203" s="448">
        <v>0.05</v>
      </c>
      <c r="BE203" s="448">
        <v>0.05</v>
      </c>
      <c r="BF203" s="448">
        <v>0.05</v>
      </c>
      <c r="BG203" s="448">
        <v>0.05</v>
      </c>
      <c r="BH203" s="448">
        <v>0.05</v>
      </c>
      <c r="BI203" s="448">
        <v>0.05</v>
      </c>
      <c r="BJ203" s="448">
        <v>0.05</v>
      </c>
      <c r="BK203" s="448">
        <v>0.05</v>
      </c>
      <c r="BL203" s="448">
        <v>0.05</v>
      </c>
    </row>
    <row r="204" spans="1:64" x14ac:dyDescent="0.35">
      <c r="A204" s="414"/>
      <c r="B204" s="71" t="s">
        <v>160</v>
      </c>
      <c r="C204" s="448">
        <v>0.05</v>
      </c>
      <c r="D204" s="448">
        <v>0.05</v>
      </c>
      <c r="E204" s="448">
        <v>0.05</v>
      </c>
      <c r="F204" s="448">
        <v>0.05</v>
      </c>
      <c r="G204" s="448">
        <v>0.05</v>
      </c>
      <c r="H204" s="448">
        <v>0.05</v>
      </c>
      <c r="I204" s="448">
        <v>0.05</v>
      </c>
      <c r="J204" s="448">
        <v>0.05</v>
      </c>
      <c r="K204" s="448">
        <v>0.05</v>
      </c>
      <c r="L204" s="448">
        <v>0.05</v>
      </c>
      <c r="M204" s="448">
        <v>0.05</v>
      </c>
      <c r="N204" s="448">
        <v>0.05</v>
      </c>
      <c r="O204" s="448">
        <v>0.05</v>
      </c>
      <c r="P204" s="448">
        <v>0.05</v>
      </c>
      <c r="Q204" s="448">
        <v>0.05</v>
      </c>
      <c r="R204" s="448">
        <v>0.05</v>
      </c>
      <c r="S204" s="448">
        <v>0.05</v>
      </c>
      <c r="T204" s="448">
        <v>0.05</v>
      </c>
      <c r="U204" s="448">
        <v>0.05</v>
      </c>
      <c r="V204" s="448">
        <v>0.05</v>
      </c>
      <c r="W204" s="448">
        <v>0.05</v>
      </c>
      <c r="X204" s="448">
        <v>0.05</v>
      </c>
      <c r="Y204" s="448">
        <v>0.05</v>
      </c>
      <c r="Z204" s="448">
        <v>0.05</v>
      </c>
      <c r="AA204" s="448">
        <v>0.05</v>
      </c>
      <c r="AB204" s="448">
        <v>0.05</v>
      </c>
      <c r="AC204" s="448">
        <v>0.05</v>
      </c>
      <c r="AD204" s="448">
        <v>0.05</v>
      </c>
      <c r="AE204" s="448">
        <v>0.05</v>
      </c>
      <c r="AF204" s="448">
        <v>0.05</v>
      </c>
      <c r="AG204" s="448">
        <v>0.05</v>
      </c>
      <c r="AH204" s="448">
        <v>0.05</v>
      </c>
      <c r="AI204" s="448">
        <v>0.05</v>
      </c>
      <c r="AJ204" s="448">
        <v>0.05</v>
      </c>
      <c r="AK204" s="448">
        <v>0.05</v>
      </c>
      <c r="AL204" s="448">
        <v>0.05</v>
      </c>
      <c r="AM204" s="448">
        <v>0.05</v>
      </c>
      <c r="AN204" s="448">
        <v>0.05</v>
      </c>
      <c r="AO204" s="448">
        <v>0.05</v>
      </c>
      <c r="AP204" s="448">
        <v>0.05</v>
      </c>
      <c r="AQ204" s="448">
        <v>0.05</v>
      </c>
      <c r="AR204" s="448">
        <v>0.05</v>
      </c>
      <c r="AS204" s="448">
        <v>0.05</v>
      </c>
      <c r="AT204" s="448">
        <v>0.05</v>
      </c>
      <c r="AU204" s="448">
        <v>0.05</v>
      </c>
      <c r="AV204" s="448">
        <v>0.05</v>
      </c>
      <c r="AW204" s="448">
        <v>0.05</v>
      </c>
      <c r="AX204" s="448">
        <v>0.05</v>
      </c>
      <c r="AY204" s="448">
        <v>0.05</v>
      </c>
      <c r="AZ204" s="448">
        <v>0.05</v>
      </c>
      <c r="BA204" s="448">
        <v>0.05</v>
      </c>
      <c r="BB204" s="448">
        <v>0.05</v>
      </c>
      <c r="BC204" s="448">
        <v>0.05</v>
      </c>
      <c r="BD204" s="448">
        <v>0.05</v>
      </c>
      <c r="BE204" s="448">
        <v>0.05</v>
      </c>
      <c r="BF204" s="448">
        <v>0.05</v>
      </c>
      <c r="BG204" s="448">
        <v>0.05</v>
      </c>
      <c r="BH204" s="448">
        <v>0.05</v>
      </c>
      <c r="BI204" s="448">
        <v>0.05</v>
      </c>
      <c r="BJ204" s="448">
        <v>0.05</v>
      </c>
      <c r="BK204" s="448">
        <v>0.05</v>
      </c>
      <c r="BL204" s="448">
        <v>0.05</v>
      </c>
    </row>
    <row r="205" spans="1:64" x14ac:dyDescent="0.35">
      <c r="A205" s="414"/>
      <c r="B205" s="71" t="s">
        <v>161</v>
      </c>
      <c r="C205" s="448">
        <v>0.05</v>
      </c>
      <c r="D205" s="448">
        <v>0.05</v>
      </c>
      <c r="E205" s="448">
        <v>0.05</v>
      </c>
      <c r="F205" s="448">
        <v>0.05</v>
      </c>
      <c r="G205" s="448">
        <v>0.05</v>
      </c>
      <c r="H205" s="448">
        <v>0.05</v>
      </c>
      <c r="I205" s="448">
        <v>0.05</v>
      </c>
      <c r="J205" s="448">
        <v>0.05</v>
      </c>
      <c r="K205" s="448">
        <v>0.05</v>
      </c>
      <c r="L205" s="448">
        <v>0.05</v>
      </c>
      <c r="M205" s="448">
        <v>0.05</v>
      </c>
      <c r="N205" s="448">
        <v>0.05</v>
      </c>
      <c r="O205" s="448">
        <v>0.05</v>
      </c>
      <c r="P205" s="448">
        <v>0.05</v>
      </c>
      <c r="Q205" s="448">
        <v>0.05</v>
      </c>
      <c r="R205" s="448">
        <v>0.05</v>
      </c>
      <c r="S205" s="448">
        <v>0.05</v>
      </c>
      <c r="T205" s="448">
        <v>0.05</v>
      </c>
      <c r="U205" s="448">
        <v>0.05</v>
      </c>
      <c r="V205" s="448">
        <v>0.05</v>
      </c>
      <c r="W205" s="448">
        <v>0.05</v>
      </c>
      <c r="X205" s="448">
        <v>0.05</v>
      </c>
      <c r="Y205" s="448">
        <v>0.05</v>
      </c>
      <c r="Z205" s="448">
        <v>0.05</v>
      </c>
      <c r="AA205" s="448">
        <v>0.05</v>
      </c>
      <c r="AB205" s="448">
        <v>0.05</v>
      </c>
      <c r="AC205" s="448">
        <v>0.05</v>
      </c>
      <c r="AD205" s="448">
        <v>0.05</v>
      </c>
      <c r="AE205" s="448">
        <v>0.05</v>
      </c>
      <c r="AF205" s="448">
        <v>0.05</v>
      </c>
      <c r="AG205" s="448">
        <v>0.05</v>
      </c>
      <c r="AH205" s="448">
        <v>0.05</v>
      </c>
      <c r="AI205" s="448">
        <v>0.05</v>
      </c>
      <c r="AJ205" s="448">
        <v>0.05</v>
      </c>
      <c r="AK205" s="448">
        <v>0.05</v>
      </c>
      <c r="AL205" s="448">
        <v>0.05</v>
      </c>
      <c r="AM205" s="448">
        <v>0.05</v>
      </c>
      <c r="AN205" s="448">
        <v>0.05</v>
      </c>
      <c r="AO205" s="448">
        <v>0.05</v>
      </c>
      <c r="AP205" s="448">
        <v>0.05</v>
      </c>
      <c r="AQ205" s="448">
        <v>0.05</v>
      </c>
      <c r="AR205" s="448">
        <v>0.05</v>
      </c>
      <c r="AS205" s="448">
        <v>0.05</v>
      </c>
      <c r="AT205" s="448">
        <v>0.05</v>
      </c>
      <c r="AU205" s="448">
        <v>0.05</v>
      </c>
      <c r="AV205" s="448">
        <v>0.05</v>
      </c>
      <c r="AW205" s="448">
        <v>0.05</v>
      </c>
      <c r="AX205" s="448">
        <v>0.05</v>
      </c>
      <c r="AY205" s="448">
        <v>0.05</v>
      </c>
      <c r="AZ205" s="448">
        <v>0.05</v>
      </c>
      <c r="BA205" s="448">
        <v>0.05</v>
      </c>
      <c r="BB205" s="448">
        <v>0.05</v>
      </c>
      <c r="BC205" s="448">
        <v>0.05</v>
      </c>
      <c r="BD205" s="448">
        <v>0.05</v>
      </c>
      <c r="BE205" s="448">
        <v>0.05</v>
      </c>
      <c r="BF205" s="448">
        <v>0.05</v>
      </c>
      <c r="BG205" s="448">
        <v>0.05</v>
      </c>
      <c r="BH205" s="448">
        <v>0.05</v>
      </c>
      <c r="BI205" s="448">
        <v>0.05</v>
      </c>
      <c r="BJ205" s="448">
        <v>0.05</v>
      </c>
      <c r="BK205" s="448">
        <v>0.05</v>
      </c>
      <c r="BL205" s="448">
        <v>0.05</v>
      </c>
    </row>
    <row r="206" spans="1:64" x14ac:dyDescent="0.35">
      <c r="A206" s="414"/>
      <c r="B206" s="71" t="s">
        <v>162</v>
      </c>
      <c r="C206" s="448">
        <v>0.05</v>
      </c>
      <c r="D206" s="448">
        <v>0.05</v>
      </c>
      <c r="E206" s="448">
        <v>0.05</v>
      </c>
      <c r="F206" s="448">
        <v>0.05</v>
      </c>
      <c r="G206" s="448">
        <v>0.05</v>
      </c>
      <c r="H206" s="448">
        <v>0.05</v>
      </c>
      <c r="I206" s="448">
        <v>0.05</v>
      </c>
      <c r="J206" s="448">
        <v>0.05</v>
      </c>
      <c r="K206" s="448">
        <v>0.05</v>
      </c>
      <c r="L206" s="448">
        <v>0.05</v>
      </c>
      <c r="M206" s="448">
        <v>0.05</v>
      </c>
      <c r="N206" s="448">
        <v>0.05</v>
      </c>
      <c r="O206" s="448">
        <v>0.05</v>
      </c>
      <c r="P206" s="448">
        <v>0.05</v>
      </c>
      <c r="Q206" s="448">
        <v>0.05</v>
      </c>
      <c r="R206" s="448">
        <v>0.05</v>
      </c>
      <c r="S206" s="448">
        <v>0.05</v>
      </c>
      <c r="T206" s="448">
        <v>0.05</v>
      </c>
      <c r="U206" s="448">
        <v>0.05</v>
      </c>
      <c r="V206" s="448">
        <v>0.05</v>
      </c>
      <c r="W206" s="448">
        <v>0.05</v>
      </c>
      <c r="X206" s="448">
        <v>0.05</v>
      </c>
      <c r="Y206" s="448">
        <v>0.05</v>
      </c>
      <c r="Z206" s="448">
        <v>0.05</v>
      </c>
      <c r="AA206" s="448">
        <v>0.05</v>
      </c>
      <c r="AB206" s="448">
        <v>0.05</v>
      </c>
      <c r="AC206" s="448">
        <v>0.05</v>
      </c>
      <c r="AD206" s="448">
        <v>0.05</v>
      </c>
      <c r="AE206" s="448">
        <v>0.05</v>
      </c>
      <c r="AF206" s="448">
        <v>0.05</v>
      </c>
      <c r="AG206" s="448">
        <v>0.05</v>
      </c>
      <c r="AH206" s="448">
        <v>0.05</v>
      </c>
      <c r="AI206" s="448">
        <v>0.05</v>
      </c>
      <c r="AJ206" s="448">
        <v>0.05</v>
      </c>
      <c r="AK206" s="448">
        <v>0.05</v>
      </c>
      <c r="AL206" s="448">
        <v>0.05</v>
      </c>
      <c r="AM206" s="448">
        <v>0.05</v>
      </c>
      <c r="AN206" s="448">
        <v>0.05</v>
      </c>
      <c r="AO206" s="448">
        <v>0.05</v>
      </c>
      <c r="AP206" s="448">
        <v>0.05</v>
      </c>
      <c r="AQ206" s="448">
        <v>0.05</v>
      </c>
      <c r="AR206" s="448">
        <v>0.05</v>
      </c>
      <c r="AS206" s="448">
        <v>0.05</v>
      </c>
      <c r="AT206" s="448">
        <v>0.05</v>
      </c>
      <c r="AU206" s="448">
        <v>0.05</v>
      </c>
      <c r="AV206" s="448">
        <v>0.05</v>
      </c>
      <c r="AW206" s="448">
        <v>0.05</v>
      </c>
      <c r="AX206" s="448">
        <v>0.05</v>
      </c>
      <c r="AY206" s="448">
        <v>0.05</v>
      </c>
      <c r="AZ206" s="448">
        <v>0.05</v>
      </c>
      <c r="BA206" s="448">
        <v>0.05</v>
      </c>
      <c r="BB206" s="448">
        <v>0.05</v>
      </c>
      <c r="BC206" s="448">
        <v>0.05</v>
      </c>
      <c r="BD206" s="448">
        <v>0.05</v>
      </c>
      <c r="BE206" s="448">
        <v>0.05</v>
      </c>
      <c r="BF206" s="448">
        <v>0.05</v>
      </c>
      <c r="BG206" s="448">
        <v>0.05</v>
      </c>
      <c r="BH206" s="448">
        <v>0.05</v>
      </c>
      <c r="BI206" s="448">
        <v>0.05</v>
      </c>
      <c r="BJ206" s="448">
        <v>0.05</v>
      </c>
      <c r="BK206" s="448">
        <v>0.05</v>
      </c>
      <c r="BL206" s="448">
        <v>0.05</v>
      </c>
    </row>
    <row r="207" spans="1:64" x14ac:dyDescent="0.35">
      <c r="A207" s="414"/>
      <c r="B207" s="71" t="s">
        <v>163</v>
      </c>
      <c r="C207" s="448">
        <v>0.05</v>
      </c>
      <c r="D207" s="448">
        <v>0.05</v>
      </c>
      <c r="E207" s="448">
        <v>0.05</v>
      </c>
      <c r="F207" s="448">
        <v>0.05</v>
      </c>
      <c r="G207" s="448">
        <v>0.05</v>
      </c>
      <c r="H207" s="448">
        <v>0.05</v>
      </c>
      <c r="I207" s="448">
        <v>0.05</v>
      </c>
      <c r="J207" s="448">
        <v>0.05</v>
      </c>
      <c r="K207" s="448">
        <v>0.05</v>
      </c>
      <c r="L207" s="448">
        <v>0.05</v>
      </c>
      <c r="M207" s="448">
        <v>0.05</v>
      </c>
      <c r="N207" s="448">
        <v>0.05</v>
      </c>
      <c r="O207" s="448">
        <v>0.05</v>
      </c>
      <c r="P207" s="448">
        <v>0.05</v>
      </c>
      <c r="Q207" s="448">
        <v>0.05</v>
      </c>
      <c r="R207" s="448">
        <v>0.05</v>
      </c>
      <c r="S207" s="448">
        <v>0.05</v>
      </c>
      <c r="T207" s="448">
        <v>0.05</v>
      </c>
      <c r="U207" s="448">
        <v>0.05</v>
      </c>
      <c r="V207" s="448">
        <v>0.05</v>
      </c>
      <c r="W207" s="448">
        <v>0.05</v>
      </c>
      <c r="X207" s="448">
        <v>0.05</v>
      </c>
      <c r="Y207" s="448">
        <v>0.05</v>
      </c>
      <c r="Z207" s="448">
        <v>0.05</v>
      </c>
      <c r="AA207" s="448">
        <v>0.05</v>
      </c>
      <c r="AB207" s="448">
        <v>0.05</v>
      </c>
      <c r="AC207" s="448">
        <v>0.05</v>
      </c>
      <c r="AD207" s="448">
        <v>0.05</v>
      </c>
      <c r="AE207" s="448">
        <v>0.05</v>
      </c>
      <c r="AF207" s="448">
        <v>0.05</v>
      </c>
      <c r="AG207" s="448">
        <v>0.05</v>
      </c>
      <c r="AH207" s="448">
        <v>0.05</v>
      </c>
      <c r="AI207" s="448">
        <v>0.05</v>
      </c>
      <c r="AJ207" s="448">
        <v>0.05</v>
      </c>
      <c r="AK207" s="448">
        <v>0.05</v>
      </c>
      <c r="AL207" s="448">
        <v>0.05</v>
      </c>
      <c r="AM207" s="448">
        <v>0.05</v>
      </c>
      <c r="AN207" s="448">
        <v>0.05</v>
      </c>
      <c r="AO207" s="448">
        <v>0.05</v>
      </c>
      <c r="AP207" s="448">
        <v>0.05</v>
      </c>
      <c r="AQ207" s="448">
        <v>0.05</v>
      </c>
      <c r="AR207" s="448">
        <v>0.05</v>
      </c>
      <c r="AS207" s="448">
        <v>0.05</v>
      </c>
      <c r="AT207" s="448">
        <v>0.05</v>
      </c>
      <c r="AU207" s="448">
        <v>0.05</v>
      </c>
      <c r="AV207" s="448">
        <v>0.05</v>
      </c>
      <c r="AW207" s="448">
        <v>0.05</v>
      </c>
      <c r="AX207" s="448">
        <v>0.05</v>
      </c>
      <c r="AY207" s="448">
        <v>0.05</v>
      </c>
      <c r="AZ207" s="448">
        <v>0.05</v>
      </c>
      <c r="BA207" s="448">
        <v>0.05</v>
      </c>
      <c r="BB207" s="448">
        <v>0.05</v>
      </c>
      <c r="BC207" s="448">
        <v>0.05</v>
      </c>
      <c r="BD207" s="448">
        <v>0.05</v>
      </c>
      <c r="BE207" s="448">
        <v>0.05</v>
      </c>
      <c r="BF207" s="448">
        <v>0.05</v>
      </c>
      <c r="BG207" s="448">
        <v>0.05</v>
      </c>
      <c r="BH207" s="448">
        <v>0.05</v>
      </c>
      <c r="BI207" s="448">
        <v>0.05</v>
      </c>
      <c r="BJ207" s="448">
        <v>0.05</v>
      </c>
      <c r="BK207" s="448">
        <v>0.05</v>
      </c>
      <c r="BL207" s="448">
        <v>0.05</v>
      </c>
    </row>
    <row r="208" spans="1:64" x14ac:dyDescent="0.35">
      <c r="A208" s="414"/>
      <c r="B208" s="71" t="s">
        <v>164</v>
      </c>
      <c r="C208" s="448">
        <v>0.05</v>
      </c>
      <c r="D208" s="448">
        <v>0.05</v>
      </c>
      <c r="E208" s="448">
        <v>0.05</v>
      </c>
      <c r="F208" s="448">
        <v>0.05</v>
      </c>
      <c r="G208" s="448">
        <v>0.05</v>
      </c>
      <c r="H208" s="448">
        <v>0.05</v>
      </c>
      <c r="I208" s="448">
        <v>0.05</v>
      </c>
      <c r="J208" s="448">
        <v>0.05</v>
      </c>
      <c r="K208" s="448">
        <v>0.05</v>
      </c>
      <c r="L208" s="448">
        <v>0.05</v>
      </c>
      <c r="M208" s="448">
        <v>0.05</v>
      </c>
      <c r="N208" s="448">
        <v>0.05</v>
      </c>
      <c r="O208" s="448">
        <v>0.05</v>
      </c>
      <c r="P208" s="448">
        <v>0.05</v>
      </c>
      <c r="Q208" s="448">
        <v>0.05</v>
      </c>
      <c r="R208" s="448">
        <v>0.05</v>
      </c>
      <c r="S208" s="448">
        <v>0.05</v>
      </c>
      <c r="T208" s="448">
        <v>0.05</v>
      </c>
      <c r="U208" s="448">
        <v>0.05</v>
      </c>
      <c r="V208" s="448">
        <v>0.05</v>
      </c>
      <c r="W208" s="448">
        <v>0.05</v>
      </c>
      <c r="X208" s="448">
        <v>0.05</v>
      </c>
      <c r="Y208" s="448">
        <v>0.05</v>
      </c>
      <c r="Z208" s="448">
        <v>0.05</v>
      </c>
      <c r="AA208" s="448">
        <v>0.05</v>
      </c>
      <c r="AB208" s="448">
        <v>0.05</v>
      </c>
      <c r="AC208" s="448">
        <v>0.05</v>
      </c>
      <c r="AD208" s="448">
        <v>0.05</v>
      </c>
      <c r="AE208" s="448">
        <v>0.05</v>
      </c>
      <c r="AF208" s="448">
        <v>0.05</v>
      </c>
      <c r="AG208" s="448">
        <v>0.05</v>
      </c>
      <c r="AH208" s="448">
        <v>0.05</v>
      </c>
      <c r="AI208" s="448">
        <v>0.05</v>
      </c>
      <c r="AJ208" s="448">
        <v>0.05</v>
      </c>
      <c r="AK208" s="448">
        <v>0.05</v>
      </c>
      <c r="AL208" s="448">
        <v>0.05</v>
      </c>
      <c r="AM208" s="448">
        <v>0.05</v>
      </c>
      <c r="AN208" s="448">
        <v>0.05</v>
      </c>
      <c r="AO208" s="448">
        <v>0.05</v>
      </c>
      <c r="AP208" s="448">
        <v>0.05</v>
      </c>
      <c r="AQ208" s="448">
        <v>0.05</v>
      </c>
      <c r="AR208" s="448">
        <v>0.05</v>
      </c>
      <c r="AS208" s="448">
        <v>0.05</v>
      </c>
      <c r="AT208" s="448">
        <v>0.05</v>
      </c>
      <c r="AU208" s="448">
        <v>0.05</v>
      </c>
      <c r="AV208" s="448">
        <v>0.05</v>
      </c>
      <c r="AW208" s="448">
        <v>0.05</v>
      </c>
      <c r="AX208" s="448">
        <v>0.05</v>
      </c>
      <c r="AY208" s="448">
        <v>0.05</v>
      </c>
      <c r="AZ208" s="448">
        <v>0.05</v>
      </c>
      <c r="BA208" s="448">
        <v>0.05</v>
      </c>
      <c r="BB208" s="448">
        <v>0.05</v>
      </c>
      <c r="BC208" s="448">
        <v>0.05</v>
      </c>
      <c r="BD208" s="448">
        <v>0.05</v>
      </c>
      <c r="BE208" s="448">
        <v>0.05</v>
      </c>
      <c r="BF208" s="448">
        <v>0.05</v>
      </c>
      <c r="BG208" s="448">
        <v>0.05</v>
      </c>
      <c r="BH208" s="448">
        <v>0.05</v>
      </c>
      <c r="BI208" s="448">
        <v>0.05</v>
      </c>
      <c r="BJ208" s="448">
        <v>0.05</v>
      </c>
      <c r="BK208" s="448">
        <v>0.05</v>
      </c>
      <c r="BL208" s="448">
        <v>0.05</v>
      </c>
    </row>
    <row r="209" spans="1:64" x14ac:dyDescent="0.35">
      <c r="A209" s="414"/>
      <c r="B209" s="71" t="s">
        <v>165</v>
      </c>
      <c r="C209" s="448">
        <v>0.05</v>
      </c>
      <c r="D209" s="448">
        <v>0.05</v>
      </c>
      <c r="E209" s="448">
        <v>0.05</v>
      </c>
      <c r="F209" s="448">
        <v>0.05</v>
      </c>
      <c r="G209" s="448">
        <v>0.05</v>
      </c>
      <c r="H209" s="448">
        <v>0.05</v>
      </c>
      <c r="I209" s="448">
        <v>0.05</v>
      </c>
      <c r="J209" s="448">
        <v>0.05</v>
      </c>
      <c r="K209" s="448">
        <v>0.05</v>
      </c>
      <c r="L209" s="448">
        <v>0.05</v>
      </c>
      <c r="M209" s="448">
        <v>0.05</v>
      </c>
      <c r="N209" s="448">
        <v>0.05</v>
      </c>
      <c r="O209" s="448">
        <v>0.05</v>
      </c>
      <c r="P209" s="448">
        <v>0.05</v>
      </c>
      <c r="Q209" s="448">
        <v>0.05</v>
      </c>
      <c r="R209" s="448">
        <v>0.05</v>
      </c>
      <c r="S209" s="448">
        <v>0.05</v>
      </c>
      <c r="T209" s="448">
        <v>0.05</v>
      </c>
      <c r="U209" s="448">
        <v>0.05</v>
      </c>
      <c r="V209" s="448">
        <v>0.05</v>
      </c>
      <c r="W209" s="448">
        <v>0.05</v>
      </c>
      <c r="X209" s="448">
        <v>0.05</v>
      </c>
      <c r="Y209" s="448">
        <v>0.05</v>
      </c>
      <c r="Z209" s="448">
        <v>0.05</v>
      </c>
      <c r="AA209" s="448">
        <v>0.05</v>
      </c>
      <c r="AB209" s="448">
        <v>0.05</v>
      </c>
      <c r="AC209" s="448">
        <v>0.05</v>
      </c>
      <c r="AD209" s="448">
        <v>0.05</v>
      </c>
      <c r="AE209" s="448">
        <v>0.05</v>
      </c>
      <c r="AF209" s="448">
        <v>0.05</v>
      </c>
      <c r="AG209" s="448">
        <v>0.05</v>
      </c>
      <c r="AH209" s="448">
        <v>0.05</v>
      </c>
      <c r="AI209" s="448">
        <v>0.05</v>
      </c>
      <c r="AJ209" s="448">
        <v>0.05</v>
      </c>
      <c r="AK209" s="448">
        <v>0.05</v>
      </c>
      <c r="AL209" s="448">
        <v>0.05</v>
      </c>
      <c r="AM209" s="448">
        <v>0.05</v>
      </c>
      <c r="AN209" s="448">
        <v>0.05</v>
      </c>
      <c r="AO209" s="448">
        <v>0.05</v>
      </c>
      <c r="AP209" s="448">
        <v>0.05</v>
      </c>
      <c r="AQ209" s="448">
        <v>0.05</v>
      </c>
      <c r="AR209" s="448">
        <v>0.05</v>
      </c>
      <c r="AS209" s="448">
        <v>0.05</v>
      </c>
      <c r="AT209" s="448">
        <v>0.05</v>
      </c>
      <c r="AU209" s="448">
        <v>0.05</v>
      </c>
      <c r="AV209" s="448">
        <v>0.05</v>
      </c>
      <c r="AW209" s="448">
        <v>0.05</v>
      </c>
      <c r="AX209" s="448">
        <v>0.05</v>
      </c>
      <c r="AY209" s="448">
        <v>0.05</v>
      </c>
      <c r="AZ209" s="448">
        <v>0.05</v>
      </c>
      <c r="BA209" s="448">
        <v>0.05</v>
      </c>
      <c r="BB209" s="448">
        <v>0.05</v>
      </c>
      <c r="BC209" s="448">
        <v>0.05</v>
      </c>
      <c r="BD209" s="448">
        <v>0.05</v>
      </c>
      <c r="BE209" s="448">
        <v>0.05</v>
      </c>
      <c r="BF209" s="448">
        <v>0.05</v>
      </c>
      <c r="BG209" s="448">
        <v>0.05</v>
      </c>
      <c r="BH209" s="448">
        <v>0.05</v>
      </c>
      <c r="BI209" s="448">
        <v>0.05</v>
      </c>
      <c r="BJ209" s="448">
        <v>0.05</v>
      </c>
      <c r="BK209" s="448">
        <v>0.05</v>
      </c>
      <c r="BL209" s="448">
        <v>0.05</v>
      </c>
    </row>
    <row r="210" spans="1:64" x14ac:dyDescent="0.35">
      <c r="A210" s="414"/>
      <c r="B210" s="71" t="s">
        <v>166</v>
      </c>
      <c r="C210" s="448">
        <v>0.05</v>
      </c>
      <c r="D210" s="448">
        <v>0.05</v>
      </c>
      <c r="E210" s="448">
        <v>0.05</v>
      </c>
      <c r="F210" s="448">
        <v>0.05</v>
      </c>
      <c r="G210" s="448">
        <v>0.05</v>
      </c>
      <c r="H210" s="448">
        <v>0.05</v>
      </c>
      <c r="I210" s="448">
        <v>0.05</v>
      </c>
      <c r="J210" s="448">
        <v>0.05</v>
      </c>
      <c r="K210" s="448">
        <v>0.05</v>
      </c>
      <c r="L210" s="448">
        <v>0.05</v>
      </c>
      <c r="M210" s="448">
        <v>0.05</v>
      </c>
      <c r="N210" s="448">
        <v>0.05</v>
      </c>
      <c r="O210" s="448">
        <v>0.05</v>
      </c>
      <c r="P210" s="448">
        <v>0.05</v>
      </c>
      <c r="Q210" s="448">
        <v>0.05</v>
      </c>
      <c r="R210" s="448">
        <v>0.05</v>
      </c>
      <c r="S210" s="448">
        <v>0.05</v>
      </c>
      <c r="T210" s="448">
        <v>0.05</v>
      </c>
      <c r="U210" s="448">
        <v>0.05</v>
      </c>
      <c r="V210" s="448">
        <v>0.05</v>
      </c>
      <c r="W210" s="448">
        <v>0.05</v>
      </c>
      <c r="X210" s="448">
        <v>0.05</v>
      </c>
      <c r="Y210" s="448">
        <v>0.05</v>
      </c>
      <c r="Z210" s="448">
        <v>0.05</v>
      </c>
      <c r="AA210" s="448">
        <v>0.05</v>
      </c>
      <c r="AB210" s="448">
        <v>0.05</v>
      </c>
      <c r="AC210" s="448">
        <v>0.05</v>
      </c>
      <c r="AD210" s="448">
        <v>0.05</v>
      </c>
      <c r="AE210" s="448">
        <v>0.05</v>
      </c>
      <c r="AF210" s="448">
        <v>0.05</v>
      </c>
      <c r="AG210" s="448">
        <v>0.05</v>
      </c>
      <c r="AH210" s="448">
        <v>0.05</v>
      </c>
      <c r="AI210" s="448">
        <v>0.05</v>
      </c>
      <c r="AJ210" s="448">
        <v>0.05</v>
      </c>
      <c r="AK210" s="448">
        <v>0.05</v>
      </c>
      <c r="AL210" s="448">
        <v>0.05</v>
      </c>
      <c r="AM210" s="448">
        <v>0.05</v>
      </c>
      <c r="AN210" s="448">
        <v>0.05</v>
      </c>
      <c r="AO210" s="448">
        <v>0.05</v>
      </c>
      <c r="AP210" s="448">
        <v>0.05</v>
      </c>
      <c r="AQ210" s="448">
        <v>0.05</v>
      </c>
      <c r="AR210" s="448">
        <v>0.05</v>
      </c>
      <c r="AS210" s="448">
        <v>0.05</v>
      </c>
      <c r="AT210" s="448">
        <v>0.05</v>
      </c>
      <c r="AU210" s="448">
        <v>0.05</v>
      </c>
      <c r="AV210" s="448">
        <v>0.05</v>
      </c>
      <c r="AW210" s="448">
        <v>0.05</v>
      </c>
      <c r="AX210" s="448">
        <v>0.05</v>
      </c>
      <c r="AY210" s="448">
        <v>0.05</v>
      </c>
      <c r="AZ210" s="448">
        <v>0.05</v>
      </c>
      <c r="BA210" s="448">
        <v>0.05</v>
      </c>
      <c r="BB210" s="448">
        <v>0.05</v>
      </c>
      <c r="BC210" s="448">
        <v>0.05</v>
      </c>
      <c r="BD210" s="448">
        <v>0.05</v>
      </c>
      <c r="BE210" s="448">
        <v>0.05</v>
      </c>
      <c r="BF210" s="448">
        <v>0.05</v>
      </c>
      <c r="BG210" s="448">
        <v>0.05</v>
      </c>
      <c r="BH210" s="448">
        <v>0.05</v>
      </c>
      <c r="BI210" s="448">
        <v>0.05</v>
      </c>
      <c r="BJ210" s="448">
        <v>0.05</v>
      </c>
      <c r="BK210" s="448">
        <v>0.05</v>
      </c>
      <c r="BL210" s="448">
        <v>0.05</v>
      </c>
    </row>
    <row r="211" spans="1:64" x14ac:dyDescent="0.35">
      <c r="A211" s="414"/>
      <c r="B211" s="71" t="s">
        <v>167</v>
      </c>
      <c r="C211" s="448">
        <v>0.05</v>
      </c>
      <c r="D211" s="448">
        <v>0.05</v>
      </c>
      <c r="E211" s="448">
        <v>0.05</v>
      </c>
      <c r="F211" s="448">
        <v>0.05</v>
      </c>
      <c r="G211" s="448">
        <v>0.05</v>
      </c>
      <c r="H211" s="448">
        <v>0.05</v>
      </c>
      <c r="I211" s="448">
        <v>0.05</v>
      </c>
      <c r="J211" s="448">
        <v>0.05</v>
      </c>
      <c r="K211" s="448">
        <v>0.05</v>
      </c>
      <c r="L211" s="448">
        <v>0.05</v>
      </c>
      <c r="M211" s="448">
        <v>0.05</v>
      </c>
      <c r="N211" s="448">
        <v>0.05</v>
      </c>
      <c r="O211" s="448">
        <v>0.05</v>
      </c>
      <c r="P211" s="448">
        <v>0.05</v>
      </c>
      <c r="Q211" s="448">
        <v>0.05</v>
      </c>
      <c r="R211" s="448">
        <v>0.05</v>
      </c>
      <c r="S211" s="448">
        <v>0.05</v>
      </c>
      <c r="T211" s="448">
        <v>0.05</v>
      </c>
      <c r="U211" s="448">
        <v>0.05</v>
      </c>
      <c r="V211" s="448">
        <v>0.05</v>
      </c>
      <c r="W211" s="448">
        <v>0.05</v>
      </c>
      <c r="X211" s="448">
        <v>0.05</v>
      </c>
      <c r="Y211" s="448">
        <v>0.05</v>
      </c>
      <c r="Z211" s="448">
        <v>0.05</v>
      </c>
      <c r="AA211" s="448">
        <v>0.05</v>
      </c>
      <c r="AB211" s="448">
        <v>0.05</v>
      </c>
      <c r="AC211" s="448">
        <v>0.05</v>
      </c>
      <c r="AD211" s="448">
        <v>0.05</v>
      </c>
      <c r="AE211" s="448">
        <v>0.05</v>
      </c>
      <c r="AF211" s="448">
        <v>0.05</v>
      </c>
      <c r="AG211" s="448">
        <v>0.05</v>
      </c>
      <c r="AH211" s="448">
        <v>0.05</v>
      </c>
      <c r="AI211" s="448">
        <v>0.05</v>
      </c>
      <c r="AJ211" s="448">
        <v>0.05</v>
      </c>
      <c r="AK211" s="448">
        <v>0.05</v>
      </c>
      <c r="AL211" s="448">
        <v>0.05</v>
      </c>
      <c r="AM211" s="448">
        <v>0.05</v>
      </c>
      <c r="AN211" s="448">
        <v>0.05</v>
      </c>
      <c r="AO211" s="448">
        <v>0.05</v>
      </c>
      <c r="AP211" s="448">
        <v>0.05</v>
      </c>
      <c r="AQ211" s="448">
        <v>0.05</v>
      </c>
      <c r="AR211" s="448">
        <v>0.05</v>
      </c>
      <c r="AS211" s="448">
        <v>0.05</v>
      </c>
      <c r="AT211" s="448">
        <v>0.05</v>
      </c>
      <c r="AU211" s="448">
        <v>0.05</v>
      </c>
      <c r="AV211" s="448">
        <v>0.05</v>
      </c>
      <c r="AW211" s="448">
        <v>0.05</v>
      </c>
      <c r="AX211" s="448">
        <v>0.05</v>
      </c>
      <c r="AY211" s="448">
        <v>0.05</v>
      </c>
      <c r="AZ211" s="448">
        <v>0.05</v>
      </c>
      <c r="BA211" s="448">
        <v>0.05</v>
      </c>
      <c r="BB211" s="448">
        <v>0.05</v>
      </c>
      <c r="BC211" s="448">
        <v>0.05</v>
      </c>
      <c r="BD211" s="448">
        <v>0.05</v>
      </c>
      <c r="BE211" s="448">
        <v>0.05</v>
      </c>
      <c r="BF211" s="448">
        <v>0.05</v>
      </c>
      <c r="BG211" s="448">
        <v>0.05</v>
      </c>
      <c r="BH211" s="448">
        <v>0.05</v>
      </c>
      <c r="BI211" s="448">
        <v>0.05</v>
      </c>
      <c r="BJ211" s="448">
        <v>0.05</v>
      </c>
      <c r="BK211" s="448">
        <v>0.05</v>
      </c>
      <c r="BL211" s="448">
        <v>0.05</v>
      </c>
    </row>
    <row r="212" spans="1:64" x14ac:dyDescent="0.35">
      <c r="A212" s="414"/>
      <c r="B212" s="71" t="s">
        <v>168</v>
      </c>
      <c r="C212" s="448">
        <v>0.05</v>
      </c>
      <c r="D212" s="448">
        <v>0.05</v>
      </c>
      <c r="E212" s="448">
        <v>0.05</v>
      </c>
      <c r="F212" s="448">
        <v>0.05</v>
      </c>
      <c r="G212" s="448">
        <v>0.05</v>
      </c>
      <c r="H212" s="448">
        <v>0.05</v>
      </c>
      <c r="I212" s="448">
        <v>0.05</v>
      </c>
      <c r="J212" s="448">
        <v>0.05</v>
      </c>
      <c r="K212" s="448">
        <v>0.05</v>
      </c>
      <c r="L212" s="448">
        <v>0.05</v>
      </c>
      <c r="M212" s="448">
        <v>0.05</v>
      </c>
      <c r="N212" s="448">
        <v>0.05</v>
      </c>
      <c r="O212" s="448">
        <v>0.05</v>
      </c>
      <c r="P212" s="448">
        <v>0.05</v>
      </c>
      <c r="Q212" s="448">
        <v>0.05</v>
      </c>
      <c r="R212" s="448">
        <v>0.05</v>
      </c>
      <c r="S212" s="448">
        <v>0.05</v>
      </c>
      <c r="T212" s="448">
        <v>0.05</v>
      </c>
      <c r="U212" s="448">
        <v>0.05</v>
      </c>
      <c r="V212" s="448">
        <v>0.05</v>
      </c>
      <c r="W212" s="448">
        <v>0.05</v>
      </c>
      <c r="X212" s="448">
        <v>0.05</v>
      </c>
      <c r="Y212" s="448">
        <v>0.05</v>
      </c>
      <c r="Z212" s="448">
        <v>0.05</v>
      </c>
      <c r="AA212" s="448">
        <v>0.05</v>
      </c>
      <c r="AB212" s="448">
        <v>0.05</v>
      </c>
      <c r="AC212" s="448">
        <v>0.05</v>
      </c>
      <c r="AD212" s="448">
        <v>0.05</v>
      </c>
      <c r="AE212" s="448">
        <v>0.05</v>
      </c>
      <c r="AF212" s="448">
        <v>0.05</v>
      </c>
      <c r="AG212" s="448">
        <v>0.05</v>
      </c>
      <c r="AH212" s="448">
        <v>0.05</v>
      </c>
      <c r="AI212" s="448">
        <v>0.05</v>
      </c>
      <c r="AJ212" s="448">
        <v>0.05</v>
      </c>
      <c r="AK212" s="448">
        <v>0.05</v>
      </c>
      <c r="AL212" s="448">
        <v>0.05</v>
      </c>
      <c r="AM212" s="448">
        <v>0.05</v>
      </c>
      <c r="AN212" s="448">
        <v>0.05</v>
      </c>
      <c r="AO212" s="448">
        <v>0.05</v>
      </c>
      <c r="AP212" s="448">
        <v>0.05</v>
      </c>
      <c r="AQ212" s="448">
        <v>0.05</v>
      </c>
      <c r="AR212" s="448">
        <v>0.05</v>
      </c>
      <c r="AS212" s="448">
        <v>0.05</v>
      </c>
      <c r="AT212" s="448">
        <v>0.05</v>
      </c>
      <c r="AU212" s="448">
        <v>0.05</v>
      </c>
      <c r="AV212" s="448">
        <v>0.05</v>
      </c>
      <c r="AW212" s="448">
        <v>0.05</v>
      </c>
      <c r="AX212" s="448">
        <v>0.05</v>
      </c>
      <c r="AY212" s="448">
        <v>0.05</v>
      </c>
      <c r="AZ212" s="448">
        <v>0.05</v>
      </c>
      <c r="BA212" s="448">
        <v>0.05</v>
      </c>
      <c r="BB212" s="448">
        <v>0.05</v>
      </c>
      <c r="BC212" s="448">
        <v>0.05</v>
      </c>
      <c r="BD212" s="448">
        <v>0.05</v>
      </c>
      <c r="BE212" s="448">
        <v>0.05</v>
      </c>
      <c r="BF212" s="448">
        <v>0.05</v>
      </c>
      <c r="BG212" s="448">
        <v>0.05</v>
      </c>
      <c r="BH212" s="448">
        <v>0.05</v>
      </c>
      <c r="BI212" s="448">
        <v>0.05</v>
      </c>
      <c r="BJ212" s="448">
        <v>0.05</v>
      </c>
      <c r="BK212" s="448">
        <v>0.05</v>
      </c>
      <c r="BL212" s="448">
        <v>0.05</v>
      </c>
    </row>
    <row r="213" spans="1:64" x14ac:dyDescent="0.35">
      <c r="A213" s="414"/>
      <c r="B213" s="71" t="s">
        <v>303</v>
      </c>
      <c r="C213" s="448">
        <v>0.05</v>
      </c>
      <c r="D213" s="448">
        <v>0.05</v>
      </c>
      <c r="E213" s="448">
        <v>0.05</v>
      </c>
      <c r="F213" s="448">
        <v>0.05</v>
      </c>
      <c r="G213" s="448">
        <v>0.05</v>
      </c>
      <c r="H213" s="448">
        <v>0.05</v>
      </c>
      <c r="I213" s="448">
        <v>0.05</v>
      </c>
      <c r="J213" s="448">
        <v>0.05</v>
      </c>
      <c r="K213" s="448">
        <v>0.05</v>
      </c>
      <c r="L213" s="448">
        <v>0.05</v>
      </c>
      <c r="M213" s="448">
        <v>0.05</v>
      </c>
      <c r="N213" s="448">
        <v>0.05</v>
      </c>
      <c r="O213" s="448">
        <v>0.05</v>
      </c>
      <c r="P213" s="448">
        <v>0.05</v>
      </c>
      <c r="Q213" s="448">
        <v>0.05</v>
      </c>
      <c r="R213" s="448">
        <v>0.05</v>
      </c>
      <c r="S213" s="448">
        <v>0.05</v>
      </c>
      <c r="T213" s="448">
        <v>0.05</v>
      </c>
      <c r="U213" s="448">
        <v>0.05</v>
      </c>
      <c r="V213" s="448">
        <v>0.05</v>
      </c>
      <c r="W213" s="448">
        <v>0.05</v>
      </c>
      <c r="X213" s="448">
        <v>0.05</v>
      </c>
      <c r="Y213" s="448">
        <v>0.05</v>
      </c>
      <c r="Z213" s="448">
        <v>0.05</v>
      </c>
      <c r="AA213" s="448">
        <v>0.05</v>
      </c>
      <c r="AB213" s="448">
        <v>0.05</v>
      </c>
      <c r="AC213" s="448">
        <v>0.05</v>
      </c>
      <c r="AD213" s="448">
        <v>0.05</v>
      </c>
      <c r="AE213" s="448">
        <v>0.05</v>
      </c>
      <c r="AF213" s="448">
        <v>0.05</v>
      </c>
      <c r="AG213" s="448">
        <v>0.05</v>
      </c>
      <c r="AH213" s="448">
        <v>0.05</v>
      </c>
      <c r="AI213" s="448">
        <v>0.05</v>
      </c>
      <c r="AJ213" s="448">
        <v>0.05</v>
      </c>
      <c r="AK213" s="448">
        <v>0.05</v>
      </c>
      <c r="AL213" s="448">
        <v>0.05</v>
      </c>
      <c r="AM213" s="448">
        <v>0.05</v>
      </c>
      <c r="AN213" s="448">
        <v>0.05</v>
      </c>
      <c r="AO213" s="448">
        <v>0.05</v>
      </c>
      <c r="AP213" s="448">
        <v>0.05</v>
      </c>
      <c r="AQ213" s="448">
        <v>0.05</v>
      </c>
      <c r="AR213" s="448">
        <v>0.05</v>
      </c>
      <c r="AS213" s="448">
        <v>0.05</v>
      </c>
      <c r="AT213" s="448">
        <v>0.05</v>
      </c>
      <c r="AU213" s="448">
        <v>0.05</v>
      </c>
      <c r="AV213" s="448">
        <v>0.05</v>
      </c>
      <c r="AW213" s="448">
        <v>0.05</v>
      </c>
      <c r="AX213" s="448">
        <v>0.05</v>
      </c>
      <c r="AY213" s="448">
        <v>0.05</v>
      </c>
      <c r="AZ213" s="448">
        <v>0.05</v>
      </c>
      <c r="BA213" s="448">
        <v>0.05</v>
      </c>
      <c r="BB213" s="448">
        <v>0.05</v>
      </c>
      <c r="BC213" s="448">
        <v>0.05</v>
      </c>
      <c r="BD213" s="448">
        <v>0.05</v>
      </c>
      <c r="BE213" s="448">
        <v>0.05</v>
      </c>
      <c r="BF213" s="448">
        <v>0.05</v>
      </c>
      <c r="BG213" s="448">
        <v>0.05</v>
      </c>
      <c r="BH213" s="448">
        <v>0.05</v>
      </c>
      <c r="BI213" s="448">
        <v>0.05</v>
      </c>
      <c r="BJ213" s="448">
        <v>0.05</v>
      </c>
      <c r="BK213" s="448">
        <v>0.05</v>
      </c>
      <c r="BL213" s="448">
        <v>0.05</v>
      </c>
    </row>
    <row r="214" spans="1:64" x14ac:dyDescent="0.35">
      <c r="A214" s="414"/>
      <c r="B214" s="71" t="s">
        <v>170</v>
      </c>
      <c r="C214" s="448">
        <v>0.05</v>
      </c>
      <c r="D214" s="448">
        <v>0.05</v>
      </c>
      <c r="E214" s="448">
        <v>0.05</v>
      </c>
      <c r="F214" s="448">
        <v>0.05</v>
      </c>
      <c r="G214" s="448">
        <v>0.05</v>
      </c>
      <c r="H214" s="448">
        <v>0.05</v>
      </c>
      <c r="I214" s="448">
        <v>0.05</v>
      </c>
      <c r="J214" s="448">
        <v>0.05</v>
      </c>
      <c r="K214" s="448">
        <v>0.05</v>
      </c>
      <c r="L214" s="448">
        <v>0.05</v>
      </c>
      <c r="M214" s="448">
        <v>0.05</v>
      </c>
      <c r="N214" s="448">
        <v>0.05</v>
      </c>
      <c r="O214" s="448">
        <v>0.05</v>
      </c>
      <c r="P214" s="448">
        <v>0.05</v>
      </c>
      <c r="Q214" s="448">
        <v>0.05</v>
      </c>
      <c r="R214" s="448">
        <v>0.05</v>
      </c>
      <c r="S214" s="448">
        <v>0.05</v>
      </c>
      <c r="T214" s="448">
        <v>0.05</v>
      </c>
      <c r="U214" s="448">
        <v>0.05</v>
      </c>
      <c r="V214" s="448">
        <v>0.05</v>
      </c>
      <c r="W214" s="448">
        <v>0.05</v>
      </c>
      <c r="X214" s="448">
        <v>0.05</v>
      </c>
      <c r="Y214" s="448">
        <v>0.05</v>
      </c>
      <c r="Z214" s="448">
        <v>0.05</v>
      </c>
      <c r="AA214" s="448">
        <v>0.05</v>
      </c>
      <c r="AB214" s="448">
        <v>0.05</v>
      </c>
      <c r="AC214" s="448">
        <v>0.05</v>
      </c>
      <c r="AD214" s="448">
        <v>0.05</v>
      </c>
      <c r="AE214" s="448">
        <v>0.05</v>
      </c>
      <c r="AF214" s="448">
        <v>0.05</v>
      </c>
      <c r="AG214" s="448">
        <v>0.05</v>
      </c>
      <c r="AH214" s="448">
        <v>0.05</v>
      </c>
      <c r="AI214" s="448">
        <v>0.05</v>
      </c>
      <c r="AJ214" s="448">
        <v>0.05</v>
      </c>
      <c r="AK214" s="448">
        <v>0.05</v>
      </c>
      <c r="AL214" s="448">
        <v>0.05</v>
      </c>
      <c r="AM214" s="448">
        <v>0.05</v>
      </c>
      <c r="AN214" s="448">
        <v>0.05</v>
      </c>
      <c r="AO214" s="448">
        <v>0.05</v>
      </c>
      <c r="AP214" s="448">
        <v>0.05</v>
      </c>
      <c r="AQ214" s="448">
        <v>0.05</v>
      </c>
      <c r="AR214" s="448">
        <v>0.05</v>
      </c>
      <c r="AS214" s="448">
        <v>0.05</v>
      </c>
      <c r="AT214" s="448">
        <v>0.05</v>
      </c>
      <c r="AU214" s="448">
        <v>0.05</v>
      </c>
      <c r="AV214" s="448">
        <v>0.05</v>
      </c>
      <c r="AW214" s="448">
        <v>0.05</v>
      </c>
      <c r="AX214" s="448">
        <v>0.05</v>
      </c>
      <c r="AY214" s="448">
        <v>0.05</v>
      </c>
      <c r="AZ214" s="448">
        <v>0.05</v>
      </c>
      <c r="BA214" s="448">
        <v>0.05</v>
      </c>
      <c r="BB214" s="448">
        <v>0.05</v>
      </c>
      <c r="BC214" s="448">
        <v>0.05</v>
      </c>
      <c r="BD214" s="448">
        <v>0.05</v>
      </c>
      <c r="BE214" s="448">
        <v>0.05</v>
      </c>
      <c r="BF214" s="448">
        <v>0.05</v>
      </c>
      <c r="BG214" s="448">
        <v>0.05</v>
      </c>
      <c r="BH214" s="448">
        <v>0.05</v>
      </c>
      <c r="BI214" s="448">
        <v>0.05</v>
      </c>
      <c r="BJ214" s="448">
        <v>0.05</v>
      </c>
      <c r="BK214" s="448">
        <v>0.05</v>
      </c>
      <c r="BL214" s="448">
        <v>0.05</v>
      </c>
    </row>
    <row r="215" spans="1:64" x14ac:dyDescent="0.35">
      <c r="A215" s="414"/>
      <c r="B215" s="71" t="s">
        <v>171</v>
      </c>
      <c r="C215" s="448">
        <v>0.05</v>
      </c>
      <c r="D215" s="448">
        <v>0.05</v>
      </c>
      <c r="E215" s="448">
        <v>0.05</v>
      </c>
      <c r="F215" s="448">
        <v>0.05</v>
      </c>
      <c r="G215" s="448">
        <v>0.05</v>
      </c>
      <c r="H215" s="448">
        <v>0.05</v>
      </c>
      <c r="I215" s="448">
        <v>0.05</v>
      </c>
      <c r="J215" s="448">
        <v>0.05</v>
      </c>
      <c r="K215" s="448">
        <v>0.05</v>
      </c>
      <c r="L215" s="448">
        <v>0.05</v>
      </c>
      <c r="M215" s="448">
        <v>0.05</v>
      </c>
      <c r="N215" s="448">
        <v>0.05</v>
      </c>
      <c r="O215" s="448">
        <v>0.05</v>
      </c>
      <c r="P215" s="448">
        <v>0.05</v>
      </c>
      <c r="Q215" s="448">
        <v>0.05</v>
      </c>
      <c r="R215" s="448">
        <v>0.05</v>
      </c>
      <c r="S215" s="448">
        <v>0.05</v>
      </c>
      <c r="T215" s="448">
        <v>0.05</v>
      </c>
      <c r="U215" s="448">
        <v>0.05</v>
      </c>
      <c r="V215" s="448">
        <v>0.05</v>
      </c>
      <c r="W215" s="448">
        <v>0.05</v>
      </c>
      <c r="X215" s="448">
        <v>0.05</v>
      </c>
      <c r="Y215" s="448">
        <v>0.05</v>
      </c>
      <c r="Z215" s="448">
        <v>0.05</v>
      </c>
      <c r="AA215" s="448">
        <v>0.05</v>
      </c>
      <c r="AB215" s="448">
        <v>0.05</v>
      </c>
      <c r="AC215" s="448">
        <v>0.05</v>
      </c>
      <c r="AD215" s="448">
        <v>0.05</v>
      </c>
      <c r="AE215" s="448">
        <v>0.05</v>
      </c>
      <c r="AF215" s="448">
        <v>0.05</v>
      </c>
      <c r="AG215" s="448">
        <v>0.05</v>
      </c>
      <c r="AH215" s="448">
        <v>0.05</v>
      </c>
      <c r="AI215" s="448">
        <v>0.05</v>
      </c>
      <c r="AJ215" s="448">
        <v>0.05</v>
      </c>
      <c r="AK215" s="448">
        <v>0.05</v>
      </c>
      <c r="AL215" s="448">
        <v>0.05</v>
      </c>
      <c r="AM215" s="448">
        <v>0.05</v>
      </c>
      <c r="AN215" s="448">
        <v>0.05</v>
      </c>
      <c r="AO215" s="448">
        <v>0.05</v>
      </c>
      <c r="AP215" s="448">
        <v>0.05</v>
      </c>
      <c r="AQ215" s="448">
        <v>0.05</v>
      </c>
      <c r="AR215" s="448">
        <v>0.05</v>
      </c>
      <c r="AS215" s="448">
        <v>0.05</v>
      </c>
      <c r="AT215" s="448">
        <v>0.05</v>
      </c>
      <c r="AU215" s="448">
        <v>0.05</v>
      </c>
      <c r="AV215" s="448">
        <v>0.05</v>
      </c>
      <c r="AW215" s="448">
        <v>0.05</v>
      </c>
      <c r="AX215" s="448">
        <v>0.05</v>
      </c>
      <c r="AY215" s="448">
        <v>0.05</v>
      </c>
      <c r="AZ215" s="448">
        <v>0.05</v>
      </c>
      <c r="BA215" s="448">
        <v>0.05</v>
      </c>
      <c r="BB215" s="448">
        <v>0.05</v>
      </c>
      <c r="BC215" s="448">
        <v>0.05</v>
      </c>
      <c r="BD215" s="448">
        <v>0.05</v>
      </c>
      <c r="BE215" s="448">
        <v>0.05</v>
      </c>
      <c r="BF215" s="448">
        <v>0.05</v>
      </c>
      <c r="BG215" s="448">
        <v>0.05</v>
      </c>
      <c r="BH215" s="448">
        <v>0.05</v>
      </c>
      <c r="BI215" s="448">
        <v>0.05</v>
      </c>
      <c r="BJ215" s="448">
        <v>0.05</v>
      </c>
      <c r="BK215" s="448">
        <v>0.05</v>
      </c>
      <c r="BL215" s="448">
        <v>0.05</v>
      </c>
    </row>
    <row r="216" spans="1:64" x14ac:dyDescent="0.35">
      <c r="A216" s="414"/>
      <c r="B216" s="71" t="s">
        <v>172</v>
      </c>
      <c r="C216" s="448">
        <v>0.05</v>
      </c>
      <c r="D216" s="448">
        <v>0.05</v>
      </c>
      <c r="E216" s="448">
        <v>0.05</v>
      </c>
      <c r="F216" s="448">
        <v>0.05</v>
      </c>
      <c r="G216" s="448">
        <v>0.05</v>
      </c>
      <c r="H216" s="448">
        <v>0.05</v>
      </c>
      <c r="I216" s="448">
        <v>0.05</v>
      </c>
      <c r="J216" s="448">
        <v>0.05</v>
      </c>
      <c r="K216" s="448">
        <v>0.05</v>
      </c>
      <c r="L216" s="448">
        <v>0.05</v>
      </c>
      <c r="M216" s="448">
        <v>0.05</v>
      </c>
      <c r="N216" s="448">
        <v>0.05</v>
      </c>
      <c r="O216" s="448">
        <v>0.05</v>
      </c>
      <c r="P216" s="448">
        <v>0.05</v>
      </c>
      <c r="Q216" s="448">
        <v>0.05</v>
      </c>
      <c r="R216" s="448">
        <v>0.05</v>
      </c>
      <c r="S216" s="448">
        <v>0.05</v>
      </c>
      <c r="T216" s="448">
        <v>0.05</v>
      </c>
      <c r="U216" s="448">
        <v>0.05</v>
      </c>
      <c r="V216" s="448">
        <v>0.05</v>
      </c>
      <c r="W216" s="448">
        <v>0.05</v>
      </c>
      <c r="X216" s="448">
        <v>0.05</v>
      </c>
      <c r="Y216" s="448">
        <v>0.05</v>
      </c>
      <c r="Z216" s="448">
        <v>0.05</v>
      </c>
      <c r="AA216" s="448">
        <v>0.05</v>
      </c>
      <c r="AB216" s="448">
        <v>0.05</v>
      </c>
      <c r="AC216" s="448">
        <v>0.05</v>
      </c>
      <c r="AD216" s="448">
        <v>0.05</v>
      </c>
      <c r="AE216" s="448">
        <v>0.05</v>
      </c>
      <c r="AF216" s="448">
        <v>0.05</v>
      </c>
      <c r="AG216" s="448">
        <v>0.05</v>
      </c>
      <c r="AH216" s="448">
        <v>0.05</v>
      </c>
      <c r="AI216" s="448">
        <v>0.05</v>
      </c>
      <c r="AJ216" s="448">
        <v>0.05</v>
      </c>
      <c r="AK216" s="448">
        <v>0.05</v>
      </c>
      <c r="AL216" s="448">
        <v>0.05</v>
      </c>
      <c r="AM216" s="448">
        <v>0.05</v>
      </c>
      <c r="AN216" s="448">
        <v>0.05</v>
      </c>
      <c r="AO216" s="448">
        <v>0.05</v>
      </c>
      <c r="AP216" s="448">
        <v>0.05</v>
      </c>
      <c r="AQ216" s="448">
        <v>0.05</v>
      </c>
      <c r="AR216" s="448">
        <v>0.05</v>
      </c>
      <c r="AS216" s="448">
        <v>0.05</v>
      </c>
      <c r="AT216" s="448">
        <v>0.05</v>
      </c>
      <c r="AU216" s="448">
        <v>0.05</v>
      </c>
      <c r="AV216" s="448">
        <v>0.05</v>
      </c>
      <c r="AW216" s="448">
        <v>0.05</v>
      </c>
      <c r="AX216" s="448">
        <v>0.05</v>
      </c>
      <c r="AY216" s="448">
        <v>0.05</v>
      </c>
      <c r="AZ216" s="448">
        <v>0.05</v>
      </c>
      <c r="BA216" s="448">
        <v>0.05</v>
      </c>
      <c r="BB216" s="448">
        <v>0.05</v>
      </c>
      <c r="BC216" s="448">
        <v>0.05</v>
      </c>
      <c r="BD216" s="448">
        <v>0.05</v>
      </c>
      <c r="BE216" s="448">
        <v>0.05</v>
      </c>
      <c r="BF216" s="448">
        <v>0.05</v>
      </c>
      <c r="BG216" s="448">
        <v>0.05</v>
      </c>
      <c r="BH216" s="448">
        <v>0.05</v>
      </c>
      <c r="BI216" s="448">
        <v>0.05</v>
      </c>
      <c r="BJ216" s="448">
        <v>0.05</v>
      </c>
      <c r="BK216" s="448">
        <v>0.05</v>
      </c>
      <c r="BL216" s="448">
        <v>0.05</v>
      </c>
    </row>
    <row r="217" spans="1:64" x14ac:dyDescent="0.35">
      <c r="A217" s="414"/>
      <c r="B217" s="71" t="s">
        <v>173</v>
      </c>
      <c r="C217" s="448">
        <v>0.05</v>
      </c>
      <c r="D217" s="448">
        <v>0.05</v>
      </c>
      <c r="E217" s="448">
        <v>0.05</v>
      </c>
      <c r="F217" s="448">
        <v>0.05</v>
      </c>
      <c r="G217" s="448">
        <v>0.05</v>
      </c>
      <c r="H217" s="448">
        <v>0.05</v>
      </c>
      <c r="I217" s="448">
        <v>0.05</v>
      </c>
      <c r="J217" s="448">
        <v>0.05</v>
      </c>
      <c r="K217" s="448">
        <v>0.05</v>
      </c>
      <c r="L217" s="448">
        <v>0.05</v>
      </c>
      <c r="M217" s="448">
        <v>0.05</v>
      </c>
      <c r="N217" s="448">
        <v>0.05</v>
      </c>
      <c r="O217" s="448">
        <v>0.05</v>
      </c>
      <c r="P217" s="448">
        <v>0.05</v>
      </c>
      <c r="Q217" s="448">
        <v>0.05</v>
      </c>
      <c r="R217" s="448">
        <v>0.05</v>
      </c>
      <c r="S217" s="448">
        <v>0.05</v>
      </c>
      <c r="T217" s="448">
        <v>0.05</v>
      </c>
      <c r="U217" s="448">
        <v>0.05</v>
      </c>
      <c r="V217" s="448">
        <v>0.05</v>
      </c>
      <c r="W217" s="448">
        <v>0.05</v>
      </c>
      <c r="X217" s="448">
        <v>0.05</v>
      </c>
      <c r="Y217" s="448">
        <v>0.05</v>
      </c>
      <c r="Z217" s="448">
        <v>0.05</v>
      </c>
      <c r="AA217" s="448">
        <v>0.05</v>
      </c>
      <c r="AB217" s="448">
        <v>0.05</v>
      </c>
      <c r="AC217" s="448">
        <v>0.05</v>
      </c>
      <c r="AD217" s="448">
        <v>0.05</v>
      </c>
      <c r="AE217" s="448">
        <v>0.05</v>
      </c>
      <c r="AF217" s="448">
        <v>0.05</v>
      </c>
      <c r="AG217" s="448">
        <v>0.05</v>
      </c>
      <c r="AH217" s="448">
        <v>0.05</v>
      </c>
      <c r="AI217" s="448">
        <v>0.05</v>
      </c>
      <c r="AJ217" s="448">
        <v>0.05</v>
      </c>
      <c r="AK217" s="448">
        <v>0.05</v>
      </c>
      <c r="AL217" s="448">
        <v>0.05</v>
      </c>
      <c r="AM217" s="448">
        <v>0.05</v>
      </c>
      <c r="AN217" s="448">
        <v>0.05</v>
      </c>
      <c r="AO217" s="448">
        <v>0.05</v>
      </c>
      <c r="AP217" s="448">
        <v>0.05</v>
      </c>
      <c r="AQ217" s="448">
        <v>0.05</v>
      </c>
      <c r="AR217" s="448">
        <v>0.05</v>
      </c>
      <c r="AS217" s="448">
        <v>0.05</v>
      </c>
      <c r="AT217" s="448">
        <v>0.05</v>
      </c>
      <c r="AU217" s="448">
        <v>0.05</v>
      </c>
      <c r="AV217" s="448">
        <v>0.05</v>
      </c>
      <c r="AW217" s="448">
        <v>0.05</v>
      </c>
      <c r="AX217" s="448">
        <v>0.05</v>
      </c>
      <c r="AY217" s="448">
        <v>0.05</v>
      </c>
      <c r="AZ217" s="448">
        <v>0.05</v>
      </c>
      <c r="BA217" s="448">
        <v>0.05</v>
      </c>
      <c r="BB217" s="448">
        <v>0.05</v>
      </c>
      <c r="BC217" s="448">
        <v>0.05</v>
      </c>
      <c r="BD217" s="448">
        <v>0.05</v>
      </c>
      <c r="BE217" s="448">
        <v>0.05</v>
      </c>
      <c r="BF217" s="448">
        <v>0.05</v>
      </c>
      <c r="BG217" s="448">
        <v>0.05</v>
      </c>
      <c r="BH217" s="448">
        <v>0.05</v>
      </c>
      <c r="BI217" s="448">
        <v>0.05</v>
      </c>
      <c r="BJ217" s="448">
        <v>0.05</v>
      </c>
      <c r="BK217" s="448">
        <v>0.05</v>
      </c>
      <c r="BL217" s="448">
        <v>0.05</v>
      </c>
    </row>
    <row r="218" spans="1:64" x14ac:dyDescent="0.35">
      <c r="A218" s="414"/>
      <c r="B218" s="71" t="s">
        <v>174</v>
      </c>
      <c r="C218" s="448">
        <v>0.05</v>
      </c>
      <c r="D218" s="448">
        <v>0.05</v>
      </c>
      <c r="E218" s="448">
        <v>0.05</v>
      </c>
      <c r="F218" s="448">
        <v>0.05</v>
      </c>
      <c r="G218" s="448">
        <v>0.05</v>
      </c>
      <c r="H218" s="448">
        <v>0.05</v>
      </c>
      <c r="I218" s="448">
        <v>0.05</v>
      </c>
      <c r="J218" s="448">
        <v>0.05</v>
      </c>
      <c r="K218" s="448">
        <v>0.05</v>
      </c>
      <c r="L218" s="448">
        <v>0.05</v>
      </c>
      <c r="M218" s="448">
        <v>0.05</v>
      </c>
      <c r="N218" s="448">
        <v>0.05</v>
      </c>
      <c r="O218" s="448">
        <v>0.05</v>
      </c>
      <c r="P218" s="448">
        <v>0.05</v>
      </c>
      <c r="Q218" s="448">
        <v>0.05</v>
      </c>
      <c r="R218" s="448">
        <v>0.05</v>
      </c>
      <c r="S218" s="448">
        <v>0.05</v>
      </c>
      <c r="T218" s="448">
        <v>0.05</v>
      </c>
      <c r="U218" s="448">
        <v>0.05</v>
      </c>
      <c r="V218" s="448">
        <v>0.05</v>
      </c>
      <c r="W218" s="448">
        <v>0.05</v>
      </c>
      <c r="X218" s="448">
        <v>0.05</v>
      </c>
      <c r="Y218" s="448">
        <v>0.05</v>
      </c>
      <c r="Z218" s="448">
        <v>0.05</v>
      </c>
      <c r="AA218" s="448">
        <v>0.05</v>
      </c>
      <c r="AB218" s="448">
        <v>0.05</v>
      </c>
      <c r="AC218" s="448">
        <v>0.05</v>
      </c>
      <c r="AD218" s="448">
        <v>0.05</v>
      </c>
      <c r="AE218" s="448">
        <v>0.05</v>
      </c>
      <c r="AF218" s="448">
        <v>0.05</v>
      </c>
      <c r="AG218" s="448">
        <v>0.05</v>
      </c>
      <c r="AH218" s="448">
        <v>0.05</v>
      </c>
      <c r="AI218" s="448">
        <v>0.05</v>
      </c>
      <c r="AJ218" s="448">
        <v>0.05</v>
      </c>
      <c r="AK218" s="448">
        <v>0.05</v>
      </c>
      <c r="AL218" s="448">
        <v>0.05</v>
      </c>
      <c r="AM218" s="448">
        <v>0.05</v>
      </c>
      <c r="AN218" s="448">
        <v>0.05</v>
      </c>
      <c r="AO218" s="448">
        <v>0.05</v>
      </c>
      <c r="AP218" s="448">
        <v>0.05</v>
      </c>
      <c r="AQ218" s="448">
        <v>0.05</v>
      </c>
      <c r="AR218" s="448">
        <v>0.05</v>
      </c>
      <c r="AS218" s="448">
        <v>0.05</v>
      </c>
      <c r="AT218" s="448">
        <v>0.05</v>
      </c>
      <c r="AU218" s="448">
        <v>0.05</v>
      </c>
      <c r="AV218" s="448">
        <v>0.05</v>
      </c>
      <c r="AW218" s="448">
        <v>0.05</v>
      </c>
      <c r="AX218" s="448">
        <v>0.05</v>
      </c>
      <c r="AY218" s="448">
        <v>0.05</v>
      </c>
      <c r="AZ218" s="448">
        <v>0.05</v>
      </c>
      <c r="BA218" s="448">
        <v>0.05</v>
      </c>
      <c r="BB218" s="448">
        <v>0.05</v>
      </c>
      <c r="BC218" s="448">
        <v>0.05</v>
      </c>
      <c r="BD218" s="448">
        <v>0.05</v>
      </c>
      <c r="BE218" s="448">
        <v>0.05</v>
      </c>
      <c r="BF218" s="448">
        <v>0.05</v>
      </c>
      <c r="BG218" s="448">
        <v>0.05</v>
      </c>
      <c r="BH218" s="448">
        <v>0.05</v>
      </c>
      <c r="BI218" s="448">
        <v>0.05</v>
      </c>
      <c r="BJ218" s="448">
        <v>0.05</v>
      </c>
      <c r="BK218" s="448">
        <v>0.05</v>
      </c>
      <c r="BL218" s="448">
        <v>0.05</v>
      </c>
    </row>
    <row r="219" spans="1:64" x14ac:dyDescent="0.35">
      <c r="A219" s="414"/>
      <c r="B219" s="71" t="s">
        <v>175</v>
      </c>
      <c r="C219" s="448">
        <v>0.05</v>
      </c>
      <c r="D219" s="448">
        <v>0.05</v>
      </c>
      <c r="E219" s="448">
        <v>0.05</v>
      </c>
      <c r="F219" s="448">
        <v>0.05</v>
      </c>
      <c r="G219" s="448">
        <v>0.05</v>
      </c>
      <c r="H219" s="448">
        <v>0.05</v>
      </c>
      <c r="I219" s="448">
        <v>0.05</v>
      </c>
      <c r="J219" s="448">
        <v>0.05</v>
      </c>
      <c r="K219" s="448">
        <v>0.05</v>
      </c>
      <c r="L219" s="448">
        <v>0.05</v>
      </c>
      <c r="M219" s="448">
        <v>0.05</v>
      </c>
      <c r="N219" s="448">
        <v>0.05</v>
      </c>
      <c r="O219" s="448">
        <v>0.05</v>
      </c>
      <c r="P219" s="448">
        <v>0.05</v>
      </c>
      <c r="Q219" s="448">
        <v>0.05</v>
      </c>
      <c r="R219" s="448">
        <v>0.05</v>
      </c>
      <c r="S219" s="448">
        <v>0.05</v>
      </c>
      <c r="T219" s="448">
        <v>0.05</v>
      </c>
      <c r="U219" s="448">
        <v>0.05</v>
      </c>
      <c r="V219" s="448">
        <v>0.05</v>
      </c>
      <c r="W219" s="448">
        <v>0.05</v>
      </c>
      <c r="X219" s="448">
        <v>0.05</v>
      </c>
      <c r="Y219" s="448">
        <v>0.05</v>
      </c>
      <c r="Z219" s="448">
        <v>0.05</v>
      </c>
      <c r="AA219" s="448">
        <v>0.05</v>
      </c>
      <c r="AB219" s="448">
        <v>0.05</v>
      </c>
      <c r="AC219" s="448">
        <v>0.05</v>
      </c>
      <c r="AD219" s="448">
        <v>0.05</v>
      </c>
      <c r="AE219" s="448">
        <v>0.05</v>
      </c>
      <c r="AF219" s="448">
        <v>0.05</v>
      </c>
      <c r="AG219" s="448">
        <v>0.05</v>
      </c>
      <c r="AH219" s="448">
        <v>0.05</v>
      </c>
      <c r="AI219" s="448">
        <v>0.05</v>
      </c>
      <c r="AJ219" s="448">
        <v>0.05</v>
      </c>
      <c r="AK219" s="448">
        <v>0.05</v>
      </c>
      <c r="AL219" s="448">
        <v>0.05</v>
      </c>
      <c r="AM219" s="448">
        <v>0.05</v>
      </c>
      <c r="AN219" s="448">
        <v>0.05</v>
      </c>
      <c r="AO219" s="448">
        <v>0.05</v>
      </c>
      <c r="AP219" s="448">
        <v>0.05</v>
      </c>
      <c r="AQ219" s="448">
        <v>0.05</v>
      </c>
      <c r="AR219" s="448">
        <v>0.05</v>
      </c>
      <c r="AS219" s="448">
        <v>0.05</v>
      </c>
      <c r="AT219" s="448">
        <v>0.05</v>
      </c>
      <c r="AU219" s="448">
        <v>0.05</v>
      </c>
      <c r="AV219" s="448">
        <v>0.05</v>
      </c>
      <c r="AW219" s="448">
        <v>0.05</v>
      </c>
      <c r="AX219" s="448">
        <v>0.05</v>
      </c>
      <c r="AY219" s="448">
        <v>0.05</v>
      </c>
      <c r="AZ219" s="448">
        <v>0.05</v>
      </c>
      <c r="BA219" s="448">
        <v>0.05</v>
      </c>
      <c r="BB219" s="448">
        <v>0.05</v>
      </c>
      <c r="BC219" s="448">
        <v>0.05</v>
      </c>
      <c r="BD219" s="448">
        <v>0.05</v>
      </c>
      <c r="BE219" s="448">
        <v>0.05</v>
      </c>
      <c r="BF219" s="448">
        <v>0.05</v>
      </c>
      <c r="BG219" s="448">
        <v>0.05</v>
      </c>
      <c r="BH219" s="448">
        <v>0.05</v>
      </c>
      <c r="BI219" s="448">
        <v>0.05</v>
      </c>
      <c r="BJ219" s="448">
        <v>0.05</v>
      </c>
      <c r="BK219" s="448">
        <v>0.05</v>
      </c>
      <c r="BL219" s="448">
        <v>0.05</v>
      </c>
    </row>
    <row r="220" spans="1:64" x14ac:dyDescent="0.35">
      <c r="A220" s="414"/>
      <c r="B220" s="71" t="s">
        <v>176</v>
      </c>
      <c r="C220" s="448">
        <v>0.05</v>
      </c>
      <c r="D220" s="448">
        <v>0.05</v>
      </c>
      <c r="E220" s="448">
        <v>0.05</v>
      </c>
      <c r="F220" s="448">
        <v>0.05</v>
      </c>
      <c r="G220" s="448">
        <v>0.05</v>
      </c>
      <c r="H220" s="448">
        <v>0.05</v>
      </c>
      <c r="I220" s="448">
        <v>0.05</v>
      </c>
      <c r="J220" s="448">
        <v>0.05</v>
      </c>
      <c r="K220" s="448">
        <v>0.05</v>
      </c>
      <c r="L220" s="448">
        <v>0.05</v>
      </c>
      <c r="M220" s="448">
        <v>0.05</v>
      </c>
      <c r="N220" s="448">
        <v>0.05</v>
      </c>
      <c r="O220" s="448">
        <v>0.05</v>
      </c>
      <c r="P220" s="448">
        <v>0.05</v>
      </c>
      <c r="Q220" s="448">
        <v>0.05</v>
      </c>
      <c r="R220" s="448">
        <v>0.05</v>
      </c>
      <c r="S220" s="448">
        <v>0.05</v>
      </c>
      <c r="T220" s="448">
        <v>0.05</v>
      </c>
      <c r="U220" s="448">
        <v>0.05</v>
      </c>
      <c r="V220" s="448">
        <v>0.05</v>
      </c>
      <c r="W220" s="448">
        <v>0.05</v>
      </c>
      <c r="X220" s="448">
        <v>0.05</v>
      </c>
      <c r="Y220" s="448">
        <v>0.05</v>
      </c>
      <c r="Z220" s="448">
        <v>0.05</v>
      </c>
      <c r="AA220" s="448">
        <v>0.05</v>
      </c>
      <c r="AB220" s="448">
        <v>0.05</v>
      </c>
      <c r="AC220" s="448">
        <v>0.05</v>
      </c>
      <c r="AD220" s="448">
        <v>0.05</v>
      </c>
      <c r="AE220" s="448">
        <v>0.05</v>
      </c>
      <c r="AF220" s="448">
        <v>0.05</v>
      </c>
      <c r="AG220" s="448">
        <v>0.05</v>
      </c>
      <c r="AH220" s="448">
        <v>0.05</v>
      </c>
      <c r="AI220" s="448">
        <v>0.05</v>
      </c>
      <c r="AJ220" s="448">
        <v>0.05</v>
      </c>
      <c r="AK220" s="448">
        <v>0.05</v>
      </c>
      <c r="AL220" s="448">
        <v>0.05</v>
      </c>
      <c r="AM220" s="448">
        <v>0.05</v>
      </c>
      <c r="AN220" s="448">
        <v>0.05</v>
      </c>
      <c r="AO220" s="448">
        <v>0.05</v>
      </c>
      <c r="AP220" s="448">
        <v>0.05</v>
      </c>
      <c r="AQ220" s="448">
        <v>0.05</v>
      </c>
      <c r="AR220" s="448">
        <v>0.05</v>
      </c>
      <c r="AS220" s="448">
        <v>0.05</v>
      </c>
      <c r="AT220" s="448">
        <v>0.05</v>
      </c>
      <c r="AU220" s="448">
        <v>0.05</v>
      </c>
      <c r="AV220" s="448">
        <v>0.05</v>
      </c>
      <c r="AW220" s="448">
        <v>0.05</v>
      </c>
      <c r="AX220" s="448">
        <v>0.05</v>
      </c>
      <c r="AY220" s="448">
        <v>0.05</v>
      </c>
      <c r="AZ220" s="448">
        <v>0.05</v>
      </c>
      <c r="BA220" s="448">
        <v>0.05</v>
      </c>
      <c r="BB220" s="448">
        <v>0.05</v>
      </c>
      <c r="BC220" s="448">
        <v>0.05</v>
      </c>
      <c r="BD220" s="448">
        <v>0.05</v>
      </c>
      <c r="BE220" s="448">
        <v>0.05</v>
      </c>
      <c r="BF220" s="448">
        <v>0.05</v>
      </c>
      <c r="BG220" s="448">
        <v>0.05</v>
      </c>
      <c r="BH220" s="448">
        <v>0.05</v>
      </c>
      <c r="BI220" s="448">
        <v>0.05</v>
      </c>
      <c r="BJ220" s="448">
        <v>0.05</v>
      </c>
      <c r="BK220" s="448">
        <v>0.05</v>
      </c>
      <c r="BL220" s="448">
        <v>0.05</v>
      </c>
    </row>
    <row r="221" spans="1:64" x14ac:dyDescent="0.35">
      <c r="A221" s="414"/>
      <c r="B221" s="71" t="s">
        <v>177</v>
      </c>
      <c r="C221" s="448">
        <v>0.05</v>
      </c>
      <c r="D221" s="448">
        <v>0.05</v>
      </c>
      <c r="E221" s="448">
        <v>0.05</v>
      </c>
      <c r="F221" s="448">
        <v>0.05</v>
      </c>
      <c r="G221" s="448">
        <v>0.05</v>
      </c>
      <c r="H221" s="448">
        <v>0.05</v>
      </c>
      <c r="I221" s="448">
        <v>0.05</v>
      </c>
      <c r="J221" s="448">
        <v>0.05</v>
      </c>
      <c r="K221" s="448">
        <v>0.05</v>
      </c>
      <c r="L221" s="448">
        <v>0.05</v>
      </c>
      <c r="M221" s="448">
        <v>0.05</v>
      </c>
      <c r="N221" s="448">
        <v>0.05</v>
      </c>
      <c r="O221" s="448">
        <v>0.05</v>
      </c>
      <c r="P221" s="448">
        <v>0.05</v>
      </c>
      <c r="Q221" s="448">
        <v>0.05</v>
      </c>
      <c r="R221" s="448">
        <v>0.05</v>
      </c>
      <c r="S221" s="448">
        <v>0.05</v>
      </c>
      <c r="T221" s="448">
        <v>0.05</v>
      </c>
      <c r="U221" s="448">
        <v>0.05</v>
      </c>
      <c r="V221" s="448">
        <v>0.05</v>
      </c>
      <c r="W221" s="448">
        <v>0.05</v>
      </c>
      <c r="X221" s="448">
        <v>0.05</v>
      </c>
      <c r="Y221" s="448">
        <v>0.05</v>
      </c>
      <c r="Z221" s="448">
        <v>0.05</v>
      </c>
      <c r="AA221" s="448">
        <v>0.05</v>
      </c>
      <c r="AB221" s="448">
        <v>0.05</v>
      </c>
      <c r="AC221" s="448">
        <v>0.05</v>
      </c>
      <c r="AD221" s="448">
        <v>0.05</v>
      </c>
      <c r="AE221" s="448">
        <v>0.05</v>
      </c>
      <c r="AF221" s="448">
        <v>0.05</v>
      </c>
      <c r="AG221" s="448">
        <v>0.05</v>
      </c>
      <c r="AH221" s="448">
        <v>0.05</v>
      </c>
      <c r="AI221" s="448">
        <v>0.05</v>
      </c>
      <c r="AJ221" s="448">
        <v>0.05</v>
      </c>
      <c r="AK221" s="448">
        <v>0.05</v>
      </c>
      <c r="AL221" s="448">
        <v>0.05</v>
      </c>
      <c r="AM221" s="448">
        <v>0.05</v>
      </c>
      <c r="AN221" s="448">
        <v>0.05</v>
      </c>
      <c r="AO221" s="448">
        <v>0.05</v>
      </c>
      <c r="AP221" s="448">
        <v>0.05</v>
      </c>
      <c r="AQ221" s="448">
        <v>0.05</v>
      </c>
      <c r="AR221" s="448">
        <v>0.05</v>
      </c>
      <c r="AS221" s="448">
        <v>0.05</v>
      </c>
      <c r="AT221" s="448">
        <v>0.05</v>
      </c>
      <c r="AU221" s="448">
        <v>0.05</v>
      </c>
      <c r="AV221" s="448">
        <v>0.05</v>
      </c>
      <c r="AW221" s="448">
        <v>0.05</v>
      </c>
      <c r="AX221" s="448">
        <v>0.05</v>
      </c>
      <c r="AY221" s="448">
        <v>0.05</v>
      </c>
      <c r="AZ221" s="448">
        <v>0.05</v>
      </c>
      <c r="BA221" s="448">
        <v>0.05</v>
      </c>
      <c r="BB221" s="448">
        <v>0.05</v>
      </c>
      <c r="BC221" s="448">
        <v>0.05</v>
      </c>
      <c r="BD221" s="448">
        <v>0.05</v>
      </c>
      <c r="BE221" s="448">
        <v>0.05</v>
      </c>
      <c r="BF221" s="448">
        <v>0.05</v>
      </c>
      <c r="BG221" s="448">
        <v>0.05</v>
      </c>
      <c r="BH221" s="448">
        <v>0.05</v>
      </c>
      <c r="BI221" s="448">
        <v>0.05</v>
      </c>
      <c r="BJ221" s="448">
        <v>0.05</v>
      </c>
      <c r="BK221" s="448">
        <v>0.05</v>
      </c>
      <c r="BL221" s="448">
        <v>0.05</v>
      </c>
    </row>
    <row r="222" spans="1:64" x14ac:dyDescent="0.35">
      <c r="A222" s="414"/>
      <c r="B222" s="71" t="s">
        <v>178</v>
      </c>
      <c r="C222" s="448">
        <v>0.05</v>
      </c>
      <c r="D222" s="448">
        <v>0.05</v>
      </c>
      <c r="E222" s="448">
        <v>0.05</v>
      </c>
      <c r="F222" s="448">
        <v>0.05</v>
      </c>
      <c r="G222" s="448">
        <v>0.05</v>
      </c>
      <c r="H222" s="448">
        <v>0.05</v>
      </c>
      <c r="I222" s="448">
        <v>0.05</v>
      </c>
      <c r="J222" s="448">
        <v>0.05</v>
      </c>
      <c r="K222" s="448">
        <v>0.05</v>
      </c>
      <c r="L222" s="448">
        <v>0.05</v>
      </c>
      <c r="M222" s="448">
        <v>0.05</v>
      </c>
      <c r="N222" s="448">
        <v>0.05</v>
      </c>
      <c r="O222" s="448">
        <v>0.05</v>
      </c>
      <c r="P222" s="448">
        <v>0.05</v>
      </c>
      <c r="Q222" s="448">
        <v>0.05</v>
      </c>
      <c r="R222" s="448">
        <v>0.05</v>
      </c>
      <c r="S222" s="448">
        <v>0.05</v>
      </c>
      <c r="T222" s="448">
        <v>0.05</v>
      </c>
      <c r="U222" s="448">
        <v>0.05</v>
      </c>
      <c r="V222" s="448">
        <v>0.05</v>
      </c>
      <c r="W222" s="448">
        <v>0.05</v>
      </c>
      <c r="X222" s="448">
        <v>0.05</v>
      </c>
      <c r="Y222" s="448">
        <v>0.05</v>
      </c>
      <c r="Z222" s="448">
        <v>0.05</v>
      </c>
      <c r="AA222" s="448">
        <v>0.05</v>
      </c>
      <c r="AB222" s="448">
        <v>0.05</v>
      </c>
      <c r="AC222" s="448">
        <v>0.05</v>
      </c>
      <c r="AD222" s="448">
        <v>0.05</v>
      </c>
      <c r="AE222" s="448">
        <v>0.05</v>
      </c>
      <c r="AF222" s="448">
        <v>0.05</v>
      </c>
      <c r="AG222" s="448">
        <v>0.05</v>
      </c>
      <c r="AH222" s="448">
        <v>0.05</v>
      </c>
      <c r="AI222" s="448">
        <v>0.05</v>
      </c>
      <c r="AJ222" s="448">
        <v>0.05</v>
      </c>
      <c r="AK222" s="448">
        <v>0.05</v>
      </c>
      <c r="AL222" s="448">
        <v>0.05</v>
      </c>
      <c r="AM222" s="448">
        <v>0.05</v>
      </c>
      <c r="AN222" s="448">
        <v>0.05</v>
      </c>
      <c r="AO222" s="448">
        <v>0.05</v>
      </c>
      <c r="AP222" s="448">
        <v>0.05</v>
      </c>
      <c r="AQ222" s="448">
        <v>0.05</v>
      </c>
      <c r="AR222" s="448">
        <v>0.05</v>
      </c>
      <c r="AS222" s="448">
        <v>0.05</v>
      </c>
      <c r="AT222" s="448">
        <v>0.05</v>
      </c>
      <c r="AU222" s="448">
        <v>0.05</v>
      </c>
      <c r="AV222" s="448">
        <v>0.05</v>
      </c>
      <c r="AW222" s="448">
        <v>0.05</v>
      </c>
      <c r="AX222" s="448">
        <v>0.05</v>
      </c>
      <c r="AY222" s="448">
        <v>0.05</v>
      </c>
      <c r="AZ222" s="448">
        <v>0.05</v>
      </c>
      <c r="BA222" s="448">
        <v>0.05</v>
      </c>
      <c r="BB222" s="448">
        <v>0.05</v>
      </c>
      <c r="BC222" s="448">
        <v>0.05</v>
      </c>
      <c r="BD222" s="448">
        <v>0.05</v>
      </c>
      <c r="BE222" s="448">
        <v>0.05</v>
      </c>
      <c r="BF222" s="448">
        <v>0.05</v>
      </c>
      <c r="BG222" s="448">
        <v>0.05</v>
      </c>
      <c r="BH222" s="448">
        <v>0.05</v>
      </c>
      <c r="BI222" s="448">
        <v>0.05</v>
      </c>
      <c r="BJ222" s="448">
        <v>0.05</v>
      </c>
      <c r="BK222" s="448">
        <v>0.05</v>
      </c>
      <c r="BL222" s="448">
        <v>0.05</v>
      </c>
    </row>
    <row r="223" spans="1:64" x14ac:dyDescent="0.35">
      <c r="A223" s="414"/>
      <c r="B223" s="71" t="s">
        <v>179</v>
      </c>
      <c r="C223" s="448">
        <v>0.05</v>
      </c>
      <c r="D223" s="448">
        <v>0.05</v>
      </c>
      <c r="E223" s="448">
        <v>0.05</v>
      </c>
      <c r="F223" s="448">
        <v>0.05</v>
      </c>
      <c r="G223" s="448">
        <v>0.05</v>
      </c>
      <c r="H223" s="448">
        <v>0.05</v>
      </c>
      <c r="I223" s="448">
        <v>0.05</v>
      </c>
      <c r="J223" s="448">
        <v>0.05</v>
      </c>
      <c r="K223" s="448">
        <v>0.05</v>
      </c>
      <c r="L223" s="448">
        <v>0.05</v>
      </c>
      <c r="M223" s="448">
        <v>0.05</v>
      </c>
      <c r="N223" s="448">
        <v>0.05</v>
      </c>
      <c r="O223" s="448">
        <v>0.05</v>
      </c>
      <c r="P223" s="448">
        <v>0.05</v>
      </c>
      <c r="Q223" s="448">
        <v>0.05</v>
      </c>
      <c r="R223" s="448">
        <v>0.05</v>
      </c>
      <c r="S223" s="448">
        <v>0.05</v>
      </c>
      <c r="T223" s="448">
        <v>0.05</v>
      </c>
      <c r="U223" s="448">
        <v>0.05</v>
      </c>
      <c r="V223" s="448">
        <v>0.05</v>
      </c>
      <c r="W223" s="448">
        <v>0.05</v>
      </c>
      <c r="X223" s="448">
        <v>0.05</v>
      </c>
      <c r="Y223" s="448">
        <v>0.05</v>
      </c>
      <c r="Z223" s="448">
        <v>0.05</v>
      </c>
      <c r="AA223" s="448">
        <v>0.05</v>
      </c>
      <c r="AB223" s="448">
        <v>0.05</v>
      </c>
      <c r="AC223" s="448">
        <v>0.05</v>
      </c>
      <c r="AD223" s="448">
        <v>0.05</v>
      </c>
      <c r="AE223" s="448">
        <v>0.05</v>
      </c>
      <c r="AF223" s="448">
        <v>0.05</v>
      </c>
      <c r="AG223" s="448">
        <v>0.05</v>
      </c>
      <c r="AH223" s="448">
        <v>0.05</v>
      </c>
      <c r="AI223" s="448">
        <v>0.05</v>
      </c>
      <c r="AJ223" s="448">
        <v>0.05</v>
      </c>
      <c r="AK223" s="448">
        <v>0.05</v>
      </c>
      <c r="AL223" s="448">
        <v>0.05</v>
      </c>
      <c r="AM223" s="448">
        <v>0.05</v>
      </c>
      <c r="AN223" s="448">
        <v>0.05</v>
      </c>
      <c r="AO223" s="448">
        <v>0.05</v>
      </c>
      <c r="AP223" s="448">
        <v>0.05</v>
      </c>
      <c r="AQ223" s="448">
        <v>0.05</v>
      </c>
      <c r="AR223" s="448">
        <v>0.05</v>
      </c>
      <c r="AS223" s="448">
        <v>0.05</v>
      </c>
      <c r="AT223" s="448">
        <v>0.05</v>
      </c>
      <c r="AU223" s="448">
        <v>0.05</v>
      </c>
      <c r="AV223" s="448">
        <v>0.05</v>
      </c>
      <c r="AW223" s="448">
        <v>0.05</v>
      </c>
      <c r="AX223" s="448">
        <v>0.05</v>
      </c>
      <c r="AY223" s="448">
        <v>0.05</v>
      </c>
      <c r="AZ223" s="448">
        <v>0.05</v>
      </c>
      <c r="BA223" s="448">
        <v>0.05</v>
      </c>
      <c r="BB223" s="448">
        <v>0.05</v>
      </c>
      <c r="BC223" s="448">
        <v>0.05</v>
      </c>
      <c r="BD223" s="448">
        <v>0.05</v>
      </c>
      <c r="BE223" s="448">
        <v>0.05</v>
      </c>
      <c r="BF223" s="448">
        <v>0.05</v>
      </c>
      <c r="BG223" s="448">
        <v>0.05</v>
      </c>
      <c r="BH223" s="448">
        <v>0.05</v>
      </c>
      <c r="BI223" s="448">
        <v>0.05</v>
      </c>
      <c r="BJ223" s="448">
        <v>0.05</v>
      </c>
      <c r="BK223" s="448">
        <v>0.05</v>
      </c>
      <c r="BL223" s="448">
        <v>0.05</v>
      </c>
    </row>
    <row r="224" spans="1:64" x14ac:dyDescent="0.35">
      <c r="A224" s="414"/>
      <c r="B224" s="72" t="s">
        <v>142</v>
      </c>
      <c r="C224" s="448">
        <v>0.05</v>
      </c>
      <c r="D224" s="448">
        <v>0.05</v>
      </c>
      <c r="E224" s="448">
        <v>0.05</v>
      </c>
      <c r="F224" s="448">
        <v>0.05</v>
      </c>
      <c r="G224" s="448">
        <v>0.05</v>
      </c>
      <c r="H224" s="448">
        <v>0.05</v>
      </c>
      <c r="I224" s="448">
        <v>0.05</v>
      </c>
      <c r="J224" s="448">
        <v>0.05</v>
      </c>
      <c r="K224" s="448">
        <v>0.05</v>
      </c>
      <c r="L224" s="448">
        <v>0.05</v>
      </c>
      <c r="M224" s="448">
        <v>0.05</v>
      </c>
      <c r="N224" s="448">
        <v>0.05</v>
      </c>
      <c r="O224" s="448">
        <v>0.05</v>
      </c>
      <c r="P224" s="448">
        <v>0.05</v>
      </c>
      <c r="Q224" s="448">
        <v>0.05</v>
      </c>
      <c r="R224" s="448">
        <v>0.05</v>
      </c>
      <c r="S224" s="448">
        <v>0.05</v>
      </c>
      <c r="T224" s="448">
        <v>0.05</v>
      </c>
      <c r="U224" s="448">
        <v>0.05</v>
      </c>
      <c r="V224" s="448">
        <v>0.05</v>
      </c>
      <c r="W224" s="448">
        <v>0.05</v>
      </c>
      <c r="X224" s="448">
        <v>0.05</v>
      </c>
      <c r="Y224" s="448">
        <v>0.05</v>
      </c>
      <c r="Z224" s="448">
        <v>0.05</v>
      </c>
      <c r="AA224" s="448">
        <v>0.05</v>
      </c>
      <c r="AB224" s="448">
        <v>0.05</v>
      </c>
      <c r="AC224" s="448">
        <v>0.05</v>
      </c>
      <c r="AD224" s="448">
        <v>0.05</v>
      </c>
      <c r="AE224" s="448">
        <v>0.05</v>
      </c>
      <c r="AF224" s="448">
        <v>0.05</v>
      </c>
      <c r="AG224" s="448">
        <v>0.05</v>
      </c>
      <c r="AH224" s="448">
        <v>0.05</v>
      </c>
      <c r="AI224" s="448">
        <v>0.05</v>
      </c>
      <c r="AJ224" s="448">
        <v>0.05</v>
      </c>
      <c r="AK224" s="448">
        <v>0.05</v>
      </c>
      <c r="AL224" s="448">
        <v>0.05</v>
      </c>
      <c r="AM224" s="448">
        <v>0.05</v>
      </c>
      <c r="AN224" s="448">
        <v>0.05</v>
      </c>
      <c r="AO224" s="448">
        <v>0.05</v>
      </c>
      <c r="AP224" s="448">
        <v>0.05</v>
      </c>
      <c r="AQ224" s="448">
        <v>0.05</v>
      </c>
      <c r="AR224" s="448">
        <v>0.05</v>
      </c>
      <c r="AS224" s="448">
        <v>0.05</v>
      </c>
      <c r="AT224" s="448">
        <v>0.05</v>
      </c>
      <c r="AU224" s="448">
        <v>0.05</v>
      </c>
      <c r="AV224" s="448">
        <v>0.05</v>
      </c>
      <c r="AW224" s="448">
        <v>0.05</v>
      </c>
      <c r="AX224" s="448">
        <v>0.05</v>
      </c>
      <c r="AY224" s="448">
        <v>0.05</v>
      </c>
      <c r="AZ224" s="448">
        <v>0.05</v>
      </c>
      <c r="BA224" s="448">
        <v>0.05</v>
      </c>
      <c r="BB224" s="448">
        <v>0.05</v>
      </c>
      <c r="BC224" s="448">
        <v>0.05</v>
      </c>
      <c r="BD224" s="448">
        <v>0.05</v>
      </c>
      <c r="BE224" s="448">
        <v>0.05</v>
      </c>
      <c r="BF224" s="448">
        <v>0.05</v>
      </c>
      <c r="BG224" s="448">
        <v>0.05</v>
      </c>
      <c r="BH224" s="448">
        <v>0.05</v>
      </c>
      <c r="BI224" s="448">
        <v>0.05</v>
      </c>
      <c r="BJ224" s="448">
        <v>0.05</v>
      </c>
      <c r="BK224" s="448">
        <v>0.05</v>
      </c>
      <c r="BL224" s="448">
        <v>0.05</v>
      </c>
    </row>
    <row r="225" spans="1:64" x14ac:dyDescent="0.35">
      <c r="A225" s="414"/>
      <c r="B225" s="72" t="s">
        <v>203</v>
      </c>
      <c r="C225" s="448">
        <v>0.05</v>
      </c>
      <c r="D225" s="448">
        <v>0.05</v>
      </c>
      <c r="E225" s="448">
        <v>0.05</v>
      </c>
      <c r="F225" s="448">
        <v>0.05</v>
      </c>
      <c r="G225" s="448">
        <v>0.05</v>
      </c>
      <c r="H225" s="448">
        <v>0.05</v>
      </c>
      <c r="I225" s="448">
        <v>0.05</v>
      </c>
      <c r="J225" s="448">
        <v>0.05</v>
      </c>
      <c r="K225" s="448">
        <v>0.05</v>
      </c>
      <c r="L225" s="448">
        <v>0.05</v>
      </c>
      <c r="M225" s="448">
        <v>0.05</v>
      </c>
      <c r="N225" s="448">
        <v>0.05</v>
      </c>
      <c r="O225" s="448">
        <v>0.05</v>
      </c>
      <c r="P225" s="448">
        <v>0.05</v>
      </c>
      <c r="Q225" s="448">
        <v>0.05</v>
      </c>
      <c r="R225" s="448">
        <v>0.05</v>
      </c>
      <c r="S225" s="448">
        <v>0.05</v>
      </c>
      <c r="T225" s="448">
        <v>0.05</v>
      </c>
      <c r="U225" s="448">
        <v>0.05</v>
      </c>
      <c r="V225" s="448">
        <v>0.05</v>
      </c>
      <c r="W225" s="448">
        <v>0.05</v>
      </c>
      <c r="X225" s="448">
        <v>0.05</v>
      </c>
      <c r="Y225" s="448">
        <v>0.05</v>
      </c>
      <c r="Z225" s="448">
        <v>0.05</v>
      </c>
      <c r="AA225" s="448">
        <v>0.05</v>
      </c>
      <c r="AB225" s="448">
        <v>0.05</v>
      </c>
      <c r="AC225" s="448">
        <v>0.05</v>
      </c>
      <c r="AD225" s="448">
        <v>0.05</v>
      </c>
      <c r="AE225" s="448">
        <v>0.05</v>
      </c>
      <c r="AF225" s="448">
        <v>0.05</v>
      </c>
      <c r="AG225" s="448">
        <v>0.05</v>
      </c>
      <c r="AH225" s="448">
        <v>0.05</v>
      </c>
      <c r="AI225" s="448">
        <v>0.05</v>
      </c>
      <c r="AJ225" s="448">
        <v>0.05</v>
      </c>
      <c r="AK225" s="448">
        <v>0.05</v>
      </c>
      <c r="AL225" s="448">
        <v>0.05</v>
      </c>
      <c r="AM225" s="448">
        <v>0.05</v>
      </c>
      <c r="AN225" s="448">
        <v>0.05</v>
      </c>
      <c r="AO225" s="448">
        <v>0.05</v>
      </c>
      <c r="AP225" s="448">
        <v>0.05</v>
      </c>
      <c r="AQ225" s="448">
        <v>0.05</v>
      </c>
      <c r="AR225" s="448">
        <v>0.05</v>
      </c>
      <c r="AS225" s="448">
        <v>0.05</v>
      </c>
      <c r="AT225" s="448">
        <v>0.05</v>
      </c>
      <c r="AU225" s="448">
        <v>0.05</v>
      </c>
      <c r="AV225" s="448">
        <v>0.05</v>
      </c>
      <c r="AW225" s="448">
        <v>0.05</v>
      </c>
      <c r="AX225" s="448">
        <v>0.05</v>
      </c>
      <c r="AY225" s="448">
        <v>0.05</v>
      </c>
      <c r="AZ225" s="448">
        <v>0.05</v>
      </c>
      <c r="BA225" s="448">
        <v>0.05</v>
      </c>
      <c r="BB225" s="448">
        <v>0.05</v>
      </c>
      <c r="BC225" s="448">
        <v>0.05</v>
      </c>
      <c r="BD225" s="448">
        <v>0.05</v>
      </c>
      <c r="BE225" s="448">
        <v>0.05</v>
      </c>
      <c r="BF225" s="448">
        <v>0.05</v>
      </c>
      <c r="BG225" s="448">
        <v>0.05</v>
      </c>
      <c r="BH225" s="448">
        <v>0.05</v>
      </c>
      <c r="BI225" s="448">
        <v>0.05</v>
      </c>
      <c r="BJ225" s="448">
        <v>0.05</v>
      </c>
      <c r="BK225" s="448">
        <v>0.05</v>
      </c>
      <c r="BL225" s="448">
        <v>0.05</v>
      </c>
    </row>
    <row r="226" spans="1:64" x14ac:dyDescent="0.35">
      <c r="A226" s="414"/>
      <c r="B226" s="72" t="s">
        <v>225</v>
      </c>
      <c r="C226" s="448">
        <v>0.05</v>
      </c>
      <c r="D226" s="448">
        <v>0.05</v>
      </c>
      <c r="E226" s="448">
        <v>0.05</v>
      </c>
      <c r="F226" s="448">
        <v>0.05</v>
      </c>
      <c r="G226" s="448">
        <v>0.05</v>
      </c>
      <c r="H226" s="448">
        <v>0.05</v>
      </c>
      <c r="I226" s="448">
        <v>0.05</v>
      </c>
      <c r="J226" s="448">
        <v>0.05</v>
      </c>
      <c r="K226" s="448">
        <v>0.05</v>
      </c>
      <c r="L226" s="448">
        <v>0.05</v>
      </c>
      <c r="M226" s="448">
        <v>0.05</v>
      </c>
      <c r="N226" s="448">
        <v>0.05</v>
      </c>
      <c r="O226" s="448">
        <v>0.05</v>
      </c>
      <c r="P226" s="448">
        <v>0.05</v>
      </c>
      <c r="Q226" s="448">
        <v>0.05</v>
      </c>
      <c r="R226" s="448">
        <v>0.05</v>
      </c>
      <c r="S226" s="448">
        <v>0.05</v>
      </c>
      <c r="T226" s="448">
        <v>0.05</v>
      </c>
      <c r="U226" s="448">
        <v>0.05</v>
      </c>
      <c r="V226" s="448">
        <v>0.05</v>
      </c>
      <c r="W226" s="448">
        <v>0.05</v>
      </c>
      <c r="X226" s="448">
        <v>0.05</v>
      </c>
      <c r="Y226" s="448">
        <v>0.05</v>
      </c>
      <c r="Z226" s="448">
        <v>0.05</v>
      </c>
      <c r="AA226" s="448">
        <v>0.05</v>
      </c>
      <c r="AB226" s="448">
        <v>0.05</v>
      </c>
      <c r="AC226" s="448">
        <v>0.05</v>
      </c>
      <c r="AD226" s="448">
        <v>0.05</v>
      </c>
      <c r="AE226" s="448">
        <v>0.05</v>
      </c>
      <c r="AF226" s="448">
        <v>0.05</v>
      </c>
      <c r="AG226" s="448">
        <v>0.05</v>
      </c>
      <c r="AH226" s="448">
        <v>0.05</v>
      </c>
      <c r="AI226" s="448">
        <v>0.05</v>
      </c>
      <c r="AJ226" s="448">
        <v>0.05</v>
      </c>
      <c r="AK226" s="448">
        <v>0.05</v>
      </c>
      <c r="AL226" s="448">
        <v>0.05</v>
      </c>
      <c r="AM226" s="448">
        <v>0.05</v>
      </c>
      <c r="AN226" s="448">
        <v>0.05</v>
      </c>
      <c r="AO226" s="448">
        <v>0.05</v>
      </c>
      <c r="AP226" s="448">
        <v>0.05</v>
      </c>
      <c r="AQ226" s="448">
        <v>0.05</v>
      </c>
      <c r="AR226" s="448">
        <v>0.05</v>
      </c>
      <c r="AS226" s="448">
        <v>0.05</v>
      </c>
      <c r="AT226" s="448">
        <v>0.05</v>
      </c>
      <c r="AU226" s="448">
        <v>0.05</v>
      </c>
      <c r="AV226" s="448">
        <v>0.05</v>
      </c>
      <c r="AW226" s="448">
        <v>0.05</v>
      </c>
      <c r="AX226" s="448">
        <v>0.05</v>
      </c>
      <c r="AY226" s="448">
        <v>0.05</v>
      </c>
      <c r="AZ226" s="448">
        <v>0.05</v>
      </c>
      <c r="BA226" s="448">
        <v>0.05</v>
      </c>
      <c r="BB226" s="448">
        <v>0.05</v>
      </c>
      <c r="BC226" s="448">
        <v>0.05</v>
      </c>
      <c r="BD226" s="448">
        <v>0.05</v>
      </c>
      <c r="BE226" s="448">
        <v>0.05</v>
      </c>
      <c r="BF226" s="448">
        <v>0.05</v>
      </c>
      <c r="BG226" s="448">
        <v>0.05</v>
      </c>
      <c r="BH226" s="448">
        <v>0.05</v>
      </c>
      <c r="BI226" s="448">
        <v>0.05</v>
      </c>
      <c r="BJ226" s="448">
        <v>0.05</v>
      </c>
      <c r="BK226" s="448">
        <v>0.05</v>
      </c>
      <c r="BL226" s="448">
        <v>0.05</v>
      </c>
    </row>
    <row r="227" spans="1:64" x14ac:dyDescent="0.35">
      <c r="A227" s="414"/>
      <c r="B227" s="72" t="s">
        <v>204</v>
      </c>
      <c r="C227" s="448">
        <v>0.05</v>
      </c>
      <c r="D227" s="448">
        <v>0.05</v>
      </c>
      <c r="E227" s="448">
        <v>0.05</v>
      </c>
      <c r="F227" s="448">
        <v>0.05</v>
      </c>
      <c r="G227" s="448">
        <v>0.05</v>
      </c>
      <c r="H227" s="448">
        <v>0.05</v>
      </c>
      <c r="I227" s="448">
        <v>0.05</v>
      </c>
      <c r="J227" s="448">
        <v>0.05</v>
      </c>
      <c r="K227" s="448">
        <v>0.05</v>
      </c>
      <c r="L227" s="448">
        <v>0.05</v>
      </c>
      <c r="M227" s="448">
        <v>0.05</v>
      </c>
      <c r="N227" s="448">
        <v>0.05</v>
      </c>
      <c r="O227" s="448">
        <v>0.05</v>
      </c>
      <c r="P227" s="448">
        <v>0.05</v>
      </c>
      <c r="Q227" s="448">
        <v>0.05</v>
      </c>
      <c r="R227" s="448">
        <v>0.05</v>
      </c>
      <c r="S227" s="448">
        <v>0.05</v>
      </c>
      <c r="T227" s="448">
        <v>0.05</v>
      </c>
      <c r="U227" s="448">
        <v>0.05</v>
      </c>
      <c r="V227" s="448">
        <v>0.05</v>
      </c>
      <c r="W227" s="448">
        <v>0.05</v>
      </c>
      <c r="X227" s="448">
        <v>0.05</v>
      </c>
      <c r="Y227" s="448">
        <v>0.05</v>
      </c>
      <c r="Z227" s="448">
        <v>0.05</v>
      </c>
      <c r="AA227" s="448">
        <v>0.05</v>
      </c>
      <c r="AB227" s="448">
        <v>0.05</v>
      </c>
      <c r="AC227" s="448">
        <v>0.05</v>
      </c>
      <c r="AD227" s="448">
        <v>0.05</v>
      </c>
      <c r="AE227" s="448">
        <v>0.05</v>
      </c>
      <c r="AF227" s="448">
        <v>0.05</v>
      </c>
      <c r="AG227" s="448">
        <v>0.05</v>
      </c>
      <c r="AH227" s="448">
        <v>0.05</v>
      </c>
      <c r="AI227" s="448">
        <v>0.05</v>
      </c>
      <c r="AJ227" s="448">
        <v>0.05</v>
      </c>
      <c r="AK227" s="448">
        <v>0.05</v>
      </c>
      <c r="AL227" s="448">
        <v>0.05</v>
      </c>
      <c r="AM227" s="448">
        <v>0.05</v>
      </c>
      <c r="AN227" s="448">
        <v>0.05</v>
      </c>
      <c r="AO227" s="448">
        <v>0.05</v>
      </c>
      <c r="AP227" s="448">
        <v>0.05</v>
      </c>
      <c r="AQ227" s="448">
        <v>0.05</v>
      </c>
      <c r="AR227" s="448">
        <v>0.05</v>
      </c>
      <c r="AS227" s="448">
        <v>0.05</v>
      </c>
      <c r="AT227" s="448">
        <v>0.05</v>
      </c>
      <c r="AU227" s="448">
        <v>0.05</v>
      </c>
      <c r="AV227" s="448">
        <v>0.05</v>
      </c>
      <c r="AW227" s="448">
        <v>0.05</v>
      </c>
      <c r="AX227" s="448">
        <v>0.05</v>
      </c>
      <c r="AY227" s="448">
        <v>0.05</v>
      </c>
      <c r="AZ227" s="448">
        <v>0.05</v>
      </c>
      <c r="BA227" s="448">
        <v>0.05</v>
      </c>
      <c r="BB227" s="448">
        <v>0.05</v>
      </c>
      <c r="BC227" s="448">
        <v>0.05</v>
      </c>
      <c r="BD227" s="448">
        <v>0.05</v>
      </c>
      <c r="BE227" s="448">
        <v>0.05</v>
      </c>
      <c r="BF227" s="448">
        <v>0.05</v>
      </c>
      <c r="BG227" s="448">
        <v>0.05</v>
      </c>
      <c r="BH227" s="448">
        <v>0.05</v>
      </c>
      <c r="BI227" s="448">
        <v>0.05</v>
      </c>
      <c r="BJ227" s="448">
        <v>0.05</v>
      </c>
      <c r="BK227" s="448">
        <v>0.05</v>
      </c>
      <c r="BL227" s="448">
        <v>0.05</v>
      </c>
    </row>
    <row r="228" spans="1:64" x14ac:dyDescent="0.35">
      <c r="A228" s="414"/>
      <c r="B228" s="72" t="s">
        <v>146</v>
      </c>
      <c r="C228" s="448">
        <v>0.05</v>
      </c>
      <c r="D228" s="448">
        <v>0.05</v>
      </c>
      <c r="E228" s="448">
        <v>0.05</v>
      </c>
      <c r="F228" s="448">
        <v>0.05</v>
      </c>
      <c r="G228" s="448">
        <v>0.05</v>
      </c>
      <c r="H228" s="448">
        <v>0.05</v>
      </c>
      <c r="I228" s="448">
        <v>0.05</v>
      </c>
      <c r="J228" s="448">
        <v>0.05</v>
      </c>
      <c r="K228" s="448">
        <v>0.05</v>
      </c>
      <c r="L228" s="448">
        <v>0.05</v>
      </c>
      <c r="M228" s="448">
        <v>0.05</v>
      </c>
      <c r="N228" s="448">
        <v>0.05</v>
      </c>
      <c r="O228" s="448">
        <v>0.05</v>
      </c>
      <c r="P228" s="448">
        <v>0.05</v>
      </c>
      <c r="Q228" s="448">
        <v>0.05</v>
      </c>
      <c r="R228" s="448">
        <v>0.05</v>
      </c>
      <c r="S228" s="448">
        <v>0.05</v>
      </c>
      <c r="T228" s="448">
        <v>0.05</v>
      </c>
      <c r="U228" s="448">
        <v>0.05</v>
      </c>
      <c r="V228" s="448">
        <v>0.05</v>
      </c>
      <c r="W228" s="448">
        <v>0.05</v>
      </c>
      <c r="X228" s="448">
        <v>0.05</v>
      </c>
      <c r="Y228" s="448">
        <v>0.05</v>
      </c>
      <c r="Z228" s="448">
        <v>0.05</v>
      </c>
      <c r="AA228" s="448">
        <v>0.05</v>
      </c>
      <c r="AB228" s="448">
        <v>0.05</v>
      </c>
      <c r="AC228" s="448">
        <v>0.05</v>
      </c>
      <c r="AD228" s="448">
        <v>0.05</v>
      </c>
      <c r="AE228" s="448">
        <v>0.05</v>
      </c>
      <c r="AF228" s="448">
        <v>0.05</v>
      </c>
      <c r="AG228" s="448">
        <v>0.05</v>
      </c>
      <c r="AH228" s="448">
        <v>0.05</v>
      </c>
      <c r="AI228" s="448">
        <v>0.05</v>
      </c>
      <c r="AJ228" s="448">
        <v>0.05</v>
      </c>
      <c r="AK228" s="448">
        <v>0.05</v>
      </c>
      <c r="AL228" s="448">
        <v>0.05</v>
      </c>
      <c r="AM228" s="448">
        <v>0.05</v>
      </c>
      <c r="AN228" s="448">
        <v>0.05</v>
      </c>
      <c r="AO228" s="448">
        <v>0.05</v>
      </c>
      <c r="AP228" s="448">
        <v>0.05</v>
      </c>
      <c r="AQ228" s="448">
        <v>0.05</v>
      </c>
      <c r="AR228" s="448">
        <v>0.05</v>
      </c>
      <c r="AS228" s="448">
        <v>0.05</v>
      </c>
      <c r="AT228" s="448">
        <v>0.05</v>
      </c>
      <c r="AU228" s="448">
        <v>0.05</v>
      </c>
      <c r="AV228" s="448">
        <v>0.05</v>
      </c>
      <c r="AW228" s="448">
        <v>0.05</v>
      </c>
      <c r="AX228" s="448">
        <v>0.05</v>
      </c>
      <c r="AY228" s="448">
        <v>0.05</v>
      </c>
      <c r="AZ228" s="448">
        <v>0.05</v>
      </c>
      <c r="BA228" s="448">
        <v>0.05</v>
      </c>
      <c r="BB228" s="448">
        <v>0.05</v>
      </c>
      <c r="BC228" s="448">
        <v>0.05</v>
      </c>
      <c r="BD228" s="448">
        <v>0.05</v>
      </c>
      <c r="BE228" s="448">
        <v>0.05</v>
      </c>
      <c r="BF228" s="448">
        <v>0.05</v>
      </c>
      <c r="BG228" s="448">
        <v>0.05</v>
      </c>
      <c r="BH228" s="448">
        <v>0.05</v>
      </c>
      <c r="BI228" s="448">
        <v>0.05</v>
      </c>
      <c r="BJ228" s="448">
        <v>0.05</v>
      </c>
      <c r="BK228" s="448">
        <v>0.05</v>
      </c>
      <c r="BL228" s="448">
        <v>0.05</v>
      </c>
    </row>
    <row r="229" spans="1:64" x14ac:dyDescent="0.35">
      <c r="A229" s="414"/>
      <c r="B229" s="72" t="s">
        <v>205</v>
      </c>
      <c r="C229" s="448">
        <v>0.05</v>
      </c>
      <c r="D229" s="448">
        <v>0.05</v>
      </c>
      <c r="E229" s="448">
        <v>0.05</v>
      </c>
      <c r="F229" s="448">
        <v>0.05</v>
      </c>
      <c r="G229" s="448">
        <v>0.05</v>
      </c>
      <c r="H229" s="448">
        <v>0.05</v>
      </c>
      <c r="I229" s="448">
        <v>0.05</v>
      </c>
      <c r="J229" s="448">
        <v>0.05</v>
      </c>
      <c r="K229" s="448">
        <v>0.05</v>
      </c>
      <c r="L229" s="448">
        <v>0.05</v>
      </c>
      <c r="M229" s="448">
        <v>0.05</v>
      </c>
      <c r="N229" s="448">
        <v>0.05</v>
      </c>
      <c r="O229" s="448">
        <v>0.05</v>
      </c>
      <c r="P229" s="448">
        <v>0.05</v>
      </c>
      <c r="Q229" s="448">
        <v>0.05</v>
      </c>
      <c r="R229" s="448">
        <v>0.05</v>
      </c>
      <c r="S229" s="448">
        <v>0.05</v>
      </c>
      <c r="T229" s="448">
        <v>0.05</v>
      </c>
      <c r="U229" s="448">
        <v>0.05</v>
      </c>
      <c r="V229" s="448">
        <v>0.05</v>
      </c>
      <c r="W229" s="448">
        <v>0.05</v>
      </c>
      <c r="X229" s="448">
        <v>0.05</v>
      </c>
      <c r="Y229" s="448">
        <v>0.05</v>
      </c>
      <c r="Z229" s="448">
        <v>0.05</v>
      </c>
      <c r="AA229" s="448">
        <v>0.05</v>
      </c>
      <c r="AB229" s="448">
        <v>0.05</v>
      </c>
      <c r="AC229" s="448">
        <v>0.05</v>
      </c>
      <c r="AD229" s="448">
        <v>0.05</v>
      </c>
      <c r="AE229" s="448">
        <v>0.05</v>
      </c>
      <c r="AF229" s="448">
        <v>0.05</v>
      </c>
      <c r="AG229" s="448">
        <v>0.05</v>
      </c>
      <c r="AH229" s="448">
        <v>0.05</v>
      </c>
      <c r="AI229" s="448">
        <v>0.05</v>
      </c>
      <c r="AJ229" s="448">
        <v>0.05</v>
      </c>
      <c r="AK229" s="448">
        <v>0.05</v>
      </c>
      <c r="AL229" s="448">
        <v>0.05</v>
      </c>
      <c r="AM229" s="448">
        <v>0.05</v>
      </c>
      <c r="AN229" s="448">
        <v>0.05</v>
      </c>
      <c r="AO229" s="448">
        <v>0.05</v>
      </c>
      <c r="AP229" s="448">
        <v>0.05</v>
      </c>
      <c r="AQ229" s="448">
        <v>0.05</v>
      </c>
      <c r="AR229" s="448">
        <v>0.05</v>
      </c>
      <c r="AS229" s="448">
        <v>0.05</v>
      </c>
      <c r="AT229" s="448">
        <v>0.05</v>
      </c>
      <c r="AU229" s="448">
        <v>0.05</v>
      </c>
      <c r="AV229" s="448">
        <v>0.05</v>
      </c>
      <c r="AW229" s="448">
        <v>0.05</v>
      </c>
      <c r="AX229" s="448">
        <v>0.05</v>
      </c>
      <c r="AY229" s="448">
        <v>0.05</v>
      </c>
      <c r="AZ229" s="448">
        <v>0.05</v>
      </c>
      <c r="BA229" s="448">
        <v>0.05</v>
      </c>
      <c r="BB229" s="448">
        <v>0.05</v>
      </c>
      <c r="BC229" s="448">
        <v>0.05</v>
      </c>
      <c r="BD229" s="448">
        <v>0.05</v>
      </c>
      <c r="BE229" s="448">
        <v>0.05</v>
      </c>
      <c r="BF229" s="448">
        <v>0.05</v>
      </c>
      <c r="BG229" s="448">
        <v>0.05</v>
      </c>
      <c r="BH229" s="448">
        <v>0.05</v>
      </c>
      <c r="BI229" s="448">
        <v>0.05</v>
      </c>
      <c r="BJ229" s="448">
        <v>0.05</v>
      </c>
      <c r="BK229" s="448">
        <v>0.05</v>
      </c>
      <c r="BL229" s="448">
        <v>0.05</v>
      </c>
    </row>
    <row r="230" spans="1:64" x14ac:dyDescent="0.35">
      <c r="A230" s="414"/>
      <c r="B230" s="72" t="s">
        <v>148</v>
      </c>
      <c r="C230" s="448">
        <v>0.05</v>
      </c>
      <c r="D230" s="448">
        <v>0.05</v>
      </c>
      <c r="E230" s="448">
        <v>0.05</v>
      </c>
      <c r="F230" s="448">
        <v>0.05</v>
      </c>
      <c r="G230" s="448">
        <v>0.05</v>
      </c>
      <c r="H230" s="448">
        <v>0.05</v>
      </c>
      <c r="I230" s="448">
        <v>0.05</v>
      </c>
      <c r="J230" s="448">
        <v>0.05</v>
      </c>
      <c r="K230" s="448">
        <v>0.05</v>
      </c>
      <c r="L230" s="448">
        <v>0.05</v>
      </c>
      <c r="M230" s="448">
        <v>0.05</v>
      </c>
      <c r="N230" s="448">
        <v>0.05</v>
      </c>
      <c r="O230" s="448">
        <v>0.05</v>
      </c>
      <c r="P230" s="448">
        <v>0.05</v>
      </c>
      <c r="Q230" s="448">
        <v>0.05</v>
      </c>
      <c r="R230" s="448">
        <v>0.05</v>
      </c>
      <c r="S230" s="448">
        <v>0.05</v>
      </c>
      <c r="T230" s="448">
        <v>0.05</v>
      </c>
      <c r="U230" s="448">
        <v>0.05</v>
      </c>
      <c r="V230" s="448">
        <v>0.05</v>
      </c>
      <c r="W230" s="448">
        <v>0.05</v>
      </c>
      <c r="X230" s="448">
        <v>0.05</v>
      </c>
      <c r="Y230" s="448">
        <v>0.05</v>
      </c>
      <c r="Z230" s="448">
        <v>0.05</v>
      </c>
      <c r="AA230" s="448">
        <v>0.05</v>
      </c>
      <c r="AB230" s="448">
        <v>0.05</v>
      </c>
      <c r="AC230" s="448">
        <v>0.05</v>
      </c>
      <c r="AD230" s="448">
        <v>0.05</v>
      </c>
      <c r="AE230" s="448">
        <v>0.05</v>
      </c>
      <c r="AF230" s="448">
        <v>0.05</v>
      </c>
      <c r="AG230" s="448">
        <v>0.05</v>
      </c>
      <c r="AH230" s="448">
        <v>0.05</v>
      </c>
      <c r="AI230" s="448">
        <v>0.05</v>
      </c>
      <c r="AJ230" s="448">
        <v>0.05</v>
      </c>
      <c r="AK230" s="448">
        <v>0.05</v>
      </c>
      <c r="AL230" s="448">
        <v>0.05</v>
      </c>
      <c r="AM230" s="448">
        <v>0.05</v>
      </c>
      <c r="AN230" s="448">
        <v>0.05</v>
      </c>
      <c r="AO230" s="448">
        <v>0.05</v>
      </c>
      <c r="AP230" s="448">
        <v>0.05</v>
      </c>
      <c r="AQ230" s="448">
        <v>0.05</v>
      </c>
      <c r="AR230" s="448">
        <v>0.05</v>
      </c>
      <c r="AS230" s="448">
        <v>0.05</v>
      </c>
      <c r="AT230" s="448">
        <v>0.05</v>
      </c>
      <c r="AU230" s="448">
        <v>0.05</v>
      </c>
      <c r="AV230" s="448">
        <v>0.05</v>
      </c>
      <c r="AW230" s="448">
        <v>0.05</v>
      </c>
      <c r="AX230" s="448">
        <v>0.05</v>
      </c>
      <c r="AY230" s="448">
        <v>0.05</v>
      </c>
      <c r="AZ230" s="448">
        <v>0.05</v>
      </c>
      <c r="BA230" s="448">
        <v>0.05</v>
      </c>
      <c r="BB230" s="448">
        <v>0.05</v>
      </c>
      <c r="BC230" s="448">
        <v>0.05</v>
      </c>
      <c r="BD230" s="448">
        <v>0.05</v>
      </c>
      <c r="BE230" s="448">
        <v>0.05</v>
      </c>
      <c r="BF230" s="448">
        <v>0.05</v>
      </c>
      <c r="BG230" s="448">
        <v>0.05</v>
      </c>
      <c r="BH230" s="448">
        <v>0.05</v>
      </c>
      <c r="BI230" s="448">
        <v>0.05</v>
      </c>
      <c r="BJ230" s="448">
        <v>0.05</v>
      </c>
      <c r="BK230" s="448">
        <v>0.05</v>
      </c>
      <c r="BL230" s="448">
        <v>0.05</v>
      </c>
    </row>
    <row r="231" spans="1:64" x14ac:dyDescent="0.35">
      <c r="A231" s="414"/>
      <c r="B231" s="72" t="s">
        <v>149</v>
      </c>
      <c r="C231" s="448">
        <v>0.05</v>
      </c>
      <c r="D231" s="448">
        <v>0.05</v>
      </c>
      <c r="E231" s="448">
        <v>0.05</v>
      </c>
      <c r="F231" s="448">
        <v>0.05</v>
      </c>
      <c r="G231" s="448">
        <v>0.05</v>
      </c>
      <c r="H231" s="448">
        <v>0.05</v>
      </c>
      <c r="I231" s="448">
        <v>0.05</v>
      </c>
      <c r="J231" s="448">
        <v>0.05</v>
      </c>
      <c r="K231" s="448">
        <v>0.05</v>
      </c>
      <c r="L231" s="448">
        <v>0.05</v>
      </c>
      <c r="M231" s="448">
        <v>0.05</v>
      </c>
      <c r="N231" s="448">
        <v>0.05</v>
      </c>
      <c r="O231" s="448">
        <v>0.05</v>
      </c>
      <c r="P231" s="448">
        <v>0.05</v>
      </c>
      <c r="Q231" s="448">
        <v>0.05</v>
      </c>
      <c r="R231" s="448">
        <v>0.05</v>
      </c>
      <c r="S231" s="448">
        <v>0.05</v>
      </c>
      <c r="T231" s="448">
        <v>0.05</v>
      </c>
      <c r="U231" s="448">
        <v>0.05</v>
      </c>
      <c r="V231" s="448">
        <v>0.05</v>
      </c>
      <c r="W231" s="448">
        <v>0.05</v>
      </c>
      <c r="X231" s="448">
        <v>0.05</v>
      </c>
      <c r="Y231" s="448">
        <v>0.05</v>
      </c>
      <c r="Z231" s="448">
        <v>0.05</v>
      </c>
      <c r="AA231" s="448">
        <v>0.05</v>
      </c>
      <c r="AB231" s="448">
        <v>0.05</v>
      </c>
      <c r="AC231" s="448">
        <v>0.05</v>
      </c>
      <c r="AD231" s="448">
        <v>0.05</v>
      </c>
      <c r="AE231" s="448">
        <v>0.05</v>
      </c>
      <c r="AF231" s="448">
        <v>0.05</v>
      </c>
      <c r="AG231" s="448">
        <v>0.05</v>
      </c>
      <c r="AH231" s="448">
        <v>0.05</v>
      </c>
      <c r="AI231" s="448">
        <v>0.05</v>
      </c>
      <c r="AJ231" s="448">
        <v>0.05</v>
      </c>
      <c r="AK231" s="448">
        <v>0.05</v>
      </c>
      <c r="AL231" s="448">
        <v>0.05</v>
      </c>
      <c r="AM231" s="448">
        <v>0.05</v>
      </c>
      <c r="AN231" s="448">
        <v>0.05</v>
      </c>
      <c r="AO231" s="448">
        <v>0.05</v>
      </c>
      <c r="AP231" s="448">
        <v>0.05</v>
      </c>
      <c r="AQ231" s="448">
        <v>0.05</v>
      </c>
      <c r="AR231" s="448">
        <v>0.05</v>
      </c>
      <c r="AS231" s="448">
        <v>0.05</v>
      </c>
      <c r="AT231" s="448">
        <v>0.05</v>
      </c>
      <c r="AU231" s="448">
        <v>0.05</v>
      </c>
      <c r="AV231" s="448">
        <v>0.05</v>
      </c>
      <c r="AW231" s="448">
        <v>0.05</v>
      </c>
      <c r="AX231" s="448">
        <v>0.05</v>
      </c>
      <c r="AY231" s="448">
        <v>0.05</v>
      </c>
      <c r="AZ231" s="448">
        <v>0.05</v>
      </c>
      <c r="BA231" s="448">
        <v>0.05</v>
      </c>
      <c r="BB231" s="448">
        <v>0.05</v>
      </c>
      <c r="BC231" s="448">
        <v>0.05</v>
      </c>
      <c r="BD231" s="448">
        <v>0.05</v>
      </c>
      <c r="BE231" s="448">
        <v>0.05</v>
      </c>
      <c r="BF231" s="448">
        <v>0.05</v>
      </c>
      <c r="BG231" s="448">
        <v>0.05</v>
      </c>
      <c r="BH231" s="448">
        <v>0.05</v>
      </c>
      <c r="BI231" s="448">
        <v>0.05</v>
      </c>
      <c r="BJ231" s="448">
        <v>0.05</v>
      </c>
      <c r="BK231" s="448">
        <v>0.05</v>
      </c>
      <c r="BL231" s="448">
        <v>0.05</v>
      </c>
    </row>
    <row r="232" spans="1:64" x14ac:dyDescent="0.35">
      <c r="A232" s="414"/>
    </row>
    <row r="233" spans="1:64" x14ac:dyDescent="0.35">
      <c r="A233" s="414"/>
      <c r="B233" s="647" t="s">
        <v>1180</v>
      </c>
      <c r="C233" s="647"/>
      <c r="D233" s="647"/>
      <c r="E233" s="647"/>
      <c r="F233" s="647"/>
      <c r="G233" s="647"/>
    </row>
    <row r="234" spans="1:64" x14ac:dyDescent="0.35">
      <c r="A234" s="414"/>
      <c r="B234" s="406" t="s">
        <v>1331</v>
      </c>
    </row>
    <row r="235" spans="1:64" x14ac:dyDescent="0.35">
      <c r="A235" s="414"/>
      <c r="B235" s="7" t="s">
        <v>548</v>
      </c>
      <c r="C235" s="57" t="s">
        <v>186</v>
      </c>
    </row>
    <row r="236" spans="1:64" x14ac:dyDescent="0.35">
      <c r="A236" s="414"/>
      <c r="B236" s="72" t="s">
        <v>302</v>
      </c>
      <c r="C236" s="160">
        <v>-0.01</v>
      </c>
    </row>
    <row r="237" spans="1:64" x14ac:dyDescent="0.35">
      <c r="A237" s="414"/>
      <c r="B237" s="72" t="s">
        <v>154</v>
      </c>
      <c r="C237" s="160">
        <v>-0.01</v>
      </c>
    </row>
    <row r="238" spans="1:64" x14ac:dyDescent="0.35">
      <c r="A238" s="414"/>
      <c r="B238" s="72" t="s">
        <v>155</v>
      </c>
      <c r="C238" s="160">
        <v>-0.01</v>
      </c>
    </row>
    <row r="239" spans="1:64" x14ac:dyDescent="0.35">
      <c r="A239" s="414"/>
      <c r="B239" s="72" t="s">
        <v>156</v>
      </c>
      <c r="C239" s="160">
        <v>-0.01</v>
      </c>
    </row>
    <row r="240" spans="1:64" x14ac:dyDescent="0.35">
      <c r="A240" s="414"/>
      <c r="B240" s="72" t="s">
        <v>157</v>
      </c>
      <c r="C240" s="160">
        <v>-0.01</v>
      </c>
    </row>
    <row r="241" spans="1:3" x14ac:dyDescent="0.35">
      <c r="A241" s="414"/>
      <c r="B241" s="72" t="s">
        <v>224</v>
      </c>
      <c r="C241" s="160">
        <v>-0.01</v>
      </c>
    </row>
    <row r="242" spans="1:3" x14ac:dyDescent="0.35">
      <c r="A242" s="414"/>
      <c r="B242" s="72" t="s">
        <v>159</v>
      </c>
      <c r="C242" s="160">
        <v>-0.01</v>
      </c>
    </row>
    <row r="243" spans="1:3" x14ac:dyDescent="0.35">
      <c r="A243" s="414"/>
      <c r="B243" s="72" t="s">
        <v>160</v>
      </c>
      <c r="C243" s="160">
        <v>-0.01</v>
      </c>
    </row>
    <row r="244" spans="1:3" x14ac:dyDescent="0.35">
      <c r="A244" s="414"/>
      <c r="B244" s="72" t="s">
        <v>161</v>
      </c>
      <c r="C244" s="160">
        <v>-0.01</v>
      </c>
    </row>
    <row r="245" spans="1:3" x14ac:dyDescent="0.35">
      <c r="A245" s="414"/>
      <c r="B245" s="72" t="s">
        <v>162</v>
      </c>
      <c r="C245" s="160">
        <v>-0.01</v>
      </c>
    </row>
    <row r="246" spans="1:3" x14ac:dyDescent="0.35">
      <c r="A246" s="414"/>
      <c r="B246" s="72" t="s">
        <v>163</v>
      </c>
      <c r="C246" s="160">
        <v>-0.01</v>
      </c>
    </row>
    <row r="247" spans="1:3" x14ac:dyDescent="0.35">
      <c r="A247" s="414"/>
      <c r="B247" s="72" t="s">
        <v>164</v>
      </c>
      <c r="C247" s="160">
        <v>-0.01</v>
      </c>
    </row>
    <row r="248" spans="1:3" x14ac:dyDescent="0.35">
      <c r="A248" s="414"/>
      <c r="B248" s="72" t="s">
        <v>165</v>
      </c>
      <c r="C248" s="160">
        <v>-0.01</v>
      </c>
    </row>
    <row r="249" spans="1:3" x14ac:dyDescent="0.35">
      <c r="A249" s="414"/>
      <c r="B249" s="72" t="s">
        <v>166</v>
      </c>
      <c r="C249" s="160">
        <v>-0.01</v>
      </c>
    </row>
    <row r="250" spans="1:3" x14ac:dyDescent="0.35">
      <c r="A250" s="414"/>
      <c r="B250" s="72" t="s">
        <v>167</v>
      </c>
      <c r="C250" s="160">
        <v>-0.01</v>
      </c>
    </row>
    <row r="251" spans="1:3" x14ac:dyDescent="0.35">
      <c r="A251" s="414"/>
      <c r="B251" s="72" t="s">
        <v>168</v>
      </c>
      <c r="C251" s="160">
        <v>-0.01</v>
      </c>
    </row>
    <row r="252" spans="1:3" x14ac:dyDescent="0.35">
      <c r="A252" s="414"/>
      <c r="B252" s="72" t="s">
        <v>303</v>
      </c>
      <c r="C252" s="160">
        <v>-0.01</v>
      </c>
    </row>
    <row r="253" spans="1:3" x14ac:dyDescent="0.35">
      <c r="A253" s="414"/>
      <c r="B253" s="72" t="s">
        <v>170</v>
      </c>
      <c r="C253" s="160">
        <v>-0.01</v>
      </c>
    </row>
    <row r="254" spans="1:3" x14ac:dyDescent="0.35">
      <c r="A254" s="414"/>
      <c r="B254" s="72" t="s">
        <v>171</v>
      </c>
      <c r="C254" s="160">
        <v>-0.01</v>
      </c>
    </row>
    <row r="255" spans="1:3" x14ac:dyDescent="0.35">
      <c r="A255" s="414"/>
      <c r="B255" s="72" t="s">
        <v>172</v>
      </c>
      <c r="C255" s="160">
        <v>-0.01</v>
      </c>
    </row>
    <row r="256" spans="1:3" x14ac:dyDescent="0.35">
      <c r="A256" s="414"/>
      <c r="B256" s="72" t="s">
        <v>173</v>
      </c>
      <c r="C256" s="160">
        <v>-0.01</v>
      </c>
    </row>
    <row r="257" spans="1:3" x14ac:dyDescent="0.35">
      <c r="A257" s="414"/>
      <c r="B257" s="72" t="s">
        <v>174</v>
      </c>
      <c r="C257" s="160">
        <v>-0.01</v>
      </c>
    </row>
    <row r="258" spans="1:3" x14ac:dyDescent="0.35">
      <c r="A258" s="414"/>
      <c r="B258" s="72" t="s">
        <v>175</v>
      </c>
      <c r="C258" s="160">
        <v>-0.01</v>
      </c>
    </row>
    <row r="259" spans="1:3" x14ac:dyDescent="0.35">
      <c r="A259" s="414"/>
      <c r="B259" s="72" t="s">
        <v>176</v>
      </c>
      <c r="C259" s="160">
        <v>-0.01</v>
      </c>
    </row>
    <row r="260" spans="1:3" x14ac:dyDescent="0.35">
      <c r="A260" s="414"/>
      <c r="B260" s="72" t="s">
        <v>177</v>
      </c>
      <c r="C260" s="160">
        <v>-0.01</v>
      </c>
    </row>
    <row r="261" spans="1:3" x14ac:dyDescent="0.35">
      <c r="A261" s="414"/>
      <c r="B261" s="72" t="s">
        <v>178</v>
      </c>
      <c r="C261" s="160">
        <v>-0.01</v>
      </c>
    </row>
    <row r="262" spans="1:3" x14ac:dyDescent="0.35">
      <c r="A262" s="414"/>
      <c r="B262" s="72" t="s">
        <v>179</v>
      </c>
      <c r="C262" s="160">
        <v>-0.01</v>
      </c>
    </row>
    <row r="263" spans="1:3" x14ac:dyDescent="0.35">
      <c r="A263" s="414"/>
      <c r="B263" s="72" t="s">
        <v>142</v>
      </c>
      <c r="C263" s="160">
        <v>-0.01</v>
      </c>
    </row>
    <row r="264" spans="1:3" x14ac:dyDescent="0.35">
      <c r="A264" s="414"/>
      <c r="B264" s="72" t="s">
        <v>203</v>
      </c>
      <c r="C264" s="160">
        <v>-0.01</v>
      </c>
    </row>
    <row r="265" spans="1:3" x14ac:dyDescent="0.35">
      <c r="A265" s="414"/>
      <c r="B265" s="72" t="s">
        <v>225</v>
      </c>
      <c r="C265" s="160">
        <v>-0.01</v>
      </c>
    </row>
    <row r="266" spans="1:3" x14ac:dyDescent="0.35">
      <c r="A266" s="414"/>
      <c r="B266" s="72" t="s">
        <v>204</v>
      </c>
      <c r="C266" s="160">
        <v>-0.01</v>
      </c>
    </row>
    <row r="267" spans="1:3" x14ac:dyDescent="0.35">
      <c r="A267" s="414"/>
      <c r="B267" s="72" t="s">
        <v>146</v>
      </c>
      <c r="C267" s="160">
        <v>-0.01</v>
      </c>
    </row>
    <row r="268" spans="1:3" x14ac:dyDescent="0.35">
      <c r="A268" s="414"/>
      <c r="B268" s="72" t="s">
        <v>205</v>
      </c>
      <c r="C268" s="160">
        <v>-0.01</v>
      </c>
    </row>
    <row r="269" spans="1:3" x14ac:dyDescent="0.35">
      <c r="A269" s="414"/>
      <c r="B269" s="72" t="s">
        <v>148</v>
      </c>
      <c r="C269" s="160">
        <v>-0.01</v>
      </c>
    </row>
    <row r="270" spans="1:3" x14ac:dyDescent="0.35">
      <c r="A270" s="414"/>
      <c r="B270" s="72" t="s">
        <v>149</v>
      </c>
      <c r="C270" s="160">
        <v>-0.01</v>
      </c>
    </row>
    <row r="271" spans="1:3" x14ac:dyDescent="0.35">
      <c r="A271" s="414"/>
    </row>
    <row r="272" spans="1:3" x14ac:dyDescent="0.35">
      <c r="A272" s="414"/>
      <c r="B272" s="406" t="s">
        <v>1333</v>
      </c>
    </row>
    <row r="273" spans="1:3" x14ac:dyDescent="0.35">
      <c r="A273" s="414"/>
      <c r="B273" s="7" t="s">
        <v>548</v>
      </c>
      <c r="C273" s="57" t="s">
        <v>186</v>
      </c>
    </row>
    <row r="274" spans="1:3" x14ac:dyDescent="0.35">
      <c r="A274" s="414"/>
      <c r="B274" s="72" t="s">
        <v>302</v>
      </c>
      <c r="C274" s="160">
        <v>0</v>
      </c>
    </row>
    <row r="275" spans="1:3" x14ac:dyDescent="0.35">
      <c r="A275" s="414"/>
      <c r="B275" s="72" t="s">
        <v>154</v>
      </c>
      <c r="C275" s="160">
        <v>0</v>
      </c>
    </row>
    <row r="276" spans="1:3" x14ac:dyDescent="0.35">
      <c r="A276" s="414"/>
      <c r="B276" s="72" t="s">
        <v>155</v>
      </c>
      <c r="C276" s="160">
        <v>0</v>
      </c>
    </row>
    <row r="277" spans="1:3" x14ac:dyDescent="0.35">
      <c r="A277" s="414"/>
      <c r="B277" s="72" t="s">
        <v>156</v>
      </c>
      <c r="C277" s="160">
        <v>0</v>
      </c>
    </row>
    <row r="278" spans="1:3" x14ac:dyDescent="0.35">
      <c r="A278" s="414"/>
      <c r="B278" s="72" t="s">
        <v>157</v>
      </c>
      <c r="C278" s="160">
        <v>0</v>
      </c>
    </row>
    <row r="279" spans="1:3" x14ac:dyDescent="0.35">
      <c r="A279" s="414"/>
      <c r="B279" s="72" t="s">
        <v>224</v>
      </c>
      <c r="C279" s="160">
        <v>0</v>
      </c>
    </row>
    <row r="280" spans="1:3" x14ac:dyDescent="0.35">
      <c r="A280" s="414"/>
      <c r="B280" s="72" t="s">
        <v>159</v>
      </c>
      <c r="C280" s="160">
        <v>0</v>
      </c>
    </row>
    <row r="281" spans="1:3" x14ac:dyDescent="0.35">
      <c r="A281" s="414"/>
      <c r="B281" s="72" t="s">
        <v>160</v>
      </c>
      <c r="C281" s="160">
        <v>0</v>
      </c>
    </row>
    <row r="282" spans="1:3" x14ac:dyDescent="0.35">
      <c r="A282" s="414"/>
      <c r="B282" s="72" t="s">
        <v>161</v>
      </c>
      <c r="C282" s="160">
        <v>0</v>
      </c>
    </row>
    <row r="283" spans="1:3" x14ac:dyDescent="0.35">
      <c r="A283" s="414"/>
      <c r="B283" s="72" t="s">
        <v>162</v>
      </c>
      <c r="C283" s="160">
        <v>0</v>
      </c>
    </row>
    <row r="284" spans="1:3" x14ac:dyDescent="0.35">
      <c r="A284" s="414"/>
      <c r="B284" s="72" t="s">
        <v>163</v>
      </c>
      <c r="C284" s="160">
        <v>0</v>
      </c>
    </row>
    <row r="285" spans="1:3" x14ac:dyDescent="0.35">
      <c r="A285" s="414"/>
      <c r="B285" s="72" t="s">
        <v>164</v>
      </c>
      <c r="C285" s="160">
        <v>0</v>
      </c>
    </row>
    <row r="286" spans="1:3" x14ac:dyDescent="0.35">
      <c r="A286" s="414"/>
      <c r="B286" s="72" t="s">
        <v>165</v>
      </c>
      <c r="C286" s="160">
        <v>0</v>
      </c>
    </row>
    <row r="287" spans="1:3" x14ac:dyDescent="0.35">
      <c r="A287" s="414"/>
      <c r="B287" s="72" t="s">
        <v>166</v>
      </c>
      <c r="C287" s="160">
        <v>0</v>
      </c>
    </row>
    <row r="288" spans="1:3" x14ac:dyDescent="0.35">
      <c r="A288" s="414"/>
      <c r="B288" s="72" t="s">
        <v>167</v>
      </c>
      <c r="C288" s="160">
        <v>0</v>
      </c>
    </row>
    <row r="289" spans="1:3" x14ac:dyDescent="0.35">
      <c r="A289" s="414"/>
      <c r="B289" s="72" t="s">
        <v>168</v>
      </c>
      <c r="C289" s="160">
        <v>0</v>
      </c>
    </row>
    <row r="290" spans="1:3" x14ac:dyDescent="0.35">
      <c r="A290" s="414"/>
      <c r="B290" s="72" t="s">
        <v>303</v>
      </c>
      <c r="C290" s="160">
        <v>0</v>
      </c>
    </row>
    <row r="291" spans="1:3" x14ac:dyDescent="0.35">
      <c r="A291" s="414"/>
      <c r="B291" s="72" t="s">
        <v>170</v>
      </c>
      <c r="C291" s="160">
        <v>0</v>
      </c>
    </row>
    <row r="292" spans="1:3" x14ac:dyDescent="0.35">
      <c r="A292" s="414"/>
      <c r="B292" s="72" t="s">
        <v>171</v>
      </c>
      <c r="C292" s="160">
        <v>0</v>
      </c>
    </row>
    <row r="293" spans="1:3" x14ac:dyDescent="0.35">
      <c r="A293" s="414"/>
      <c r="B293" s="72" t="s">
        <v>172</v>
      </c>
      <c r="C293" s="160">
        <v>0</v>
      </c>
    </row>
    <row r="294" spans="1:3" x14ac:dyDescent="0.35">
      <c r="A294" s="414"/>
      <c r="B294" s="72" t="s">
        <v>173</v>
      </c>
      <c r="C294" s="160">
        <v>0</v>
      </c>
    </row>
    <row r="295" spans="1:3" x14ac:dyDescent="0.35">
      <c r="A295" s="414"/>
      <c r="B295" s="72" t="s">
        <v>174</v>
      </c>
      <c r="C295" s="160">
        <v>0</v>
      </c>
    </row>
    <row r="296" spans="1:3" x14ac:dyDescent="0.35">
      <c r="A296" s="414"/>
      <c r="B296" s="72" t="s">
        <v>175</v>
      </c>
      <c r="C296" s="160">
        <v>0</v>
      </c>
    </row>
    <row r="297" spans="1:3" x14ac:dyDescent="0.35">
      <c r="A297" s="414"/>
      <c r="B297" s="72" t="s">
        <v>176</v>
      </c>
      <c r="C297" s="160">
        <v>0</v>
      </c>
    </row>
    <row r="298" spans="1:3" x14ac:dyDescent="0.35">
      <c r="A298" s="414"/>
      <c r="B298" s="72" t="s">
        <v>177</v>
      </c>
      <c r="C298" s="160">
        <v>0</v>
      </c>
    </row>
    <row r="299" spans="1:3" x14ac:dyDescent="0.35">
      <c r="A299" s="414"/>
      <c r="B299" s="72" t="s">
        <v>178</v>
      </c>
      <c r="C299" s="160">
        <v>0</v>
      </c>
    </row>
    <row r="300" spans="1:3" x14ac:dyDescent="0.35">
      <c r="A300" s="414"/>
      <c r="B300" s="72" t="s">
        <v>179</v>
      </c>
      <c r="C300" s="160">
        <v>0</v>
      </c>
    </row>
    <row r="301" spans="1:3" x14ac:dyDescent="0.35">
      <c r="A301" s="414"/>
      <c r="B301" s="72" t="s">
        <v>142</v>
      </c>
      <c r="C301" s="160">
        <v>0</v>
      </c>
    </row>
    <row r="302" spans="1:3" x14ac:dyDescent="0.35">
      <c r="A302" s="414"/>
      <c r="B302" s="72" t="s">
        <v>203</v>
      </c>
      <c r="C302" s="160">
        <v>0</v>
      </c>
    </row>
    <row r="303" spans="1:3" x14ac:dyDescent="0.35">
      <c r="A303" s="414"/>
      <c r="B303" s="72" t="s">
        <v>225</v>
      </c>
      <c r="C303" s="160">
        <v>0</v>
      </c>
    </row>
    <row r="304" spans="1:3" x14ac:dyDescent="0.35">
      <c r="A304" s="414"/>
      <c r="B304" s="72" t="s">
        <v>204</v>
      </c>
      <c r="C304" s="160">
        <v>0</v>
      </c>
    </row>
    <row r="305" spans="1:3" x14ac:dyDescent="0.35">
      <c r="A305" s="414"/>
      <c r="B305" s="72" t="s">
        <v>146</v>
      </c>
      <c r="C305" s="160">
        <v>0</v>
      </c>
    </row>
    <row r="306" spans="1:3" x14ac:dyDescent="0.35">
      <c r="A306" s="414"/>
      <c r="B306" s="72" t="s">
        <v>205</v>
      </c>
      <c r="C306" s="160">
        <v>0</v>
      </c>
    </row>
    <row r="307" spans="1:3" x14ac:dyDescent="0.35">
      <c r="A307" s="414"/>
      <c r="B307" s="72" t="s">
        <v>148</v>
      </c>
      <c r="C307" s="160">
        <v>0</v>
      </c>
    </row>
    <row r="308" spans="1:3" x14ac:dyDescent="0.35">
      <c r="A308" s="414"/>
      <c r="B308" s="72" t="s">
        <v>149</v>
      </c>
      <c r="C308" s="160">
        <v>0</v>
      </c>
    </row>
    <row r="309" spans="1:3" x14ac:dyDescent="0.35">
      <c r="A309" s="414"/>
    </row>
    <row r="310" spans="1:3" x14ac:dyDescent="0.35">
      <c r="A310" s="414"/>
      <c r="B310" s="406" t="s">
        <v>1334</v>
      </c>
    </row>
    <row r="311" spans="1:3" x14ac:dyDescent="0.35">
      <c r="A311" s="414"/>
      <c r="B311" s="7" t="s">
        <v>548</v>
      </c>
      <c r="C311" s="57" t="s">
        <v>186</v>
      </c>
    </row>
    <row r="312" spans="1:3" x14ac:dyDescent="0.35">
      <c r="A312" s="414"/>
      <c r="B312" s="72" t="s">
        <v>302</v>
      </c>
      <c r="C312" s="160">
        <v>0.01</v>
      </c>
    </row>
    <row r="313" spans="1:3" x14ac:dyDescent="0.35">
      <c r="A313" s="414"/>
      <c r="B313" s="72" t="s">
        <v>154</v>
      </c>
      <c r="C313" s="160">
        <v>0.01</v>
      </c>
    </row>
    <row r="314" spans="1:3" x14ac:dyDescent="0.35">
      <c r="A314" s="414"/>
      <c r="B314" s="72" t="s">
        <v>155</v>
      </c>
      <c r="C314" s="160">
        <v>0.01</v>
      </c>
    </row>
    <row r="315" spans="1:3" x14ac:dyDescent="0.35">
      <c r="A315" s="414"/>
      <c r="B315" s="72" t="s">
        <v>156</v>
      </c>
      <c r="C315" s="160">
        <v>0.01</v>
      </c>
    </row>
    <row r="316" spans="1:3" x14ac:dyDescent="0.35">
      <c r="A316" s="414"/>
      <c r="B316" s="72" t="s">
        <v>157</v>
      </c>
      <c r="C316" s="160">
        <v>0.01</v>
      </c>
    </row>
    <row r="317" spans="1:3" x14ac:dyDescent="0.35">
      <c r="A317" s="414"/>
      <c r="B317" s="72" t="s">
        <v>224</v>
      </c>
      <c r="C317" s="160">
        <v>0.01</v>
      </c>
    </row>
    <row r="318" spans="1:3" x14ac:dyDescent="0.35">
      <c r="A318" s="414"/>
      <c r="B318" s="72" t="s">
        <v>159</v>
      </c>
      <c r="C318" s="160">
        <v>0.01</v>
      </c>
    </row>
    <row r="319" spans="1:3" x14ac:dyDescent="0.35">
      <c r="A319" s="414"/>
      <c r="B319" s="72" t="s">
        <v>160</v>
      </c>
      <c r="C319" s="160">
        <v>0.01</v>
      </c>
    </row>
    <row r="320" spans="1:3" x14ac:dyDescent="0.35">
      <c r="A320" s="414"/>
      <c r="B320" s="72" t="s">
        <v>161</v>
      </c>
      <c r="C320" s="160">
        <v>0.01</v>
      </c>
    </row>
    <row r="321" spans="1:3" x14ac:dyDescent="0.35">
      <c r="A321" s="414"/>
      <c r="B321" s="72" t="s">
        <v>162</v>
      </c>
      <c r="C321" s="160">
        <v>0.01</v>
      </c>
    </row>
    <row r="322" spans="1:3" x14ac:dyDescent="0.35">
      <c r="A322" s="414"/>
      <c r="B322" s="72" t="s">
        <v>163</v>
      </c>
      <c r="C322" s="160">
        <v>0.01</v>
      </c>
    </row>
    <row r="323" spans="1:3" x14ac:dyDescent="0.35">
      <c r="A323" s="414"/>
      <c r="B323" s="72" t="s">
        <v>164</v>
      </c>
      <c r="C323" s="160">
        <v>0.01</v>
      </c>
    </row>
    <row r="324" spans="1:3" x14ac:dyDescent="0.35">
      <c r="A324" s="414"/>
      <c r="B324" s="72" t="s">
        <v>165</v>
      </c>
      <c r="C324" s="160">
        <v>0.01</v>
      </c>
    </row>
    <row r="325" spans="1:3" x14ac:dyDescent="0.35">
      <c r="A325" s="414"/>
      <c r="B325" s="72" t="s">
        <v>166</v>
      </c>
      <c r="C325" s="160">
        <v>0.01</v>
      </c>
    </row>
    <row r="326" spans="1:3" x14ac:dyDescent="0.35">
      <c r="A326" s="414"/>
      <c r="B326" s="72" t="s">
        <v>167</v>
      </c>
      <c r="C326" s="160">
        <v>0.01</v>
      </c>
    </row>
    <row r="327" spans="1:3" x14ac:dyDescent="0.35">
      <c r="A327" s="414"/>
      <c r="B327" s="72" t="s">
        <v>168</v>
      </c>
      <c r="C327" s="160">
        <v>0.01</v>
      </c>
    </row>
    <row r="328" spans="1:3" x14ac:dyDescent="0.35">
      <c r="A328" s="414"/>
      <c r="B328" s="72" t="s">
        <v>303</v>
      </c>
      <c r="C328" s="160">
        <v>0.01</v>
      </c>
    </row>
    <row r="329" spans="1:3" x14ac:dyDescent="0.35">
      <c r="A329" s="414"/>
      <c r="B329" s="72" t="s">
        <v>170</v>
      </c>
      <c r="C329" s="160">
        <v>0.01</v>
      </c>
    </row>
    <row r="330" spans="1:3" x14ac:dyDescent="0.35">
      <c r="A330" s="414"/>
      <c r="B330" s="72" t="s">
        <v>171</v>
      </c>
      <c r="C330" s="160">
        <v>0.01</v>
      </c>
    </row>
    <row r="331" spans="1:3" x14ac:dyDescent="0.35">
      <c r="A331" s="414"/>
      <c r="B331" s="72" t="s">
        <v>172</v>
      </c>
      <c r="C331" s="160">
        <v>0.01</v>
      </c>
    </row>
    <row r="332" spans="1:3" x14ac:dyDescent="0.35">
      <c r="A332" s="414"/>
      <c r="B332" s="72" t="s">
        <v>173</v>
      </c>
      <c r="C332" s="160">
        <v>0.01</v>
      </c>
    </row>
    <row r="333" spans="1:3" x14ac:dyDescent="0.35">
      <c r="A333" s="414"/>
      <c r="B333" s="72" t="s">
        <v>174</v>
      </c>
      <c r="C333" s="160">
        <v>0.01</v>
      </c>
    </row>
    <row r="334" spans="1:3" x14ac:dyDescent="0.35">
      <c r="A334" s="414"/>
      <c r="B334" s="72" t="s">
        <v>175</v>
      </c>
      <c r="C334" s="160">
        <v>0.01</v>
      </c>
    </row>
    <row r="335" spans="1:3" x14ac:dyDescent="0.35">
      <c r="A335" s="414"/>
      <c r="B335" s="72" t="s">
        <v>176</v>
      </c>
      <c r="C335" s="160">
        <v>0.01</v>
      </c>
    </row>
    <row r="336" spans="1:3" x14ac:dyDescent="0.35">
      <c r="A336" s="414"/>
      <c r="B336" s="72" t="s">
        <v>177</v>
      </c>
      <c r="C336" s="160">
        <v>0.01</v>
      </c>
    </row>
    <row r="337" spans="1:11" x14ac:dyDescent="0.35">
      <c r="A337" s="414"/>
      <c r="B337" s="72" t="s">
        <v>178</v>
      </c>
      <c r="C337" s="160">
        <v>0.01</v>
      </c>
    </row>
    <row r="338" spans="1:11" x14ac:dyDescent="0.35">
      <c r="A338" s="414"/>
      <c r="B338" s="72" t="s">
        <v>179</v>
      </c>
      <c r="C338" s="160">
        <v>0.01</v>
      </c>
    </row>
    <row r="339" spans="1:11" x14ac:dyDescent="0.35">
      <c r="A339" s="414"/>
      <c r="B339" s="72" t="s">
        <v>142</v>
      </c>
      <c r="C339" s="160">
        <v>0.01</v>
      </c>
    </row>
    <row r="340" spans="1:11" x14ac:dyDescent="0.35">
      <c r="A340" s="414"/>
      <c r="B340" s="72" t="s">
        <v>203</v>
      </c>
      <c r="C340" s="160">
        <v>0.01</v>
      </c>
    </row>
    <row r="341" spans="1:11" x14ac:dyDescent="0.35">
      <c r="A341" s="414"/>
      <c r="B341" s="72" t="s">
        <v>225</v>
      </c>
      <c r="C341" s="160">
        <v>0.01</v>
      </c>
    </row>
    <row r="342" spans="1:11" x14ac:dyDescent="0.35">
      <c r="A342" s="414"/>
      <c r="B342" s="72" t="s">
        <v>204</v>
      </c>
      <c r="C342" s="160">
        <v>0.01</v>
      </c>
    </row>
    <row r="343" spans="1:11" x14ac:dyDescent="0.35">
      <c r="A343" s="414"/>
      <c r="B343" s="72" t="s">
        <v>146</v>
      </c>
      <c r="C343" s="160">
        <v>0.01</v>
      </c>
    </row>
    <row r="344" spans="1:11" x14ac:dyDescent="0.35">
      <c r="A344" s="414"/>
      <c r="B344" s="72" t="s">
        <v>205</v>
      </c>
      <c r="C344" s="160">
        <v>0.01</v>
      </c>
    </row>
    <row r="345" spans="1:11" x14ac:dyDescent="0.35">
      <c r="A345" s="414"/>
      <c r="B345" s="72" t="s">
        <v>148</v>
      </c>
      <c r="C345" s="160">
        <v>0.01</v>
      </c>
    </row>
    <row r="346" spans="1:11" x14ac:dyDescent="0.35">
      <c r="A346" s="414"/>
      <c r="B346" s="72" t="s">
        <v>149</v>
      </c>
      <c r="C346" s="160">
        <v>0.01</v>
      </c>
    </row>
    <row r="347" spans="1:11" x14ac:dyDescent="0.35">
      <c r="A347" s="648" t="s">
        <v>511</v>
      </c>
    </row>
    <row r="348" spans="1:11" x14ac:dyDescent="0.35">
      <c r="A348" s="649"/>
      <c r="B348" s="639" t="s">
        <v>1191</v>
      </c>
      <c r="C348" s="640"/>
      <c r="D348" s="640"/>
      <c r="E348" s="640"/>
      <c r="F348" s="640"/>
      <c r="G348" s="640"/>
      <c r="H348" s="640"/>
      <c r="I348" s="640"/>
      <c r="J348" s="640"/>
      <c r="K348" s="640"/>
    </row>
    <row r="349" spans="1:11" x14ac:dyDescent="0.35">
      <c r="A349" s="649"/>
      <c r="B349" s="406" t="s">
        <v>1331</v>
      </c>
    </row>
    <row r="350" spans="1:11" x14ac:dyDescent="0.35">
      <c r="A350" s="649"/>
      <c r="B350" s="137" t="s">
        <v>507</v>
      </c>
      <c r="C350" s="56" t="s">
        <v>207</v>
      </c>
      <c r="D350" s="56" t="s">
        <v>220</v>
      </c>
      <c r="E350" s="56" t="s">
        <v>221</v>
      </c>
      <c r="F350" s="56" t="s">
        <v>222</v>
      </c>
      <c r="G350" s="56" t="s">
        <v>378</v>
      </c>
      <c r="H350" s="56" t="s">
        <v>379</v>
      </c>
      <c r="I350" s="56" t="s">
        <v>380</v>
      </c>
      <c r="J350" s="56" t="s">
        <v>223</v>
      </c>
      <c r="K350" s="56" t="s">
        <v>209</v>
      </c>
    </row>
    <row r="351" spans="1:11" x14ac:dyDescent="0.35">
      <c r="A351" s="649"/>
      <c r="B351" s="32" t="s">
        <v>210</v>
      </c>
      <c r="C351" s="58">
        <v>1</v>
      </c>
      <c r="D351" s="58">
        <v>1</v>
      </c>
      <c r="E351" s="58">
        <v>1</v>
      </c>
      <c r="F351" s="58">
        <v>1</v>
      </c>
      <c r="G351" s="58">
        <v>1</v>
      </c>
      <c r="H351" s="58">
        <v>1</v>
      </c>
      <c r="I351" s="58">
        <v>1</v>
      </c>
      <c r="J351" s="58">
        <v>1</v>
      </c>
      <c r="K351" s="58">
        <v>1</v>
      </c>
    </row>
    <row r="352" spans="1:11" x14ac:dyDescent="0.35">
      <c r="A352" s="649"/>
      <c r="B352" s="32" t="s">
        <v>211</v>
      </c>
      <c r="C352" s="58">
        <v>1</v>
      </c>
      <c r="D352" s="58">
        <v>1</v>
      </c>
      <c r="E352" s="58">
        <v>1</v>
      </c>
      <c r="F352" s="58">
        <v>1</v>
      </c>
      <c r="G352" s="58">
        <v>1</v>
      </c>
      <c r="H352" s="58">
        <v>1</v>
      </c>
      <c r="I352" s="58">
        <v>1</v>
      </c>
      <c r="J352" s="58">
        <v>1</v>
      </c>
      <c r="K352" s="58">
        <v>1</v>
      </c>
    </row>
    <row r="353" spans="1:11" x14ac:dyDescent="0.35">
      <c r="A353" s="649"/>
      <c r="B353" s="32" t="s">
        <v>212</v>
      </c>
      <c r="C353" s="58">
        <v>1</v>
      </c>
      <c r="D353" s="58">
        <v>1</v>
      </c>
      <c r="E353" s="58">
        <v>1</v>
      </c>
      <c r="F353" s="58">
        <v>1</v>
      </c>
      <c r="G353" s="58">
        <v>1</v>
      </c>
      <c r="H353" s="58">
        <v>1</v>
      </c>
      <c r="I353" s="58">
        <v>1</v>
      </c>
      <c r="J353" s="58">
        <v>1</v>
      </c>
      <c r="K353" s="58">
        <v>1</v>
      </c>
    </row>
    <row r="354" spans="1:11" x14ac:dyDescent="0.35">
      <c r="A354" s="649"/>
      <c r="B354" s="32" t="s">
        <v>213</v>
      </c>
      <c r="C354" s="58">
        <v>1</v>
      </c>
      <c r="D354" s="58">
        <v>1</v>
      </c>
      <c r="E354" s="58">
        <v>1</v>
      </c>
      <c r="F354" s="58">
        <v>1</v>
      </c>
      <c r="G354" s="58">
        <v>1</v>
      </c>
      <c r="H354" s="58">
        <v>1</v>
      </c>
      <c r="I354" s="58">
        <v>1</v>
      </c>
      <c r="J354" s="58">
        <v>1</v>
      </c>
      <c r="K354" s="58">
        <v>1</v>
      </c>
    </row>
    <row r="355" spans="1:11" x14ac:dyDescent="0.35">
      <c r="A355" s="649"/>
      <c r="B355" s="32" t="s">
        <v>214</v>
      </c>
      <c r="C355" s="58">
        <v>1</v>
      </c>
      <c r="D355" s="58">
        <v>1</v>
      </c>
      <c r="E355" s="58">
        <v>1</v>
      </c>
      <c r="F355" s="58">
        <v>1</v>
      </c>
      <c r="G355" s="58">
        <v>1</v>
      </c>
      <c r="H355" s="58">
        <v>1</v>
      </c>
      <c r="I355" s="58">
        <v>1</v>
      </c>
      <c r="J355" s="58">
        <v>1</v>
      </c>
      <c r="K355" s="58">
        <v>1</v>
      </c>
    </row>
    <row r="356" spans="1:11" x14ac:dyDescent="0.35">
      <c r="A356" s="649"/>
      <c r="B356" s="32" t="s">
        <v>215</v>
      </c>
      <c r="C356" s="58">
        <v>1</v>
      </c>
      <c r="D356" s="58">
        <v>1</v>
      </c>
      <c r="E356" s="58">
        <v>1</v>
      </c>
      <c r="F356" s="58">
        <v>1</v>
      </c>
      <c r="G356" s="58">
        <v>1</v>
      </c>
      <c r="H356" s="58">
        <v>1</v>
      </c>
      <c r="I356" s="58">
        <v>1</v>
      </c>
      <c r="J356" s="58">
        <v>1</v>
      </c>
      <c r="K356" s="58">
        <v>1</v>
      </c>
    </row>
    <row r="357" spans="1:11" x14ac:dyDescent="0.35">
      <c r="A357" s="649"/>
      <c r="B357" s="32" t="s">
        <v>216</v>
      </c>
      <c r="C357" s="58">
        <v>1</v>
      </c>
      <c r="D357" s="58">
        <v>1</v>
      </c>
      <c r="E357" s="58">
        <v>1</v>
      </c>
      <c r="F357" s="58">
        <v>1</v>
      </c>
      <c r="G357" s="58">
        <v>1</v>
      </c>
      <c r="H357" s="58">
        <v>1</v>
      </c>
      <c r="I357" s="58">
        <v>1</v>
      </c>
      <c r="J357" s="58">
        <v>1</v>
      </c>
      <c r="K357" s="58">
        <v>1</v>
      </c>
    </row>
    <row r="358" spans="1:11" x14ac:dyDescent="0.35">
      <c r="A358" s="649"/>
      <c r="B358" s="32" t="s">
        <v>217</v>
      </c>
      <c r="C358" s="58">
        <v>1</v>
      </c>
      <c r="D358" s="58">
        <v>1</v>
      </c>
      <c r="E358" s="58">
        <v>1</v>
      </c>
      <c r="F358" s="58">
        <v>1</v>
      </c>
      <c r="G358" s="58">
        <v>1</v>
      </c>
      <c r="H358" s="58">
        <v>1</v>
      </c>
      <c r="I358" s="58">
        <v>1</v>
      </c>
      <c r="J358" s="58">
        <v>1</v>
      </c>
      <c r="K358" s="58">
        <v>1</v>
      </c>
    </row>
    <row r="359" spans="1:11" x14ac:dyDescent="0.35">
      <c r="A359" s="649"/>
      <c r="B359" s="32" t="s">
        <v>218</v>
      </c>
      <c r="C359" s="58">
        <v>1</v>
      </c>
      <c r="D359" s="58">
        <v>1</v>
      </c>
      <c r="E359" s="58">
        <v>1</v>
      </c>
      <c r="F359" s="58">
        <v>1</v>
      </c>
      <c r="G359" s="58">
        <v>1</v>
      </c>
      <c r="H359" s="58">
        <v>1</v>
      </c>
      <c r="I359" s="58">
        <v>1</v>
      </c>
      <c r="J359" s="58">
        <v>1</v>
      </c>
      <c r="K359" s="58">
        <v>1</v>
      </c>
    </row>
    <row r="360" spans="1:11" x14ac:dyDescent="0.35">
      <c r="A360" s="649"/>
      <c r="B360" s="32" t="s">
        <v>219</v>
      </c>
      <c r="C360" s="58">
        <v>1</v>
      </c>
      <c r="D360" s="58">
        <v>1</v>
      </c>
      <c r="E360" s="58">
        <v>1</v>
      </c>
      <c r="F360" s="58">
        <v>1</v>
      </c>
      <c r="G360" s="58">
        <v>1</v>
      </c>
      <c r="H360" s="58">
        <v>1</v>
      </c>
      <c r="I360" s="58">
        <v>1</v>
      </c>
      <c r="J360" s="58">
        <v>1</v>
      </c>
      <c r="K360" s="58">
        <v>1</v>
      </c>
    </row>
    <row r="361" spans="1:11" x14ac:dyDescent="0.35">
      <c r="A361" s="649"/>
    </row>
    <row r="362" spans="1:11" x14ac:dyDescent="0.35">
      <c r="A362" s="649"/>
      <c r="B362" s="406" t="s">
        <v>1333</v>
      </c>
    </row>
    <row r="363" spans="1:11" x14ac:dyDescent="0.35">
      <c r="A363" s="649"/>
      <c r="B363" s="137" t="s">
        <v>507</v>
      </c>
      <c r="C363" s="56" t="s">
        <v>207</v>
      </c>
      <c r="D363" s="56" t="s">
        <v>220</v>
      </c>
      <c r="E363" s="56" t="s">
        <v>221</v>
      </c>
      <c r="F363" s="56" t="s">
        <v>222</v>
      </c>
      <c r="G363" s="56" t="s">
        <v>378</v>
      </c>
      <c r="H363" s="56" t="s">
        <v>379</v>
      </c>
      <c r="I363" s="56" t="s">
        <v>380</v>
      </c>
      <c r="J363" s="56" t="s">
        <v>223</v>
      </c>
      <c r="K363" s="56" t="s">
        <v>209</v>
      </c>
    </row>
    <row r="364" spans="1:11" x14ac:dyDescent="0.35">
      <c r="A364" s="649"/>
      <c r="B364" s="32" t="s">
        <v>210</v>
      </c>
      <c r="C364" s="58">
        <v>0.9</v>
      </c>
      <c r="D364" s="58">
        <v>0.9</v>
      </c>
      <c r="E364" s="58">
        <v>0.9</v>
      </c>
      <c r="F364" s="58">
        <v>0.9</v>
      </c>
      <c r="G364" s="58">
        <v>0.9</v>
      </c>
      <c r="H364" s="58">
        <v>0.9</v>
      </c>
      <c r="I364" s="58">
        <v>0.9</v>
      </c>
      <c r="J364" s="58">
        <v>0.9</v>
      </c>
      <c r="K364" s="58">
        <v>0.9</v>
      </c>
    </row>
    <row r="365" spans="1:11" x14ac:dyDescent="0.35">
      <c r="A365" s="649"/>
      <c r="B365" s="32" t="s">
        <v>211</v>
      </c>
      <c r="C365" s="58">
        <v>0.9</v>
      </c>
      <c r="D365" s="58">
        <v>0.9</v>
      </c>
      <c r="E365" s="58">
        <v>0.9</v>
      </c>
      <c r="F365" s="58">
        <v>0.9</v>
      </c>
      <c r="G365" s="58">
        <v>0.9</v>
      </c>
      <c r="H365" s="58">
        <v>0.9</v>
      </c>
      <c r="I365" s="58">
        <v>0.9</v>
      </c>
      <c r="J365" s="58">
        <v>0.9</v>
      </c>
      <c r="K365" s="58">
        <v>0.9</v>
      </c>
    </row>
    <row r="366" spans="1:11" x14ac:dyDescent="0.35">
      <c r="A366" s="649"/>
      <c r="B366" s="32" t="s">
        <v>212</v>
      </c>
      <c r="C366" s="58">
        <v>0.9</v>
      </c>
      <c r="D366" s="58">
        <v>0.9</v>
      </c>
      <c r="E366" s="58">
        <v>0.9</v>
      </c>
      <c r="F366" s="58">
        <v>0.9</v>
      </c>
      <c r="G366" s="58">
        <v>0.9</v>
      </c>
      <c r="H366" s="58">
        <v>0.9</v>
      </c>
      <c r="I366" s="58">
        <v>0.9</v>
      </c>
      <c r="J366" s="58">
        <v>0.9</v>
      </c>
      <c r="K366" s="58">
        <v>0.9</v>
      </c>
    </row>
    <row r="367" spans="1:11" x14ac:dyDescent="0.35">
      <c r="A367" s="649"/>
      <c r="B367" s="32" t="s">
        <v>213</v>
      </c>
      <c r="C367" s="58">
        <v>0.9</v>
      </c>
      <c r="D367" s="58">
        <v>0.9</v>
      </c>
      <c r="E367" s="58">
        <v>0.9</v>
      </c>
      <c r="F367" s="58">
        <v>0.9</v>
      </c>
      <c r="G367" s="58">
        <v>0.9</v>
      </c>
      <c r="H367" s="58">
        <v>0.9</v>
      </c>
      <c r="I367" s="58">
        <v>0.9</v>
      </c>
      <c r="J367" s="58">
        <v>0.9</v>
      </c>
      <c r="K367" s="58">
        <v>0.9</v>
      </c>
    </row>
    <row r="368" spans="1:11" x14ac:dyDescent="0.35">
      <c r="A368" s="649"/>
      <c r="B368" s="32" t="s">
        <v>214</v>
      </c>
      <c r="C368" s="58">
        <v>0.9</v>
      </c>
      <c r="D368" s="58">
        <v>0.9</v>
      </c>
      <c r="E368" s="58">
        <v>0.9</v>
      </c>
      <c r="F368" s="58">
        <v>0.9</v>
      </c>
      <c r="G368" s="58">
        <v>0.9</v>
      </c>
      <c r="H368" s="58">
        <v>0.9</v>
      </c>
      <c r="I368" s="58">
        <v>0.9</v>
      </c>
      <c r="J368" s="58">
        <v>0.9</v>
      </c>
      <c r="K368" s="58">
        <v>0.9</v>
      </c>
    </row>
    <row r="369" spans="1:11" x14ac:dyDescent="0.35">
      <c r="A369" s="649"/>
      <c r="B369" s="32" t="s">
        <v>215</v>
      </c>
      <c r="C369" s="58">
        <v>0.9</v>
      </c>
      <c r="D369" s="58">
        <v>0.9</v>
      </c>
      <c r="E369" s="58">
        <v>0.9</v>
      </c>
      <c r="F369" s="58">
        <v>0.9</v>
      </c>
      <c r="G369" s="58">
        <v>0.9</v>
      </c>
      <c r="H369" s="58">
        <v>0.9</v>
      </c>
      <c r="I369" s="58">
        <v>0.9</v>
      </c>
      <c r="J369" s="58">
        <v>0.9</v>
      </c>
      <c r="K369" s="58">
        <v>0.9</v>
      </c>
    </row>
    <row r="370" spans="1:11" x14ac:dyDescent="0.35">
      <c r="A370" s="649"/>
      <c r="B370" s="32" t="s">
        <v>216</v>
      </c>
      <c r="C370" s="58">
        <v>0.9</v>
      </c>
      <c r="D370" s="58">
        <v>0.9</v>
      </c>
      <c r="E370" s="58">
        <v>0.9</v>
      </c>
      <c r="F370" s="58">
        <v>0.9</v>
      </c>
      <c r="G370" s="58">
        <v>0.9</v>
      </c>
      <c r="H370" s="58">
        <v>0.9</v>
      </c>
      <c r="I370" s="58">
        <v>0.9</v>
      </c>
      <c r="J370" s="58">
        <v>0.9</v>
      </c>
      <c r="K370" s="58">
        <v>0.9</v>
      </c>
    </row>
    <row r="371" spans="1:11" x14ac:dyDescent="0.35">
      <c r="A371" s="649"/>
      <c r="B371" s="32" t="s">
        <v>217</v>
      </c>
      <c r="C371" s="58">
        <v>0.9</v>
      </c>
      <c r="D371" s="58">
        <v>0.9</v>
      </c>
      <c r="E371" s="58">
        <v>0.9</v>
      </c>
      <c r="F371" s="58">
        <v>0.9</v>
      </c>
      <c r="G371" s="58">
        <v>0.9</v>
      </c>
      <c r="H371" s="58">
        <v>0.9</v>
      </c>
      <c r="I371" s="58">
        <v>0.9</v>
      </c>
      <c r="J371" s="58">
        <v>0.9</v>
      </c>
      <c r="K371" s="58">
        <v>0.9</v>
      </c>
    </row>
    <row r="372" spans="1:11" x14ac:dyDescent="0.35">
      <c r="A372" s="649"/>
      <c r="B372" s="32" t="s">
        <v>218</v>
      </c>
      <c r="C372" s="58">
        <v>0.9</v>
      </c>
      <c r="D372" s="58">
        <v>0.9</v>
      </c>
      <c r="E372" s="58">
        <v>0.9</v>
      </c>
      <c r="F372" s="58">
        <v>0.9</v>
      </c>
      <c r="G372" s="58">
        <v>0.9</v>
      </c>
      <c r="H372" s="58">
        <v>0.9</v>
      </c>
      <c r="I372" s="58">
        <v>0.9</v>
      </c>
      <c r="J372" s="58">
        <v>0.9</v>
      </c>
      <c r="K372" s="58">
        <v>0.9</v>
      </c>
    </row>
    <row r="373" spans="1:11" x14ac:dyDescent="0.35">
      <c r="A373" s="649"/>
      <c r="B373" s="32" t="s">
        <v>219</v>
      </c>
      <c r="C373" s="58">
        <v>0.9</v>
      </c>
      <c r="D373" s="58">
        <v>0.9</v>
      </c>
      <c r="E373" s="58">
        <v>0.9</v>
      </c>
      <c r="F373" s="58">
        <v>0.9</v>
      </c>
      <c r="G373" s="58">
        <v>0.9</v>
      </c>
      <c r="H373" s="58">
        <v>0.9</v>
      </c>
      <c r="I373" s="58">
        <v>0.9</v>
      </c>
      <c r="J373" s="58">
        <v>0.9</v>
      </c>
      <c r="K373" s="58">
        <v>0.9</v>
      </c>
    </row>
    <row r="374" spans="1:11" x14ac:dyDescent="0.35">
      <c r="A374" s="649"/>
    </row>
    <row r="375" spans="1:11" x14ac:dyDescent="0.35">
      <c r="A375" s="649"/>
      <c r="B375" s="406" t="s">
        <v>1334</v>
      </c>
    </row>
    <row r="376" spans="1:11" x14ac:dyDescent="0.35">
      <c r="A376" s="649"/>
      <c r="B376" s="137" t="s">
        <v>507</v>
      </c>
      <c r="C376" s="56" t="s">
        <v>207</v>
      </c>
      <c r="D376" s="56" t="s">
        <v>220</v>
      </c>
      <c r="E376" s="56" t="s">
        <v>221</v>
      </c>
      <c r="F376" s="56" t="s">
        <v>222</v>
      </c>
      <c r="G376" s="56" t="s">
        <v>378</v>
      </c>
      <c r="H376" s="56" t="s">
        <v>379</v>
      </c>
      <c r="I376" s="56" t="s">
        <v>380</v>
      </c>
      <c r="J376" s="56" t="s">
        <v>223</v>
      </c>
      <c r="K376" s="56" t="s">
        <v>209</v>
      </c>
    </row>
    <row r="377" spans="1:11" x14ac:dyDescent="0.35">
      <c r="A377" s="649"/>
      <c r="B377" s="32" t="s">
        <v>210</v>
      </c>
      <c r="C377" s="58">
        <v>0.8</v>
      </c>
      <c r="D377" s="58">
        <v>0.8</v>
      </c>
      <c r="E377" s="58">
        <v>0.8</v>
      </c>
      <c r="F377" s="58">
        <v>0.8</v>
      </c>
      <c r="G377" s="58">
        <v>0.8</v>
      </c>
      <c r="H377" s="58">
        <v>0.8</v>
      </c>
      <c r="I377" s="58">
        <v>0.8</v>
      </c>
      <c r="J377" s="58">
        <v>0.8</v>
      </c>
      <c r="K377" s="58">
        <v>0.8</v>
      </c>
    </row>
    <row r="378" spans="1:11" x14ac:dyDescent="0.35">
      <c r="A378" s="649"/>
      <c r="B378" s="32" t="s">
        <v>211</v>
      </c>
      <c r="C378" s="58">
        <v>0.8</v>
      </c>
      <c r="D378" s="58">
        <v>0.8</v>
      </c>
      <c r="E378" s="58">
        <v>0.8</v>
      </c>
      <c r="F378" s="58">
        <v>0.8</v>
      </c>
      <c r="G378" s="58">
        <v>0.8</v>
      </c>
      <c r="H378" s="58">
        <v>0.8</v>
      </c>
      <c r="I378" s="58">
        <v>0.8</v>
      </c>
      <c r="J378" s="58">
        <v>0.8</v>
      </c>
      <c r="K378" s="58">
        <v>0.8</v>
      </c>
    </row>
    <row r="379" spans="1:11" x14ac:dyDescent="0.35">
      <c r="A379" s="649"/>
      <c r="B379" s="32" t="s">
        <v>212</v>
      </c>
      <c r="C379" s="58">
        <v>0.8</v>
      </c>
      <c r="D379" s="58">
        <v>0.8</v>
      </c>
      <c r="E379" s="58">
        <v>0.8</v>
      </c>
      <c r="F379" s="58">
        <v>0.8</v>
      </c>
      <c r="G379" s="58">
        <v>0.8</v>
      </c>
      <c r="H379" s="58">
        <v>0.8</v>
      </c>
      <c r="I379" s="58">
        <v>0.8</v>
      </c>
      <c r="J379" s="58">
        <v>0.8</v>
      </c>
      <c r="K379" s="58">
        <v>0.8</v>
      </c>
    </row>
    <row r="380" spans="1:11" x14ac:dyDescent="0.35">
      <c r="A380" s="649"/>
      <c r="B380" s="32" t="s">
        <v>213</v>
      </c>
      <c r="C380" s="58">
        <v>0.8</v>
      </c>
      <c r="D380" s="58">
        <v>0.8</v>
      </c>
      <c r="E380" s="58">
        <v>0.8</v>
      </c>
      <c r="F380" s="58">
        <v>0.8</v>
      </c>
      <c r="G380" s="58">
        <v>0.8</v>
      </c>
      <c r="H380" s="58">
        <v>0.8</v>
      </c>
      <c r="I380" s="58">
        <v>0.8</v>
      </c>
      <c r="J380" s="58">
        <v>0.8</v>
      </c>
      <c r="K380" s="58">
        <v>0.8</v>
      </c>
    </row>
    <row r="381" spans="1:11" x14ac:dyDescent="0.35">
      <c r="A381" s="649"/>
      <c r="B381" s="32" t="s">
        <v>214</v>
      </c>
      <c r="C381" s="58">
        <v>0.8</v>
      </c>
      <c r="D381" s="58">
        <v>0.8</v>
      </c>
      <c r="E381" s="58">
        <v>0.8</v>
      </c>
      <c r="F381" s="58">
        <v>0.8</v>
      </c>
      <c r="G381" s="58">
        <v>0.8</v>
      </c>
      <c r="H381" s="58">
        <v>0.8</v>
      </c>
      <c r="I381" s="58">
        <v>0.8</v>
      </c>
      <c r="J381" s="58">
        <v>0.8</v>
      </c>
      <c r="K381" s="58">
        <v>0.8</v>
      </c>
    </row>
    <row r="382" spans="1:11" x14ac:dyDescent="0.35">
      <c r="A382" s="649"/>
      <c r="B382" s="32" t="s">
        <v>215</v>
      </c>
      <c r="C382" s="58">
        <v>0.8</v>
      </c>
      <c r="D382" s="58">
        <v>0.8</v>
      </c>
      <c r="E382" s="58">
        <v>0.8</v>
      </c>
      <c r="F382" s="58">
        <v>0.8</v>
      </c>
      <c r="G382" s="58">
        <v>0.8</v>
      </c>
      <c r="H382" s="58">
        <v>0.8</v>
      </c>
      <c r="I382" s="58">
        <v>0.8</v>
      </c>
      <c r="J382" s="58">
        <v>0.8</v>
      </c>
      <c r="K382" s="58">
        <v>0.8</v>
      </c>
    </row>
    <row r="383" spans="1:11" x14ac:dyDescent="0.35">
      <c r="A383" s="649"/>
      <c r="B383" s="32" t="s">
        <v>216</v>
      </c>
      <c r="C383" s="58">
        <v>0.8</v>
      </c>
      <c r="D383" s="58">
        <v>0.8</v>
      </c>
      <c r="E383" s="58">
        <v>0.8</v>
      </c>
      <c r="F383" s="58">
        <v>0.8</v>
      </c>
      <c r="G383" s="58">
        <v>0.8</v>
      </c>
      <c r="H383" s="58">
        <v>0.8</v>
      </c>
      <c r="I383" s="58">
        <v>0.8</v>
      </c>
      <c r="J383" s="58">
        <v>0.8</v>
      </c>
      <c r="K383" s="58">
        <v>0.8</v>
      </c>
    </row>
    <row r="384" spans="1:11" x14ac:dyDescent="0.35">
      <c r="A384" s="649"/>
      <c r="B384" s="32" t="s">
        <v>217</v>
      </c>
      <c r="C384" s="58">
        <v>0.8</v>
      </c>
      <c r="D384" s="58">
        <v>0.8</v>
      </c>
      <c r="E384" s="58">
        <v>0.8</v>
      </c>
      <c r="F384" s="58">
        <v>0.8</v>
      </c>
      <c r="G384" s="58">
        <v>0.8</v>
      </c>
      <c r="H384" s="58">
        <v>0.8</v>
      </c>
      <c r="I384" s="58">
        <v>0.8</v>
      </c>
      <c r="J384" s="58">
        <v>0.8</v>
      </c>
      <c r="K384" s="58">
        <v>0.8</v>
      </c>
    </row>
    <row r="385" spans="1:12" x14ac:dyDescent="0.35">
      <c r="A385" s="649"/>
      <c r="B385" s="32" t="s">
        <v>218</v>
      </c>
      <c r="C385" s="58">
        <v>0.8</v>
      </c>
      <c r="D385" s="58">
        <v>0.8</v>
      </c>
      <c r="E385" s="58">
        <v>0.8</v>
      </c>
      <c r="F385" s="58">
        <v>0.8</v>
      </c>
      <c r="G385" s="58">
        <v>0.8</v>
      </c>
      <c r="H385" s="58">
        <v>0.8</v>
      </c>
      <c r="I385" s="58">
        <v>0.8</v>
      </c>
      <c r="J385" s="58">
        <v>0.8</v>
      </c>
      <c r="K385" s="58">
        <v>0.8</v>
      </c>
    </row>
    <row r="386" spans="1:12" x14ac:dyDescent="0.35">
      <c r="A386" s="649"/>
      <c r="B386" s="32" t="s">
        <v>219</v>
      </c>
      <c r="C386" s="58">
        <v>0.8</v>
      </c>
      <c r="D386" s="58">
        <v>0.8</v>
      </c>
      <c r="E386" s="58">
        <v>0.8</v>
      </c>
      <c r="F386" s="58">
        <v>0.8</v>
      </c>
      <c r="G386" s="58">
        <v>0.8</v>
      </c>
      <c r="H386" s="58">
        <v>0.8</v>
      </c>
      <c r="I386" s="58">
        <v>0.8</v>
      </c>
      <c r="J386" s="58">
        <v>0.8</v>
      </c>
      <c r="K386" s="58">
        <v>0.8</v>
      </c>
    </row>
    <row r="387" spans="1:12" x14ac:dyDescent="0.35">
      <c r="A387" s="649"/>
    </row>
    <row r="388" spans="1:12" x14ac:dyDescent="0.35">
      <c r="A388" s="649"/>
      <c r="B388" s="640" t="s">
        <v>487</v>
      </c>
      <c r="C388" s="640"/>
      <c r="D388" s="640"/>
      <c r="E388" s="640"/>
      <c r="F388" s="640"/>
      <c r="G388" s="640"/>
      <c r="H388" s="640"/>
      <c r="I388" s="640"/>
      <c r="J388" s="640"/>
      <c r="K388" s="640"/>
      <c r="L388" s="640"/>
    </row>
    <row r="389" spans="1:12" x14ac:dyDescent="0.35">
      <c r="A389" s="649"/>
      <c r="B389" s="406" t="s">
        <v>1331</v>
      </c>
    </row>
    <row r="390" spans="1:12" ht="15" thickBot="1" x14ac:dyDescent="0.4">
      <c r="A390" s="649"/>
      <c r="B390" s="32" t="s">
        <v>481</v>
      </c>
      <c r="C390" s="32" t="s">
        <v>480</v>
      </c>
      <c r="D390" s="144" t="s">
        <v>207</v>
      </c>
      <c r="E390" s="144" t="s">
        <v>220</v>
      </c>
      <c r="F390" s="144" t="s">
        <v>221</v>
      </c>
      <c r="G390" s="144" t="s">
        <v>222</v>
      </c>
      <c r="H390" s="144" t="s">
        <v>378</v>
      </c>
      <c r="I390" s="144" t="s">
        <v>379</v>
      </c>
      <c r="J390" s="144" t="s">
        <v>380</v>
      </c>
      <c r="K390" s="144" t="s">
        <v>223</v>
      </c>
      <c r="L390" s="144" t="s">
        <v>209</v>
      </c>
    </row>
    <row r="391" spans="1:12" x14ac:dyDescent="0.35">
      <c r="A391" s="649"/>
      <c r="B391" s="565" t="s">
        <v>153</v>
      </c>
      <c r="C391" s="142" t="s">
        <v>210</v>
      </c>
      <c r="D391" s="145">
        <v>0.19424096172911057</v>
      </c>
      <c r="E391" s="145">
        <v>6.4590143253902659E-6</v>
      </c>
      <c r="F391" s="145">
        <v>1.2706280195525582E-2</v>
      </c>
      <c r="G391" s="145">
        <v>0</v>
      </c>
      <c r="H391" s="145">
        <v>1.1772790730864885E-3</v>
      </c>
      <c r="I391" s="145">
        <v>5.8289309887852074E-2</v>
      </c>
      <c r="J391" s="145">
        <v>0.12595835131058775</v>
      </c>
      <c r="K391" s="145">
        <v>0</v>
      </c>
      <c r="L391" s="146">
        <v>0</v>
      </c>
    </row>
    <row r="392" spans="1:12" x14ac:dyDescent="0.35">
      <c r="A392" s="649"/>
      <c r="B392" s="566"/>
      <c r="C392" s="32" t="s">
        <v>211</v>
      </c>
      <c r="D392" s="147">
        <v>0.37361920850232405</v>
      </c>
      <c r="E392" s="147">
        <v>6.8936034011708155E-2</v>
      </c>
      <c r="F392" s="147">
        <v>0</v>
      </c>
      <c r="G392" s="147">
        <v>1.1710986094547834E-2</v>
      </c>
      <c r="H392" s="147">
        <v>0</v>
      </c>
      <c r="I392" s="147">
        <v>0</v>
      </c>
      <c r="J392" s="147">
        <v>0</v>
      </c>
      <c r="K392" s="147">
        <v>0</v>
      </c>
      <c r="L392" s="148">
        <v>0</v>
      </c>
    </row>
    <row r="393" spans="1:12" x14ac:dyDescent="0.35">
      <c r="A393" s="649"/>
      <c r="B393" s="566"/>
      <c r="C393" s="32" t="s">
        <v>212</v>
      </c>
      <c r="D393" s="147">
        <v>1.1987374716107228E-3</v>
      </c>
      <c r="E393" s="147">
        <v>1.1295557374303147E-3</v>
      </c>
      <c r="F393" s="147">
        <v>0</v>
      </c>
      <c r="G393" s="147">
        <v>0</v>
      </c>
      <c r="H393" s="147">
        <v>0</v>
      </c>
      <c r="I393" s="147">
        <v>0</v>
      </c>
      <c r="J393" s="147">
        <v>0</v>
      </c>
      <c r="K393" s="147">
        <v>0</v>
      </c>
      <c r="L393" s="148">
        <v>0</v>
      </c>
    </row>
    <row r="394" spans="1:12" x14ac:dyDescent="0.35">
      <c r="A394" s="649"/>
      <c r="B394" s="566"/>
      <c r="C394" s="32" t="s">
        <v>213</v>
      </c>
      <c r="D394" s="147">
        <v>5.1418605609185753E-4</v>
      </c>
      <c r="E394" s="147">
        <v>4.0671401468740671E-3</v>
      </c>
      <c r="F394" s="147">
        <v>0</v>
      </c>
      <c r="G394" s="147">
        <v>0</v>
      </c>
      <c r="H394" s="147">
        <v>0</v>
      </c>
      <c r="I394" s="147">
        <v>0</v>
      </c>
      <c r="J394" s="147">
        <v>0</v>
      </c>
      <c r="K394" s="147">
        <v>0</v>
      </c>
      <c r="L394" s="148">
        <v>0</v>
      </c>
    </row>
    <row r="395" spans="1:12" x14ac:dyDescent="0.35">
      <c r="A395" s="649"/>
      <c r="B395" s="566"/>
      <c r="C395" s="32" t="s">
        <v>214</v>
      </c>
      <c r="D395" s="147">
        <v>5.7213218248533754E-4</v>
      </c>
      <c r="E395" s="147">
        <v>8.0350884939271998E-4</v>
      </c>
      <c r="F395" s="147">
        <v>0</v>
      </c>
      <c r="G395" s="147">
        <v>0</v>
      </c>
      <c r="H395" s="147">
        <v>0</v>
      </c>
      <c r="I395" s="147">
        <v>0</v>
      </c>
      <c r="J395" s="147">
        <v>0</v>
      </c>
      <c r="K395" s="147">
        <v>0</v>
      </c>
      <c r="L395" s="148">
        <v>0</v>
      </c>
    </row>
    <row r="396" spans="1:12" x14ac:dyDescent="0.35">
      <c r="A396" s="649"/>
      <c r="B396" s="566"/>
      <c r="C396" s="32" t="s">
        <v>215</v>
      </c>
      <c r="D396" s="147">
        <v>1.6064527733315021E-4</v>
      </c>
      <c r="E396" s="147">
        <v>0</v>
      </c>
      <c r="F396" s="147">
        <v>0</v>
      </c>
      <c r="G396" s="147">
        <v>0</v>
      </c>
      <c r="H396" s="147">
        <v>0</v>
      </c>
      <c r="I396" s="147">
        <v>0</v>
      </c>
      <c r="J396" s="147">
        <v>0</v>
      </c>
      <c r="K396" s="147">
        <v>0</v>
      </c>
      <c r="L396" s="148">
        <v>0</v>
      </c>
    </row>
    <row r="397" spans="1:12" x14ac:dyDescent="0.35">
      <c r="A397" s="649"/>
      <c r="B397" s="566"/>
      <c r="C397" s="32" t="s">
        <v>216</v>
      </c>
      <c r="D397" s="147">
        <v>0</v>
      </c>
      <c r="E397" s="147">
        <v>0</v>
      </c>
      <c r="F397" s="147">
        <v>0</v>
      </c>
      <c r="G397" s="147">
        <v>0</v>
      </c>
      <c r="H397" s="147">
        <v>0</v>
      </c>
      <c r="I397" s="147">
        <v>0</v>
      </c>
      <c r="J397" s="147">
        <v>0</v>
      </c>
      <c r="K397" s="147">
        <v>0</v>
      </c>
      <c r="L397" s="148">
        <v>0</v>
      </c>
    </row>
    <row r="398" spans="1:12" x14ac:dyDescent="0.35">
      <c r="A398" s="649"/>
      <c r="B398" s="566"/>
      <c r="C398" s="32" t="s">
        <v>217</v>
      </c>
      <c r="D398" s="147">
        <v>0</v>
      </c>
      <c r="E398" s="147">
        <v>0</v>
      </c>
      <c r="F398" s="147">
        <v>0</v>
      </c>
      <c r="G398" s="147">
        <v>0</v>
      </c>
      <c r="H398" s="147">
        <v>0</v>
      </c>
      <c r="I398" s="147">
        <v>0</v>
      </c>
      <c r="J398" s="147">
        <v>0</v>
      </c>
      <c r="K398" s="147">
        <v>0</v>
      </c>
      <c r="L398" s="148">
        <v>0</v>
      </c>
    </row>
    <row r="399" spans="1:12" x14ac:dyDescent="0.35">
      <c r="A399" s="649"/>
      <c r="B399" s="566"/>
      <c r="C399" s="32" t="s">
        <v>218</v>
      </c>
      <c r="D399" s="147">
        <v>0</v>
      </c>
      <c r="E399" s="147">
        <v>0</v>
      </c>
      <c r="F399" s="147">
        <v>0</v>
      </c>
      <c r="G399" s="147">
        <v>0.12867656606215566</v>
      </c>
      <c r="H399" s="147">
        <v>0</v>
      </c>
      <c r="I399" s="147">
        <v>0</v>
      </c>
      <c r="J399" s="147">
        <v>0</v>
      </c>
      <c r="K399" s="147">
        <v>0</v>
      </c>
      <c r="L399" s="148">
        <v>0</v>
      </c>
    </row>
    <row r="400" spans="1:12" ht="15" thickBot="1" x14ac:dyDescent="0.4">
      <c r="A400" s="649"/>
      <c r="B400" s="567"/>
      <c r="C400" s="143" t="s">
        <v>219</v>
      </c>
      <c r="D400" s="149">
        <v>0</v>
      </c>
      <c r="E400" s="149">
        <v>0</v>
      </c>
      <c r="F400" s="149">
        <v>1.6232658397558077E-2</v>
      </c>
      <c r="G400" s="149">
        <v>0</v>
      </c>
      <c r="H400" s="149">
        <v>0</v>
      </c>
      <c r="I400" s="149">
        <v>0</v>
      </c>
      <c r="J400" s="149">
        <v>0</v>
      </c>
      <c r="K400" s="149">
        <v>0</v>
      </c>
      <c r="L400" s="150">
        <v>0</v>
      </c>
    </row>
    <row r="401" spans="1:12" x14ac:dyDescent="0.35">
      <c r="A401" s="649"/>
      <c r="B401" s="565" t="s">
        <v>154</v>
      </c>
      <c r="C401" s="142" t="s">
        <v>210</v>
      </c>
      <c r="D401" s="145">
        <v>0.13669582133335315</v>
      </c>
      <c r="E401" s="145">
        <v>2.1761107534050981E-4</v>
      </c>
      <c r="F401" s="145">
        <v>1.0086467206135652E-2</v>
      </c>
      <c r="G401" s="145">
        <v>0</v>
      </c>
      <c r="H401" s="145">
        <v>0</v>
      </c>
      <c r="I401" s="145">
        <v>7.2326145611790266E-2</v>
      </c>
      <c r="J401" s="145">
        <v>9.5047907235569121E-2</v>
      </c>
      <c r="K401" s="145">
        <v>0</v>
      </c>
      <c r="L401" s="146">
        <v>0</v>
      </c>
    </row>
    <row r="402" spans="1:12" x14ac:dyDescent="0.35">
      <c r="A402" s="649"/>
      <c r="B402" s="566"/>
      <c r="C402" s="32" t="s">
        <v>211</v>
      </c>
      <c r="D402" s="147">
        <v>0.47116775893187313</v>
      </c>
      <c r="E402" s="147">
        <v>8.659686316800759E-2</v>
      </c>
      <c r="F402" s="147">
        <v>0</v>
      </c>
      <c r="G402" s="147">
        <v>6.8041994395156742E-3</v>
      </c>
      <c r="H402" s="147">
        <v>0</v>
      </c>
      <c r="I402" s="147">
        <v>0</v>
      </c>
      <c r="J402" s="147">
        <v>0</v>
      </c>
      <c r="K402" s="147">
        <v>6.1358631022372578E-3</v>
      </c>
      <c r="L402" s="148">
        <v>0</v>
      </c>
    </row>
    <row r="403" spans="1:12" x14ac:dyDescent="0.35">
      <c r="A403" s="649"/>
      <c r="B403" s="566"/>
      <c r="C403" s="32" t="s">
        <v>212</v>
      </c>
      <c r="D403" s="147">
        <v>4.7986777581659045E-3</v>
      </c>
      <c r="E403" s="147">
        <v>0</v>
      </c>
      <c r="F403" s="147">
        <v>0</v>
      </c>
      <c r="G403" s="147">
        <v>0</v>
      </c>
      <c r="H403" s="147">
        <v>0</v>
      </c>
      <c r="I403" s="147">
        <v>0</v>
      </c>
      <c r="J403" s="147">
        <v>0</v>
      </c>
      <c r="K403" s="147">
        <v>0</v>
      </c>
      <c r="L403" s="148">
        <v>0</v>
      </c>
    </row>
    <row r="404" spans="1:12" x14ac:dyDescent="0.35">
      <c r="A404" s="649"/>
      <c r="B404" s="566"/>
      <c r="C404" s="32" t="s">
        <v>213</v>
      </c>
      <c r="D404" s="147">
        <v>2.7460985160218443E-4</v>
      </c>
      <c r="E404" s="147">
        <v>0</v>
      </c>
      <c r="F404" s="147">
        <v>0</v>
      </c>
      <c r="G404" s="147">
        <v>0</v>
      </c>
      <c r="H404" s="147">
        <v>0</v>
      </c>
      <c r="I404" s="147">
        <v>0</v>
      </c>
      <c r="J404" s="147">
        <v>0</v>
      </c>
      <c r="K404" s="147">
        <v>0</v>
      </c>
      <c r="L404" s="148">
        <v>0</v>
      </c>
    </row>
    <row r="405" spans="1:12" x14ac:dyDescent="0.35">
      <c r="A405" s="649"/>
      <c r="B405" s="566"/>
      <c r="C405" s="32" t="s">
        <v>214</v>
      </c>
      <c r="D405" s="147">
        <v>3.459183917398733E-4</v>
      </c>
      <c r="E405" s="147">
        <v>8.7060617333665669E-5</v>
      </c>
      <c r="F405" s="147">
        <v>0</v>
      </c>
      <c r="G405" s="147">
        <v>0</v>
      </c>
      <c r="H405" s="147">
        <v>0</v>
      </c>
      <c r="I405" s="147">
        <v>0</v>
      </c>
      <c r="J405" s="147">
        <v>0</v>
      </c>
      <c r="K405" s="147">
        <v>0</v>
      </c>
      <c r="L405" s="148">
        <v>0</v>
      </c>
    </row>
    <row r="406" spans="1:12" x14ac:dyDescent="0.35">
      <c r="A406" s="649"/>
      <c r="B406" s="566"/>
      <c r="C406" s="32" t="s">
        <v>215</v>
      </c>
      <c r="D406" s="147">
        <v>2.3187340107979425E-4</v>
      </c>
      <c r="E406" s="147">
        <v>0</v>
      </c>
      <c r="F406" s="147">
        <v>0</v>
      </c>
      <c r="G406" s="147">
        <v>0</v>
      </c>
      <c r="H406" s="147">
        <v>0</v>
      </c>
      <c r="I406" s="147">
        <v>0</v>
      </c>
      <c r="J406" s="147">
        <v>0</v>
      </c>
      <c r="K406" s="147">
        <v>0</v>
      </c>
      <c r="L406" s="148">
        <v>0</v>
      </c>
    </row>
    <row r="407" spans="1:12" x14ac:dyDescent="0.35">
      <c r="A407" s="649"/>
      <c r="B407" s="566"/>
      <c r="C407" s="32" t="s">
        <v>216</v>
      </c>
      <c r="D407" s="147">
        <v>0</v>
      </c>
      <c r="E407" s="147">
        <v>0</v>
      </c>
      <c r="F407" s="147">
        <v>0</v>
      </c>
      <c r="G407" s="147">
        <v>0</v>
      </c>
      <c r="H407" s="147">
        <v>0</v>
      </c>
      <c r="I407" s="147">
        <v>0</v>
      </c>
      <c r="J407" s="147">
        <v>0</v>
      </c>
      <c r="K407" s="147">
        <v>0</v>
      </c>
      <c r="L407" s="148">
        <v>0</v>
      </c>
    </row>
    <row r="408" spans="1:12" x14ac:dyDescent="0.35">
      <c r="A408" s="649"/>
      <c r="B408" s="566"/>
      <c r="C408" s="32" t="s">
        <v>217</v>
      </c>
      <c r="D408" s="147">
        <v>0</v>
      </c>
      <c r="E408" s="147">
        <v>0</v>
      </c>
      <c r="F408" s="147">
        <v>0</v>
      </c>
      <c r="G408" s="147">
        <v>0</v>
      </c>
      <c r="H408" s="147">
        <v>0</v>
      </c>
      <c r="I408" s="147">
        <v>0</v>
      </c>
      <c r="J408" s="147">
        <v>0</v>
      </c>
      <c r="K408" s="147">
        <v>0</v>
      </c>
      <c r="L408" s="148">
        <v>0</v>
      </c>
    </row>
    <row r="409" spans="1:12" x14ac:dyDescent="0.35">
      <c r="A409" s="649"/>
      <c r="B409" s="566"/>
      <c r="C409" s="32" t="s">
        <v>218</v>
      </c>
      <c r="D409" s="147">
        <v>0</v>
      </c>
      <c r="E409" s="147">
        <v>0</v>
      </c>
      <c r="F409" s="147">
        <v>0</v>
      </c>
      <c r="G409" s="147">
        <v>5.9522295888482207E-2</v>
      </c>
      <c r="H409" s="147">
        <v>0</v>
      </c>
      <c r="I409" s="147">
        <v>0</v>
      </c>
      <c r="J409" s="147">
        <v>0</v>
      </c>
      <c r="K409" s="147">
        <v>0</v>
      </c>
      <c r="L409" s="148">
        <v>0</v>
      </c>
    </row>
    <row r="410" spans="1:12" ht="15" thickBot="1" x14ac:dyDescent="0.4">
      <c r="A410" s="649"/>
      <c r="B410" s="567"/>
      <c r="C410" s="143" t="s">
        <v>219</v>
      </c>
      <c r="D410" s="149">
        <v>0</v>
      </c>
      <c r="E410" s="149">
        <v>0</v>
      </c>
      <c r="F410" s="149">
        <v>4.9660926987773739E-2</v>
      </c>
      <c r="G410" s="149">
        <v>0</v>
      </c>
      <c r="H410" s="149">
        <v>0</v>
      </c>
      <c r="I410" s="149">
        <v>0</v>
      </c>
      <c r="J410" s="149">
        <v>0</v>
      </c>
      <c r="K410" s="149">
        <v>0</v>
      </c>
      <c r="L410" s="150">
        <v>0</v>
      </c>
    </row>
    <row r="411" spans="1:12" x14ac:dyDescent="0.35">
      <c r="A411" s="649"/>
      <c r="B411" s="565" t="s">
        <v>155</v>
      </c>
      <c r="C411" s="142" t="s">
        <v>210</v>
      </c>
      <c r="D411" s="145">
        <v>0.14807900347526137</v>
      </c>
      <c r="E411" s="145">
        <v>0</v>
      </c>
      <c r="F411" s="145">
        <v>1.0097811134155397E-2</v>
      </c>
      <c r="G411" s="145">
        <v>0</v>
      </c>
      <c r="H411" s="145">
        <v>6.8610951770054494E-4</v>
      </c>
      <c r="I411" s="145">
        <v>5.7270562805149375E-2</v>
      </c>
      <c r="J411" s="145">
        <v>2.7426763353627898E-2</v>
      </c>
      <c r="K411" s="145">
        <v>0</v>
      </c>
      <c r="L411" s="146">
        <v>0</v>
      </c>
    </row>
    <row r="412" spans="1:12" x14ac:dyDescent="0.35">
      <c r="A412" s="649"/>
      <c r="B412" s="566"/>
      <c r="C412" s="32" t="s">
        <v>211</v>
      </c>
      <c r="D412" s="147">
        <v>0.39699258547182587</v>
      </c>
      <c r="E412" s="147">
        <v>0.12950670457920541</v>
      </c>
      <c r="F412" s="147">
        <v>0</v>
      </c>
      <c r="G412" s="147">
        <v>3.8944689394572103E-3</v>
      </c>
      <c r="H412" s="147">
        <v>0</v>
      </c>
      <c r="I412" s="147">
        <v>0</v>
      </c>
      <c r="J412" s="147">
        <v>0</v>
      </c>
      <c r="K412" s="147">
        <v>3.4069215218377547E-3</v>
      </c>
      <c r="L412" s="148">
        <v>0</v>
      </c>
    </row>
    <row r="413" spans="1:12" x14ac:dyDescent="0.35">
      <c r="A413" s="649"/>
      <c r="B413" s="566"/>
      <c r="C413" s="32" t="s">
        <v>212</v>
      </c>
      <c r="D413" s="147">
        <v>0.15161803601212887</v>
      </c>
      <c r="E413" s="147">
        <v>0</v>
      </c>
      <c r="F413" s="147">
        <v>0</v>
      </c>
      <c r="G413" s="147">
        <v>0</v>
      </c>
      <c r="H413" s="147">
        <v>0</v>
      </c>
      <c r="I413" s="147">
        <v>0</v>
      </c>
      <c r="J413" s="147">
        <v>0</v>
      </c>
      <c r="K413" s="147">
        <v>0</v>
      </c>
      <c r="L413" s="148">
        <v>0</v>
      </c>
    </row>
    <row r="414" spans="1:12" x14ac:dyDescent="0.35">
      <c r="A414" s="649"/>
      <c r="B414" s="566"/>
      <c r="C414" s="32" t="s">
        <v>213</v>
      </c>
      <c r="D414" s="147">
        <v>1.7765125007933886E-2</v>
      </c>
      <c r="E414" s="147">
        <v>2.0867525417261151E-2</v>
      </c>
      <c r="F414" s="147">
        <v>0</v>
      </c>
      <c r="G414" s="147">
        <v>0</v>
      </c>
      <c r="H414" s="147">
        <v>0</v>
      </c>
      <c r="I414" s="147">
        <v>0</v>
      </c>
      <c r="J414" s="147">
        <v>0</v>
      </c>
      <c r="K414" s="147">
        <v>0</v>
      </c>
      <c r="L414" s="148">
        <v>0</v>
      </c>
    </row>
    <row r="415" spans="1:12" x14ac:dyDescent="0.35">
      <c r="A415" s="649"/>
      <c r="B415" s="566"/>
      <c r="C415" s="32" t="s">
        <v>214</v>
      </c>
      <c r="D415" s="147">
        <v>0</v>
      </c>
      <c r="E415" s="147">
        <v>6.8291962488914153E-3</v>
      </c>
      <c r="F415" s="147">
        <v>0</v>
      </c>
      <c r="G415" s="147">
        <v>0</v>
      </c>
      <c r="H415" s="147">
        <v>0</v>
      </c>
      <c r="I415" s="147">
        <v>0</v>
      </c>
      <c r="J415" s="147">
        <v>0</v>
      </c>
      <c r="K415" s="147">
        <v>0</v>
      </c>
      <c r="L415" s="148">
        <v>0</v>
      </c>
    </row>
    <row r="416" spans="1:12" x14ac:dyDescent="0.35">
      <c r="A416" s="649"/>
      <c r="B416" s="566"/>
      <c r="C416" s="32" t="s">
        <v>215</v>
      </c>
      <c r="D416" s="147">
        <v>0</v>
      </c>
      <c r="E416" s="147">
        <v>0</v>
      </c>
      <c r="F416" s="147">
        <v>0</v>
      </c>
      <c r="G416" s="147">
        <v>0</v>
      </c>
      <c r="H416" s="147">
        <v>0</v>
      </c>
      <c r="I416" s="147">
        <v>0</v>
      </c>
      <c r="J416" s="147">
        <v>0</v>
      </c>
      <c r="K416" s="147">
        <v>0</v>
      </c>
      <c r="L416" s="148">
        <v>0</v>
      </c>
    </row>
    <row r="417" spans="1:12" x14ac:dyDescent="0.35">
      <c r="A417" s="649"/>
      <c r="B417" s="566"/>
      <c r="C417" s="32" t="s">
        <v>216</v>
      </c>
      <c r="D417" s="147">
        <v>0</v>
      </c>
      <c r="E417" s="147">
        <v>0</v>
      </c>
      <c r="F417" s="147">
        <v>0</v>
      </c>
      <c r="G417" s="147">
        <v>0</v>
      </c>
      <c r="H417" s="147">
        <v>0</v>
      </c>
      <c r="I417" s="147">
        <v>0</v>
      </c>
      <c r="J417" s="147">
        <v>0</v>
      </c>
      <c r="K417" s="147">
        <v>0</v>
      </c>
      <c r="L417" s="148">
        <v>0</v>
      </c>
    </row>
    <row r="418" spans="1:12" x14ac:dyDescent="0.35">
      <c r="A418" s="649"/>
      <c r="B418" s="566"/>
      <c r="C418" s="32" t="s">
        <v>217</v>
      </c>
      <c r="D418" s="147">
        <v>0</v>
      </c>
      <c r="E418" s="147">
        <v>0</v>
      </c>
      <c r="F418" s="147">
        <v>0</v>
      </c>
      <c r="G418" s="147">
        <v>0</v>
      </c>
      <c r="H418" s="147">
        <v>0</v>
      </c>
      <c r="I418" s="147">
        <v>0</v>
      </c>
      <c r="J418" s="147">
        <v>0</v>
      </c>
      <c r="K418" s="147">
        <v>0</v>
      </c>
      <c r="L418" s="148">
        <v>0</v>
      </c>
    </row>
    <row r="419" spans="1:12" x14ac:dyDescent="0.35">
      <c r="A419" s="649"/>
      <c r="B419" s="566"/>
      <c r="C419" s="32" t="s">
        <v>218</v>
      </c>
      <c r="D419" s="147">
        <v>0</v>
      </c>
      <c r="E419" s="147">
        <v>0</v>
      </c>
      <c r="F419" s="147">
        <v>0</v>
      </c>
      <c r="G419" s="147">
        <v>2.4880218133885371E-2</v>
      </c>
      <c r="H419" s="147">
        <v>0</v>
      </c>
      <c r="I419" s="147">
        <v>0</v>
      </c>
      <c r="J419" s="147">
        <v>0</v>
      </c>
      <c r="K419" s="147">
        <v>0</v>
      </c>
      <c r="L419" s="148">
        <v>0</v>
      </c>
    </row>
    <row r="420" spans="1:12" ht="15" thickBot="1" x14ac:dyDescent="0.4">
      <c r="A420" s="649"/>
      <c r="B420" s="567"/>
      <c r="C420" s="143" t="s">
        <v>219</v>
      </c>
      <c r="D420" s="149">
        <v>0</v>
      </c>
      <c r="E420" s="149">
        <v>0</v>
      </c>
      <c r="F420" s="149">
        <v>6.7896838167859201E-4</v>
      </c>
      <c r="G420" s="149">
        <v>0</v>
      </c>
      <c r="H420" s="149">
        <v>0</v>
      </c>
      <c r="I420" s="149">
        <v>0</v>
      </c>
      <c r="J420" s="149">
        <v>0</v>
      </c>
      <c r="K420" s="149">
        <v>0</v>
      </c>
      <c r="L420" s="150">
        <v>0</v>
      </c>
    </row>
    <row r="421" spans="1:12" x14ac:dyDescent="0.35">
      <c r="A421" s="649"/>
      <c r="B421" s="565" t="s">
        <v>156</v>
      </c>
      <c r="C421" s="142" t="s">
        <v>210</v>
      </c>
      <c r="D421" s="145">
        <v>0.31083262792106131</v>
      </c>
      <c r="E421" s="145">
        <v>1.3562118016019725E-4</v>
      </c>
      <c r="F421" s="145">
        <v>7.6884142006058663E-3</v>
      </c>
      <c r="G421" s="145">
        <v>0</v>
      </c>
      <c r="H421" s="145">
        <v>2.5462336488036837E-3</v>
      </c>
      <c r="I421" s="145">
        <v>1.1133447250724028E-2</v>
      </c>
      <c r="J421" s="145">
        <v>6.9642882338928291E-2</v>
      </c>
      <c r="K421" s="145">
        <v>0</v>
      </c>
      <c r="L421" s="146">
        <v>0</v>
      </c>
    </row>
    <row r="422" spans="1:12" x14ac:dyDescent="0.35">
      <c r="A422" s="649"/>
      <c r="B422" s="566"/>
      <c r="C422" s="32" t="s">
        <v>211</v>
      </c>
      <c r="D422" s="147">
        <v>0.39297488917642903</v>
      </c>
      <c r="E422" s="147">
        <v>9.3706724748393116E-2</v>
      </c>
      <c r="F422" s="147">
        <v>0</v>
      </c>
      <c r="G422" s="147">
        <v>1.2006230627934485E-2</v>
      </c>
      <c r="H422" s="147">
        <v>0</v>
      </c>
      <c r="I422" s="147">
        <v>0</v>
      </c>
      <c r="J422" s="147">
        <v>0</v>
      </c>
      <c r="K422" s="147">
        <v>4.1535423776641713E-3</v>
      </c>
      <c r="L422" s="148">
        <v>0</v>
      </c>
    </row>
    <row r="423" spans="1:12" x14ac:dyDescent="0.35">
      <c r="A423" s="649"/>
      <c r="B423" s="566"/>
      <c r="C423" s="32" t="s">
        <v>212</v>
      </c>
      <c r="D423" s="147">
        <v>4.9554001269014748E-2</v>
      </c>
      <c r="E423" s="147">
        <v>1.1557316714645796E-4</v>
      </c>
      <c r="F423" s="147">
        <v>0</v>
      </c>
      <c r="G423" s="147">
        <v>0</v>
      </c>
      <c r="H423" s="147">
        <v>0</v>
      </c>
      <c r="I423" s="147">
        <v>0</v>
      </c>
      <c r="J423" s="147">
        <v>0</v>
      </c>
      <c r="K423" s="147">
        <v>0</v>
      </c>
      <c r="L423" s="148">
        <v>0</v>
      </c>
    </row>
    <row r="424" spans="1:12" x14ac:dyDescent="0.35">
      <c r="A424" s="649"/>
      <c r="B424" s="566"/>
      <c r="C424" s="32" t="s">
        <v>213</v>
      </c>
      <c r="D424" s="147">
        <v>3.1921887675121716E-5</v>
      </c>
      <c r="E424" s="147">
        <v>2.4221538315247742E-3</v>
      </c>
      <c r="F424" s="147">
        <v>0</v>
      </c>
      <c r="G424" s="147">
        <v>0</v>
      </c>
      <c r="H424" s="147">
        <v>0</v>
      </c>
      <c r="I424" s="147">
        <v>0</v>
      </c>
      <c r="J424" s="147">
        <v>0</v>
      </c>
      <c r="K424" s="147">
        <v>0</v>
      </c>
      <c r="L424" s="148">
        <v>0</v>
      </c>
    </row>
    <row r="425" spans="1:12" x14ac:dyDescent="0.35">
      <c r="A425" s="649"/>
      <c r="B425" s="566"/>
      <c r="C425" s="32" t="s">
        <v>214</v>
      </c>
      <c r="D425" s="147">
        <v>1.9489765512876673E-5</v>
      </c>
      <c r="E425" s="147">
        <v>2.8089354370758352E-5</v>
      </c>
      <c r="F425" s="147">
        <v>0</v>
      </c>
      <c r="G425" s="147">
        <v>0</v>
      </c>
      <c r="H425" s="147">
        <v>0</v>
      </c>
      <c r="I425" s="147">
        <v>0</v>
      </c>
      <c r="J425" s="147">
        <v>0</v>
      </c>
      <c r="K425" s="147">
        <v>0</v>
      </c>
      <c r="L425" s="148">
        <v>0</v>
      </c>
    </row>
    <row r="426" spans="1:12" x14ac:dyDescent="0.35">
      <c r="A426" s="649"/>
      <c r="B426" s="566"/>
      <c r="C426" s="32" t="s">
        <v>215</v>
      </c>
      <c r="D426" s="147">
        <v>6.6675280321911687E-5</v>
      </c>
      <c r="E426" s="147">
        <v>0</v>
      </c>
      <c r="F426" s="147">
        <v>0</v>
      </c>
      <c r="G426" s="147">
        <v>0</v>
      </c>
      <c r="H426" s="147">
        <v>0</v>
      </c>
      <c r="I426" s="147">
        <v>0</v>
      </c>
      <c r="J426" s="147">
        <v>0</v>
      </c>
      <c r="K426" s="147">
        <v>0</v>
      </c>
      <c r="L426" s="148">
        <v>0</v>
      </c>
    </row>
    <row r="427" spans="1:12" x14ac:dyDescent="0.35">
      <c r="A427" s="649"/>
      <c r="B427" s="566"/>
      <c r="C427" s="32" t="s">
        <v>216</v>
      </c>
      <c r="D427" s="147">
        <v>0</v>
      </c>
      <c r="E427" s="147">
        <v>0</v>
      </c>
      <c r="F427" s="147">
        <v>0</v>
      </c>
      <c r="G427" s="147">
        <v>0</v>
      </c>
      <c r="H427" s="147">
        <v>0</v>
      </c>
      <c r="I427" s="147">
        <v>0</v>
      </c>
      <c r="J427" s="147">
        <v>0</v>
      </c>
      <c r="K427" s="147">
        <v>0</v>
      </c>
      <c r="L427" s="148">
        <v>0</v>
      </c>
    </row>
    <row r="428" spans="1:12" x14ac:dyDescent="0.35">
      <c r="A428" s="649"/>
      <c r="B428" s="566"/>
      <c r="C428" s="32" t="s">
        <v>217</v>
      </c>
      <c r="D428" s="147">
        <v>0</v>
      </c>
      <c r="E428" s="147">
        <v>0</v>
      </c>
      <c r="F428" s="147">
        <v>0</v>
      </c>
      <c r="G428" s="147">
        <v>0</v>
      </c>
      <c r="H428" s="147">
        <v>0</v>
      </c>
      <c r="I428" s="147">
        <v>0</v>
      </c>
      <c r="J428" s="147">
        <v>0</v>
      </c>
      <c r="K428" s="147">
        <v>0</v>
      </c>
      <c r="L428" s="148">
        <v>0</v>
      </c>
    </row>
    <row r="429" spans="1:12" x14ac:dyDescent="0.35">
      <c r="A429" s="649"/>
      <c r="B429" s="566"/>
      <c r="C429" s="32" t="s">
        <v>218</v>
      </c>
      <c r="D429" s="147">
        <v>0</v>
      </c>
      <c r="E429" s="147">
        <v>0</v>
      </c>
      <c r="F429" s="147">
        <v>0</v>
      </c>
      <c r="G429" s="147">
        <v>3.1928884525710036E-2</v>
      </c>
      <c r="H429" s="147">
        <v>0</v>
      </c>
      <c r="I429" s="147">
        <v>0</v>
      </c>
      <c r="J429" s="147">
        <v>0</v>
      </c>
      <c r="K429" s="147">
        <v>0</v>
      </c>
      <c r="L429" s="148">
        <v>0</v>
      </c>
    </row>
    <row r="430" spans="1:12" ht="15" thickBot="1" x14ac:dyDescent="0.4">
      <c r="A430" s="649"/>
      <c r="B430" s="567"/>
      <c r="C430" s="143" t="s">
        <v>219</v>
      </c>
      <c r="D430" s="149">
        <v>0</v>
      </c>
      <c r="E430" s="149">
        <v>0</v>
      </c>
      <c r="F430" s="149">
        <v>1.1012597448018874E-2</v>
      </c>
      <c r="G430" s="149">
        <v>0</v>
      </c>
      <c r="H430" s="149">
        <v>0</v>
      </c>
      <c r="I430" s="149">
        <v>0</v>
      </c>
      <c r="J430" s="149">
        <v>0</v>
      </c>
      <c r="K430" s="149">
        <v>0</v>
      </c>
      <c r="L430" s="150">
        <v>0</v>
      </c>
    </row>
    <row r="431" spans="1:12" x14ac:dyDescent="0.35">
      <c r="A431" s="649"/>
      <c r="B431" s="565" t="s">
        <v>157</v>
      </c>
      <c r="C431" s="142" t="s">
        <v>210</v>
      </c>
      <c r="D431" s="145">
        <v>0.29875317707638271</v>
      </c>
      <c r="E431" s="145">
        <v>4.8215741807666886E-4</v>
      </c>
      <c r="F431" s="145">
        <v>7.9040851648273739E-3</v>
      </c>
      <c r="G431" s="145">
        <v>0</v>
      </c>
      <c r="H431" s="145">
        <v>0</v>
      </c>
      <c r="I431" s="145">
        <v>0.39992998316630829</v>
      </c>
      <c r="J431" s="145">
        <v>0.15450730883055816</v>
      </c>
      <c r="K431" s="145">
        <v>0</v>
      </c>
      <c r="L431" s="146">
        <v>0</v>
      </c>
    </row>
    <row r="432" spans="1:12" x14ac:dyDescent="0.35">
      <c r="A432" s="649"/>
      <c r="B432" s="566"/>
      <c r="C432" s="32" t="s">
        <v>211</v>
      </c>
      <c r="D432" s="147">
        <v>5.2885165481026376E-2</v>
      </c>
      <c r="E432" s="147">
        <v>8.0424012129263506E-2</v>
      </c>
      <c r="F432" s="147">
        <v>0</v>
      </c>
      <c r="G432" s="147">
        <v>0</v>
      </c>
      <c r="H432" s="147">
        <v>0</v>
      </c>
      <c r="I432" s="147">
        <v>0</v>
      </c>
      <c r="J432" s="147">
        <v>0</v>
      </c>
      <c r="K432" s="147">
        <v>4.7326692431428315E-3</v>
      </c>
      <c r="L432" s="148">
        <v>0</v>
      </c>
    </row>
    <row r="433" spans="1:12" x14ac:dyDescent="0.35">
      <c r="A433" s="649"/>
      <c r="B433" s="566"/>
      <c r="C433" s="32" t="s">
        <v>212</v>
      </c>
      <c r="D433" s="147">
        <v>0</v>
      </c>
      <c r="E433" s="147">
        <v>0</v>
      </c>
      <c r="F433" s="147">
        <v>0</v>
      </c>
      <c r="G433" s="147">
        <v>0</v>
      </c>
      <c r="H433" s="147">
        <v>0</v>
      </c>
      <c r="I433" s="147">
        <v>0</v>
      </c>
      <c r="J433" s="147">
        <v>0</v>
      </c>
      <c r="K433" s="147">
        <v>0</v>
      </c>
      <c r="L433" s="148">
        <v>0</v>
      </c>
    </row>
    <row r="434" spans="1:12" x14ac:dyDescent="0.35">
      <c r="A434" s="649"/>
      <c r="B434" s="566"/>
      <c r="C434" s="32" t="s">
        <v>213</v>
      </c>
      <c r="D434" s="147">
        <v>0</v>
      </c>
      <c r="E434" s="147">
        <v>0</v>
      </c>
      <c r="F434" s="147">
        <v>0</v>
      </c>
      <c r="G434" s="147">
        <v>0</v>
      </c>
      <c r="H434" s="147">
        <v>0</v>
      </c>
      <c r="I434" s="147">
        <v>0</v>
      </c>
      <c r="J434" s="147">
        <v>0</v>
      </c>
      <c r="K434" s="147">
        <v>0</v>
      </c>
      <c r="L434" s="148">
        <v>0</v>
      </c>
    </row>
    <row r="435" spans="1:12" x14ac:dyDescent="0.35">
      <c r="A435" s="649"/>
      <c r="B435" s="566"/>
      <c r="C435" s="32" t="s">
        <v>214</v>
      </c>
      <c r="D435" s="147">
        <v>6.4232399642268192E-7</v>
      </c>
      <c r="E435" s="147">
        <v>3.8973424099294814E-5</v>
      </c>
      <c r="F435" s="147">
        <v>0</v>
      </c>
      <c r="G435" s="147">
        <v>0</v>
      </c>
      <c r="H435" s="147">
        <v>0</v>
      </c>
      <c r="I435" s="147">
        <v>0</v>
      </c>
      <c r="J435" s="147">
        <v>0</v>
      </c>
      <c r="K435" s="147">
        <v>0</v>
      </c>
      <c r="L435" s="148">
        <v>0</v>
      </c>
    </row>
    <row r="436" spans="1:12" x14ac:dyDescent="0.35">
      <c r="A436" s="649"/>
      <c r="B436" s="566"/>
      <c r="C436" s="32" t="s">
        <v>215</v>
      </c>
      <c r="D436" s="147">
        <v>1.359780919036676E-5</v>
      </c>
      <c r="E436" s="147">
        <v>0</v>
      </c>
      <c r="F436" s="147">
        <v>0</v>
      </c>
      <c r="G436" s="147">
        <v>0</v>
      </c>
      <c r="H436" s="147">
        <v>0</v>
      </c>
      <c r="I436" s="147">
        <v>0</v>
      </c>
      <c r="J436" s="147">
        <v>0</v>
      </c>
      <c r="K436" s="147">
        <v>0</v>
      </c>
      <c r="L436" s="148">
        <v>0</v>
      </c>
    </row>
    <row r="437" spans="1:12" x14ac:dyDescent="0.35">
      <c r="A437" s="649"/>
      <c r="B437" s="566"/>
      <c r="C437" s="32" t="s">
        <v>216</v>
      </c>
      <c r="D437" s="147">
        <v>0</v>
      </c>
      <c r="E437" s="147">
        <v>0</v>
      </c>
      <c r="F437" s="147">
        <v>0</v>
      </c>
      <c r="G437" s="147">
        <v>0</v>
      </c>
      <c r="H437" s="147">
        <v>0</v>
      </c>
      <c r="I437" s="147">
        <v>0</v>
      </c>
      <c r="J437" s="147">
        <v>0</v>
      </c>
      <c r="K437" s="147">
        <v>0</v>
      </c>
      <c r="L437" s="148">
        <v>0</v>
      </c>
    </row>
    <row r="438" spans="1:12" x14ac:dyDescent="0.35">
      <c r="A438" s="649"/>
      <c r="B438" s="566"/>
      <c r="C438" s="32" t="s">
        <v>217</v>
      </c>
      <c r="D438" s="147">
        <v>0</v>
      </c>
      <c r="E438" s="147">
        <v>0</v>
      </c>
      <c r="F438" s="147">
        <v>0</v>
      </c>
      <c r="G438" s="147">
        <v>0</v>
      </c>
      <c r="H438" s="147">
        <v>0</v>
      </c>
      <c r="I438" s="147">
        <v>0</v>
      </c>
      <c r="J438" s="147">
        <v>0</v>
      </c>
      <c r="K438" s="147">
        <v>0</v>
      </c>
      <c r="L438" s="148">
        <v>0</v>
      </c>
    </row>
    <row r="439" spans="1:12" x14ac:dyDescent="0.35">
      <c r="A439" s="649"/>
      <c r="B439" s="566"/>
      <c r="C439" s="32" t="s">
        <v>218</v>
      </c>
      <c r="D439" s="147">
        <v>0</v>
      </c>
      <c r="E439" s="147">
        <v>0</v>
      </c>
      <c r="F439" s="147">
        <v>0</v>
      </c>
      <c r="G439" s="147">
        <v>0</v>
      </c>
      <c r="H439" s="147">
        <v>0</v>
      </c>
      <c r="I439" s="147">
        <v>0</v>
      </c>
      <c r="J439" s="147">
        <v>0</v>
      </c>
      <c r="K439" s="147">
        <v>0</v>
      </c>
      <c r="L439" s="148">
        <v>0</v>
      </c>
    </row>
    <row r="440" spans="1:12" ht="15" thickBot="1" x14ac:dyDescent="0.4">
      <c r="A440" s="649"/>
      <c r="B440" s="567"/>
      <c r="C440" s="143" t="s">
        <v>219</v>
      </c>
      <c r="D440" s="149">
        <v>0</v>
      </c>
      <c r="E440" s="149">
        <v>0</v>
      </c>
      <c r="F440" s="149">
        <v>3.2822793312820567E-4</v>
      </c>
      <c r="G440" s="149">
        <v>0</v>
      </c>
      <c r="H440" s="149">
        <v>0</v>
      </c>
      <c r="I440" s="149">
        <v>0</v>
      </c>
      <c r="J440" s="149">
        <v>0</v>
      </c>
      <c r="K440" s="149">
        <v>0</v>
      </c>
      <c r="L440" s="150">
        <v>0</v>
      </c>
    </row>
    <row r="441" spans="1:12" x14ac:dyDescent="0.35">
      <c r="A441" s="649"/>
      <c r="B441" s="565" t="s">
        <v>224</v>
      </c>
      <c r="C441" s="142" t="s">
        <v>210</v>
      </c>
      <c r="D441" s="145">
        <v>0.29145299707255856</v>
      </c>
      <c r="E441" s="145">
        <v>1.7551367623720433E-3</v>
      </c>
      <c r="F441" s="145">
        <v>1.490515937331441E-2</v>
      </c>
      <c r="G441" s="145">
        <v>0</v>
      </c>
      <c r="H441" s="145">
        <v>3.3410035414588974E-4</v>
      </c>
      <c r="I441" s="145">
        <v>7.445988537184034E-2</v>
      </c>
      <c r="J441" s="145">
        <v>5.3299123358958284E-2</v>
      </c>
      <c r="K441" s="145">
        <v>0</v>
      </c>
      <c r="L441" s="146">
        <v>0</v>
      </c>
    </row>
    <row r="442" spans="1:12" x14ac:dyDescent="0.35">
      <c r="A442" s="649"/>
      <c r="B442" s="566"/>
      <c r="C442" s="32" t="s">
        <v>211</v>
      </c>
      <c r="D442" s="147">
        <v>0.26854552847763208</v>
      </c>
      <c r="E442" s="147">
        <v>0.11970931976002043</v>
      </c>
      <c r="F442" s="147">
        <v>0</v>
      </c>
      <c r="G442" s="147">
        <v>2.9424726550323538E-2</v>
      </c>
      <c r="H442" s="147">
        <v>0</v>
      </c>
      <c r="I442" s="147">
        <v>0</v>
      </c>
      <c r="J442" s="147">
        <v>0</v>
      </c>
      <c r="K442" s="147">
        <v>0</v>
      </c>
      <c r="L442" s="148">
        <v>0</v>
      </c>
    </row>
    <row r="443" spans="1:12" x14ac:dyDescent="0.35">
      <c r="A443" s="649"/>
      <c r="B443" s="566"/>
      <c r="C443" s="32" t="s">
        <v>212</v>
      </c>
      <c r="D443" s="147">
        <v>1.4204029869251251E-2</v>
      </c>
      <c r="E443" s="147">
        <v>0</v>
      </c>
      <c r="F443" s="147">
        <v>0</v>
      </c>
      <c r="G443" s="147">
        <v>0</v>
      </c>
      <c r="H443" s="147">
        <v>0</v>
      </c>
      <c r="I443" s="147">
        <v>0</v>
      </c>
      <c r="J443" s="147">
        <v>0</v>
      </c>
      <c r="K443" s="147">
        <v>0</v>
      </c>
      <c r="L443" s="148">
        <v>0</v>
      </c>
    </row>
    <row r="444" spans="1:12" x14ac:dyDescent="0.35">
      <c r="A444" s="649"/>
      <c r="B444" s="566"/>
      <c r="C444" s="32" t="s">
        <v>213</v>
      </c>
      <c r="D444" s="147">
        <v>1.4271602994360407E-3</v>
      </c>
      <c r="E444" s="147">
        <v>1.1866522668567E-2</v>
      </c>
      <c r="F444" s="147">
        <v>0</v>
      </c>
      <c r="G444" s="147">
        <v>0</v>
      </c>
      <c r="H444" s="147">
        <v>0</v>
      </c>
      <c r="I444" s="147">
        <v>0</v>
      </c>
      <c r="J444" s="147">
        <v>0</v>
      </c>
      <c r="K444" s="147">
        <v>0</v>
      </c>
      <c r="L444" s="148">
        <v>0</v>
      </c>
    </row>
    <row r="445" spans="1:12" x14ac:dyDescent="0.35">
      <c r="A445" s="649"/>
      <c r="B445" s="566"/>
      <c r="C445" s="32" t="s">
        <v>214</v>
      </c>
      <c r="D445" s="147">
        <v>8.3458900894839793E-5</v>
      </c>
      <c r="E445" s="147">
        <v>9.9372249124605322E-4</v>
      </c>
      <c r="F445" s="147">
        <v>0</v>
      </c>
      <c r="G445" s="147">
        <v>0</v>
      </c>
      <c r="H445" s="147">
        <v>0</v>
      </c>
      <c r="I445" s="147">
        <v>0</v>
      </c>
      <c r="J445" s="147">
        <v>0</v>
      </c>
      <c r="K445" s="147">
        <v>0</v>
      </c>
      <c r="L445" s="148">
        <v>0</v>
      </c>
    </row>
    <row r="446" spans="1:12" x14ac:dyDescent="0.35">
      <c r="A446" s="649"/>
      <c r="B446" s="566"/>
      <c r="C446" s="32" t="s">
        <v>215</v>
      </c>
      <c r="D446" s="147">
        <v>2.0755414732526876E-5</v>
      </c>
      <c r="E446" s="147">
        <v>0</v>
      </c>
      <c r="F446" s="147">
        <v>0</v>
      </c>
      <c r="G446" s="147">
        <v>0</v>
      </c>
      <c r="H446" s="147">
        <v>0</v>
      </c>
      <c r="I446" s="147">
        <v>0</v>
      </c>
      <c r="J446" s="147">
        <v>0</v>
      </c>
      <c r="K446" s="147">
        <v>0</v>
      </c>
      <c r="L446" s="148">
        <v>0</v>
      </c>
    </row>
    <row r="447" spans="1:12" x14ac:dyDescent="0.35">
      <c r="A447" s="649"/>
      <c r="B447" s="566"/>
      <c r="C447" s="32" t="s">
        <v>216</v>
      </c>
      <c r="D447" s="147">
        <v>0</v>
      </c>
      <c r="E447" s="147">
        <v>0</v>
      </c>
      <c r="F447" s="147">
        <v>0</v>
      </c>
      <c r="G447" s="147">
        <v>0</v>
      </c>
      <c r="H447" s="147">
        <v>0</v>
      </c>
      <c r="I447" s="147">
        <v>0</v>
      </c>
      <c r="J447" s="147">
        <v>0</v>
      </c>
      <c r="K447" s="147">
        <v>0</v>
      </c>
      <c r="L447" s="148">
        <v>0</v>
      </c>
    </row>
    <row r="448" spans="1:12" x14ac:dyDescent="0.35">
      <c r="A448" s="649"/>
      <c r="B448" s="566"/>
      <c r="C448" s="32" t="s">
        <v>217</v>
      </c>
      <c r="D448" s="147">
        <v>0</v>
      </c>
      <c r="E448" s="147">
        <v>0</v>
      </c>
      <c r="F448" s="147">
        <v>0</v>
      </c>
      <c r="G448" s="147">
        <v>0</v>
      </c>
      <c r="H448" s="147">
        <v>0</v>
      </c>
      <c r="I448" s="147">
        <v>0</v>
      </c>
      <c r="J448" s="147">
        <v>0</v>
      </c>
      <c r="K448" s="147">
        <v>0</v>
      </c>
      <c r="L448" s="148">
        <v>0</v>
      </c>
    </row>
    <row r="449" spans="1:12" x14ac:dyDescent="0.35">
      <c r="A449" s="649"/>
      <c r="B449" s="566"/>
      <c r="C449" s="32" t="s">
        <v>218</v>
      </c>
      <c r="D449" s="147">
        <v>0</v>
      </c>
      <c r="E449" s="147">
        <v>0</v>
      </c>
      <c r="F449" s="147">
        <v>0</v>
      </c>
      <c r="G449" s="147">
        <v>0.11686893055850862</v>
      </c>
      <c r="H449" s="147">
        <v>0</v>
      </c>
      <c r="I449" s="147">
        <v>0</v>
      </c>
      <c r="J449" s="147">
        <v>0</v>
      </c>
      <c r="K449" s="147">
        <v>0</v>
      </c>
      <c r="L449" s="148">
        <v>0</v>
      </c>
    </row>
    <row r="450" spans="1:12" ht="15" thickBot="1" x14ac:dyDescent="0.4">
      <c r="A450" s="649"/>
      <c r="B450" s="567"/>
      <c r="C450" s="143" t="s">
        <v>219</v>
      </c>
      <c r="D450" s="149">
        <v>0</v>
      </c>
      <c r="E450" s="149">
        <v>0</v>
      </c>
      <c r="F450" s="149">
        <v>6.4944271619806621E-4</v>
      </c>
      <c r="G450" s="149">
        <v>0</v>
      </c>
      <c r="H450" s="149">
        <v>0</v>
      </c>
      <c r="I450" s="149">
        <v>0</v>
      </c>
      <c r="J450" s="149">
        <v>0</v>
      </c>
      <c r="K450" s="149">
        <v>0</v>
      </c>
      <c r="L450" s="150">
        <v>0</v>
      </c>
    </row>
    <row r="451" spans="1:12" x14ac:dyDescent="0.35">
      <c r="A451" s="649"/>
      <c r="B451" s="565" t="s">
        <v>159</v>
      </c>
      <c r="C451" s="142" t="s">
        <v>210</v>
      </c>
      <c r="D451" s="145">
        <v>0.29447043529366451</v>
      </c>
      <c r="E451" s="145">
        <v>3.4806322830206319E-5</v>
      </c>
      <c r="F451" s="145">
        <v>6.9819838299702191E-3</v>
      </c>
      <c r="G451" s="145">
        <v>0</v>
      </c>
      <c r="H451" s="145">
        <v>3.8362087015002722E-3</v>
      </c>
      <c r="I451" s="145">
        <v>0.12163168649770729</v>
      </c>
      <c r="J451" s="145">
        <v>0.14055384691293349</v>
      </c>
      <c r="K451" s="145">
        <v>0</v>
      </c>
      <c r="L451" s="146">
        <v>0</v>
      </c>
    </row>
    <row r="452" spans="1:12" x14ac:dyDescent="0.35">
      <c r="A452" s="649"/>
      <c r="B452" s="566"/>
      <c r="C452" s="32" t="s">
        <v>211</v>
      </c>
      <c r="D452" s="147">
        <v>0.25568789430122685</v>
      </c>
      <c r="E452" s="147">
        <v>6.7162937222386684E-2</v>
      </c>
      <c r="F452" s="147">
        <v>0</v>
      </c>
      <c r="G452" s="147">
        <v>2.9854146581324511E-2</v>
      </c>
      <c r="H452" s="147">
        <v>0</v>
      </c>
      <c r="I452" s="147">
        <v>0</v>
      </c>
      <c r="J452" s="147">
        <v>0</v>
      </c>
      <c r="K452" s="147">
        <v>5.5061480961359401E-3</v>
      </c>
      <c r="L452" s="148">
        <v>0</v>
      </c>
    </row>
    <row r="453" spans="1:12" x14ac:dyDescent="0.35">
      <c r="A453" s="649"/>
      <c r="B453" s="566"/>
      <c r="C453" s="32" t="s">
        <v>212</v>
      </c>
      <c r="D453" s="147">
        <v>0</v>
      </c>
      <c r="E453" s="147">
        <v>0</v>
      </c>
      <c r="F453" s="147">
        <v>0</v>
      </c>
      <c r="G453" s="147">
        <v>0</v>
      </c>
      <c r="H453" s="147">
        <v>0</v>
      </c>
      <c r="I453" s="147">
        <v>0</v>
      </c>
      <c r="J453" s="147">
        <v>0</v>
      </c>
      <c r="K453" s="147">
        <v>0</v>
      </c>
      <c r="L453" s="148">
        <v>0</v>
      </c>
    </row>
    <row r="454" spans="1:12" x14ac:dyDescent="0.35">
      <c r="A454" s="649"/>
      <c r="B454" s="566"/>
      <c r="C454" s="32" t="s">
        <v>213</v>
      </c>
      <c r="D454" s="147">
        <v>6.3718975290841764E-7</v>
      </c>
      <c r="E454" s="147">
        <v>3.7232583112181044E-4</v>
      </c>
      <c r="F454" s="147">
        <v>0</v>
      </c>
      <c r="G454" s="147">
        <v>0</v>
      </c>
      <c r="H454" s="147">
        <v>0</v>
      </c>
      <c r="I454" s="147">
        <v>0</v>
      </c>
      <c r="J454" s="147">
        <v>0</v>
      </c>
      <c r="K454" s="147">
        <v>0</v>
      </c>
      <c r="L454" s="148">
        <v>0</v>
      </c>
    </row>
    <row r="455" spans="1:12" x14ac:dyDescent="0.35">
      <c r="A455" s="649"/>
      <c r="B455" s="566"/>
      <c r="C455" s="32" t="s">
        <v>214</v>
      </c>
      <c r="D455" s="147">
        <v>7.5583195204861702E-4</v>
      </c>
      <c r="E455" s="147">
        <v>0</v>
      </c>
      <c r="F455" s="147">
        <v>0</v>
      </c>
      <c r="G455" s="147">
        <v>0</v>
      </c>
      <c r="H455" s="147">
        <v>0</v>
      </c>
      <c r="I455" s="147">
        <v>0</v>
      </c>
      <c r="J455" s="147">
        <v>0</v>
      </c>
      <c r="K455" s="147">
        <v>0</v>
      </c>
      <c r="L455" s="148">
        <v>0</v>
      </c>
    </row>
    <row r="456" spans="1:12" x14ac:dyDescent="0.35">
      <c r="A456" s="649"/>
      <c r="B456" s="566"/>
      <c r="C456" s="32" t="s">
        <v>215</v>
      </c>
      <c r="D456" s="147">
        <v>1.4807799961379339E-3</v>
      </c>
      <c r="E456" s="147">
        <v>0</v>
      </c>
      <c r="F456" s="147">
        <v>0</v>
      </c>
      <c r="G456" s="147">
        <v>0</v>
      </c>
      <c r="H456" s="147">
        <v>0</v>
      </c>
      <c r="I456" s="147">
        <v>0</v>
      </c>
      <c r="J456" s="147">
        <v>0</v>
      </c>
      <c r="K456" s="147">
        <v>0</v>
      </c>
      <c r="L456" s="148">
        <v>0</v>
      </c>
    </row>
    <row r="457" spans="1:12" x14ac:dyDescent="0.35">
      <c r="A457" s="649"/>
      <c r="B457" s="566"/>
      <c r="C457" s="32" t="s">
        <v>216</v>
      </c>
      <c r="D457" s="147">
        <v>0</v>
      </c>
      <c r="E457" s="147">
        <v>0</v>
      </c>
      <c r="F457" s="147">
        <v>0</v>
      </c>
      <c r="G457" s="147">
        <v>0</v>
      </c>
      <c r="H457" s="147">
        <v>0</v>
      </c>
      <c r="I457" s="147">
        <v>0</v>
      </c>
      <c r="J457" s="147">
        <v>0</v>
      </c>
      <c r="K457" s="147">
        <v>0</v>
      </c>
      <c r="L457" s="148">
        <v>0</v>
      </c>
    </row>
    <row r="458" spans="1:12" x14ac:dyDescent="0.35">
      <c r="A458" s="649"/>
      <c r="B458" s="566"/>
      <c r="C458" s="32" t="s">
        <v>217</v>
      </c>
      <c r="D458" s="147">
        <v>0</v>
      </c>
      <c r="E458" s="147">
        <v>0</v>
      </c>
      <c r="F458" s="147">
        <v>0</v>
      </c>
      <c r="G458" s="147">
        <v>0</v>
      </c>
      <c r="H458" s="147">
        <v>0</v>
      </c>
      <c r="I458" s="147">
        <v>0</v>
      </c>
      <c r="J458" s="147">
        <v>0</v>
      </c>
      <c r="K458" s="147">
        <v>0</v>
      </c>
      <c r="L458" s="148">
        <v>0</v>
      </c>
    </row>
    <row r="459" spans="1:12" x14ac:dyDescent="0.35">
      <c r="A459" s="649"/>
      <c r="B459" s="566"/>
      <c r="C459" s="32" t="s">
        <v>218</v>
      </c>
      <c r="D459" s="147">
        <v>0</v>
      </c>
      <c r="E459" s="147">
        <v>0</v>
      </c>
      <c r="F459" s="147">
        <v>0</v>
      </c>
      <c r="G459" s="147">
        <v>3.6670218799748321E-2</v>
      </c>
      <c r="H459" s="147">
        <v>0</v>
      </c>
      <c r="I459" s="147">
        <v>0</v>
      </c>
      <c r="J459" s="147">
        <v>0</v>
      </c>
      <c r="K459" s="147">
        <v>0</v>
      </c>
      <c r="L459" s="148">
        <v>0</v>
      </c>
    </row>
    <row r="460" spans="1:12" ht="15" thickBot="1" x14ac:dyDescent="0.4">
      <c r="A460" s="649"/>
      <c r="B460" s="567"/>
      <c r="C460" s="143" t="s">
        <v>219</v>
      </c>
      <c r="D460" s="149">
        <v>0</v>
      </c>
      <c r="E460" s="149">
        <v>0</v>
      </c>
      <c r="F460" s="149">
        <v>3.500011247151031E-2</v>
      </c>
      <c r="G460" s="149">
        <v>0</v>
      </c>
      <c r="H460" s="149">
        <v>0</v>
      </c>
      <c r="I460" s="149">
        <v>0</v>
      </c>
      <c r="J460" s="149">
        <v>0</v>
      </c>
      <c r="K460" s="149">
        <v>0</v>
      </c>
      <c r="L460" s="150">
        <v>0</v>
      </c>
    </row>
    <row r="461" spans="1:12" x14ac:dyDescent="0.35">
      <c r="A461" s="649"/>
      <c r="B461" s="565" t="s">
        <v>160</v>
      </c>
      <c r="C461" s="142" t="s">
        <v>210</v>
      </c>
      <c r="D461" s="145">
        <v>0.31630402520379447</v>
      </c>
      <c r="E461" s="145">
        <v>1.6406460621576043E-3</v>
      </c>
      <c r="F461" s="145">
        <v>3.5330863890475957E-3</v>
      </c>
      <c r="G461" s="145">
        <v>0</v>
      </c>
      <c r="H461" s="145">
        <v>0</v>
      </c>
      <c r="I461" s="145">
        <v>4.9527130586213608E-2</v>
      </c>
      <c r="J461" s="145">
        <v>1.6530512348045052E-2</v>
      </c>
      <c r="K461" s="145">
        <v>0</v>
      </c>
      <c r="L461" s="146">
        <v>0</v>
      </c>
    </row>
    <row r="462" spans="1:12" x14ac:dyDescent="0.35">
      <c r="A462" s="649"/>
      <c r="B462" s="566"/>
      <c r="C462" s="32" t="s">
        <v>211</v>
      </c>
      <c r="D462" s="147">
        <v>0.3974666955294085</v>
      </c>
      <c r="E462" s="147">
        <v>0.17071230026906201</v>
      </c>
      <c r="F462" s="147">
        <v>0</v>
      </c>
      <c r="G462" s="147">
        <v>1.2494322455523676E-2</v>
      </c>
      <c r="H462" s="147">
        <v>0</v>
      </c>
      <c r="I462" s="147">
        <v>0</v>
      </c>
      <c r="J462" s="147">
        <v>0</v>
      </c>
      <c r="K462" s="147">
        <v>4.5452131993554065E-3</v>
      </c>
      <c r="L462" s="148">
        <v>0</v>
      </c>
    </row>
    <row r="463" spans="1:12" x14ac:dyDescent="0.35">
      <c r="A463" s="649"/>
      <c r="B463" s="566"/>
      <c r="C463" s="32" t="s">
        <v>212</v>
      </c>
      <c r="D463" s="147">
        <v>0</v>
      </c>
      <c r="E463" s="147">
        <v>0</v>
      </c>
      <c r="F463" s="147">
        <v>0</v>
      </c>
      <c r="G463" s="147">
        <v>0</v>
      </c>
      <c r="H463" s="147">
        <v>0</v>
      </c>
      <c r="I463" s="147">
        <v>0</v>
      </c>
      <c r="J463" s="147">
        <v>0</v>
      </c>
      <c r="K463" s="147">
        <v>0</v>
      </c>
      <c r="L463" s="148">
        <v>0</v>
      </c>
    </row>
    <row r="464" spans="1:12" x14ac:dyDescent="0.35">
      <c r="A464" s="649"/>
      <c r="B464" s="566"/>
      <c r="C464" s="32" t="s">
        <v>213</v>
      </c>
      <c r="D464" s="147">
        <v>6.750262681163862E-4</v>
      </c>
      <c r="E464" s="147">
        <v>5.2597602105189777E-3</v>
      </c>
      <c r="F464" s="147">
        <v>0</v>
      </c>
      <c r="G464" s="147">
        <v>0</v>
      </c>
      <c r="H464" s="147">
        <v>0</v>
      </c>
      <c r="I464" s="147">
        <v>0</v>
      </c>
      <c r="J464" s="147">
        <v>0</v>
      </c>
      <c r="K464" s="147">
        <v>0</v>
      </c>
      <c r="L464" s="148">
        <v>0</v>
      </c>
    </row>
    <row r="465" spans="1:12" x14ac:dyDescent="0.35">
      <c r="A465" s="649"/>
      <c r="B465" s="566"/>
      <c r="C465" s="32" t="s">
        <v>214</v>
      </c>
      <c r="D465" s="147">
        <v>1.5745178904016538E-3</v>
      </c>
      <c r="E465" s="147">
        <v>5.0849064591646396E-3</v>
      </c>
      <c r="F465" s="147">
        <v>0</v>
      </c>
      <c r="G465" s="147">
        <v>0</v>
      </c>
      <c r="H465" s="147">
        <v>0</v>
      </c>
      <c r="I465" s="147">
        <v>0</v>
      </c>
      <c r="J465" s="147">
        <v>0</v>
      </c>
      <c r="K465" s="147">
        <v>0</v>
      </c>
      <c r="L465" s="148">
        <v>0</v>
      </c>
    </row>
    <row r="466" spans="1:12" x14ac:dyDescent="0.35">
      <c r="A466" s="649"/>
      <c r="B466" s="566"/>
      <c r="C466" s="32" t="s">
        <v>215</v>
      </c>
      <c r="D466" s="147">
        <v>3.8459164366832366E-5</v>
      </c>
      <c r="E466" s="147">
        <v>0</v>
      </c>
      <c r="F466" s="147">
        <v>0</v>
      </c>
      <c r="G466" s="147">
        <v>0</v>
      </c>
      <c r="H466" s="147">
        <v>0</v>
      </c>
      <c r="I466" s="147">
        <v>0</v>
      </c>
      <c r="J466" s="147">
        <v>0</v>
      </c>
      <c r="K466" s="147">
        <v>0</v>
      </c>
      <c r="L466" s="148">
        <v>0</v>
      </c>
    </row>
    <row r="467" spans="1:12" x14ac:dyDescent="0.35">
      <c r="A467" s="649"/>
      <c r="B467" s="566"/>
      <c r="C467" s="32" t="s">
        <v>216</v>
      </c>
      <c r="D467" s="147">
        <v>0</v>
      </c>
      <c r="E467" s="147">
        <v>0</v>
      </c>
      <c r="F467" s="147">
        <v>0</v>
      </c>
      <c r="G467" s="147">
        <v>0</v>
      </c>
      <c r="H467" s="147">
        <v>0</v>
      </c>
      <c r="I467" s="147">
        <v>0</v>
      </c>
      <c r="J467" s="147">
        <v>0</v>
      </c>
      <c r="K467" s="147">
        <v>0</v>
      </c>
      <c r="L467" s="148">
        <v>0</v>
      </c>
    </row>
    <row r="468" spans="1:12" x14ac:dyDescent="0.35">
      <c r="A468" s="649"/>
      <c r="B468" s="566"/>
      <c r="C468" s="32" t="s">
        <v>217</v>
      </c>
      <c r="D468" s="147">
        <v>0</v>
      </c>
      <c r="E468" s="147">
        <v>0</v>
      </c>
      <c r="F468" s="147">
        <v>0</v>
      </c>
      <c r="G468" s="147">
        <v>0</v>
      </c>
      <c r="H468" s="147">
        <v>0</v>
      </c>
      <c r="I468" s="147">
        <v>0</v>
      </c>
      <c r="J468" s="147">
        <v>0</v>
      </c>
      <c r="K468" s="147">
        <v>0</v>
      </c>
      <c r="L468" s="148">
        <v>0</v>
      </c>
    </row>
    <row r="469" spans="1:12" x14ac:dyDescent="0.35">
      <c r="A469" s="649"/>
      <c r="B469" s="566"/>
      <c r="C469" s="32" t="s">
        <v>218</v>
      </c>
      <c r="D469" s="147">
        <v>0</v>
      </c>
      <c r="E469" s="147">
        <v>0</v>
      </c>
      <c r="F469" s="147">
        <v>0</v>
      </c>
      <c r="G469" s="147">
        <v>1.3921398607328639E-2</v>
      </c>
      <c r="H469" s="147">
        <v>0</v>
      </c>
      <c r="I469" s="147">
        <v>0</v>
      </c>
      <c r="J469" s="147">
        <v>0</v>
      </c>
      <c r="K469" s="147">
        <v>0</v>
      </c>
      <c r="L469" s="148">
        <v>0</v>
      </c>
    </row>
    <row r="470" spans="1:12" ht="15" thickBot="1" x14ac:dyDescent="0.4">
      <c r="A470" s="649"/>
      <c r="B470" s="567"/>
      <c r="C470" s="143" t="s">
        <v>219</v>
      </c>
      <c r="D470" s="149">
        <v>0</v>
      </c>
      <c r="E470" s="149">
        <v>0</v>
      </c>
      <c r="F470" s="149">
        <v>6.9199935749525389E-4</v>
      </c>
      <c r="G470" s="149">
        <v>0</v>
      </c>
      <c r="H470" s="149">
        <v>0</v>
      </c>
      <c r="I470" s="149">
        <v>0</v>
      </c>
      <c r="J470" s="149">
        <v>0</v>
      </c>
      <c r="K470" s="149">
        <v>0</v>
      </c>
      <c r="L470" s="150">
        <v>0</v>
      </c>
    </row>
    <row r="471" spans="1:12" x14ac:dyDescent="0.35">
      <c r="A471" s="649"/>
      <c r="B471" s="565" t="s">
        <v>161</v>
      </c>
      <c r="C471" s="142" t="s">
        <v>210</v>
      </c>
      <c r="D471" s="145">
        <v>0.36392975100699421</v>
      </c>
      <c r="E471" s="145">
        <v>3.3373144075122967E-5</v>
      </c>
      <c r="F471" s="145">
        <v>1.1444744413571174E-2</v>
      </c>
      <c r="G471" s="145">
        <v>0</v>
      </c>
      <c r="H471" s="145">
        <v>1.5842687986865334E-2</v>
      </c>
      <c r="I471" s="145">
        <v>8.2736404388612711E-2</v>
      </c>
      <c r="J471" s="145">
        <v>0.119259535839768</v>
      </c>
      <c r="K471" s="145">
        <v>0</v>
      </c>
      <c r="L471" s="146">
        <v>0</v>
      </c>
    </row>
    <row r="472" spans="1:12" x14ac:dyDescent="0.35">
      <c r="A472" s="649"/>
      <c r="B472" s="566"/>
      <c r="C472" s="32" t="s">
        <v>211</v>
      </c>
      <c r="D472" s="147">
        <v>0.26650459448965202</v>
      </c>
      <c r="E472" s="147">
        <v>7.0969515563412952E-2</v>
      </c>
      <c r="F472" s="147">
        <v>0</v>
      </c>
      <c r="G472" s="147">
        <v>2.1998246361771123E-3</v>
      </c>
      <c r="H472" s="147">
        <v>0</v>
      </c>
      <c r="I472" s="147">
        <v>0</v>
      </c>
      <c r="J472" s="147">
        <v>0</v>
      </c>
      <c r="K472" s="147">
        <v>4.7959654298393743E-3</v>
      </c>
      <c r="L472" s="148">
        <v>0</v>
      </c>
    </row>
    <row r="473" spans="1:12" x14ac:dyDescent="0.35">
      <c r="A473" s="649"/>
      <c r="B473" s="566"/>
      <c r="C473" s="32" t="s">
        <v>212</v>
      </c>
      <c r="D473" s="147">
        <v>0</v>
      </c>
      <c r="E473" s="147">
        <v>0</v>
      </c>
      <c r="F473" s="147">
        <v>0</v>
      </c>
      <c r="G473" s="147">
        <v>0</v>
      </c>
      <c r="H473" s="147">
        <v>0</v>
      </c>
      <c r="I473" s="147">
        <v>0</v>
      </c>
      <c r="J473" s="147">
        <v>0</v>
      </c>
      <c r="K473" s="147">
        <v>0</v>
      </c>
      <c r="L473" s="148">
        <v>0</v>
      </c>
    </row>
    <row r="474" spans="1:12" x14ac:dyDescent="0.35">
      <c r="A474" s="649"/>
      <c r="B474" s="566"/>
      <c r="C474" s="32" t="s">
        <v>213</v>
      </c>
      <c r="D474" s="147">
        <v>2.700162468241703E-4</v>
      </c>
      <c r="E474" s="147">
        <v>7.2764791035465819E-4</v>
      </c>
      <c r="F474" s="147">
        <v>0</v>
      </c>
      <c r="G474" s="147">
        <v>0</v>
      </c>
      <c r="H474" s="147">
        <v>0</v>
      </c>
      <c r="I474" s="147">
        <v>0</v>
      </c>
      <c r="J474" s="147">
        <v>0</v>
      </c>
      <c r="K474" s="147">
        <v>0</v>
      </c>
      <c r="L474" s="148">
        <v>0</v>
      </c>
    </row>
    <row r="475" spans="1:12" x14ac:dyDescent="0.35">
      <c r="A475" s="649"/>
      <c r="B475" s="566"/>
      <c r="C475" s="32" t="s">
        <v>214</v>
      </c>
      <c r="D475" s="147">
        <v>1.2101832269977651E-4</v>
      </c>
      <c r="E475" s="147">
        <v>3.0820413401481883E-5</v>
      </c>
      <c r="F475" s="147">
        <v>0</v>
      </c>
      <c r="G475" s="147">
        <v>0</v>
      </c>
      <c r="H475" s="147">
        <v>0</v>
      </c>
      <c r="I475" s="147">
        <v>0</v>
      </c>
      <c r="J475" s="147">
        <v>0</v>
      </c>
      <c r="K475" s="147">
        <v>0</v>
      </c>
      <c r="L475" s="148">
        <v>0</v>
      </c>
    </row>
    <row r="476" spans="1:12" x14ac:dyDescent="0.35">
      <c r="A476" s="649"/>
      <c r="B476" s="566"/>
      <c r="C476" s="32" t="s">
        <v>215</v>
      </c>
      <c r="D476" s="147">
        <v>1.3206879143421303E-4</v>
      </c>
      <c r="E476" s="147">
        <v>0</v>
      </c>
      <c r="F476" s="147">
        <v>0</v>
      </c>
      <c r="G476" s="147">
        <v>0</v>
      </c>
      <c r="H476" s="147">
        <v>0</v>
      </c>
      <c r="I476" s="147">
        <v>0</v>
      </c>
      <c r="J476" s="147">
        <v>0</v>
      </c>
      <c r="K476" s="147">
        <v>0</v>
      </c>
      <c r="L476" s="148">
        <v>0</v>
      </c>
    </row>
    <row r="477" spans="1:12" x14ac:dyDescent="0.35">
      <c r="A477" s="649"/>
      <c r="B477" s="566"/>
      <c r="C477" s="32" t="s">
        <v>216</v>
      </c>
      <c r="D477" s="147">
        <v>0</v>
      </c>
      <c r="E477" s="147">
        <v>0</v>
      </c>
      <c r="F477" s="147">
        <v>0</v>
      </c>
      <c r="G477" s="147">
        <v>0</v>
      </c>
      <c r="H477" s="147">
        <v>0</v>
      </c>
      <c r="I477" s="147">
        <v>0</v>
      </c>
      <c r="J477" s="147">
        <v>0</v>
      </c>
      <c r="K477" s="147">
        <v>0</v>
      </c>
      <c r="L477" s="148">
        <v>0</v>
      </c>
    </row>
    <row r="478" spans="1:12" x14ac:dyDescent="0.35">
      <c r="A478" s="649"/>
      <c r="B478" s="566"/>
      <c r="C478" s="32" t="s">
        <v>217</v>
      </c>
      <c r="D478" s="147">
        <v>0</v>
      </c>
      <c r="E478" s="147">
        <v>0</v>
      </c>
      <c r="F478" s="147">
        <v>0</v>
      </c>
      <c r="G478" s="147">
        <v>0</v>
      </c>
      <c r="H478" s="147">
        <v>0</v>
      </c>
      <c r="I478" s="147">
        <v>0</v>
      </c>
      <c r="J478" s="147">
        <v>0</v>
      </c>
      <c r="K478" s="147">
        <v>0</v>
      </c>
      <c r="L478" s="148">
        <v>0</v>
      </c>
    </row>
    <row r="479" spans="1:12" x14ac:dyDescent="0.35">
      <c r="A479" s="649"/>
      <c r="B479" s="566"/>
      <c r="C479" s="32" t="s">
        <v>218</v>
      </c>
      <c r="D479" s="147">
        <v>0</v>
      </c>
      <c r="E479" s="147">
        <v>0</v>
      </c>
      <c r="F479" s="147">
        <v>0</v>
      </c>
      <c r="G479" s="147">
        <v>3.6429749628119165E-2</v>
      </c>
      <c r="H479" s="147">
        <v>0</v>
      </c>
      <c r="I479" s="147">
        <v>0</v>
      </c>
      <c r="J479" s="147">
        <v>0</v>
      </c>
      <c r="K479" s="147">
        <v>0</v>
      </c>
      <c r="L479" s="148">
        <v>0</v>
      </c>
    </row>
    <row r="480" spans="1:12" ht="15" thickBot="1" x14ac:dyDescent="0.4">
      <c r="A480" s="649"/>
      <c r="B480" s="567"/>
      <c r="C480" s="143" t="s">
        <v>219</v>
      </c>
      <c r="D480" s="149">
        <v>0</v>
      </c>
      <c r="E480" s="149">
        <v>0</v>
      </c>
      <c r="F480" s="149">
        <v>2.4572281788198508E-2</v>
      </c>
      <c r="G480" s="149">
        <v>0</v>
      </c>
      <c r="H480" s="149">
        <v>0</v>
      </c>
      <c r="I480" s="149">
        <v>0</v>
      </c>
      <c r="J480" s="149">
        <v>0</v>
      </c>
      <c r="K480" s="149">
        <v>0</v>
      </c>
      <c r="L480" s="150">
        <v>0</v>
      </c>
    </row>
    <row r="481" spans="1:12" x14ac:dyDescent="0.35">
      <c r="A481" s="649"/>
      <c r="B481" s="565" t="s">
        <v>162</v>
      </c>
      <c r="C481" s="142" t="s">
        <v>210</v>
      </c>
      <c r="D481" s="145">
        <v>0.14534048046901923</v>
      </c>
      <c r="E481" s="145">
        <v>2.810368298120647E-5</v>
      </c>
      <c r="F481" s="145">
        <v>1.584743060523543E-2</v>
      </c>
      <c r="G481" s="145">
        <v>0</v>
      </c>
      <c r="H481" s="145">
        <v>1.8304727137990012E-2</v>
      </c>
      <c r="I481" s="145">
        <v>5.0702994164093233E-2</v>
      </c>
      <c r="J481" s="145">
        <v>0.17869221249284864</v>
      </c>
      <c r="K481" s="145">
        <v>0</v>
      </c>
      <c r="L481" s="146">
        <v>0</v>
      </c>
    </row>
    <row r="482" spans="1:12" x14ac:dyDescent="0.35">
      <c r="A482" s="649"/>
      <c r="B482" s="566"/>
      <c r="C482" s="32" t="s">
        <v>211</v>
      </c>
      <c r="D482" s="147">
        <v>0.46824621535730832</v>
      </c>
      <c r="E482" s="147">
        <v>5.4916114775777673E-2</v>
      </c>
      <c r="F482" s="147">
        <v>0</v>
      </c>
      <c r="G482" s="147">
        <v>7.687096197325125E-3</v>
      </c>
      <c r="H482" s="147">
        <v>0</v>
      </c>
      <c r="I482" s="147">
        <v>0</v>
      </c>
      <c r="J482" s="147">
        <v>0</v>
      </c>
      <c r="K482" s="147">
        <v>5.2962607461912222E-3</v>
      </c>
      <c r="L482" s="148">
        <v>0</v>
      </c>
    </row>
    <row r="483" spans="1:12" x14ac:dyDescent="0.35">
      <c r="A483" s="649"/>
      <c r="B483" s="566"/>
      <c r="C483" s="32" t="s">
        <v>212</v>
      </c>
      <c r="D483" s="147">
        <v>1.6028179345920917E-3</v>
      </c>
      <c r="E483" s="147">
        <v>5.4439043780257514E-5</v>
      </c>
      <c r="F483" s="147">
        <v>0</v>
      </c>
      <c r="G483" s="147">
        <v>0</v>
      </c>
      <c r="H483" s="147">
        <v>0</v>
      </c>
      <c r="I483" s="147">
        <v>0</v>
      </c>
      <c r="J483" s="147">
        <v>0</v>
      </c>
      <c r="K483" s="147">
        <v>0</v>
      </c>
      <c r="L483" s="148">
        <v>0</v>
      </c>
    </row>
    <row r="484" spans="1:12" x14ac:dyDescent="0.35">
      <c r="A484" s="649"/>
      <c r="B484" s="566"/>
      <c r="C484" s="32" t="s">
        <v>213</v>
      </c>
      <c r="D484" s="147">
        <v>5.1631886984956045E-5</v>
      </c>
      <c r="E484" s="147">
        <v>4.5826973978932237E-3</v>
      </c>
      <c r="F484" s="147">
        <v>0</v>
      </c>
      <c r="G484" s="147">
        <v>0</v>
      </c>
      <c r="H484" s="147">
        <v>0</v>
      </c>
      <c r="I484" s="147">
        <v>0</v>
      </c>
      <c r="J484" s="147">
        <v>0</v>
      </c>
      <c r="K484" s="147">
        <v>0</v>
      </c>
      <c r="L484" s="148">
        <v>0</v>
      </c>
    </row>
    <row r="485" spans="1:12" x14ac:dyDescent="0.35">
      <c r="A485" s="649"/>
      <c r="B485" s="566"/>
      <c r="C485" s="32" t="s">
        <v>214</v>
      </c>
      <c r="D485" s="147">
        <v>7.8157992910940261E-4</v>
      </c>
      <c r="E485" s="147">
        <v>2.620913323756719E-4</v>
      </c>
      <c r="F485" s="147">
        <v>0</v>
      </c>
      <c r="G485" s="147">
        <v>0</v>
      </c>
      <c r="H485" s="147">
        <v>0</v>
      </c>
      <c r="I485" s="147">
        <v>0</v>
      </c>
      <c r="J485" s="147">
        <v>0</v>
      </c>
      <c r="K485" s="147">
        <v>0</v>
      </c>
      <c r="L485" s="148">
        <v>0</v>
      </c>
    </row>
    <row r="486" spans="1:12" x14ac:dyDescent="0.35">
      <c r="A486" s="649"/>
      <c r="B486" s="566"/>
      <c r="C486" s="32" t="s">
        <v>215</v>
      </c>
      <c r="D486" s="147">
        <v>1.2424854615448617E-4</v>
      </c>
      <c r="E486" s="147">
        <v>0</v>
      </c>
      <c r="F486" s="147">
        <v>0</v>
      </c>
      <c r="G486" s="147">
        <v>0</v>
      </c>
      <c r="H486" s="147">
        <v>0</v>
      </c>
      <c r="I486" s="147">
        <v>0</v>
      </c>
      <c r="J486" s="147">
        <v>0</v>
      </c>
      <c r="K486" s="147">
        <v>0</v>
      </c>
      <c r="L486" s="148">
        <v>0</v>
      </c>
    </row>
    <row r="487" spans="1:12" x14ac:dyDescent="0.35">
      <c r="A487" s="649"/>
      <c r="B487" s="566"/>
      <c r="C487" s="32" t="s">
        <v>216</v>
      </c>
      <c r="D487" s="147">
        <v>0</v>
      </c>
      <c r="E487" s="147">
        <v>0</v>
      </c>
      <c r="F487" s="147">
        <v>0</v>
      </c>
      <c r="G487" s="147">
        <v>0</v>
      </c>
      <c r="H487" s="147">
        <v>0</v>
      </c>
      <c r="I487" s="147">
        <v>0</v>
      </c>
      <c r="J487" s="147">
        <v>0</v>
      </c>
      <c r="K487" s="147">
        <v>0</v>
      </c>
      <c r="L487" s="148">
        <v>0</v>
      </c>
    </row>
    <row r="488" spans="1:12" x14ac:dyDescent="0.35">
      <c r="A488" s="649"/>
      <c r="B488" s="566"/>
      <c r="C488" s="32" t="s">
        <v>217</v>
      </c>
      <c r="D488" s="147">
        <v>0</v>
      </c>
      <c r="E488" s="147">
        <v>0</v>
      </c>
      <c r="F488" s="147">
        <v>0</v>
      </c>
      <c r="G488" s="147">
        <v>0</v>
      </c>
      <c r="H488" s="147">
        <v>0</v>
      </c>
      <c r="I488" s="147">
        <v>0</v>
      </c>
      <c r="J488" s="147">
        <v>0</v>
      </c>
      <c r="K488" s="147">
        <v>0</v>
      </c>
      <c r="L488" s="148">
        <v>0</v>
      </c>
    </row>
    <row r="489" spans="1:12" x14ac:dyDescent="0.35">
      <c r="A489" s="649"/>
      <c r="B489" s="566"/>
      <c r="C489" s="32" t="s">
        <v>218</v>
      </c>
      <c r="D489" s="147">
        <v>0</v>
      </c>
      <c r="E489" s="147">
        <v>0</v>
      </c>
      <c r="F489" s="147">
        <v>0</v>
      </c>
      <c r="G489" s="147">
        <v>3.9409542459080932E-2</v>
      </c>
      <c r="H489" s="147">
        <v>0</v>
      </c>
      <c r="I489" s="147">
        <v>0</v>
      </c>
      <c r="J489" s="147">
        <v>0</v>
      </c>
      <c r="K489" s="147">
        <v>0</v>
      </c>
      <c r="L489" s="148">
        <v>0</v>
      </c>
    </row>
    <row r="490" spans="1:12" ht="15" thickBot="1" x14ac:dyDescent="0.4">
      <c r="A490" s="649"/>
      <c r="B490" s="567"/>
      <c r="C490" s="143" t="s">
        <v>219</v>
      </c>
      <c r="D490" s="149">
        <v>0</v>
      </c>
      <c r="E490" s="149">
        <v>0</v>
      </c>
      <c r="F490" s="149">
        <v>8.0693158412593179E-3</v>
      </c>
      <c r="G490" s="149">
        <v>0</v>
      </c>
      <c r="H490" s="149">
        <v>0</v>
      </c>
      <c r="I490" s="149">
        <v>0</v>
      </c>
      <c r="J490" s="149">
        <v>0</v>
      </c>
      <c r="K490" s="149">
        <v>0</v>
      </c>
      <c r="L490" s="150">
        <v>0</v>
      </c>
    </row>
    <row r="491" spans="1:12" x14ac:dyDescent="0.35">
      <c r="A491" s="649"/>
      <c r="B491" s="565" t="s">
        <v>163</v>
      </c>
      <c r="C491" s="142" t="s">
        <v>210</v>
      </c>
      <c r="D491" s="145">
        <v>0.30591951062121858</v>
      </c>
      <c r="E491" s="145">
        <v>0</v>
      </c>
      <c r="F491" s="145">
        <v>9.6891936569331334E-3</v>
      </c>
      <c r="G491" s="145">
        <v>0</v>
      </c>
      <c r="H491" s="145">
        <v>7.1673613229947921E-3</v>
      </c>
      <c r="I491" s="145">
        <v>4.2064982010394068E-2</v>
      </c>
      <c r="J491" s="145">
        <v>0.1313507675160597</v>
      </c>
      <c r="K491" s="145">
        <v>0</v>
      </c>
      <c r="L491" s="146">
        <v>0</v>
      </c>
    </row>
    <row r="492" spans="1:12" x14ac:dyDescent="0.35">
      <c r="A492" s="649"/>
      <c r="B492" s="566"/>
      <c r="C492" s="32" t="s">
        <v>211</v>
      </c>
      <c r="D492" s="147">
        <v>0.34180270471612828</v>
      </c>
      <c r="E492" s="147">
        <v>4.5332994594736477E-2</v>
      </c>
      <c r="F492" s="147">
        <v>0</v>
      </c>
      <c r="G492" s="147">
        <v>1.5334443270264132E-2</v>
      </c>
      <c r="H492" s="147">
        <v>0</v>
      </c>
      <c r="I492" s="147">
        <v>0</v>
      </c>
      <c r="J492" s="147">
        <v>0</v>
      </c>
      <c r="K492" s="147">
        <v>6.5422476865108865E-3</v>
      </c>
      <c r="L492" s="148">
        <v>0</v>
      </c>
    </row>
    <row r="493" spans="1:12" x14ac:dyDescent="0.35">
      <c r="A493" s="649"/>
      <c r="B493" s="566"/>
      <c r="C493" s="32" t="s">
        <v>212</v>
      </c>
      <c r="D493" s="147">
        <v>8.6503526775435578E-3</v>
      </c>
      <c r="E493" s="147">
        <v>7.3074682321026653E-6</v>
      </c>
      <c r="F493" s="147">
        <v>0</v>
      </c>
      <c r="G493" s="147">
        <v>0</v>
      </c>
      <c r="H493" s="147">
        <v>0</v>
      </c>
      <c r="I493" s="147">
        <v>0</v>
      </c>
      <c r="J493" s="147">
        <v>0</v>
      </c>
      <c r="K493" s="147">
        <v>0</v>
      </c>
      <c r="L493" s="148">
        <v>0</v>
      </c>
    </row>
    <row r="494" spans="1:12" x14ac:dyDescent="0.35">
      <c r="A494" s="649"/>
      <c r="B494" s="566"/>
      <c r="C494" s="32" t="s">
        <v>213</v>
      </c>
      <c r="D494" s="147">
        <v>2.3263576511874571E-3</v>
      </c>
      <c r="E494" s="147">
        <v>8.3543475845142452E-4</v>
      </c>
      <c r="F494" s="147">
        <v>0</v>
      </c>
      <c r="G494" s="147">
        <v>0</v>
      </c>
      <c r="H494" s="147">
        <v>0</v>
      </c>
      <c r="I494" s="147">
        <v>0</v>
      </c>
      <c r="J494" s="147">
        <v>0</v>
      </c>
      <c r="K494" s="147">
        <v>0</v>
      </c>
      <c r="L494" s="148">
        <v>0</v>
      </c>
    </row>
    <row r="495" spans="1:12" x14ac:dyDescent="0.35">
      <c r="A495" s="649"/>
      <c r="B495" s="566"/>
      <c r="C495" s="32" t="s">
        <v>214</v>
      </c>
      <c r="D495" s="147">
        <v>6.2281938126021311E-4</v>
      </c>
      <c r="E495" s="147">
        <v>7.3491811838808003E-5</v>
      </c>
      <c r="F495" s="147">
        <v>0</v>
      </c>
      <c r="G495" s="147">
        <v>0</v>
      </c>
      <c r="H495" s="147">
        <v>0</v>
      </c>
      <c r="I495" s="147">
        <v>0</v>
      </c>
      <c r="J495" s="147">
        <v>0</v>
      </c>
      <c r="K495" s="147">
        <v>0</v>
      </c>
      <c r="L495" s="148">
        <v>0</v>
      </c>
    </row>
    <row r="496" spans="1:12" x14ac:dyDescent="0.35">
      <c r="A496" s="649"/>
      <c r="B496" s="566"/>
      <c r="C496" s="32" t="s">
        <v>215</v>
      </c>
      <c r="D496" s="147">
        <v>1.737839888244825E-4</v>
      </c>
      <c r="E496" s="147">
        <v>0</v>
      </c>
      <c r="F496" s="147">
        <v>0</v>
      </c>
      <c r="G496" s="147">
        <v>0</v>
      </c>
      <c r="H496" s="147">
        <v>0</v>
      </c>
      <c r="I496" s="147">
        <v>0</v>
      </c>
      <c r="J496" s="147">
        <v>0</v>
      </c>
      <c r="K496" s="147">
        <v>0</v>
      </c>
      <c r="L496" s="148">
        <v>0</v>
      </c>
    </row>
    <row r="497" spans="1:12" x14ac:dyDescent="0.35">
      <c r="A497" s="649"/>
      <c r="B497" s="566"/>
      <c r="C497" s="32" t="s">
        <v>216</v>
      </c>
      <c r="D497" s="147">
        <v>0</v>
      </c>
      <c r="E497" s="147">
        <v>0</v>
      </c>
      <c r="F497" s="147">
        <v>0</v>
      </c>
      <c r="G497" s="147">
        <v>0</v>
      </c>
      <c r="H497" s="147">
        <v>0</v>
      </c>
      <c r="I497" s="147">
        <v>0</v>
      </c>
      <c r="J497" s="147">
        <v>0</v>
      </c>
      <c r="K497" s="147">
        <v>0</v>
      </c>
      <c r="L497" s="148">
        <v>0</v>
      </c>
    </row>
    <row r="498" spans="1:12" x14ac:dyDescent="0.35">
      <c r="A498" s="649"/>
      <c r="B498" s="566"/>
      <c r="C498" s="32" t="s">
        <v>217</v>
      </c>
      <c r="D498" s="147">
        <v>0</v>
      </c>
      <c r="E498" s="147">
        <v>0</v>
      </c>
      <c r="F498" s="147">
        <v>0</v>
      </c>
      <c r="G498" s="147">
        <v>0</v>
      </c>
      <c r="H498" s="147">
        <v>0</v>
      </c>
      <c r="I498" s="147">
        <v>0</v>
      </c>
      <c r="J498" s="147">
        <v>0</v>
      </c>
      <c r="K498" s="147">
        <v>0</v>
      </c>
      <c r="L498" s="148">
        <v>0</v>
      </c>
    </row>
    <row r="499" spans="1:12" x14ac:dyDescent="0.35">
      <c r="A499" s="649"/>
      <c r="B499" s="566"/>
      <c r="C499" s="32" t="s">
        <v>218</v>
      </c>
      <c r="D499" s="147">
        <v>0</v>
      </c>
      <c r="E499" s="147">
        <v>0</v>
      </c>
      <c r="F499" s="147">
        <v>0</v>
      </c>
      <c r="G499" s="147">
        <v>4.3544755158003837E-2</v>
      </c>
      <c r="H499" s="147">
        <v>0</v>
      </c>
      <c r="I499" s="147">
        <v>0</v>
      </c>
      <c r="J499" s="147">
        <v>0</v>
      </c>
      <c r="K499" s="147">
        <v>0</v>
      </c>
      <c r="L499" s="148">
        <v>0</v>
      </c>
    </row>
    <row r="500" spans="1:12" ht="15" thickBot="1" x14ac:dyDescent="0.4">
      <c r="A500" s="649"/>
      <c r="B500" s="567"/>
      <c r="C500" s="143" t="s">
        <v>219</v>
      </c>
      <c r="D500" s="149">
        <v>0</v>
      </c>
      <c r="E500" s="149">
        <v>0</v>
      </c>
      <c r="F500" s="149">
        <v>3.8561491709418215E-2</v>
      </c>
      <c r="G500" s="149">
        <v>0</v>
      </c>
      <c r="H500" s="149">
        <v>0</v>
      </c>
      <c r="I500" s="149">
        <v>0</v>
      </c>
      <c r="J500" s="149">
        <v>0</v>
      </c>
      <c r="K500" s="149">
        <v>0</v>
      </c>
      <c r="L500" s="150">
        <v>0</v>
      </c>
    </row>
    <row r="501" spans="1:12" x14ac:dyDescent="0.35">
      <c r="A501" s="649"/>
      <c r="B501" s="565" t="s">
        <v>164</v>
      </c>
      <c r="C501" s="142" t="s">
        <v>210</v>
      </c>
      <c r="D501" s="145">
        <v>0.48483917472120031</v>
      </c>
      <c r="E501" s="145">
        <v>0</v>
      </c>
      <c r="F501" s="145">
        <v>4.9185539159793748E-2</v>
      </c>
      <c r="G501" s="145">
        <v>0</v>
      </c>
      <c r="H501" s="145">
        <v>1.2683896282373543E-2</v>
      </c>
      <c r="I501" s="145">
        <v>0.16565055360038156</v>
      </c>
      <c r="J501" s="145">
        <v>5.9980047199427178E-2</v>
      </c>
      <c r="K501" s="145">
        <v>0</v>
      </c>
      <c r="L501" s="146">
        <v>0</v>
      </c>
    </row>
    <row r="502" spans="1:12" x14ac:dyDescent="0.35">
      <c r="A502" s="649"/>
      <c r="B502" s="566"/>
      <c r="C502" s="32" t="s">
        <v>211</v>
      </c>
      <c r="D502" s="147">
        <v>3.8583101773177267E-2</v>
      </c>
      <c r="E502" s="147">
        <v>0.11828947582047117</v>
      </c>
      <c r="F502" s="147">
        <v>0</v>
      </c>
      <c r="G502" s="147">
        <v>3.3521123436562501E-3</v>
      </c>
      <c r="H502" s="147">
        <v>0</v>
      </c>
      <c r="I502" s="147">
        <v>0</v>
      </c>
      <c r="J502" s="147">
        <v>0</v>
      </c>
      <c r="K502" s="147">
        <v>3.674952465215606E-3</v>
      </c>
      <c r="L502" s="148">
        <v>0</v>
      </c>
    </row>
    <row r="503" spans="1:12" x14ac:dyDescent="0.35">
      <c r="A503" s="649"/>
      <c r="B503" s="566"/>
      <c r="C503" s="32" t="s">
        <v>212</v>
      </c>
      <c r="D503" s="147">
        <v>4.3234681272446084E-2</v>
      </c>
      <c r="E503" s="147">
        <v>0</v>
      </c>
      <c r="F503" s="147">
        <v>0</v>
      </c>
      <c r="G503" s="147">
        <v>0</v>
      </c>
      <c r="H503" s="147">
        <v>0</v>
      </c>
      <c r="I503" s="147">
        <v>0</v>
      </c>
      <c r="J503" s="147">
        <v>0</v>
      </c>
      <c r="K503" s="147">
        <v>0</v>
      </c>
      <c r="L503" s="148">
        <v>0</v>
      </c>
    </row>
    <row r="504" spans="1:12" x14ac:dyDescent="0.35">
      <c r="A504" s="649"/>
      <c r="B504" s="566"/>
      <c r="C504" s="32" t="s">
        <v>213</v>
      </c>
      <c r="D504" s="147">
        <v>5.595056910305742E-4</v>
      </c>
      <c r="E504" s="147">
        <v>3.7754441013188259E-3</v>
      </c>
      <c r="F504" s="147">
        <v>0</v>
      </c>
      <c r="G504" s="147">
        <v>0</v>
      </c>
      <c r="H504" s="147">
        <v>0</v>
      </c>
      <c r="I504" s="147">
        <v>0</v>
      </c>
      <c r="J504" s="147">
        <v>0</v>
      </c>
      <c r="K504" s="147">
        <v>0</v>
      </c>
      <c r="L504" s="148">
        <v>0</v>
      </c>
    </row>
    <row r="505" spans="1:12" x14ac:dyDescent="0.35">
      <c r="A505" s="649"/>
      <c r="B505" s="566"/>
      <c r="C505" s="32" t="s">
        <v>214</v>
      </c>
      <c r="D505" s="147">
        <v>1.036349279477541E-5</v>
      </c>
      <c r="E505" s="147">
        <v>0</v>
      </c>
      <c r="F505" s="147">
        <v>0</v>
      </c>
      <c r="G505" s="147">
        <v>0</v>
      </c>
      <c r="H505" s="147">
        <v>0</v>
      </c>
      <c r="I505" s="147">
        <v>0</v>
      </c>
      <c r="J505" s="147">
        <v>0</v>
      </c>
      <c r="K505" s="147">
        <v>0</v>
      </c>
      <c r="L505" s="148">
        <v>0</v>
      </c>
    </row>
    <row r="506" spans="1:12" x14ac:dyDescent="0.35">
      <c r="A506" s="649"/>
      <c r="B506" s="566"/>
      <c r="C506" s="32" t="s">
        <v>215</v>
      </c>
      <c r="D506" s="147">
        <v>7.4976666963708807E-6</v>
      </c>
      <c r="E506" s="147">
        <v>0</v>
      </c>
      <c r="F506" s="147">
        <v>0</v>
      </c>
      <c r="G506" s="147">
        <v>0</v>
      </c>
      <c r="H506" s="147">
        <v>0</v>
      </c>
      <c r="I506" s="147">
        <v>0</v>
      </c>
      <c r="J506" s="147">
        <v>0</v>
      </c>
      <c r="K506" s="147">
        <v>0</v>
      </c>
      <c r="L506" s="148">
        <v>0</v>
      </c>
    </row>
    <row r="507" spans="1:12" x14ac:dyDescent="0.35">
      <c r="A507" s="649"/>
      <c r="B507" s="566"/>
      <c r="C507" s="32" t="s">
        <v>216</v>
      </c>
      <c r="D507" s="147">
        <v>0</v>
      </c>
      <c r="E507" s="147">
        <v>0</v>
      </c>
      <c r="F507" s="147">
        <v>0</v>
      </c>
      <c r="G507" s="147">
        <v>0</v>
      </c>
      <c r="H507" s="147">
        <v>0</v>
      </c>
      <c r="I507" s="147">
        <v>0</v>
      </c>
      <c r="J507" s="147">
        <v>0</v>
      </c>
      <c r="K507" s="147">
        <v>0</v>
      </c>
      <c r="L507" s="148">
        <v>0</v>
      </c>
    </row>
    <row r="508" spans="1:12" x14ac:dyDescent="0.35">
      <c r="A508" s="649"/>
      <c r="B508" s="566"/>
      <c r="C508" s="32" t="s">
        <v>217</v>
      </c>
      <c r="D508" s="147">
        <v>0</v>
      </c>
      <c r="E508" s="147">
        <v>0</v>
      </c>
      <c r="F508" s="147">
        <v>0</v>
      </c>
      <c r="G508" s="147">
        <v>0</v>
      </c>
      <c r="H508" s="147">
        <v>0</v>
      </c>
      <c r="I508" s="147">
        <v>0</v>
      </c>
      <c r="J508" s="147">
        <v>0</v>
      </c>
      <c r="K508" s="147">
        <v>0</v>
      </c>
      <c r="L508" s="148">
        <v>0</v>
      </c>
    </row>
    <row r="509" spans="1:12" x14ac:dyDescent="0.35">
      <c r="A509" s="649"/>
      <c r="B509" s="566"/>
      <c r="C509" s="32" t="s">
        <v>218</v>
      </c>
      <c r="D509" s="147">
        <v>0</v>
      </c>
      <c r="E509" s="147">
        <v>0</v>
      </c>
      <c r="F509" s="147">
        <v>0</v>
      </c>
      <c r="G509" s="147">
        <v>1.3599298966842916E-2</v>
      </c>
      <c r="H509" s="147">
        <v>0</v>
      </c>
      <c r="I509" s="147">
        <v>0</v>
      </c>
      <c r="J509" s="147">
        <v>0</v>
      </c>
      <c r="K509" s="147">
        <v>0</v>
      </c>
      <c r="L509" s="148">
        <v>0</v>
      </c>
    </row>
    <row r="510" spans="1:12" ht="15" thickBot="1" x14ac:dyDescent="0.4">
      <c r="A510" s="649"/>
      <c r="B510" s="567"/>
      <c r="C510" s="143" t="s">
        <v>219</v>
      </c>
      <c r="D510" s="149">
        <v>0</v>
      </c>
      <c r="E510" s="149">
        <v>0</v>
      </c>
      <c r="F510" s="149">
        <v>2.5743554431738739E-3</v>
      </c>
      <c r="G510" s="149">
        <v>0</v>
      </c>
      <c r="H510" s="149">
        <v>0</v>
      </c>
      <c r="I510" s="149">
        <v>0</v>
      </c>
      <c r="J510" s="149">
        <v>0</v>
      </c>
      <c r="K510" s="149">
        <v>0</v>
      </c>
      <c r="L510" s="150">
        <v>0</v>
      </c>
    </row>
    <row r="511" spans="1:12" x14ac:dyDescent="0.35">
      <c r="A511" s="649"/>
      <c r="B511" s="565" t="s">
        <v>165</v>
      </c>
      <c r="C511" s="142" t="s">
        <v>210</v>
      </c>
      <c r="D511" s="145">
        <v>0.36731578634877415</v>
      </c>
      <c r="E511" s="145">
        <v>3.88155795232671E-4</v>
      </c>
      <c r="F511" s="145">
        <v>5.5363922410632998E-3</v>
      </c>
      <c r="G511" s="145">
        <v>0</v>
      </c>
      <c r="H511" s="145">
        <v>0</v>
      </c>
      <c r="I511" s="145">
        <v>5.2421799997555883E-2</v>
      </c>
      <c r="J511" s="145">
        <v>2.0740343631762321E-2</v>
      </c>
      <c r="K511" s="145">
        <v>0</v>
      </c>
      <c r="L511" s="146">
        <v>0</v>
      </c>
    </row>
    <row r="512" spans="1:12" x14ac:dyDescent="0.35">
      <c r="A512" s="649"/>
      <c r="B512" s="566"/>
      <c r="C512" s="32" t="s">
        <v>211</v>
      </c>
      <c r="D512" s="147">
        <v>0.23057030591260683</v>
      </c>
      <c r="E512" s="147">
        <v>0.19522999596767157</v>
      </c>
      <c r="F512" s="147">
        <v>0</v>
      </c>
      <c r="G512" s="147">
        <v>2.2703589753713678E-2</v>
      </c>
      <c r="H512" s="147">
        <v>0</v>
      </c>
      <c r="I512" s="147">
        <v>0</v>
      </c>
      <c r="J512" s="147">
        <v>0</v>
      </c>
      <c r="K512" s="147">
        <v>0</v>
      </c>
      <c r="L512" s="148">
        <v>0</v>
      </c>
    </row>
    <row r="513" spans="1:12" x14ac:dyDescent="0.35">
      <c r="A513" s="649"/>
      <c r="B513" s="566"/>
      <c r="C513" s="32" t="s">
        <v>212</v>
      </c>
      <c r="D513" s="147">
        <v>7.7306015031137366E-3</v>
      </c>
      <c r="E513" s="147">
        <v>1.3410196392020634E-5</v>
      </c>
      <c r="F513" s="147">
        <v>0</v>
      </c>
      <c r="G513" s="147">
        <v>0</v>
      </c>
      <c r="H513" s="147">
        <v>0</v>
      </c>
      <c r="I513" s="147">
        <v>0</v>
      </c>
      <c r="J513" s="147">
        <v>0</v>
      </c>
      <c r="K513" s="147">
        <v>0</v>
      </c>
      <c r="L513" s="148">
        <v>0</v>
      </c>
    </row>
    <row r="514" spans="1:12" x14ac:dyDescent="0.35">
      <c r="A514" s="649"/>
      <c r="B514" s="566"/>
      <c r="C514" s="32" t="s">
        <v>213</v>
      </c>
      <c r="D514" s="147">
        <v>1.337174807310869E-4</v>
      </c>
      <c r="E514" s="147">
        <v>1.5983144457299857E-3</v>
      </c>
      <c r="F514" s="147">
        <v>0</v>
      </c>
      <c r="G514" s="147">
        <v>0</v>
      </c>
      <c r="H514" s="147">
        <v>0</v>
      </c>
      <c r="I514" s="147">
        <v>0</v>
      </c>
      <c r="J514" s="147">
        <v>0</v>
      </c>
      <c r="K514" s="147">
        <v>0</v>
      </c>
      <c r="L514" s="148">
        <v>0</v>
      </c>
    </row>
    <row r="515" spans="1:12" x14ac:dyDescent="0.35">
      <c r="A515" s="649"/>
      <c r="B515" s="566"/>
      <c r="C515" s="32" t="s">
        <v>214</v>
      </c>
      <c r="D515" s="147">
        <v>8.1254548499343091E-5</v>
      </c>
      <c r="E515" s="147">
        <v>4.1562816661487161E-4</v>
      </c>
      <c r="F515" s="147">
        <v>0</v>
      </c>
      <c r="G515" s="147">
        <v>0</v>
      </c>
      <c r="H515" s="147">
        <v>0</v>
      </c>
      <c r="I515" s="147">
        <v>0</v>
      </c>
      <c r="J515" s="147">
        <v>0</v>
      </c>
      <c r="K515" s="147">
        <v>0</v>
      </c>
      <c r="L515" s="148">
        <v>0</v>
      </c>
    </row>
    <row r="516" spans="1:12" x14ac:dyDescent="0.35">
      <c r="A516" s="649"/>
      <c r="B516" s="566"/>
      <c r="C516" s="32" t="s">
        <v>215</v>
      </c>
      <c r="D516" s="147">
        <v>1.4123181751937367E-5</v>
      </c>
      <c r="E516" s="147">
        <v>0</v>
      </c>
      <c r="F516" s="147">
        <v>0</v>
      </c>
      <c r="G516" s="147">
        <v>0</v>
      </c>
      <c r="H516" s="147">
        <v>0</v>
      </c>
      <c r="I516" s="147">
        <v>0</v>
      </c>
      <c r="J516" s="147">
        <v>0</v>
      </c>
      <c r="K516" s="147">
        <v>0</v>
      </c>
      <c r="L516" s="148">
        <v>0</v>
      </c>
    </row>
    <row r="517" spans="1:12" x14ac:dyDescent="0.35">
      <c r="A517" s="649"/>
      <c r="B517" s="566"/>
      <c r="C517" s="32" t="s">
        <v>216</v>
      </c>
      <c r="D517" s="147">
        <v>0</v>
      </c>
      <c r="E517" s="147">
        <v>0</v>
      </c>
      <c r="F517" s="147">
        <v>0</v>
      </c>
      <c r="G517" s="147">
        <v>0</v>
      </c>
      <c r="H517" s="147">
        <v>0</v>
      </c>
      <c r="I517" s="147">
        <v>0</v>
      </c>
      <c r="J517" s="147">
        <v>0</v>
      </c>
      <c r="K517" s="147">
        <v>0</v>
      </c>
      <c r="L517" s="148">
        <v>0</v>
      </c>
    </row>
    <row r="518" spans="1:12" x14ac:dyDescent="0.35">
      <c r="A518" s="649"/>
      <c r="B518" s="566"/>
      <c r="C518" s="32" t="s">
        <v>217</v>
      </c>
      <c r="D518" s="147">
        <v>0</v>
      </c>
      <c r="E518" s="147">
        <v>0</v>
      </c>
      <c r="F518" s="147">
        <v>0</v>
      </c>
      <c r="G518" s="147">
        <v>0</v>
      </c>
      <c r="H518" s="147">
        <v>0</v>
      </c>
      <c r="I518" s="147">
        <v>0</v>
      </c>
      <c r="J518" s="147">
        <v>0</v>
      </c>
      <c r="K518" s="147">
        <v>0</v>
      </c>
      <c r="L518" s="148">
        <v>0</v>
      </c>
    </row>
    <row r="519" spans="1:12" x14ac:dyDescent="0.35">
      <c r="A519" s="649"/>
      <c r="B519" s="566"/>
      <c r="C519" s="32" t="s">
        <v>218</v>
      </c>
      <c r="D519" s="147">
        <v>0</v>
      </c>
      <c r="E519" s="147">
        <v>0</v>
      </c>
      <c r="F519" s="147">
        <v>0</v>
      </c>
      <c r="G519" s="147">
        <v>9.4416487034821861E-2</v>
      </c>
      <c r="H519" s="147">
        <v>0</v>
      </c>
      <c r="I519" s="147">
        <v>0</v>
      </c>
      <c r="J519" s="147">
        <v>0</v>
      </c>
      <c r="K519" s="147">
        <v>0</v>
      </c>
      <c r="L519" s="148">
        <v>0</v>
      </c>
    </row>
    <row r="520" spans="1:12" ht="15" thickBot="1" x14ac:dyDescent="0.4">
      <c r="A520" s="649"/>
      <c r="B520" s="567"/>
      <c r="C520" s="143" t="s">
        <v>219</v>
      </c>
      <c r="D520" s="149">
        <v>0</v>
      </c>
      <c r="E520" s="149">
        <v>0</v>
      </c>
      <c r="F520" s="149">
        <v>6.9009379396478587E-4</v>
      </c>
      <c r="G520" s="149">
        <v>0</v>
      </c>
      <c r="H520" s="149">
        <v>0</v>
      </c>
      <c r="I520" s="149">
        <v>0</v>
      </c>
      <c r="J520" s="149">
        <v>0</v>
      </c>
      <c r="K520" s="149">
        <v>0</v>
      </c>
      <c r="L520" s="150">
        <v>0</v>
      </c>
    </row>
    <row r="521" spans="1:12" x14ac:dyDescent="0.35">
      <c r="A521" s="649"/>
      <c r="B521" s="565" t="s">
        <v>166</v>
      </c>
      <c r="C521" s="142" t="s">
        <v>210</v>
      </c>
      <c r="D521" s="145">
        <v>0.26973474503535533</v>
      </c>
      <c r="E521" s="145">
        <v>6.8388946733669497E-5</v>
      </c>
      <c r="F521" s="145">
        <v>1.4551584493564505E-3</v>
      </c>
      <c r="G521" s="145">
        <v>0</v>
      </c>
      <c r="H521" s="145">
        <v>2.4560873925096028E-4</v>
      </c>
      <c r="I521" s="145">
        <v>0.14789062682761495</v>
      </c>
      <c r="J521" s="145">
        <v>0.10117749620771789</v>
      </c>
      <c r="K521" s="145">
        <v>0</v>
      </c>
      <c r="L521" s="146">
        <v>0</v>
      </c>
    </row>
    <row r="522" spans="1:12" x14ac:dyDescent="0.35">
      <c r="A522" s="649"/>
      <c r="B522" s="566"/>
      <c r="C522" s="32" t="s">
        <v>211</v>
      </c>
      <c r="D522" s="147">
        <v>0.32055944063513342</v>
      </c>
      <c r="E522" s="147">
        <v>0.12262422906024616</v>
      </c>
      <c r="F522" s="147">
        <v>0</v>
      </c>
      <c r="G522" s="147">
        <v>1.9488922801357059E-2</v>
      </c>
      <c r="H522" s="147">
        <v>0</v>
      </c>
      <c r="I522" s="147">
        <v>0</v>
      </c>
      <c r="J522" s="147">
        <v>0</v>
      </c>
      <c r="K522" s="147">
        <v>5.9341296653249017E-3</v>
      </c>
      <c r="L522" s="148">
        <v>0</v>
      </c>
    </row>
    <row r="523" spans="1:12" x14ac:dyDescent="0.35">
      <c r="A523" s="649"/>
      <c r="B523" s="566"/>
      <c r="C523" s="32" t="s">
        <v>212</v>
      </c>
      <c r="D523" s="147">
        <v>6.1456261621292317E-4</v>
      </c>
      <c r="E523" s="147">
        <v>6.9233009467030137E-6</v>
      </c>
      <c r="F523" s="147">
        <v>0</v>
      </c>
      <c r="G523" s="147">
        <v>0</v>
      </c>
      <c r="H523" s="147">
        <v>0</v>
      </c>
      <c r="I523" s="147">
        <v>0</v>
      </c>
      <c r="J523" s="147">
        <v>0</v>
      </c>
      <c r="K523" s="147">
        <v>0</v>
      </c>
      <c r="L523" s="148">
        <v>0</v>
      </c>
    </row>
    <row r="524" spans="1:12" x14ac:dyDescent="0.35">
      <c r="A524" s="649"/>
      <c r="B524" s="566"/>
      <c r="C524" s="32" t="s">
        <v>213</v>
      </c>
      <c r="D524" s="147">
        <v>7.3409301331644458E-6</v>
      </c>
      <c r="E524" s="147">
        <v>0</v>
      </c>
      <c r="F524" s="147">
        <v>0</v>
      </c>
      <c r="G524" s="147">
        <v>0</v>
      </c>
      <c r="H524" s="147">
        <v>0</v>
      </c>
      <c r="I524" s="147">
        <v>0</v>
      </c>
      <c r="J524" s="147">
        <v>0</v>
      </c>
      <c r="K524" s="147">
        <v>0</v>
      </c>
      <c r="L524" s="148">
        <v>0</v>
      </c>
    </row>
    <row r="525" spans="1:12" x14ac:dyDescent="0.35">
      <c r="A525" s="649"/>
      <c r="B525" s="566"/>
      <c r="C525" s="32" t="s">
        <v>214</v>
      </c>
      <c r="D525" s="147">
        <v>4.8469542208205214E-4</v>
      </c>
      <c r="E525" s="147">
        <v>1.2786545484500276E-5</v>
      </c>
      <c r="F525" s="147">
        <v>0</v>
      </c>
      <c r="G525" s="147">
        <v>0</v>
      </c>
      <c r="H525" s="147">
        <v>0</v>
      </c>
      <c r="I525" s="147">
        <v>0</v>
      </c>
      <c r="J525" s="147">
        <v>0</v>
      </c>
      <c r="K525" s="147">
        <v>0</v>
      </c>
      <c r="L525" s="148">
        <v>0</v>
      </c>
    </row>
    <row r="526" spans="1:12" x14ac:dyDescent="0.35">
      <c r="A526" s="649"/>
      <c r="B526" s="566"/>
      <c r="C526" s="32" t="s">
        <v>215</v>
      </c>
      <c r="D526" s="147">
        <v>3.0665154798749562E-5</v>
      </c>
      <c r="E526" s="147">
        <v>0</v>
      </c>
      <c r="F526" s="147">
        <v>0</v>
      </c>
      <c r="G526" s="147">
        <v>0</v>
      </c>
      <c r="H526" s="147">
        <v>0</v>
      </c>
      <c r="I526" s="147">
        <v>0</v>
      </c>
      <c r="J526" s="147">
        <v>0</v>
      </c>
      <c r="K526" s="147">
        <v>0</v>
      </c>
      <c r="L526" s="148">
        <v>0</v>
      </c>
    </row>
    <row r="527" spans="1:12" x14ac:dyDescent="0.35">
      <c r="A527" s="649"/>
      <c r="B527" s="566"/>
      <c r="C527" s="32" t="s">
        <v>216</v>
      </c>
      <c r="D527" s="147">
        <v>0</v>
      </c>
      <c r="E527" s="147">
        <v>0</v>
      </c>
      <c r="F527" s="147">
        <v>0</v>
      </c>
      <c r="G527" s="147">
        <v>0</v>
      </c>
      <c r="H527" s="147">
        <v>0</v>
      </c>
      <c r="I527" s="147">
        <v>0</v>
      </c>
      <c r="J527" s="147">
        <v>0</v>
      </c>
      <c r="K527" s="147">
        <v>0</v>
      </c>
      <c r="L527" s="148">
        <v>0</v>
      </c>
    </row>
    <row r="528" spans="1:12" x14ac:dyDescent="0.35">
      <c r="A528" s="649"/>
      <c r="B528" s="566"/>
      <c r="C528" s="32" t="s">
        <v>217</v>
      </c>
      <c r="D528" s="147">
        <v>0</v>
      </c>
      <c r="E528" s="147">
        <v>0</v>
      </c>
      <c r="F528" s="147">
        <v>0</v>
      </c>
      <c r="G528" s="147">
        <v>0</v>
      </c>
      <c r="H528" s="147">
        <v>0</v>
      </c>
      <c r="I528" s="147">
        <v>0</v>
      </c>
      <c r="J528" s="147">
        <v>0</v>
      </c>
      <c r="K528" s="147">
        <v>0</v>
      </c>
      <c r="L528" s="148">
        <v>0</v>
      </c>
    </row>
    <row r="529" spans="1:12" x14ac:dyDescent="0.35">
      <c r="A529" s="649"/>
      <c r="B529" s="566"/>
      <c r="C529" s="32" t="s">
        <v>218</v>
      </c>
      <c r="D529" s="147">
        <v>0</v>
      </c>
      <c r="E529" s="147">
        <v>0</v>
      </c>
      <c r="F529" s="147">
        <v>0</v>
      </c>
      <c r="G529" s="147">
        <v>4.4090351161535013E-3</v>
      </c>
      <c r="H529" s="147">
        <v>0</v>
      </c>
      <c r="I529" s="147">
        <v>0</v>
      </c>
      <c r="J529" s="147">
        <v>0</v>
      </c>
      <c r="K529" s="147">
        <v>0</v>
      </c>
      <c r="L529" s="148">
        <v>0</v>
      </c>
    </row>
    <row r="530" spans="1:12" ht="15" thickBot="1" x14ac:dyDescent="0.4">
      <c r="A530" s="649"/>
      <c r="B530" s="567"/>
      <c r="C530" s="143" t="s">
        <v>219</v>
      </c>
      <c r="D530" s="149">
        <v>0</v>
      </c>
      <c r="E530" s="149">
        <v>0</v>
      </c>
      <c r="F530" s="149">
        <v>5.2552445460979343E-3</v>
      </c>
      <c r="G530" s="149">
        <v>0</v>
      </c>
      <c r="H530" s="149">
        <v>0</v>
      </c>
      <c r="I530" s="149">
        <v>0</v>
      </c>
      <c r="J530" s="149">
        <v>0</v>
      </c>
      <c r="K530" s="149">
        <v>0</v>
      </c>
      <c r="L530" s="150">
        <v>0</v>
      </c>
    </row>
    <row r="531" spans="1:12" x14ac:dyDescent="0.35">
      <c r="A531" s="649"/>
      <c r="B531" s="565" t="s">
        <v>167</v>
      </c>
      <c r="C531" s="142" t="s">
        <v>210</v>
      </c>
      <c r="D531" s="145">
        <v>0.21000687253917344</v>
      </c>
      <c r="E531" s="145">
        <v>5.9560132106187981E-5</v>
      </c>
      <c r="F531" s="145">
        <v>3.8727457502410176E-2</v>
      </c>
      <c r="G531" s="145">
        <v>0</v>
      </c>
      <c r="H531" s="145">
        <v>1.3710652307583459E-2</v>
      </c>
      <c r="I531" s="145">
        <v>4.3566702518177063E-2</v>
      </c>
      <c r="J531" s="145">
        <v>8.3834971762873231E-2</v>
      </c>
      <c r="K531" s="145">
        <v>0</v>
      </c>
      <c r="L531" s="146">
        <v>0</v>
      </c>
    </row>
    <row r="532" spans="1:12" x14ac:dyDescent="0.35">
      <c r="A532" s="649"/>
      <c r="B532" s="566"/>
      <c r="C532" s="32" t="s">
        <v>211</v>
      </c>
      <c r="D532" s="147">
        <v>0.38248768936091482</v>
      </c>
      <c r="E532" s="147">
        <v>9.1841933648307367E-2</v>
      </c>
      <c r="F532" s="147">
        <v>0</v>
      </c>
      <c r="G532" s="147">
        <v>8.9701133917729017E-4</v>
      </c>
      <c r="H532" s="147">
        <v>0</v>
      </c>
      <c r="I532" s="147">
        <v>0</v>
      </c>
      <c r="J532" s="147">
        <v>0</v>
      </c>
      <c r="K532" s="147">
        <v>4.1503636629976956E-3</v>
      </c>
      <c r="L532" s="148">
        <v>0</v>
      </c>
    </row>
    <row r="533" spans="1:12" x14ac:dyDescent="0.35">
      <c r="A533" s="649"/>
      <c r="B533" s="566"/>
      <c r="C533" s="32" t="s">
        <v>212</v>
      </c>
      <c r="D533" s="147">
        <v>4.6759524215398911E-2</v>
      </c>
      <c r="E533" s="147">
        <v>2.2030700224667945E-4</v>
      </c>
      <c r="F533" s="147">
        <v>0</v>
      </c>
      <c r="G533" s="147">
        <v>0</v>
      </c>
      <c r="H533" s="147">
        <v>0</v>
      </c>
      <c r="I533" s="147">
        <v>0</v>
      </c>
      <c r="J533" s="147">
        <v>0</v>
      </c>
      <c r="K533" s="147">
        <v>0</v>
      </c>
      <c r="L533" s="148">
        <v>0</v>
      </c>
    </row>
    <row r="534" spans="1:12" x14ac:dyDescent="0.35">
      <c r="A534" s="649"/>
      <c r="B534" s="566"/>
      <c r="C534" s="32" t="s">
        <v>213</v>
      </c>
      <c r="D534" s="147">
        <v>1.7901634281864129E-2</v>
      </c>
      <c r="E534" s="147">
        <v>7.1587232780863912E-3</v>
      </c>
      <c r="F534" s="147">
        <v>0</v>
      </c>
      <c r="G534" s="147">
        <v>0</v>
      </c>
      <c r="H534" s="147">
        <v>0</v>
      </c>
      <c r="I534" s="147">
        <v>0</v>
      </c>
      <c r="J534" s="147">
        <v>0</v>
      </c>
      <c r="K534" s="147">
        <v>0</v>
      </c>
      <c r="L534" s="148">
        <v>0</v>
      </c>
    </row>
    <row r="535" spans="1:12" x14ac:dyDescent="0.35">
      <c r="A535" s="649"/>
      <c r="B535" s="566"/>
      <c r="C535" s="32" t="s">
        <v>214</v>
      </c>
      <c r="D535" s="147">
        <v>2.763896226835455E-4</v>
      </c>
      <c r="E535" s="147">
        <v>5.1544920098947362E-4</v>
      </c>
      <c r="F535" s="147">
        <v>0</v>
      </c>
      <c r="G535" s="147">
        <v>0</v>
      </c>
      <c r="H535" s="147">
        <v>0</v>
      </c>
      <c r="I535" s="147">
        <v>0</v>
      </c>
      <c r="J535" s="147">
        <v>0</v>
      </c>
      <c r="K535" s="147">
        <v>0</v>
      </c>
      <c r="L535" s="148">
        <v>0</v>
      </c>
    </row>
    <row r="536" spans="1:12" x14ac:dyDescent="0.35">
      <c r="A536" s="649"/>
      <c r="B536" s="566"/>
      <c r="C536" s="32" t="s">
        <v>215</v>
      </c>
      <c r="D536" s="147">
        <v>5.2135785864486773E-4</v>
      </c>
      <c r="E536" s="147">
        <v>0</v>
      </c>
      <c r="F536" s="147">
        <v>0</v>
      </c>
      <c r="G536" s="147">
        <v>0</v>
      </c>
      <c r="H536" s="147">
        <v>0</v>
      </c>
      <c r="I536" s="147">
        <v>0</v>
      </c>
      <c r="J536" s="147">
        <v>0</v>
      </c>
      <c r="K536" s="147">
        <v>0</v>
      </c>
      <c r="L536" s="148">
        <v>0</v>
      </c>
    </row>
    <row r="537" spans="1:12" x14ac:dyDescent="0.35">
      <c r="A537" s="649"/>
      <c r="B537" s="566"/>
      <c r="C537" s="32" t="s">
        <v>216</v>
      </c>
      <c r="D537" s="147">
        <v>0</v>
      </c>
      <c r="E537" s="147">
        <v>0</v>
      </c>
      <c r="F537" s="147">
        <v>0</v>
      </c>
      <c r="G537" s="147">
        <v>0</v>
      </c>
      <c r="H537" s="147">
        <v>0</v>
      </c>
      <c r="I537" s="147">
        <v>0</v>
      </c>
      <c r="J537" s="147">
        <v>0</v>
      </c>
      <c r="K537" s="147">
        <v>0</v>
      </c>
      <c r="L537" s="148">
        <v>0</v>
      </c>
    </row>
    <row r="538" spans="1:12" x14ac:dyDescent="0.35">
      <c r="A538" s="649"/>
      <c r="B538" s="566"/>
      <c r="C538" s="32" t="s">
        <v>217</v>
      </c>
      <c r="D538" s="147">
        <v>0</v>
      </c>
      <c r="E538" s="147">
        <v>0</v>
      </c>
      <c r="F538" s="147">
        <v>0</v>
      </c>
      <c r="G538" s="147">
        <v>0</v>
      </c>
      <c r="H538" s="147">
        <v>0</v>
      </c>
      <c r="I538" s="147">
        <v>0</v>
      </c>
      <c r="J538" s="147">
        <v>0</v>
      </c>
      <c r="K538" s="147">
        <v>0</v>
      </c>
      <c r="L538" s="148">
        <v>0</v>
      </c>
    </row>
    <row r="539" spans="1:12" x14ac:dyDescent="0.35">
      <c r="A539" s="649"/>
      <c r="B539" s="566"/>
      <c r="C539" s="32" t="s">
        <v>218</v>
      </c>
      <c r="D539" s="147">
        <v>0</v>
      </c>
      <c r="E539" s="147">
        <v>0</v>
      </c>
      <c r="F539" s="147">
        <v>0</v>
      </c>
      <c r="G539" s="147">
        <v>4.3782780751785391E-2</v>
      </c>
      <c r="H539" s="147">
        <v>0</v>
      </c>
      <c r="I539" s="147">
        <v>0</v>
      </c>
      <c r="J539" s="147">
        <v>0</v>
      </c>
      <c r="K539" s="147">
        <v>0</v>
      </c>
      <c r="L539" s="148">
        <v>0</v>
      </c>
    </row>
    <row r="540" spans="1:12" ht="15" thickBot="1" x14ac:dyDescent="0.4">
      <c r="A540" s="649"/>
      <c r="B540" s="567"/>
      <c r="C540" s="143" t="s">
        <v>219</v>
      </c>
      <c r="D540" s="149">
        <v>0</v>
      </c>
      <c r="E540" s="149">
        <v>0</v>
      </c>
      <c r="F540" s="149">
        <v>1.3580619014579952E-2</v>
      </c>
      <c r="G540" s="149">
        <v>0</v>
      </c>
      <c r="H540" s="149">
        <v>0</v>
      </c>
      <c r="I540" s="149">
        <v>0</v>
      </c>
      <c r="J540" s="149">
        <v>0</v>
      </c>
      <c r="K540" s="149">
        <v>0</v>
      </c>
      <c r="L540" s="150">
        <v>0</v>
      </c>
    </row>
    <row r="541" spans="1:12" x14ac:dyDescent="0.35">
      <c r="A541" s="649"/>
      <c r="B541" s="565" t="s">
        <v>168</v>
      </c>
      <c r="C541" s="142" t="s">
        <v>210</v>
      </c>
      <c r="D541" s="145">
        <v>0.21278116661961144</v>
      </c>
      <c r="E541" s="145">
        <v>4.7550338115302592E-4</v>
      </c>
      <c r="F541" s="145">
        <v>4.3096827721998583E-3</v>
      </c>
      <c r="G541" s="145">
        <v>0</v>
      </c>
      <c r="H541" s="145">
        <v>0</v>
      </c>
      <c r="I541" s="145">
        <v>0.11198320609509947</v>
      </c>
      <c r="J541" s="145">
        <v>5.4921039367459012E-2</v>
      </c>
      <c r="K541" s="145">
        <v>0</v>
      </c>
      <c r="L541" s="146">
        <v>0</v>
      </c>
    </row>
    <row r="542" spans="1:12" x14ac:dyDescent="0.35">
      <c r="A542" s="649"/>
      <c r="B542" s="566"/>
      <c r="C542" s="32" t="s">
        <v>211</v>
      </c>
      <c r="D542" s="147">
        <v>0.37841648951146889</v>
      </c>
      <c r="E542" s="147">
        <v>0.10299031821598365</v>
      </c>
      <c r="F542" s="147">
        <v>0</v>
      </c>
      <c r="G542" s="147">
        <v>1.7767862480935655E-2</v>
      </c>
      <c r="H542" s="147">
        <v>0</v>
      </c>
      <c r="I542" s="147">
        <v>0</v>
      </c>
      <c r="J542" s="147">
        <v>0</v>
      </c>
      <c r="K542" s="147">
        <v>4.806958711716978E-3</v>
      </c>
      <c r="L542" s="148">
        <v>0</v>
      </c>
    </row>
    <row r="543" spans="1:12" x14ac:dyDescent="0.35">
      <c r="A543" s="649"/>
      <c r="B543" s="566"/>
      <c r="C543" s="32" t="s">
        <v>212</v>
      </c>
      <c r="D543" s="147">
        <v>7.3526648186849272E-2</v>
      </c>
      <c r="E543" s="147">
        <v>0</v>
      </c>
      <c r="F543" s="147">
        <v>0</v>
      </c>
      <c r="G543" s="147">
        <v>0</v>
      </c>
      <c r="H543" s="147">
        <v>0</v>
      </c>
      <c r="I543" s="147">
        <v>0</v>
      </c>
      <c r="J543" s="147">
        <v>0</v>
      </c>
      <c r="K543" s="147">
        <v>0</v>
      </c>
      <c r="L543" s="148">
        <v>0</v>
      </c>
    </row>
    <row r="544" spans="1:12" x14ac:dyDescent="0.35">
      <c r="A544" s="649"/>
      <c r="B544" s="566"/>
      <c r="C544" s="32" t="s">
        <v>213</v>
      </c>
      <c r="D544" s="147">
        <v>0</v>
      </c>
      <c r="E544" s="147">
        <v>0</v>
      </c>
      <c r="F544" s="147">
        <v>0</v>
      </c>
      <c r="G544" s="147">
        <v>0</v>
      </c>
      <c r="H544" s="147">
        <v>0</v>
      </c>
      <c r="I544" s="147">
        <v>0</v>
      </c>
      <c r="J544" s="147">
        <v>0</v>
      </c>
      <c r="K544" s="147">
        <v>0</v>
      </c>
      <c r="L544" s="148">
        <v>0</v>
      </c>
    </row>
    <row r="545" spans="1:12" x14ac:dyDescent="0.35">
      <c r="A545" s="649"/>
      <c r="B545" s="566"/>
      <c r="C545" s="32" t="s">
        <v>214</v>
      </c>
      <c r="D545" s="147">
        <v>1.7490627091227396E-4</v>
      </c>
      <c r="E545" s="147">
        <v>1.0146018547241882E-2</v>
      </c>
      <c r="F545" s="147">
        <v>0</v>
      </c>
      <c r="G545" s="147">
        <v>0</v>
      </c>
      <c r="H545" s="147">
        <v>0</v>
      </c>
      <c r="I545" s="147">
        <v>0</v>
      </c>
      <c r="J545" s="147">
        <v>0</v>
      </c>
      <c r="K545" s="147">
        <v>0</v>
      </c>
      <c r="L545" s="148">
        <v>0</v>
      </c>
    </row>
    <row r="546" spans="1:12" x14ac:dyDescent="0.35">
      <c r="A546" s="649"/>
      <c r="B546" s="566"/>
      <c r="C546" s="32" t="s">
        <v>215</v>
      </c>
      <c r="D546" s="147">
        <v>9.9105603642475388E-6</v>
      </c>
      <c r="E546" s="147">
        <v>0</v>
      </c>
      <c r="F546" s="147">
        <v>0</v>
      </c>
      <c r="G546" s="147">
        <v>0</v>
      </c>
      <c r="H546" s="147">
        <v>0</v>
      </c>
      <c r="I546" s="147">
        <v>0</v>
      </c>
      <c r="J546" s="147">
        <v>0</v>
      </c>
      <c r="K546" s="147">
        <v>0</v>
      </c>
      <c r="L546" s="148">
        <v>0</v>
      </c>
    </row>
    <row r="547" spans="1:12" x14ac:dyDescent="0.35">
      <c r="A547" s="649"/>
      <c r="B547" s="566"/>
      <c r="C547" s="32" t="s">
        <v>216</v>
      </c>
      <c r="D547" s="147">
        <v>0</v>
      </c>
      <c r="E547" s="147">
        <v>0</v>
      </c>
      <c r="F547" s="147">
        <v>0</v>
      </c>
      <c r="G547" s="147">
        <v>0</v>
      </c>
      <c r="H547" s="147">
        <v>0</v>
      </c>
      <c r="I547" s="147">
        <v>0</v>
      </c>
      <c r="J547" s="147">
        <v>0</v>
      </c>
      <c r="K547" s="147">
        <v>0</v>
      </c>
      <c r="L547" s="148">
        <v>0</v>
      </c>
    </row>
    <row r="548" spans="1:12" x14ac:dyDescent="0.35">
      <c r="A548" s="649"/>
      <c r="B548" s="566"/>
      <c r="C548" s="32" t="s">
        <v>217</v>
      </c>
      <c r="D548" s="147">
        <v>0</v>
      </c>
      <c r="E548" s="147">
        <v>0</v>
      </c>
      <c r="F548" s="147">
        <v>0</v>
      </c>
      <c r="G548" s="147">
        <v>0</v>
      </c>
      <c r="H548" s="147">
        <v>0</v>
      </c>
      <c r="I548" s="147">
        <v>0</v>
      </c>
      <c r="J548" s="147">
        <v>0</v>
      </c>
      <c r="K548" s="147">
        <v>0</v>
      </c>
      <c r="L548" s="148">
        <v>0</v>
      </c>
    </row>
    <row r="549" spans="1:12" x14ac:dyDescent="0.35">
      <c r="A549" s="649"/>
      <c r="B549" s="566"/>
      <c r="C549" s="32" t="s">
        <v>218</v>
      </c>
      <c r="D549" s="147">
        <v>0</v>
      </c>
      <c r="E549" s="147">
        <v>0</v>
      </c>
      <c r="F549" s="147">
        <v>0</v>
      </c>
      <c r="G549" s="147">
        <v>1.7630375925189547E-2</v>
      </c>
      <c r="H549" s="147">
        <v>0</v>
      </c>
      <c r="I549" s="147">
        <v>0</v>
      </c>
      <c r="J549" s="147">
        <v>0</v>
      </c>
      <c r="K549" s="147">
        <v>0</v>
      </c>
      <c r="L549" s="148">
        <v>0</v>
      </c>
    </row>
    <row r="550" spans="1:12" ht="15" thickBot="1" x14ac:dyDescent="0.4">
      <c r="A550" s="649"/>
      <c r="B550" s="567"/>
      <c r="C550" s="143" t="s">
        <v>219</v>
      </c>
      <c r="D550" s="149">
        <v>0</v>
      </c>
      <c r="E550" s="149">
        <v>0</v>
      </c>
      <c r="F550" s="149">
        <v>1.0059913353814854E-2</v>
      </c>
      <c r="G550" s="149">
        <v>0</v>
      </c>
      <c r="H550" s="149">
        <v>0</v>
      </c>
      <c r="I550" s="149">
        <v>0</v>
      </c>
      <c r="J550" s="149">
        <v>0</v>
      </c>
      <c r="K550" s="149">
        <v>0</v>
      </c>
      <c r="L550" s="150">
        <v>0</v>
      </c>
    </row>
    <row r="551" spans="1:12" x14ac:dyDescent="0.35">
      <c r="A551" s="649"/>
      <c r="B551" s="565" t="s">
        <v>169</v>
      </c>
      <c r="C551" s="142" t="s">
        <v>210</v>
      </c>
      <c r="D551" s="145">
        <v>0.11829215071825887</v>
      </c>
      <c r="E551" s="145">
        <v>4.5692749928985407E-4</v>
      </c>
      <c r="F551" s="145">
        <v>3.2470546520731178E-3</v>
      </c>
      <c r="G551" s="145">
        <v>0</v>
      </c>
      <c r="H551" s="145">
        <v>0</v>
      </c>
      <c r="I551" s="145">
        <v>6.7453485760360421E-2</v>
      </c>
      <c r="J551" s="145">
        <v>2.1681646644003461E-2</v>
      </c>
      <c r="K551" s="145">
        <v>0</v>
      </c>
      <c r="L551" s="146">
        <v>0</v>
      </c>
    </row>
    <row r="552" spans="1:12" x14ac:dyDescent="0.35">
      <c r="A552" s="649"/>
      <c r="B552" s="566"/>
      <c r="C552" s="32" t="s">
        <v>211</v>
      </c>
      <c r="D552" s="147">
        <v>0.5908818327261639</v>
      </c>
      <c r="E552" s="147">
        <v>5.4909170297225578E-2</v>
      </c>
      <c r="F552" s="147">
        <v>0</v>
      </c>
      <c r="G552" s="147">
        <v>7.3099037665676587E-3</v>
      </c>
      <c r="H552" s="147">
        <v>0</v>
      </c>
      <c r="I552" s="147">
        <v>0</v>
      </c>
      <c r="J552" s="147">
        <v>0</v>
      </c>
      <c r="K552" s="147">
        <v>5.4391747286496065E-3</v>
      </c>
      <c r="L552" s="148">
        <v>0</v>
      </c>
    </row>
    <row r="553" spans="1:12" x14ac:dyDescent="0.35">
      <c r="A553" s="649"/>
      <c r="B553" s="566"/>
      <c r="C553" s="32" t="s">
        <v>212</v>
      </c>
      <c r="D553" s="147">
        <v>9.291695145581276E-2</v>
      </c>
      <c r="E553" s="147">
        <v>1.7665542736684965E-3</v>
      </c>
      <c r="F553" s="147">
        <v>0</v>
      </c>
      <c r="G553" s="147">
        <v>0</v>
      </c>
      <c r="H553" s="147">
        <v>0</v>
      </c>
      <c r="I553" s="147">
        <v>0</v>
      </c>
      <c r="J553" s="147">
        <v>0</v>
      </c>
      <c r="K553" s="147">
        <v>0</v>
      </c>
      <c r="L553" s="148">
        <v>0</v>
      </c>
    </row>
    <row r="554" spans="1:12" x14ac:dyDescent="0.35">
      <c r="A554" s="649"/>
      <c r="B554" s="566"/>
      <c r="C554" s="32" t="s">
        <v>213</v>
      </c>
      <c r="D554" s="147">
        <v>1.3271979007848779E-5</v>
      </c>
      <c r="E554" s="147">
        <v>1.5665269563097738E-2</v>
      </c>
      <c r="F554" s="147">
        <v>0</v>
      </c>
      <c r="G554" s="147">
        <v>0</v>
      </c>
      <c r="H554" s="147">
        <v>0</v>
      </c>
      <c r="I554" s="147">
        <v>0</v>
      </c>
      <c r="J554" s="147">
        <v>0</v>
      </c>
      <c r="K554" s="147">
        <v>0</v>
      </c>
      <c r="L554" s="148">
        <v>0</v>
      </c>
    </row>
    <row r="555" spans="1:12" x14ac:dyDescent="0.35">
      <c r="A555" s="649"/>
      <c r="B555" s="566"/>
      <c r="C555" s="32" t="s">
        <v>214</v>
      </c>
      <c r="D555" s="147">
        <v>8.2197281067379399E-5</v>
      </c>
      <c r="E555" s="147">
        <v>1.6003424350448096E-2</v>
      </c>
      <c r="F555" s="147">
        <v>0</v>
      </c>
      <c r="G555" s="147">
        <v>0</v>
      </c>
      <c r="H555" s="147">
        <v>0</v>
      </c>
      <c r="I555" s="147">
        <v>0</v>
      </c>
      <c r="J555" s="147">
        <v>0</v>
      </c>
      <c r="K555" s="147">
        <v>0</v>
      </c>
      <c r="L555" s="148">
        <v>0</v>
      </c>
    </row>
    <row r="556" spans="1:12" x14ac:dyDescent="0.35">
      <c r="A556" s="649"/>
      <c r="B556" s="566"/>
      <c r="C556" s="32" t="s">
        <v>215</v>
      </c>
      <c r="D556" s="147">
        <v>2.042656497431451E-3</v>
      </c>
      <c r="E556" s="147">
        <v>0</v>
      </c>
      <c r="F556" s="147">
        <v>0</v>
      </c>
      <c r="G556" s="147">
        <v>0</v>
      </c>
      <c r="H556" s="147">
        <v>0</v>
      </c>
      <c r="I556" s="147">
        <v>0</v>
      </c>
      <c r="J556" s="147">
        <v>0</v>
      </c>
      <c r="K556" s="147">
        <v>0</v>
      </c>
      <c r="L556" s="148">
        <v>0</v>
      </c>
    </row>
    <row r="557" spans="1:12" x14ac:dyDescent="0.35">
      <c r="A557" s="649"/>
      <c r="B557" s="566"/>
      <c r="C557" s="32" t="s">
        <v>216</v>
      </c>
      <c r="D557" s="147">
        <v>0</v>
      </c>
      <c r="E557" s="147">
        <v>0</v>
      </c>
      <c r="F557" s="147">
        <v>0</v>
      </c>
      <c r="G557" s="147">
        <v>0</v>
      </c>
      <c r="H557" s="147">
        <v>0</v>
      </c>
      <c r="I557" s="147">
        <v>0</v>
      </c>
      <c r="J557" s="147">
        <v>0</v>
      </c>
      <c r="K557" s="147">
        <v>0</v>
      </c>
      <c r="L557" s="148">
        <v>0</v>
      </c>
    </row>
    <row r="558" spans="1:12" x14ac:dyDescent="0.35">
      <c r="A558" s="649"/>
      <c r="B558" s="566"/>
      <c r="C558" s="32" t="s">
        <v>217</v>
      </c>
      <c r="D558" s="147">
        <v>0</v>
      </c>
      <c r="E558" s="147">
        <v>0</v>
      </c>
      <c r="F558" s="147">
        <v>0</v>
      </c>
      <c r="G558" s="147">
        <v>0</v>
      </c>
      <c r="H558" s="147">
        <v>0</v>
      </c>
      <c r="I558" s="147">
        <v>0</v>
      </c>
      <c r="J558" s="147">
        <v>0</v>
      </c>
      <c r="K558" s="147">
        <v>0</v>
      </c>
      <c r="L558" s="148">
        <v>0</v>
      </c>
    </row>
    <row r="559" spans="1:12" x14ac:dyDescent="0.35">
      <c r="A559" s="649"/>
      <c r="B559" s="566"/>
      <c r="C559" s="32" t="s">
        <v>218</v>
      </c>
      <c r="D559" s="147">
        <v>0</v>
      </c>
      <c r="E559" s="147">
        <v>0</v>
      </c>
      <c r="F559" s="147">
        <v>0</v>
      </c>
      <c r="G559" s="147">
        <v>1.1641768243162423E-3</v>
      </c>
      <c r="H559" s="147">
        <v>0</v>
      </c>
      <c r="I559" s="147">
        <v>0</v>
      </c>
      <c r="J559" s="147">
        <v>0</v>
      </c>
      <c r="K559" s="147">
        <v>0</v>
      </c>
      <c r="L559" s="148">
        <v>0</v>
      </c>
    </row>
    <row r="560" spans="1:12" ht="15" thickBot="1" x14ac:dyDescent="0.4">
      <c r="A560" s="649"/>
      <c r="B560" s="567"/>
      <c r="C560" s="143" t="s">
        <v>219</v>
      </c>
      <c r="D560" s="149">
        <v>0</v>
      </c>
      <c r="E560" s="149">
        <v>0</v>
      </c>
      <c r="F560" s="149">
        <v>6.7415098255749076E-4</v>
      </c>
      <c r="G560" s="149">
        <v>0</v>
      </c>
      <c r="H560" s="149">
        <v>0</v>
      </c>
      <c r="I560" s="149">
        <v>0</v>
      </c>
      <c r="J560" s="149">
        <v>0</v>
      </c>
      <c r="K560" s="149">
        <v>0</v>
      </c>
      <c r="L560" s="150">
        <v>0</v>
      </c>
    </row>
    <row r="561" spans="1:12" x14ac:dyDescent="0.35">
      <c r="A561" s="649"/>
      <c r="B561" s="565" t="s">
        <v>170</v>
      </c>
      <c r="C561" s="142" t="s">
        <v>210</v>
      </c>
      <c r="D561" s="145">
        <v>0.23359654734018093</v>
      </c>
      <c r="E561" s="145">
        <v>0</v>
      </c>
      <c r="F561" s="145">
        <v>6.4175306694297315E-3</v>
      </c>
      <c r="G561" s="145">
        <v>0</v>
      </c>
      <c r="H561" s="145">
        <v>0</v>
      </c>
      <c r="I561" s="145">
        <v>0.10414319816152572</v>
      </c>
      <c r="J561" s="145">
        <v>1.9472472043836037E-2</v>
      </c>
      <c r="K561" s="145">
        <v>0</v>
      </c>
      <c r="L561" s="146">
        <v>0</v>
      </c>
    </row>
    <row r="562" spans="1:12" x14ac:dyDescent="0.35">
      <c r="A562" s="649"/>
      <c r="B562" s="566"/>
      <c r="C562" s="32" t="s">
        <v>211</v>
      </c>
      <c r="D562" s="147">
        <v>0.4821882765847888</v>
      </c>
      <c r="E562" s="147">
        <v>0.10733287379788398</v>
      </c>
      <c r="F562" s="147">
        <v>0</v>
      </c>
      <c r="G562" s="147">
        <v>8.6711038207044899E-3</v>
      </c>
      <c r="H562" s="147">
        <v>0</v>
      </c>
      <c r="I562" s="147">
        <v>0</v>
      </c>
      <c r="J562" s="147">
        <v>0</v>
      </c>
      <c r="K562" s="147">
        <v>0</v>
      </c>
      <c r="L562" s="148">
        <v>0</v>
      </c>
    </row>
    <row r="563" spans="1:12" x14ac:dyDescent="0.35">
      <c r="A563" s="649"/>
      <c r="B563" s="566"/>
      <c r="C563" s="32" t="s">
        <v>212</v>
      </c>
      <c r="D563" s="147">
        <v>1.9696841715680204E-3</v>
      </c>
      <c r="E563" s="147">
        <v>0</v>
      </c>
      <c r="F563" s="147">
        <v>0</v>
      </c>
      <c r="G563" s="147">
        <v>0</v>
      </c>
      <c r="H563" s="147">
        <v>0</v>
      </c>
      <c r="I563" s="147">
        <v>0</v>
      </c>
      <c r="J563" s="147">
        <v>0</v>
      </c>
      <c r="K563" s="147">
        <v>0</v>
      </c>
      <c r="L563" s="148">
        <v>0</v>
      </c>
    </row>
    <row r="564" spans="1:12" x14ac:dyDescent="0.35">
      <c r="A564" s="649"/>
      <c r="B564" s="566"/>
      <c r="C564" s="32" t="s">
        <v>213</v>
      </c>
      <c r="D564" s="147">
        <v>0</v>
      </c>
      <c r="E564" s="147">
        <v>0</v>
      </c>
      <c r="F564" s="147">
        <v>0</v>
      </c>
      <c r="G564" s="147">
        <v>0</v>
      </c>
      <c r="H564" s="147">
        <v>0</v>
      </c>
      <c r="I564" s="147">
        <v>0</v>
      </c>
      <c r="J564" s="147">
        <v>0</v>
      </c>
      <c r="K564" s="147">
        <v>0</v>
      </c>
      <c r="L564" s="148">
        <v>0</v>
      </c>
    </row>
    <row r="565" spans="1:12" x14ac:dyDescent="0.35">
      <c r="A565" s="649"/>
      <c r="B565" s="566"/>
      <c r="C565" s="32" t="s">
        <v>214</v>
      </c>
      <c r="D565" s="147">
        <v>1.5432886995172183E-3</v>
      </c>
      <c r="E565" s="147">
        <v>2.2962719058469905E-4</v>
      </c>
      <c r="F565" s="147">
        <v>0</v>
      </c>
      <c r="G565" s="147">
        <v>0</v>
      </c>
      <c r="H565" s="147">
        <v>0</v>
      </c>
      <c r="I565" s="147">
        <v>0</v>
      </c>
      <c r="J565" s="147">
        <v>0</v>
      </c>
      <c r="K565" s="147">
        <v>0</v>
      </c>
      <c r="L565" s="148">
        <v>0</v>
      </c>
    </row>
    <row r="566" spans="1:12" x14ac:dyDescent="0.35">
      <c r="A566" s="649"/>
      <c r="B566" s="566"/>
      <c r="C566" s="32" t="s">
        <v>215</v>
      </c>
      <c r="D566" s="147">
        <v>1.312030159533022E-3</v>
      </c>
      <c r="E566" s="147">
        <v>0</v>
      </c>
      <c r="F566" s="147">
        <v>0</v>
      </c>
      <c r="G566" s="147">
        <v>0</v>
      </c>
      <c r="H566" s="147">
        <v>0</v>
      </c>
      <c r="I566" s="147">
        <v>0</v>
      </c>
      <c r="J566" s="147">
        <v>0</v>
      </c>
      <c r="K566" s="147">
        <v>0</v>
      </c>
      <c r="L566" s="148">
        <v>0</v>
      </c>
    </row>
    <row r="567" spans="1:12" x14ac:dyDescent="0.35">
      <c r="A567" s="649"/>
      <c r="B567" s="566"/>
      <c r="C567" s="32" t="s">
        <v>216</v>
      </c>
      <c r="D567" s="147">
        <v>0</v>
      </c>
      <c r="E567" s="147">
        <v>0</v>
      </c>
      <c r="F567" s="147">
        <v>0</v>
      </c>
      <c r="G567" s="147">
        <v>0</v>
      </c>
      <c r="H567" s="147">
        <v>0</v>
      </c>
      <c r="I567" s="147">
        <v>0</v>
      </c>
      <c r="J567" s="147">
        <v>0</v>
      </c>
      <c r="K567" s="147">
        <v>0</v>
      </c>
      <c r="L567" s="148">
        <v>0</v>
      </c>
    </row>
    <row r="568" spans="1:12" x14ac:dyDescent="0.35">
      <c r="A568" s="649"/>
      <c r="B568" s="566"/>
      <c r="C568" s="32" t="s">
        <v>217</v>
      </c>
      <c r="D568" s="147">
        <v>0</v>
      </c>
      <c r="E568" s="147">
        <v>0</v>
      </c>
      <c r="F568" s="147">
        <v>0</v>
      </c>
      <c r="G568" s="147">
        <v>0</v>
      </c>
      <c r="H568" s="147">
        <v>0</v>
      </c>
      <c r="I568" s="147">
        <v>0</v>
      </c>
      <c r="J568" s="147">
        <v>0</v>
      </c>
      <c r="K568" s="147">
        <v>0</v>
      </c>
      <c r="L568" s="148">
        <v>0</v>
      </c>
    </row>
    <row r="569" spans="1:12" x14ac:dyDescent="0.35">
      <c r="A569" s="649"/>
      <c r="B569" s="566"/>
      <c r="C569" s="32" t="s">
        <v>218</v>
      </c>
      <c r="D569" s="147">
        <v>0</v>
      </c>
      <c r="E569" s="147">
        <v>0</v>
      </c>
      <c r="F569" s="147">
        <v>0</v>
      </c>
      <c r="G569" s="147">
        <v>3.2470839647037467E-2</v>
      </c>
      <c r="H569" s="147">
        <v>0</v>
      </c>
      <c r="I569" s="147">
        <v>0</v>
      </c>
      <c r="J569" s="147">
        <v>0</v>
      </c>
      <c r="K569" s="147">
        <v>0</v>
      </c>
      <c r="L569" s="148">
        <v>0</v>
      </c>
    </row>
    <row r="570" spans="1:12" ht="15" thickBot="1" x14ac:dyDescent="0.4">
      <c r="A570" s="649"/>
      <c r="B570" s="567"/>
      <c r="C570" s="143" t="s">
        <v>219</v>
      </c>
      <c r="D570" s="149">
        <v>0</v>
      </c>
      <c r="E570" s="149">
        <v>0</v>
      </c>
      <c r="F570" s="149">
        <v>6.5252771340987162E-4</v>
      </c>
      <c r="G570" s="149">
        <v>0</v>
      </c>
      <c r="H570" s="149">
        <v>0</v>
      </c>
      <c r="I570" s="149">
        <v>0</v>
      </c>
      <c r="J570" s="149">
        <v>0</v>
      </c>
      <c r="K570" s="149">
        <v>0</v>
      </c>
      <c r="L570" s="150">
        <v>0</v>
      </c>
    </row>
    <row r="571" spans="1:12" x14ac:dyDescent="0.35">
      <c r="A571" s="649"/>
      <c r="B571" s="565" t="s">
        <v>171</v>
      </c>
      <c r="C571" s="142" t="s">
        <v>210</v>
      </c>
      <c r="D571" s="145">
        <v>0.22721452330831343</v>
      </c>
      <c r="E571" s="145">
        <v>1.5560295499113437E-4</v>
      </c>
      <c r="F571" s="145">
        <v>6.3099833059849222E-3</v>
      </c>
      <c r="G571" s="145">
        <v>0</v>
      </c>
      <c r="H571" s="145">
        <v>0</v>
      </c>
      <c r="I571" s="145">
        <v>0.48008580499560904</v>
      </c>
      <c r="J571" s="145">
        <v>6.1832734528177946E-2</v>
      </c>
      <c r="K571" s="145">
        <v>0</v>
      </c>
      <c r="L571" s="146">
        <v>0</v>
      </c>
    </row>
    <row r="572" spans="1:12" x14ac:dyDescent="0.35">
      <c r="A572" s="649"/>
      <c r="B572" s="566"/>
      <c r="C572" s="32" t="s">
        <v>211</v>
      </c>
      <c r="D572" s="147">
        <v>0.14917835795392267</v>
      </c>
      <c r="E572" s="147">
        <v>6.9410555975642857E-2</v>
      </c>
      <c r="F572" s="147">
        <v>0</v>
      </c>
      <c r="G572" s="147">
        <v>0</v>
      </c>
      <c r="H572" s="147">
        <v>0</v>
      </c>
      <c r="I572" s="147">
        <v>0</v>
      </c>
      <c r="J572" s="147">
        <v>0</v>
      </c>
      <c r="K572" s="147">
        <v>3.6747502584463412E-3</v>
      </c>
      <c r="L572" s="148">
        <v>0</v>
      </c>
    </row>
    <row r="573" spans="1:12" x14ac:dyDescent="0.35">
      <c r="A573" s="649"/>
      <c r="B573" s="566"/>
      <c r="C573" s="32" t="s">
        <v>212</v>
      </c>
      <c r="D573" s="147">
        <v>0</v>
      </c>
      <c r="E573" s="147">
        <v>0</v>
      </c>
      <c r="F573" s="147">
        <v>0</v>
      </c>
      <c r="G573" s="147">
        <v>0</v>
      </c>
      <c r="H573" s="147">
        <v>0</v>
      </c>
      <c r="I573" s="147">
        <v>0</v>
      </c>
      <c r="J573" s="147">
        <v>0</v>
      </c>
      <c r="K573" s="147">
        <v>0</v>
      </c>
      <c r="L573" s="148">
        <v>0</v>
      </c>
    </row>
    <row r="574" spans="1:12" x14ac:dyDescent="0.35">
      <c r="A574" s="649"/>
      <c r="B574" s="566"/>
      <c r="C574" s="32" t="s">
        <v>213</v>
      </c>
      <c r="D574" s="147">
        <v>0</v>
      </c>
      <c r="E574" s="147">
        <v>0</v>
      </c>
      <c r="F574" s="147">
        <v>0</v>
      </c>
      <c r="G574" s="147">
        <v>0</v>
      </c>
      <c r="H574" s="147">
        <v>0</v>
      </c>
      <c r="I574" s="147">
        <v>0</v>
      </c>
      <c r="J574" s="147">
        <v>0</v>
      </c>
      <c r="K574" s="147">
        <v>0</v>
      </c>
      <c r="L574" s="148">
        <v>0</v>
      </c>
    </row>
    <row r="575" spans="1:12" x14ac:dyDescent="0.35">
      <c r="A575" s="649"/>
      <c r="B575" s="566"/>
      <c r="C575" s="32" t="s">
        <v>214</v>
      </c>
      <c r="D575" s="147">
        <v>1.5921478996470682E-4</v>
      </c>
      <c r="E575" s="147">
        <v>0</v>
      </c>
      <c r="F575" s="147">
        <v>0</v>
      </c>
      <c r="G575" s="147">
        <v>0</v>
      </c>
      <c r="H575" s="147">
        <v>0</v>
      </c>
      <c r="I575" s="147">
        <v>0</v>
      </c>
      <c r="J575" s="147">
        <v>0</v>
      </c>
      <c r="K575" s="147">
        <v>0</v>
      </c>
      <c r="L575" s="148">
        <v>0</v>
      </c>
    </row>
    <row r="576" spans="1:12" x14ac:dyDescent="0.35">
      <c r="A576" s="649"/>
      <c r="B576" s="566"/>
      <c r="C576" s="32" t="s">
        <v>215</v>
      </c>
      <c r="D576" s="147">
        <v>1.6401352409256143E-3</v>
      </c>
      <c r="E576" s="147">
        <v>0</v>
      </c>
      <c r="F576" s="147">
        <v>0</v>
      </c>
      <c r="G576" s="147">
        <v>0</v>
      </c>
      <c r="H576" s="147">
        <v>0</v>
      </c>
      <c r="I576" s="147">
        <v>0</v>
      </c>
      <c r="J576" s="147">
        <v>0</v>
      </c>
      <c r="K576" s="147">
        <v>0</v>
      </c>
      <c r="L576" s="148">
        <v>0</v>
      </c>
    </row>
    <row r="577" spans="1:12" x14ac:dyDescent="0.35">
      <c r="A577" s="649"/>
      <c r="B577" s="566"/>
      <c r="C577" s="32" t="s">
        <v>216</v>
      </c>
      <c r="D577" s="147">
        <v>0</v>
      </c>
      <c r="E577" s="147">
        <v>0</v>
      </c>
      <c r="F577" s="147">
        <v>0</v>
      </c>
      <c r="G577" s="147">
        <v>0</v>
      </c>
      <c r="H577" s="147">
        <v>0</v>
      </c>
      <c r="I577" s="147">
        <v>0</v>
      </c>
      <c r="J577" s="147">
        <v>0</v>
      </c>
      <c r="K577" s="147">
        <v>0</v>
      </c>
      <c r="L577" s="148">
        <v>0</v>
      </c>
    </row>
    <row r="578" spans="1:12" x14ac:dyDescent="0.35">
      <c r="A578" s="649"/>
      <c r="B578" s="566"/>
      <c r="C578" s="32" t="s">
        <v>217</v>
      </c>
      <c r="D578" s="147">
        <v>0</v>
      </c>
      <c r="E578" s="147">
        <v>0</v>
      </c>
      <c r="F578" s="147">
        <v>0</v>
      </c>
      <c r="G578" s="147">
        <v>0</v>
      </c>
      <c r="H578" s="147">
        <v>0</v>
      </c>
      <c r="I578" s="147">
        <v>0</v>
      </c>
      <c r="J578" s="147">
        <v>0</v>
      </c>
      <c r="K578" s="147">
        <v>0</v>
      </c>
      <c r="L578" s="148">
        <v>0</v>
      </c>
    </row>
    <row r="579" spans="1:12" x14ac:dyDescent="0.35">
      <c r="A579" s="649"/>
      <c r="B579" s="566"/>
      <c r="C579" s="32" t="s">
        <v>218</v>
      </c>
      <c r="D579" s="147">
        <v>0</v>
      </c>
      <c r="E579" s="147">
        <v>0</v>
      </c>
      <c r="F579" s="147">
        <v>0</v>
      </c>
      <c r="G579" s="147">
        <v>0</v>
      </c>
      <c r="H579" s="147">
        <v>0</v>
      </c>
      <c r="I579" s="147">
        <v>0</v>
      </c>
      <c r="J579" s="147">
        <v>0</v>
      </c>
      <c r="K579" s="147">
        <v>0</v>
      </c>
      <c r="L579" s="148">
        <v>0</v>
      </c>
    </row>
    <row r="580" spans="1:12" ht="15" thickBot="1" x14ac:dyDescent="0.4">
      <c r="A580" s="649"/>
      <c r="B580" s="567"/>
      <c r="C580" s="143" t="s">
        <v>219</v>
      </c>
      <c r="D580" s="149">
        <v>0</v>
      </c>
      <c r="E580" s="149">
        <v>0</v>
      </c>
      <c r="F580" s="149">
        <v>3.3833668802131918E-4</v>
      </c>
      <c r="G580" s="149">
        <v>0</v>
      </c>
      <c r="H580" s="149">
        <v>0</v>
      </c>
      <c r="I580" s="149">
        <v>0</v>
      </c>
      <c r="J580" s="149">
        <v>0</v>
      </c>
      <c r="K580" s="149">
        <v>0</v>
      </c>
      <c r="L580" s="150">
        <v>0</v>
      </c>
    </row>
    <row r="581" spans="1:12" x14ac:dyDescent="0.35">
      <c r="A581" s="649"/>
      <c r="B581" s="565" t="s">
        <v>172</v>
      </c>
      <c r="C581" s="142" t="s">
        <v>210</v>
      </c>
      <c r="D581" s="145">
        <v>0.30400151501850503</v>
      </c>
      <c r="E581" s="145">
        <v>1.3248587006753355E-5</v>
      </c>
      <c r="F581" s="145">
        <v>1.7244734794489465E-2</v>
      </c>
      <c r="G581" s="145">
        <v>0</v>
      </c>
      <c r="H581" s="145">
        <v>0</v>
      </c>
      <c r="I581" s="145">
        <v>6.8175926085643157E-2</v>
      </c>
      <c r="J581" s="145">
        <v>0.27322183391384053</v>
      </c>
      <c r="K581" s="145">
        <v>0</v>
      </c>
      <c r="L581" s="146">
        <v>0</v>
      </c>
    </row>
    <row r="582" spans="1:12" x14ac:dyDescent="0.35">
      <c r="A582" s="649"/>
      <c r="B582" s="566"/>
      <c r="C582" s="32" t="s">
        <v>211</v>
      </c>
      <c r="D582" s="147">
        <v>0.15568287928079935</v>
      </c>
      <c r="E582" s="147">
        <v>1.4876672006381694E-2</v>
      </c>
      <c r="F582" s="147">
        <v>0</v>
      </c>
      <c r="G582" s="147">
        <v>6.8549238081955658E-3</v>
      </c>
      <c r="H582" s="147">
        <v>0</v>
      </c>
      <c r="I582" s="147">
        <v>0</v>
      </c>
      <c r="J582" s="147">
        <v>0</v>
      </c>
      <c r="K582" s="147">
        <v>6.32132405323032E-3</v>
      </c>
      <c r="L582" s="148">
        <v>0</v>
      </c>
    </row>
    <row r="583" spans="1:12" x14ac:dyDescent="0.35">
      <c r="A583" s="649"/>
      <c r="B583" s="566"/>
      <c r="C583" s="32" t="s">
        <v>212</v>
      </c>
      <c r="D583" s="147">
        <v>1.2169116071261445E-2</v>
      </c>
      <c r="E583" s="147">
        <v>8.0138129601155068E-5</v>
      </c>
      <c r="F583" s="147">
        <v>0</v>
      </c>
      <c r="G583" s="147">
        <v>0</v>
      </c>
      <c r="H583" s="147">
        <v>0</v>
      </c>
      <c r="I583" s="147">
        <v>0</v>
      </c>
      <c r="J583" s="147">
        <v>0</v>
      </c>
      <c r="K583" s="147">
        <v>0</v>
      </c>
      <c r="L583" s="148">
        <v>0</v>
      </c>
    </row>
    <row r="584" spans="1:12" x14ac:dyDescent="0.35">
      <c r="A584" s="649"/>
      <c r="B584" s="566"/>
      <c r="C584" s="32" t="s">
        <v>213</v>
      </c>
      <c r="D584" s="147">
        <v>4.4408524072515128E-4</v>
      </c>
      <c r="E584" s="147">
        <v>1.6453744954990804E-3</v>
      </c>
      <c r="F584" s="147">
        <v>0</v>
      </c>
      <c r="G584" s="147">
        <v>0</v>
      </c>
      <c r="H584" s="147">
        <v>0</v>
      </c>
      <c r="I584" s="147">
        <v>0</v>
      </c>
      <c r="J584" s="147">
        <v>0</v>
      </c>
      <c r="K584" s="147">
        <v>0</v>
      </c>
      <c r="L584" s="148">
        <v>0</v>
      </c>
    </row>
    <row r="585" spans="1:12" x14ac:dyDescent="0.35">
      <c r="A585" s="649"/>
      <c r="B585" s="566"/>
      <c r="C585" s="32" t="s">
        <v>214</v>
      </c>
      <c r="D585" s="147">
        <v>7.5874267385433721E-4</v>
      </c>
      <c r="E585" s="147">
        <v>7.8246547062340614E-5</v>
      </c>
      <c r="F585" s="147">
        <v>0</v>
      </c>
      <c r="G585" s="147">
        <v>0</v>
      </c>
      <c r="H585" s="147">
        <v>0</v>
      </c>
      <c r="I585" s="147">
        <v>0</v>
      </c>
      <c r="J585" s="147">
        <v>0</v>
      </c>
      <c r="K585" s="147">
        <v>0</v>
      </c>
      <c r="L585" s="148">
        <v>0</v>
      </c>
    </row>
    <row r="586" spans="1:12" x14ac:dyDescent="0.35">
      <c r="A586" s="649"/>
      <c r="B586" s="566"/>
      <c r="C586" s="32" t="s">
        <v>215</v>
      </c>
      <c r="D586" s="147">
        <v>3.1876669534169353E-3</v>
      </c>
      <c r="E586" s="147">
        <v>0</v>
      </c>
      <c r="F586" s="147">
        <v>0</v>
      </c>
      <c r="G586" s="147">
        <v>0</v>
      </c>
      <c r="H586" s="147">
        <v>0</v>
      </c>
      <c r="I586" s="147">
        <v>0</v>
      </c>
      <c r="J586" s="147">
        <v>0</v>
      </c>
      <c r="K586" s="147">
        <v>0</v>
      </c>
      <c r="L586" s="148">
        <v>0</v>
      </c>
    </row>
    <row r="587" spans="1:12" x14ac:dyDescent="0.35">
      <c r="A587" s="649"/>
      <c r="B587" s="566"/>
      <c r="C587" s="32" t="s">
        <v>216</v>
      </c>
      <c r="D587" s="147">
        <v>0</v>
      </c>
      <c r="E587" s="147">
        <v>0</v>
      </c>
      <c r="F587" s="147">
        <v>0</v>
      </c>
      <c r="G587" s="147">
        <v>0</v>
      </c>
      <c r="H587" s="147">
        <v>0</v>
      </c>
      <c r="I587" s="147">
        <v>0</v>
      </c>
      <c r="J587" s="147">
        <v>0</v>
      </c>
      <c r="K587" s="147">
        <v>0</v>
      </c>
      <c r="L587" s="148">
        <v>0</v>
      </c>
    </row>
    <row r="588" spans="1:12" x14ac:dyDescent="0.35">
      <c r="A588" s="649"/>
      <c r="B588" s="566"/>
      <c r="C588" s="32" t="s">
        <v>217</v>
      </c>
      <c r="D588" s="147">
        <v>0</v>
      </c>
      <c r="E588" s="147">
        <v>0</v>
      </c>
      <c r="F588" s="147">
        <v>0</v>
      </c>
      <c r="G588" s="147">
        <v>0</v>
      </c>
      <c r="H588" s="147">
        <v>0</v>
      </c>
      <c r="I588" s="147">
        <v>0</v>
      </c>
      <c r="J588" s="147">
        <v>0</v>
      </c>
      <c r="K588" s="147">
        <v>0</v>
      </c>
      <c r="L588" s="148">
        <v>0</v>
      </c>
    </row>
    <row r="589" spans="1:12" x14ac:dyDescent="0.35">
      <c r="A589" s="649"/>
      <c r="B589" s="566"/>
      <c r="C589" s="32" t="s">
        <v>218</v>
      </c>
      <c r="D589" s="147">
        <v>0</v>
      </c>
      <c r="E589" s="147">
        <v>0</v>
      </c>
      <c r="F589" s="147">
        <v>0</v>
      </c>
      <c r="G589" s="147">
        <v>5.2772814061635136E-2</v>
      </c>
      <c r="H589" s="147">
        <v>0</v>
      </c>
      <c r="I589" s="147">
        <v>0</v>
      </c>
      <c r="J589" s="147">
        <v>0</v>
      </c>
      <c r="K589" s="147">
        <v>0</v>
      </c>
      <c r="L589" s="148">
        <v>0</v>
      </c>
    </row>
    <row r="590" spans="1:12" ht="15" thickBot="1" x14ac:dyDescent="0.4">
      <c r="A590" s="649"/>
      <c r="B590" s="567"/>
      <c r="C590" s="143" t="s">
        <v>219</v>
      </c>
      <c r="D590" s="149">
        <v>0</v>
      </c>
      <c r="E590" s="149">
        <v>0</v>
      </c>
      <c r="F590" s="149">
        <v>8.2470758278852571E-2</v>
      </c>
      <c r="G590" s="149">
        <v>0</v>
      </c>
      <c r="H590" s="149">
        <v>0</v>
      </c>
      <c r="I590" s="149">
        <v>0</v>
      </c>
      <c r="J590" s="149">
        <v>0</v>
      </c>
      <c r="K590" s="149">
        <v>0</v>
      </c>
      <c r="L590" s="150">
        <v>0</v>
      </c>
    </row>
    <row r="591" spans="1:12" x14ac:dyDescent="0.35">
      <c r="A591" s="649"/>
      <c r="B591" s="565" t="s">
        <v>173</v>
      </c>
      <c r="C591" s="142" t="s">
        <v>210</v>
      </c>
      <c r="D591" s="145">
        <v>0.24395306900393871</v>
      </c>
      <c r="E591" s="145">
        <v>0</v>
      </c>
      <c r="F591" s="145">
        <v>1.0044396062104133E-2</v>
      </c>
      <c r="G591" s="145">
        <v>0</v>
      </c>
      <c r="H591" s="145">
        <v>1.9024703670911238E-3</v>
      </c>
      <c r="I591" s="145">
        <v>4.5445145619330142E-2</v>
      </c>
      <c r="J591" s="145">
        <v>2.7709654238602294E-2</v>
      </c>
      <c r="K591" s="145">
        <v>0</v>
      </c>
      <c r="L591" s="146">
        <v>0</v>
      </c>
    </row>
    <row r="592" spans="1:12" x14ac:dyDescent="0.35">
      <c r="A592" s="649"/>
      <c r="B592" s="566"/>
      <c r="C592" s="32" t="s">
        <v>211</v>
      </c>
      <c r="D592" s="147">
        <v>0.3312708219274686</v>
      </c>
      <c r="E592" s="147">
        <v>0.12305668475451416</v>
      </c>
      <c r="F592" s="147">
        <v>0</v>
      </c>
      <c r="G592" s="147">
        <v>6.978728406976417E-3</v>
      </c>
      <c r="H592" s="147">
        <v>0</v>
      </c>
      <c r="I592" s="147">
        <v>0</v>
      </c>
      <c r="J592" s="147">
        <v>0</v>
      </c>
      <c r="K592" s="147">
        <v>7.9364865573689821E-3</v>
      </c>
      <c r="L592" s="148">
        <v>0</v>
      </c>
    </row>
    <row r="593" spans="1:12" x14ac:dyDescent="0.35">
      <c r="A593" s="649"/>
      <c r="B593" s="566"/>
      <c r="C593" s="32" t="s">
        <v>212</v>
      </c>
      <c r="D593" s="147">
        <v>0.10581753995252598</v>
      </c>
      <c r="E593" s="147">
        <v>1.2885534072037998E-3</v>
      </c>
      <c r="F593" s="147">
        <v>0</v>
      </c>
      <c r="G593" s="147">
        <v>0</v>
      </c>
      <c r="H593" s="147">
        <v>0</v>
      </c>
      <c r="I593" s="147">
        <v>0</v>
      </c>
      <c r="J593" s="147">
        <v>0</v>
      </c>
      <c r="K593" s="147">
        <v>0</v>
      </c>
      <c r="L593" s="148">
        <v>0</v>
      </c>
    </row>
    <row r="594" spans="1:12" x14ac:dyDescent="0.35">
      <c r="A594" s="649"/>
      <c r="B594" s="566"/>
      <c r="C594" s="32" t="s">
        <v>213</v>
      </c>
      <c r="D594" s="147">
        <v>1.40870857924061E-4</v>
      </c>
      <c r="E594" s="147">
        <v>1.8474159270372836E-3</v>
      </c>
      <c r="F594" s="147">
        <v>0</v>
      </c>
      <c r="G594" s="147">
        <v>0</v>
      </c>
      <c r="H594" s="147">
        <v>0</v>
      </c>
      <c r="I594" s="147">
        <v>0</v>
      </c>
      <c r="J594" s="147">
        <v>0</v>
      </c>
      <c r="K594" s="147">
        <v>0</v>
      </c>
      <c r="L594" s="148">
        <v>0</v>
      </c>
    </row>
    <row r="595" spans="1:12" x14ac:dyDescent="0.35">
      <c r="A595" s="649"/>
      <c r="B595" s="566"/>
      <c r="C595" s="32" t="s">
        <v>214</v>
      </c>
      <c r="D595" s="147">
        <v>1.30081316016596E-5</v>
      </c>
      <c r="E595" s="147">
        <v>1.4473203243898307E-3</v>
      </c>
      <c r="F595" s="147">
        <v>0</v>
      </c>
      <c r="G595" s="147">
        <v>0</v>
      </c>
      <c r="H595" s="147">
        <v>0</v>
      </c>
      <c r="I595" s="147">
        <v>0</v>
      </c>
      <c r="J595" s="147">
        <v>0</v>
      </c>
      <c r="K595" s="147">
        <v>0</v>
      </c>
      <c r="L595" s="148">
        <v>0</v>
      </c>
    </row>
    <row r="596" spans="1:12" x14ac:dyDescent="0.35">
      <c r="A596" s="649"/>
      <c r="B596" s="566"/>
      <c r="C596" s="32" t="s">
        <v>215</v>
      </c>
      <c r="D596" s="147">
        <v>3.8050106438177082E-5</v>
      </c>
      <c r="E596" s="147">
        <v>0</v>
      </c>
      <c r="F596" s="147">
        <v>0</v>
      </c>
      <c r="G596" s="147">
        <v>0</v>
      </c>
      <c r="H596" s="147">
        <v>0</v>
      </c>
      <c r="I596" s="147">
        <v>0</v>
      </c>
      <c r="J596" s="147">
        <v>0</v>
      </c>
      <c r="K596" s="147">
        <v>0</v>
      </c>
      <c r="L596" s="148">
        <v>0</v>
      </c>
    </row>
    <row r="597" spans="1:12" x14ac:dyDescent="0.35">
      <c r="A597" s="649"/>
      <c r="B597" s="566"/>
      <c r="C597" s="32" t="s">
        <v>216</v>
      </c>
      <c r="D597" s="147">
        <v>0</v>
      </c>
      <c r="E597" s="147">
        <v>0</v>
      </c>
      <c r="F597" s="147">
        <v>0</v>
      </c>
      <c r="G597" s="147">
        <v>0</v>
      </c>
      <c r="H597" s="147">
        <v>0</v>
      </c>
      <c r="I597" s="147">
        <v>0</v>
      </c>
      <c r="J597" s="147">
        <v>0</v>
      </c>
      <c r="K597" s="147">
        <v>0</v>
      </c>
      <c r="L597" s="148">
        <v>0</v>
      </c>
    </row>
    <row r="598" spans="1:12" x14ac:dyDescent="0.35">
      <c r="A598" s="649"/>
      <c r="B598" s="566"/>
      <c r="C598" s="32" t="s">
        <v>217</v>
      </c>
      <c r="D598" s="147">
        <v>0</v>
      </c>
      <c r="E598" s="147">
        <v>0</v>
      </c>
      <c r="F598" s="147">
        <v>0</v>
      </c>
      <c r="G598" s="147">
        <v>0</v>
      </c>
      <c r="H598" s="147">
        <v>0</v>
      </c>
      <c r="I598" s="147">
        <v>0</v>
      </c>
      <c r="J598" s="147">
        <v>0</v>
      </c>
      <c r="K598" s="147">
        <v>0</v>
      </c>
      <c r="L598" s="148">
        <v>0</v>
      </c>
    </row>
    <row r="599" spans="1:12" x14ac:dyDescent="0.35">
      <c r="A599" s="649"/>
      <c r="B599" s="566"/>
      <c r="C599" s="32" t="s">
        <v>218</v>
      </c>
      <c r="D599" s="147">
        <v>0</v>
      </c>
      <c r="E599" s="147">
        <v>0</v>
      </c>
      <c r="F599" s="147">
        <v>0</v>
      </c>
      <c r="G599" s="147">
        <v>6.4325073131661581E-2</v>
      </c>
      <c r="H599" s="147">
        <v>0</v>
      </c>
      <c r="I599" s="147">
        <v>0</v>
      </c>
      <c r="J599" s="147">
        <v>0</v>
      </c>
      <c r="K599" s="147">
        <v>0</v>
      </c>
      <c r="L599" s="148">
        <v>0</v>
      </c>
    </row>
    <row r="600" spans="1:12" ht="15" thickBot="1" x14ac:dyDescent="0.4">
      <c r="A600" s="649"/>
      <c r="B600" s="567"/>
      <c r="C600" s="143" t="s">
        <v>219</v>
      </c>
      <c r="D600" s="149">
        <v>0</v>
      </c>
      <c r="E600" s="149">
        <v>0</v>
      </c>
      <c r="F600" s="149">
        <v>2.6784711223822984E-2</v>
      </c>
      <c r="G600" s="149">
        <v>0</v>
      </c>
      <c r="H600" s="149">
        <v>0</v>
      </c>
      <c r="I600" s="149">
        <v>0</v>
      </c>
      <c r="J600" s="149">
        <v>0</v>
      </c>
      <c r="K600" s="149">
        <v>0</v>
      </c>
      <c r="L600" s="150">
        <v>0</v>
      </c>
    </row>
    <row r="601" spans="1:12" x14ac:dyDescent="0.35">
      <c r="A601" s="649"/>
      <c r="B601" s="565" t="s">
        <v>174</v>
      </c>
      <c r="C601" s="142" t="s">
        <v>210</v>
      </c>
      <c r="D601" s="145">
        <v>0.16624854092013805</v>
      </c>
      <c r="E601" s="145">
        <v>4.4740555631354523E-6</v>
      </c>
      <c r="F601" s="145">
        <v>1.2984959440083299E-2</v>
      </c>
      <c r="G601" s="145">
        <v>0</v>
      </c>
      <c r="H601" s="145">
        <v>1.9988775802887163E-2</v>
      </c>
      <c r="I601" s="145">
        <v>0.16744164824797939</v>
      </c>
      <c r="J601" s="145">
        <v>0.12222053128676284</v>
      </c>
      <c r="K601" s="145">
        <v>0</v>
      </c>
      <c r="L601" s="146">
        <v>0</v>
      </c>
    </row>
    <row r="602" spans="1:12" x14ac:dyDescent="0.35">
      <c r="A602" s="649"/>
      <c r="B602" s="566"/>
      <c r="C602" s="32" t="s">
        <v>211</v>
      </c>
      <c r="D602" s="147">
        <v>0.4235632440743537</v>
      </c>
      <c r="E602" s="147">
        <v>3.9548157374430591E-2</v>
      </c>
      <c r="F602" s="147">
        <v>0</v>
      </c>
      <c r="G602" s="147">
        <v>4.8165653025783158E-3</v>
      </c>
      <c r="H602" s="147">
        <v>0</v>
      </c>
      <c r="I602" s="147">
        <v>0</v>
      </c>
      <c r="J602" s="147">
        <v>0</v>
      </c>
      <c r="K602" s="147">
        <v>4.4800126015787072E-3</v>
      </c>
      <c r="L602" s="148">
        <v>0</v>
      </c>
    </row>
    <row r="603" spans="1:12" x14ac:dyDescent="0.35">
      <c r="A603" s="649"/>
      <c r="B603" s="566"/>
      <c r="C603" s="32" t="s">
        <v>212</v>
      </c>
      <c r="D603" s="147">
        <v>6.2852816256576257E-3</v>
      </c>
      <c r="E603" s="147">
        <v>8.2546176999502995E-6</v>
      </c>
      <c r="F603" s="147">
        <v>0</v>
      </c>
      <c r="G603" s="147">
        <v>0</v>
      </c>
      <c r="H603" s="147">
        <v>0</v>
      </c>
      <c r="I603" s="147">
        <v>0</v>
      </c>
      <c r="J603" s="147">
        <v>0</v>
      </c>
      <c r="K603" s="147">
        <v>0</v>
      </c>
      <c r="L603" s="148">
        <v>0</v>
      </c>
    </row>
    <row r="604" spans="1:12" x14ac:dyDescent="0.35">
      <c r="A604" s="649"/>
      <c r="B604" s="566"/>
      <c r="C604" s="32" t="s">
        <v>213</v>
      </c>
      <c r="D604" s="147">
        <v>3.536074295380322E-6</v>
      </c>
      <c r="E604" s="147">
        <v>3.0774831849154109E-3</v>
      </c>
      <c r="F604" s="147">
        <v>0</v>
      </c>
      <c r="G604" s="147">
        <v>0</v>
      </c>
      <c r="H604" s="147">
        <v>0</v>
      </c>
      <c r="I604" s="147">
        <v>0</v>
      </c>
      <c r="J604" s="147">
        <v>0</v>
      </c>
      <c r="K604" s="147">
        <v>0</v>
      </c>
      <c r="L604" s="148">
        <v>0</v>
      </c>
    </row>
    <row r="605" spans="1:12" x14ac:dyDescent="0.35">
      <c r="A605" s="649"/>
      <c r="B605" s="566"/>
      <c r="C605" s="32" t="s">
        <v>214</v>
      </c>
      <c r="D605" s="147">
        <v>2.1373913619341189E-4</v>
      </c>
      <c r="E605" s="147">
        <v>5.5541754136314616E-5</v>
      </c>
      <c r="F605" s="147">
        <v>0</v>
      </c>
      <c r="G605" s="147">
        <v>0</v>
      </c>
      <c r="H605" s="147">
        <v>0</v>
      </c>
      <c r="I605" s="147">
        <v>0</v>
      </c>
      <c r="J605" s="147">
        <v>0</v>
      </c>
      <c r="K605" s="147">
        <v>0</v>
      </c>
      <c r="L605" s="148">
        <v>0</v>
      </c>
    </row>
    <row r="606" spans="1:12" x14ac:dyDescent="0.35">
      <c r="A606" s="649"/>
      <c r="B606" s="566"/>
      <c r="C606" s="32" t="s">
        <v>215</v>
      </c>
      <c r="D606" s="147">
        <v>5.7940287876208573E-5</v>
      </c>
      <c r="E606" s="147">
        <v>0</v>
      </c>
      <c r="F606" s="147">
        <v>0</v>
      </c>
      <c r="G606" s="147">
        <v>0</v>
      </c>
      <c r="H606" s="147">
        <v>0</v>
      </c>
      <c r="I606" s="147">
        <v>0</v>
      </c>
      <c r="J606" s="147">
        <v>0</v>
      </c>
      <c r="K606" s="147">
        <v>0</v>
      </c>
      <c r="L606" s="148">
        <v>0</v>
      </c>
    </row>
    <row r="607" spans="1:12" x14ac:dyDescent="0.35">
      <c r="A607" s="649"/>
      <c r="B607" s="566"/>
      <c r="C607" s="32" t="s">
        <v>216</v>
      </c>
      <c r="D607" s="147">
        <v>0</v>
      </c>
      <c r="E607" s="147">
        <v>0</v>
      </c>
      <c r="F607" s="147">
        <v>0</v>
      </c>
      <c r="G607" s="147">
        <v>0</v>
      </c>
      <c r="H607" s="147">
        <v>0</v>
      </c>
      <c r="I607" s="147">
        <v>0</v>
      </c>
      <c r="J607" s="147">
        <v>0</v>
      </c>
      <c r="K607" s="147">
        <v>0</v>
      </c>
      <c r="L607" s="148">
        <v>0</v>
      </c>
    </row>
    <row r="608" spans="1:12" x14ac:dyDescent="0.35">
      <c r="A608" s="649"/>
      <c r="B608" s="566"/>
      <c r="C608" s="32" t="s">
        <v>217</v>
      </c>
      <c r="D608" s="147">
        <v>0</v>
      </c>
      <c r="E608" s="147">
        <v>0</v>
      </c>
      <c r="F608" s="147">
        <v>0</v>
      </c>
      <c r="G608" s="147">
        <v>0</v>
      </c>
      <c r="H608" s="147">
        <v>0</v>
      </c>
      <c r="I608" s="147">
        <v>0</v>
      </c>
      <c r="J608" s="147">
        <v>0</v>
      </c>
      <c r="K608" s="147">
        <v>0</v>
      </c>
      <c r="L608" s="148">
        <v>0</v>
      </c>
    </row>
    <row r="609" spans="1:12" x14ac:dyDescent="0.35">
      <c r="A609" s="649"/>
      <c r="B609" s="566"/>
      <c r="C609" s="32" t="s">
        <v>218</v>
      </c>
      <c r="D609" s="147">
        <v>0</v>
      </c>
      <c r="E609" s="147">
        <v>0</v>
      </c>
      <c r="F609" s="147">
        <v>0</v>
      </c>
      <c r="G609" s="147">
        <v>2.6225318131801716E-2</v>
      </c>
      <c r="H609" s="147">
        <v>0</v>
      </c>
      <c r="I609" s="147">
        <v>0</v>
      </c>
      <c r="J609" s="147">
        <v>0</v>
      </c>
      <c r="K609" s="147">
        <v>0</v>
      </c>
      <c r="L609" s="148">
        <v>0</v>
      </c>
    </row>
    <row r="610" spans="1:12" ht="15" thickBot="1" x14ac:dyDescent="0.4">
      <c r="A610" s="649"/>
      <c r="B610" s="567"/>
      <c r="C610" s="143" t="s">
        <v>219</v>
      </c>
      <c r="D610" s="149">
        <v>0</v>
      </c>
      <c r="E610" s="149">
        <v>0</v>
      </c>
      <c r="F610" s="149">
        <v>2.7759960810688931E-3</v>
      </c>
      <c r="G610" s="149">
        <v>0</v>
      </c>
      <c r="H610" s="149">
        <v>0</v>
      </c>
      <c r="I610" s="149">
        <v>0</v>
      </c>
      <c r="J610" s="149">
        <v>0</v>
      </c>
      <c r="K610" s="149">
        <v>0</v>
      </c>
      <c r="L610" s="150">
        <v>0</v>
      </c>
    </row>
    <row r="611" spans="1:12" x14ac:dyDescent="0.35">
      <c r="A611" s="649"/>
      <c r="B611" s="565" t="s">
        <v>175</v>
      </c>
      <c r="C611" s="142" t="s">
        <v>210</v>
      </c>
      <c r="D611" s="145">
        <v>0.27585984743350406</v>
      </c>
      <c r="E611" s="145">
        <v>2.2738984625099082E-4</v>
      </c>
      <c r="F611" s="145">
        <v>4.7873551773507843E-3</v>
      </c>
      <c r="G611" s="145">
        <v>0</v>
      </c>
      <c r="H611" s="145">
        <v>1.3777165790913302E-3</v>
      </c>
      <c r="I611" s="145">
        <v>6.9841265594317525E-2</v>
      </c>
      <c r="J611" s="145">
        <v>1.1732368469038088E-2</v>
      </c>
      <c r="K611" s="145">
        <v>0</v>
      </c>
      <c r="L611" s="146">
        <v>0</v>
      </c>
    </row>
    <row r="612" spans="1:12" x14ac:dyDescent="0.35">
      <c r="A612" s="649"/>
      <c r="B612" s="566"/>
      <c r="C612" s="32" t="s">
        <v>211</v>
      </c>
      <c r="D612" s="147">
        <v>0.38873070801390053</v>
      </c>
      <c r="E612" s="147">
        <v>0.13109032518127686</v>
      </c>
      <c r="F612" s="147">
        <v>0</v>
      </c>
      <c r="G612" s="147">
        <v>2.5100393838401552E-2</v>
      </c>
      <c r="H612" s="147">
        <v>0</v>
      </c>
      <c r="I612" s="147">
        <v>0</v>
      </c>
      <c r="J612" s="147">
        <v>0</v>
      </c>
      <c r="K612" s="147">
        <v>6.5420604894049572E-3</v>
      </c>
      <c r="L612" s="148">
        <v>0</v>
      </c>
    </row>
    <row r="613" spans="1:12" x14ac:dyDescent="0.35">
      <c r="A613" s="649"/>
      <c r="B613" s="566"/>
      <c r="C613" s="32" t="s">
        <v>212</v>
      </c>
      <c r="D613" s="147">
        <v>1.1522499565696767E-2</v>
      </c>
      <c r="E613" s="147">
        <v>1.5337211153269585E-4</v>
      </c>
      <c r="F613" s="147">
        <v>0</v>
      </c>
      <c r="G613" s="147">
        <v>0</v>
      </c>
      <c r="H613" s="147">
        <v>0</v>
      </c>
      <c r="I613" s="147">
        <v>0</v>
      </c>
      <c r="J613" s="147">
        <v>0</v>
      </c>
      <c r="K613" s="147">
        <v>0</v>
      </c>
      <c r="L613" s="148">
        <v>0</v>
      </c>
    </row>
    <row r="614" spans="1:12" x14ac:dyDescent="0.35">
      <c r="A614" s="649"/>
      <c r="B614" s="566"/>
      <c r="C614" s="32" t="s">
        <v>213</v>
      </c>
      <c r="D614" s="147">
        <v>0</v>
      </c>
      <c r="E614" s="147">
        <v>0</v>
      </c>
      <c r="F614" s="147">
        <v>0</v>
      </c>
      <c r="G614" s="147">
        <v>0</v>
      </c>
      <c r="H614" s="147">
        <v>0</v>
      </c>
      <c r="I614" s="147">
        <v>0</v>
      </c>
      <c r="J614" s="147">
        <v>0</v>
      </c>
      <c r="K614" s="147">
        <v>0</v>
      </c>
      <c r="L614" s="148">
        <v>0</v>
      </c>
    </row>
    <row r="615" spans="1:12" x14ac:dyDescent="0.35">
      <c r="A615" s="649"/>
      <c r="B615" s="566"/>
      <c r="C615" s="32" t="s">
        <v>214</v>
      </c>
      <c r="D615" s="147">
        <v>1.8261259534003616E-4</v>
      </c>
      <c r="E615" s="147">
        <v>1.2316988843434939E-5</v>
      </c>
      <c r="F615" s="147">
        <v>0</v>
      </c>
      <c r="G615" s="147">
        <v>0</v>
      </c>
      <c r="H615" s="147">
        <v>0</v>
      </c>
      <c r="I615" s="147">
        <v>0</v>
      </c>
      <c r="J615" s="147">
        <v>0</v>
      </c>
      <c r="K615" s="147">
        <v>0</v>
      </c>
      <c r="L615" s="148">
        <v>0</v>
      </c>
    </row>
    <row r="616" spans="1:12" x14ac:dyDescent="0.35">
      <c r="A616" s="649"/>
      <c r="B616" s="566"/>
      <c r="C616" s="32" t="s">
        <v>215</v>
      </c>
      <c r="D616" s="147">
        <v>2.1383673072896156E-5</v>
      </c>
      <c r="E616" s="147">
        <v>0</v>
      </c>
      <c r="F616" s="147">
        <v>0</v>
      </c>
      <c r="G616" s="147">
        <v>0</v>
      </c>
      <c r="H616" s="147">
        <v>0</v>
      </c>
      <c r="I616" s="147">
        <v>0</v>
      </c>
      <c r="J616" s="147">
        <v>0</v>
      </c>
      <c r="K616" s="147">
        <v>0</v>
      </c>
      <c r="L616" s="148">
        <v>0</v>
      </c>
    </row>
    <row r="617" spans="1:12" x14ac:dyDescent="0.35">
      <c r="A617" s="649"/>
      <c r="B617" s="566"/>
      <c r="C617" s="32" t="s">
        <v>216</v>
      </c>
      <c r="D617" s="147">
        <v>0</v>
      </c>
      <c r="E617" s="147">
        <v>0</v>
      </c>
      <c r="F617" s="147">
        <v>0</v>
      </c>
      <c r="G617" s="147">
        <v>0</v>
      </c>
      <c r="H617" s="147">
        <v>0</v>
      </c>
      <c r="I617" s="147">
        <v>0</v>
      </c>
      <c r="J617" s="147">
        <v>0</v>
      </c>
      <c r="K617" s="147">
        <v>0</v>
      </c>
      <c r="L617" s="148">
        <v>0</v>
      </c>
    </row>
    <row r="618" spans="1:12" x14ac:dyDescent="0.35">
      <c r="A618" s="649"/>
      <c r="B618" s="566"/>
      <c r="C618" s="32" t="s">
        <v>217</v>
      </c>
      <c r="D618" s="147">
        <v>0</v>
      </c>
      <c r="E618" s="147">
        <v>0</v>
      </c>
      <c r="F618" s="147">
        <v>0</v>
      </c>
      <c r="G618" s="147">
        <v>0</v>
      </c>
      <c r="H618" s="147">
        <v>0</v>
      </c>
      <c r="I618" s="147">
        <v>0</v>
      </c>
      <c r="J618" s="147">
        <v>0</v>
      </c>
      <c r="K618" s="147">
        <v>0</v>
      </c>
      <c r="L618" s="148">
        <v>0</v>
      </c>
    </row>
    <row r="619" spans="1:12" x14ac:dyDescent="0.35">
      <c r="A619" s="649"/>
      <c r="B619" s="566"/>
      <c r="C619" s="32" t="s">
        <v>218</v>
      </c>
      <c r="D619" s="147">
        <v>0</v>
      </c>
      <c r="E619" s="147">
        <v>0</v>
      </c>
      <c r="F619" s="147">
        <v>0</v>
      </c>
      <c r="G619" s="147">
        <v>7.1019235119390803E-2</v>
      </c>
      <c r="H619" s="147">
        <v>0</v>
      </c>
      <c r="I619" s="147">
        <v>0</v>
      </c>
      <c r="J619" s="147">
        <v>0</v>
      </c>
      <c r="K619" s="147">
        <v>0</v>
      </c>
      <c r="L619" s="148">
        <v>0</v>
      </c>
    </row>
    <row r="620" spans="1:12" ht="15" thickBot="1" x14ac:dyDescent="0.4">
      <c r="A620" s="649"/>
      <c r="B620" s="567"/>
      <c r="C620" s="143" t="s">
        <v>219</v>
      </c>
      <c r="D620" s="149">
        <v>0</v>
      </c>
      <c r="E620" s="149">
        <v>0</v>
      </c>
      <c r="F620" s="149">
        <v>1.7991493235868415E-3</v>
      </c>
      <c r="G620" s="149">
        <v>0</v>
      </c>
      <c r="H620" s="149">
        <v>0</v>
      </c>
      <c r="I620" s="149">
        <v>0</v>
      </c>
      <c r="J620" s="149">
        <v>0</v>
      </c>
      <c r="K620" s="149">
        <v>0</v>
      </c>
      <c r="L620" s="150">
        <v>0</v>
      </c>
    </row>
    <row r="621" spans="1:12" x14ac:dyDescent="0.35">
      <c r="A621" s="649"/>
      <c r="B621" s="565" t="s">
        <v>176</v>
      </c>
      <c r="C621" s="142" t="s">
        <v>210</v>
      </c>
      <c r="D621" s="145">
        <v>0.50958733029227055</v>
      </c>
      <c r="E621" s="145">
        <v>0</v>
      </c>
      <c r="F621" s="145">
        <v>3.401929881197919E-3</v>
      </c>
      <c r="G621" s="145">
        <v>0</v>
      </c>
      <c r="H621" s="145">
        <v>0</v>
      </c>
      <c r="I621" s="145">
        <v>2.7997094512165362E-2</v>
      </c>
      <c r="J621" s="145">
        <v>1.0412845990912007E-2</v>
      </c>
      <c r="K621" s="145">
        <v>0</v>
      </c>
      <c r="L621" s="146">
        <v>0</v>
      </c>
    </row>
    <row r="622" spans="1:12" x14ac:dyDescent="0.35">
      <c r="A622" s="649"/>
      <c r="B622" s="566"/>
      <c r="C622" s="32" t="s">
        <v>211</v>
      </c>
      <c r="D622" s="147">
        <v>0.25716221173490239</v>
      </c>
      <c r="E622" s="147">
        <v>0.14552673409103756</v>
      </c>
      <c r="F622" s="147">
        <v>0</v>
      </c>
      <c r="G622" s="147">
        <v>0</v>
      </c>
      <c r="H622" s="147">
        <v>0</v>
      </c>
      <c r="I622" s="147">
        <v>0</v>
      </c>
      <c r="J622" s="147">
        <v>0</v>
      </c>
      <c r="K622" s="147">
        <v>0</v>
      </c>
      <c r="L622" s="148">
        <v>0</v>
      </c>
    </row>
    <row r="623" spans="1:12" x14ac:dyDescent="0.35">
      <c r="A623" s="649"/>
      <c r="B623" s="566"/>
      <c r="C623" s="32" t="s">
        <v>212</v>
      </c>
      <c r="D623" s="147">
        <v>2.6301402161534315E-2</v>
      </c>
      <c r="E623" s="147">
        <v>0</v>
      </c>
      <c r="F623" s="147">
        <v>0</v>
      </c>
      <c r="G623" s="147">
        <v>0</v>
      </c>
      <c r="H623" s="147">
        <v>0</v>
      </c>
      <c r="I623" s="147">
        <v>0</v>
      </c>
      <c r="J623" s="147">
        <v>0</v>
      </c>
      <c r="K623" s="147">
        <v>0</v>
      </c>
      <c r="L623" s="148">
        <v>0</v>
      </c>
    </row>
    <row r="624" spans="1:12" x14ac:dyDescent="0.35">
      <c r="A624" s="649"/>
      <c r="B624" s="566"/>
      <c r="C624" s="32" t="s">
        <v>213</v>
      </c>
      <c r="D624" s="147">
        <v>5.9007829770632318E-3</v>
      </c>
      <c r="E624" s="147">
        <v>0</v>
      </c>
      <c r="F624" s="147">
        <v>0</v>
      </c>
      <c r="G624" s="147">
        <v>0</v>
      </c>
      <c r="H624" s="147">
        <v>0</v>
      </c>
      <c r="I624" s="147">
        <v>0</v>
      </c>
      <c r="J624" s="147">
        <v>0</v>
      </c>
      <c r="K624" s="147">
        <v>0</v>
      </c>
      <c r="L624" s="148">
        <v>0</v>
      </c>
    </row>
    <row r="625" spans="1:12" x14ac:dyDescent="0.35">
      <c r="A625" s="649"/>
      <c r="B625" s="566"/>
      <c r="C625" s="32" t="s">
        <v>214</v>
      </c>
      <c r="D625" s="147">
        <v>4.0542157419331042E-5</v>
      </c>
      <c r="E625" s="147">
        <v>1.0253804038791125E-2</v>
      </c>
      <c r="F625" s="147">
        <v>0</v>
      </c>
      <c r="G625" s="147">
        <v>0</v>
      </c>
      <c r="H625" s="147">
        <v>0</v>
      </c>
      <c r="I625" s="147">
        <v>0</v>
      </c>
      <c r="J625" s="147">
        <v>0</v>
      </c>
      <c r="K625" s="147">
        <v>0</v>
      </c>
      <c r="L625" s="148">
        <v>0</v>
      </c>
    </row>
    <row r="626" spans="1:12" x14ac:dyDescent="0.35">
      <c r="A626" s="649"/>
      <c r="B626" s="566"/>
      <c r="C626" s="32" t="s">
        <v>215</v>
      </c>
      <c r="D626" s="147">
        <v>1.839938860933931E-5</v>
      </c>
      <c r="E626" s="147">
        <v>0</v>
      </c>
      <c r="F626" s="147">
        <v>0</v>
      </c>
      <c r="G626" s="147">
        <v>0</v>
      </c>
      <c r="H626" s="147">
        <v>0</v>
      </c>
      <c r="I626" s="147">
        <v>0</v>
      </c>
      <c r="J626" s="147">
        <v>0</v>
      </c>
      <c r="K626" s="147">
        <v>0</v>
      </c>
      <c r="L626" s="148">
        <v>0</v>
      </c>
    </row>
    <row r="627" spans="1:12" x14ac:dyDescent="0.35">
      <c r="A627" s="649"/>
      <c r="B627" s="566"/>
      <c r="C627" s="32" t="s">
        <v>216</v>
      </c>
      <c r="D627" s="147">
        <v>0</v>
      </c>
      <c r="E627" s="147">
        <v>0</v>
      </c>
      <c r="F627" s="147">
        <v>0</v>
      </c>
      <c r="G627" s="147">
        <v>0</v>
      </c>
      <c r="H627" s="147">
        <v>0</v>
      </c>
      <c r="I627" s="147">
        <v>0</v>
      </c>
      <c r="J627" s="147">
        <v>0</v>
      </c>
      <c r="K627" s="147">
        <v>0</v>
      </c>
      <c r="L627" s="148">
        <v>0</v>
      </c>
    </row>
    <row r="628" spans="1:12" x14ac:dyDescent="0.35">
      <c r="A628" s="649"/>
      <c r="B628" s="566"/>
      <c r="C628" s="32" t="s">
        <v>217</v>
      </c>
      <c r="D628" s="147">
        <v>0</v>
      </c>
      <c r="E628" s="147">
        <v>0</v>
      </c>
      <c r="F628" s="147">
        <v>0</v>
      </c>
      <c r="G628" s="147">
        <v>0</v>
      </c>
      <c r="H628" s="147">
        <v>0</v>
      </c>
      <c r="I628" s="147">
        <v>0</v>
      </c>
      <c r="J628" s="147">
        <v>0</v>
      </c>
      <c r="K628" s="147">
        <v>0</v>
      </c>
      <c r="L628" s="148">
        <v>0</v>
      </c>
    </row>
    <row r="629" spans="1:12" x14ac:dyDescent="0.35">
      <c r="A629" s="649"/>
      <c r="B629" s="566"/>
      <c r="C629" s="32" t="s">
        <v>218</v>
      </c>
      <c r="D629" s="147">
        <v>0</v>
      </c>
      <c r="E629" s="147">
        <v>0</v>
      </c>
      <c r="F629" s="147">
        <v>0</v>
      </c>
      <c r="G629" s="147">
        <v>2.6809536023200855E-3</v>
      </c>
      <c r="H629" s="147">
        <v>0</v>
      </c>
      <c r="I629" s="147">
        <v>0</v>
      </c>
      <c r="J629" s="147">
        <v>0</v>
      </c>
      <c r="K629" s="147">
        <v>0</v>
      </c>
      <c r="L629" s="148">
        <v>0</v>
      </c>
    </row>
    <row r="630" spans="1:12" ht="15" thickBot="1" x14ac:dyDescent="0.4">
      <c r="A630" s="649"/>
      <c r="B630" s="567"/>
      <c r="C630" s="143" t="s">
        <v>219</v>
      </c>
      <c r="D630" s="149">
        <v>0</v>
      </c>
      <c r="E630" s="149">
        <v>0</v>
      </c>
      <c r="F630" s="149">
        <v>7.1596917177674973E-4</v>
      </c>
      <c r="G630" s="149">
        <v>0</v>
      </c>
      <c r="H630" s="149">
        <v>0</v>
      </c>
      <c r="I630" s="149">
        <v>0</v>
      </c>
      <c r="J630" s="149">
        <v>0</v>
      </c>
      <c r="K630" s="149">
        <v>0</v>
      </c>
      <c r="L630" s="150">
        <v>0</v>
      </c>
    </row>
    <row r="631" spans="1:12" x14ac:dyDescent="0.35">
      <c r="A631" s="649"/>
      <c r="B631" s="565" t="s">
        <v>177</v>
      </c>
      <c r="C631" s="142" t="s">
        <v>210</v>
      </c>
      <c r="D631" s="145">
        <v>0.31022522788085749</v>
      </c>
      <c r="E631" s="145">
        <v>5.8003174577173342E-5</v>
      </c>
      <c r="F631" s="145">
        <v>8.2332393254998821E-3</v>
      </c>
      <c r="G631" s="145">
        <v>0</v>
      </c>
      <c r="H631" s="145">
        <v>0</v>
      </c>
      <c r="I631" s="145">
        <v>1.1553000679366749E-2</v>
      </c>
      <c r="J631" s="145">
        <v>1.2749561327313107E-2</v>
      </c>
      <c r="K631" s="145">
        <v>0</v>
      </c>
      <c r="L631" s="146">
        <v>0</v>
      </c>
    </row>
    <row r="632" spans="1:12" x14ac:dyDescent="0.35">
      <c r="A632" s="649"/>
      <c r="B632" s="566"/>
      <c r="C632" s="32" t="s">
        <v>211</v>
      </c>
      <c r="D632" s="147">
        <v>0.49581230793537839</v>
      </c>
      <c r="E632" s="147">
        <v>0.10879977650275917</v>
      </c>
      <c r="F632" s="147">
        <v>0</v>
      </c>
      <c r="G632" s="147">
        <v>7.0883533235413668E-3</v>
      </c>
      <c r="H632" s="147">
        <v>0</v>
      </c>
      <c r="I632" s="147">
        <v>0</v>
      </c>
      <c r="J632" s="147">
        <v>0</v>
      </c>
      <c r="K632" s="147">
        <v>4.1542944273337372E-3</v>
      </c>
      <c r="L632" s="148">
        <v>0</v>
      </c>
    </row>
    <row r="633" spans="1:12" x14ac:dyDescent="0.35">
      <c r="A633" s="649"/>
      <c r="B633" s="566"/>
      <c r="C633" s="32" t="s">
        <v>212</v>
      </c>
      <c r="D633" s="147">
        <v>8.1013829307819436E-3</v>
      </c>
      <c r="E633" s="147">
        <v>0</v>
      </c>
      <c r="F633" s="147">
        <v>0</v>
      </c>
      <c r="G633" s="147">
        <v>0</v>
      </c>
      <c r="H633" s="147">
        <v>0</v>
      </c>
      <c r="I633" s="147">
        <v>0</v>
      </c>
      <c r="J633" s="147">
        <v>0</v>
      </c>
      <c r="K633" s="147">
        <v>0</v>
      </c>
      <c r="L633" s="148">
        <v>0</v>
      </c>
    </row>
    <row r="634" spans="1:12" x14ac:dyDescent="0.35">
      <c r="A634" s="649"/>
      <c r="B634" s="566"/>
      <c r="C634" s="32" t="s">
        <v>213</v>
      </c>
      <c r="D634" s="147">
        <v>1.297907853602372E-4</v>
      </c>
      <c r="E634" s="147">
        <v>3.0790404732769063E-3</v>
      </c>
      <c r="F634" s="147">
        <v>0</v>
      </c>
      <c r="G634" s="147">
        <v>0</v>
      </c>
      <c r="H634" s="147">
        <v>0</v>
      </c>
      <c r="I634" s="147">
        <v>0</v>
      </c>
      <c r="J634" s="147">
        <v>0</v>
      </c>
      <c r="K634" s="147">
        <v>0</v>
      </c>
      <c r="L634" s="148">
        <v>0</v>
      </c>
    </row>
    <row r="635" spans="1:12" x14ac:dyDescent="0.35">
      <c r="A635" s="649"/>
      <c r="B635" s="566"/>
      <c r="C635" s="32" t="s">
        <v>214</v>
      </c>
      <c r="D635" s="147">
        <v>8.1581371258701045E-5</v>
      </c>
      <c r="E635" s="147">
        <v>8.8308272951354819E-5</v>
      </c>
      <c r="F635" s="147">
        <v>0</v>
      </c>
      <c r="G635" s="147">
        <v>0</v>
      </c>
      <c r="H635" s="147">
        <v>0</v>
      </c>
      <c r="I635" s="147">
        <v>0</v>
      </c>
      <c r="J635" s="147">
        <v>0</v>
      </c>
      <c r="K635" s="147">
        <v>0</v>
      </c>
      <c r="L635" s="148">
        <v>0</v>
      </c>
    </row>
    <row r="636" spans="1:12" x14ac:dyDescent="0.35">
      <c r="A636" s="649"/>
      <c r="B636" s="566"/>
      <c r="C636" s="32" t="s">
        <v>215</v>
      </c>
      <c r="D636" s="147">
        <v>2.2663010585684005E-5</v>
      </c>
      <c r="E636" s="147">
        <v>0</v>
      </c>
      <c r="F636" s="147">
        <v>0</v>
      </c>
      <c r="G636" s="147">
        <v>0</v>
      </c>
      <c r="H636" s="147">
        <v>0</v>
      </c>
      <c r="I636" s="147">
        <v>0</v>
      </c>
      <c r="J636" s="147">
        <v>0</v>
      </c>
      <c r="K636" s="147">
        <v>0</v>
      </c>
      <c r="L636" s="148">
        <v>0</v>
      </c>
    </row>
    <row r="637" spans="1:12" x14ac:dyDescent="0.35">
      <c r="A637" s="649"/>
      <c r="B637" s="566"/>
      <c r="C637" s="32" t="s">
        <v>216</v>
      </c>
      <c r="D637" s="147">
        <v>0</v>
      </c>
      <c r="E637" s="147">
        <v>0</v>
      </c>
      <c r="F637" s="147">
        <v>0</v>
      </c>
      <c r="G637" s="147">
        <v>0</v>
      </c>
      <c r="H637" s="147">
        <v>0</v>
      </c>
      <c r="I637" s="147">
        <v>0</v>
      </c>
      <c r="J637" s="147">
        <v>0</v>
      </c>
      <c r="K637" s="147">
        <v>0</v>
      </c>
      <c r="L637" s="148">
        <v>0</v>
      </c>
    </row>
    <row r="638" spans="1:12" x14ac:dyDescent="0.35">
      <c r="A638" s="649"/>
      <c r="B638" s="566"/>
      <c r="C638" s="32" t="s">
        <v>217</v>
      </c>
      <c r="D638" s="147">
        <v>0</v>
      </c>
      <c r="E638" s="147">
        <v>0</v>
      </c>
      <c r="F638" s="147">
        <v>0</v>
      </c>
      <c r="G638" s="147">
        <v>0</v>
      </c>
      <c r="H638" s="147">
        <v>0</v>
      </c>
      <c r="I638" s="147">
        <v>0</v>
      </c>
      <c r="J638" s="147">
        <v>0</v>
      </c>
      <c r="K638" s="147">
        <v>0</v>
      </c>
      <c r="L638" s="148">
        <v>0</v>
      </c>
    </row>
    <row r="639" spans="1:12" x14ac:dyDescent="0.35">
      <c r="A639" s="649"/>
      <c r="B639" s="566"/>
      <c r="C639" s="32" t="s">
        <v>218</v>
      </c>
      <c r="D639" s="147">
        <v>0</v>
      </c>
      <c r="E639" s="147">
        <v>0</v>
      </c>
      <c r="F639" s="147">
        <v>0</v>
      </c>
      <c r="G639" s="147">
        <v>1.2396551902213265E-2</v>
      </c>
      <c r="H639" s="147">
        <v>0</v>
      </c>
      <c r="I639" s="147">
        <v>0</v>
      </c>
      <c r="J639" s="147">
        <v>0</v>
      </c>
      <c r="K639" s="147">
        <v>0</v>
      </c>
      <c r="L639" s="148">
        <v>0</v>
      </c>
    </row>
    <row r="640" spans="1:12" ht="15" thickBot="1" x14ac:dyDescent="0.4">
      <c r="A640" s="649"/>
      <c r="B640" s="567"/>
      <c r="C640" s="143" t="s">
        <v>219</v>
      </c>
      <c r="D640" s="149">
        <v>0</v>
      </c>
      <c r="E640" s="149">
        <v>0</v>
      </c>
      <c r="F640" s="149">
        <v>1.7426916676944817E-2</v>
      </c>
      <c r="G640" s="149">
        <v>0</v>
      </c>
      <c r="H640" s="149">
        <v>0</v>
      </c>
      <c r="I640" s="149">
        <v>0</v>
      </c>
      <c r="J640" s="149">
        <v>0</v>
      </c>
      <c r="K640" s="149">
        <v>0</v>
      </c>
      <c r="L640" s="150">
        <v>0</v>
      </c>
    </row>
    <row r="641" spans="1:12" x14ac:dyDescent="0.35">
      <c r="A641" s="649"/>
      <c r="B641" s="565" t="s">
        <v>178</v>
      </c>
      <c r="C641" s="142" t="s">
        <v>210</v>
      </c>
      <c r="D641" s="145">
        <v>0.12599170123423298</v>
      </c>
      <c r="E641" s="145">
        <v>1.7255346374529023E-4</v>
      </c>
      <c r="F641" s="145">
        <v>2.9358986495675879E-2</v>
      </c>
      <c r="G641" s="145">
        <v>0</v>
      </c>
      <c r="H641" s="145">
        <v>4.7568625422031274E-2</v>
      </c>
      <c r="I641" s="145">
        <v>0.157585905546165</v>
      </c>
      <c r="J641" s="145">
        <v>0.11660318816214807</v>
      </c>
      <c r="K641" s="145">
        <v>0</v>
      </c>
      <c r="L641" s="146">
        <v>0</v>
      </c>
    </row>
    <row r="642" spans="1:12" x14ac:dyDescent="0.35">
      <c r="A642" s="649"/>
      <c r="B642" s="566"/>
      <c r="C642" s="32" t="s">
        <v>211</v>
      </c>
      <c r="D642" s="147">
        <v>0.40130359357343487</v>
      </c>
      <c r="E642" s="147">
        <v>5.9642160113571714E-2</v>
      </c>
      <c r="F642" s="147">
        <v>0</v>
      </c>
      <c r="G642" s="147">
        <v>5.2551153182919834E-3</v>
      </c>
      <c r="H642" s="147">
        <v>0</v>
      </c>
      <c r="I642" s="147">
        <v>0</v>
      </c>
      <c r="J642" s="147">
        <v>0</v>
      </c>
      <c r="K642" s="147">
        <v>6.9541572267857411E-3</v>
      </c>
      <c r="L642" s="148">
        <v>0</v>
      </c>
    </row>
    <row r="643" spans="1:12" x14ac:dyDescent="0.35">
      <c r="A643" s="649"/>
      <c r="B643" s="566"/>
      <c r="C643" s="32" t="s">
        <v>212</v>
      </c>
      <c r="D643" s="147">
        <v>1.4678878421215617E-3</v>
      </c>
      <c r="E643" s="147">
        <v>6.9058443817434967E-5</v>
      </c>
      <c r="F643" s="147">
        <v>0</v>
      </c>
      <c r="G643" s="147">
        <v>0</v>
      </c>
      <c r="H643" s="147">
        <v>0</v>
      </c>
      <c r="I643" s="147">
        <v>0</v>
      </c>
      <c r="J643" s="147">
        <v>0</v>
      </c>
      <c r="K643" s="147">
        <v>0</v>
      </c>
      <c r="L643" s="148">
        <v>0</v>
      </c>
    </row>
    <row r="644" spans="1:12" x14ac:dyDescent="0.35">
      <c r="A644" s="649"/>
      <c r="B644" s="566"/>
      <c r="C644" s="32" t="s">
        <v>213</v>
      </c>
      <c r="D644" s="147">
        <v>2.4200133916227433E-3</v>
      </c>
      <c r="E644" s="147">
        <v>1.7540763278090961E-2</v>
      </c>
      <c r="F644" s="147">
        <v>0</v>
      </c>
      <c r="G644" s="147">
        <v>0</v>
      </c>
      <c r="H644" s="147">
        <v>0</v>
      </c>
      <c r="I644" s="147">
        <v>0</v>
      </c>
      <c r="J644" s="147">
        <v>0</v>
      </c>
      <c r="K644" s="147">
        <v>0</v>
      </c>
      <c r="L644" s="148">
        <v>0</v>
      </c>
    </row>
    <row r="645" spans="1:12" x14ac:dyDescent="0.35">
      <c r="A645" s="649"/>
      <c r="B645" s="566"/>
      <c r="C645" s="32" t="s">
        <v>214</v>
      </c>
      <c r="D645" s="147">
        <v>1.1613807224118644E-4</v>
      </c>
      <c r="E645" s="147">
        <v>1.9280483573352211E-4</v>
      </c>
      <c r="F645" s="147">
        <v>0</v>
      </c>
      <c r="G645" s="147">
        <v>0</v>
      </c>
      <c r="H645" s="147">
        <v>0</v>
      </c>
      <c r="I645" s="147">
        <v>0</v>
      </c>
      <c r="J645" s="147">
        <v>0</v>
      </c>
      <c r="K645" s="147">
        <v>0</v>
      </c>
      <c r="L645" s="148">
        <v>0</v>
      </c>
    </row>
    <row r="646" spans="1:12" x14ac:dyDescent="0.35">
      <c r="A646" s="649"/>
      <c r="B646" s="566"/>
      <c r="C646" s="32" t="s">
        <v>215</v>
      </c>
      <c r="D646" s="147">
        <v>2.5316382727709801E-5</v>
      </c>
      <c r="E646" s="147">
        <v>0</v>
      </c>
      <c r="F646" s="147">
        <v>0</v>
      </c>
      <c r="G646" s="147">
        <v>0</v>
      </c>
      <c r="H646" s="147">
        <v>0</v>
      </c>
      <c r="I646" s="147">
        <v>0</v>
      </c>
      <c r="J646" s="147">
        <v>0</v>
      </c>
      <c r="K646" s="147">
        <v>0</v>
      </c>
      <c r="L646" s="148">
        <v>0</v>
      </c>
    </row>
    <row r="647" spans="1:12" x14ac:dyDescent="0.35">
      <c r="A647" s="649"/>
      <c r="B647" s="566"/>
      <c r="C647" s="32" t="s">
        <v>216</v>
      </c>
      <c r="D647" s="147">
        <v>0</v>
      </c>
      <c r="E647" s="147">
        <v>0</v>
      </c>
      <c r="F647" s="147">
        <v>0</v>
      </c>
      <c r="G647" s="147">
        <v>0</v>
      </c>
      <c r="H647" s="147">
        <v>0</v>
      </c>
      <c r="I647" s="147">
        <v>0</v>
      </c>
      <c r="J647" s="147">
        <v>0</v>
      </c>
      <c r="K647" s="147">
        <v>0</v>
      </c>
      <c r="L647" s="148">
        <v>0</v>
      </c>
    </row>
    <row r="648" spans="1:12" x14ac:dyDescent="0.35">
      <c r="A648" s="649"/>
      <c r="B648" s="566"/>
      <c r="C648" s="32" t="s">
        <v>217</v>
      </c>
      <c r="D648" s="147">
        <v>0</v>
      </c>
      <c r="E648" s="147">
        <v>0</v>
      </c>
      <c r="F648" s="147">
        <v>0</v>
      </c>
      <c r="G648" s="147">
        <v>0</v>
      </c>
      <c r="H648" s="147">
        <v>0</v>
      </c>
      <c r="I648" s="147">
        <v>0</v>
      </c>
      <c r="J648" s="147">
        <v>0</v>
      </c>
      <c r="K648" s="147">
        <v>0</v>
      </c>
      <c r="L648" s="148">
        <v>0</v>
      </c>
    </row>
    <row r="649" spans="1:12" x14ac:dyDescent="0.35">
      <c r="A649" s="649"/>
      <c r="B649" s="566"/>
      <c r="C649" s="32" t="s">
        <v>218</v>
      </c>
      <c r="D649" s="147">
        <v>0</v>
      </c>
      <c r="E649" s="147">
        <v>0</v>
      </c>
      <c r="F649" s="147">
        <v>0</v>
      </c>
      <c r="G649" s="147">
        <v>2.7196793477318449E-2</v>
      </c>
      <c r="H649" s="147">
        <v>0</v>
      </c>
      <c r="I649" s="147">
        <v>0</v>
      </c>
      <c r="J649" s="147">
        <v>0</v>
      </c>
      <c r="K649" s="147">
        <v>0</v>
      </c>
      <c r="L649" s="148">
        <v>0</v>
      </c>
    </row>
    <row r="650" spans="1:12" ht="15" thickBot="1" x14ac:dyDescent="0.4">
      <c r="A650" s="649"/>
      <c r="B650" s="567"/>
      <c r="C650" s="143" t="s">
        <v>219</v>
      </c>
      <c r="D650" s="149">
        <v>0</v>
      </c>
      <c r="E650" s="149">
        <v>0</v>
      </c>
      <c r="F650" s="149">
        <v>5.352377202436871E-4</v>
      </c>
      <c r="G650" s="149">
        <v>0</v>
      </c>
      <c r="H650" s="149">
        <v>0</v>
      </c>
      <c r="I650" s="149">
        <v>0</v>
      </c>
      <c r="J650" s="149">
        <v>0</v>
      </c>
      <c r="K650" s="149">
        <v>0</v>
      </c>
      <c r="L650" s="150">
        <v>0</v>
      </c>
    </row>
    <row r="651" spans="1:12" x14ac:dyDescent="0.35">
      <c r="A651" s="649"/>
      <c r="B651" s="565" t="s">
        <v>179</v>
      </c>
      <c r="C651" s="142" t="s">
        <v>210</v>
      </c>
      <c r="D651" s="145">
        <v>0.31677777518130024</v>
      </c>
      <c r="E651" s="145">
        <v>8.9912512205249286E-5</v>
      </c>
      <c r="F651" s="145">
        <v>4.4221379697151854E-3</v>
      </c>
      <c r="G651" s="145">
        <v>0</v>
      </c>
      <c r="H651" s="145">
        <v>2.2435167189938789E-2</v>
      </c>
      <c r="I651" s="145">
        <v>8.2053566139901474E-2</v>
      </c>
      <c r="J651" s="145">
        <v>9.0947325958378386E-2</v>
      </c>
      <c r="K651" s="145">
        <v>0</v>
      </c>
      <c r="L651" s="146">
        <v>0</v>
      </c>
    </row>
    <row r="652" spans="1:12" x14ac:dyDescent="0.35">
      <c r="A652" s="649"/>
      <c r="B652" s="566"/>
      <c r="C652" s="32" t="s">
        <v>211</v>
      </c>
      <c r="D652" s="147">
        <v>0.32035103132805276</v>
      </c>
      <c r="E652" s="147">
        <v>4.5156806648176818E-2</v>
      </c>
      <c r="F652" s="147">
        <v>0</v>
      </c>
      <c r="G652" s="147">
        <v>2.725514714984721E-4</v>
      </c>
      <c r="H652" s="147">
        <v>0</v>
      </c>
      <c r="I652" s="147">
        <v>0</v>
      </c>
      <c r="J652" s="147">
        <v>0</v>
      </c>
      <c r="K652" s="147">
        <v>5.7618259618212033E-3</v>
      </c>
      <c r="L652" s="148">
        <v>0</v>
      </c>
    </row>
    <row r="653" spans="1:12" x14ac:dyDescent="0.35">
      <c r="A653" s="649"/>
      <c r="B653" s="566"/>
      <c r="C653" s="32" t="s">
        <v>212</v>
      </c>
      <c r="D653" s="147">
        <v>0</v>
      </c>
      <c r="E653" s="147">
        <v>0</v>
      </c>
      <c r="F653" s="147">
        <v>0</v>
      </c>
      <c r="G653" s="147">
        <v>0</v>
      </c>
      <c r="H653" s="147">
        <v>0</v>
      </c>
      <c r="I653" s="147">
        <v>0</v>
      </c>
      <c r="J653" s="147">
        <v>0</v>
      </c>
      <c r="K653" s="147">
        <v>0</v>
      </c>
      <c r="L653" s="148">
        <v>0</v>
      </c>
    </row>
    <row r="654" spans="1:12" x14ac:dyDescent="0.35">
      <c r="A654" s="649"/>
      <c r="B654" s="566"/>
      <c r="C654" s="32" t="s">
        <v>213</v>
      </c>
      <c r="D654" s="147">
        <v>5.2337004080094292E-3</v>
      </c>
      <c r="E654" s="147">
        <v>1.1264537928352216E-2</v>
      </c>
      <c r="F654" s="147">
        <v>0</v>
      </c>
      <c r="G654" s="147">
        <v>0</v>
      </c>
      <c r="H654" s="147">
        <v>0</v>
      </c>
      <c r="I654" s="147">
        <v>0</v>
      </c>
      <c r="J654" s="147">
        <v>0</v>
      </c>
      <c r="K654" s="147">
        <v>0</v>
      </c>
      <c r="L654" s="148">
        <v>0</v>
      </c>
    </row>
    <row r="655" spans="1:12" x14ac:dyDescent="0.35">
      <c r="A655" s="649"/>
      <c r="B655" s="566"/>
      <c r="C655" s="32" t="s">
        <v>214</v>
      </c>
      <c r="D655" s="147">
        <v>6.9376106013060317E-4</v>
      </c>
      <c r="E655" s="147">
        <v>5.7204163310150372E-5</v>
      </c>
      <c r="F655" s="147">
        <v>0</v>
      </c>
      <c r="G655" s="147">
        <v>0</v>
      </c>
      <c r="H655" s="147">
        <v>0</v>
      </c>
      <c r="I655" s="147">
        <v>0</v>
      </c>
      <c r="J655" s="147">
        <v>0</v>
      </c>
      <c r="K655" s="147">
        <v>0</v>
      </c>
      <c r="L655" s="148">
        <v>0</v>
      </c>
    </row>
    <row r="656" spans="1:12" x14ac:dyDescent="0.35">
      <c r="A656" s="649"/>
      <c r="B656" s="566"/>
      <c r="C656" s="32" t="s">
        <v>215</v>
      </c>
      <c r="D656" s="147">
        <v>9.8024264779630627E-4</v>
      </c>
      <c r="E656" s="147">
        <v>0</v>
      </c>
      <c r="F656" s="147">
        <v>0</v>
      </c>
      <c r="G656" s="147">
        <v>0</v>
      </c>
      <c r="H656" s="147">
        <v>0</v>
      </c>
      <c r="I656" s="147">
        <v>0</v>
      </c>
      <c r="J656" s="147">
        <v>0</v>
      </c>
      <c r="K656" s="147">
        <v>0</v>
      </c>
      <c r="L656" s="148">
        <v>0</v>
      </c>
    </row>
    <row r="657" spans="1:12" x14ac:dyDescent="0.35">
      <c r="A657" s="649"/>
      <c r="B657" s="566"/>
      <c r="C657" s="32" t="s">
        <v>216</v>
      </c>
      <c r="D657" s="147">
        <v>0</v>
      </c>
      <c r="E657" s="147">
        <v>0</v>
      </c>
      <c r="F657" s="147">
        <v>0</v>
      </c>
      <c r="G657" s="147">
        <v>0</v>
      </c>
      <c r="H657" s="147">
        <v>0</v>
      </c>
      <c r="I657" s="147">
        <v>0</v>
      </c>
      <c r="J657" s="147">
        <v>0</v>
      </c>
      <c r="K657" s="147">
        <v>0</v>
      </c>
      <c r="L657" s="148">
        <v>0</v>
      </c>
    </row>
    <row r="658" spans="1:12" x14ac:dyDescent="0.35">
      <c r="A658" s="649"/>
      <c r="B658" s="566"/>
      <c r="C658" s="32" t="s">
        <v>217</v>
      </c>
      <c r="D658" s="147">
        <v>0</v>
      </c>
      <c r="E658" s="147">
        <v>0</v>
      </c>
      <c r="F658" s="147">
        <v>0</v>
      </c>
      <c r="G658" s="147">
        <v>0</v>
      </c>
      <c r="H658" s="147">
        <v>0</v>
      </c>
      <c r="I658" s="147">
        <v>0</v>
      </c>
      <c r="J658" s="147">
        <v>0</v>
      </c>
      <c r="K658" s="147">
        <v>0</v>
      </c>
      <c r="L658" s="148">
        <v>0</v>
      </c>
    </row>
    <row r="659" spans="1:12" x14ac:dyDescent="0.35">
      <c r="A659" s="649"/>
      <c r="B659" s="566"/>
      <c r="C659" s="32" t="s">
        <v>218</v>
      </c>
      <c r="D659" s="147">
        <v>0</v>
      </c>
      <c r="E659" s="147">
        <v>0</v>
      </c>
      <c r="F659" s="147">
        <v>0</v>
      </c>
      <c r="G659" s="147">
        <v>6.806187352463923E-2</v>
      </c>
      <c r="H659" s="147">
        <v>0</v>
      </c>
      <c r="I659" s="147">
        <v>0</v>
      </c>
      <c r="J659" s="147">
        <v>0</v>
      </c>
      <c r="K659" s="147">
        <v>0</v>
      </c>
      <c r="L659" s="148">
        <v>0</v>
      </c>
    </row>
    <row r="660" spans="1:12" ht="15" thickBot="1" x14ac:dyDescent="0.4">
      <c r="A660" s="649"/>
      <c r="B660" s="567"/>
      <c r="C660" s="143" t="s">
        <v>219</v>
      </c>
      <c r="D660" s="149">
        <v>0</v>
      </c>
      <c r="E660" s="149">
        <v>0</v>
      </c>
      <c r="F660" s="149">
        <v>2.5440579906773283E-2</v>
      </c>
      <c r="G660" s="149">
        <v>0</v>
      </c>
      <c r="H660" s="149">
        <v>0</v>
      </c>
      <c r="I660" s="149">
        <v>0</v>
      </c>
      <c r="J660" s="149">
        <v>0</v>
      </c>
      <c r="K660" s="149">
        <v>0</v>
      </c>
      <c r="L660" s="150">
        <v>0</v>
      </c>
    </row>
    <row r="661" spans="1:12" x14ac:dyDescent="0.35">
      <c r="A661" s="649"/>
      <c r="B661" s="565" t="s">
        <v>142</v>
      </c>
      <c r="C661" s="142" t="s">
        <v>210</v>
      </c>
      <c r="D661" s="145">
        <v>0.29728137643698371</v>
      </c>
      <c r="E661" s="145">
        <v>0</v>
      </c>
      <c r="F661" s="145">
        <v>4.4439954053172807E-3</v>
      </c>
      <c r="G661" s="145">
        <v>0</v>
      </c>
      <c r="H661" s="145">
        <v>9.336628089107471E-3</v>
      </c>
      <c r="I661" s="145">
        <v>7.9336374615771671E-2</v>
      </c>
      <c r="J661" s="145">
        <v>0.23424931230177362</v>
      </c>
      <c r="K661" s="145">
        <v>0</v>
      </c>
      <c r="L661" s="146">
        <v>0</v>
      </c>
    </row>
    <row r="662" spans="1:12" x14ac:dyDescent="0.35">
      <c r="A662" s="649"/>
      <c r="B662" s="566"/>
      <c r="C662" s="32" t="s">
        <v>211</v>
      </c>
      <c r="D662" s="147">
        <v>0.26438825074497535</v>
      </c>
      <c r="E662" s="147">
        <v>3.4756950743869794E-2</v>
      </c>
      <c r="F662" s="147">
        <v>0</v>
      </c>
      <c r="G662" s="147">
        <v>3.3690570647426511E-2</v>
      </c>
      <c r="H662" s="147">
        <v>0</v>
      </c>
      <c r="I662" s="147">
        <v>0</v>
      </c>
      <c r="J662" s="147">
        <v>0</v>
      </c>
      <c r="K662" s="147">
        <v>5.9672482252819629E-3</v>
      </c>
      <c r="L662" s="148">
        <v>0</v>
      </c>
    </row>
    <row r="663" spans="1:12" x14ac:dyDescent="0.35">
      <c r="A663" s="649"/>
      <c r="B663" s="566"/>
      <c r="C663" s="32" t="s">
        <v>212</v>
      </c>
      <c r="D663" s="147">
        <v>1.9005265807599909E-4</v>
      </c>
      <c r="E663" s="147">
        <v>0</v>
      </c>
      <c r="F663" s="147">
        <v>0</v>
      </c>
      <c r="G663" s="147">
        <v>0</v>
      </c>
      <c r="H663" s="147">
        <v>0</v>
      </c>
      <c r="I663" s="147">
        <v>0</v>
      </c>
      <c r="J663" s="147">
        <v>0</v>
      </c>
      <c r="K663" s="147">
        <v>0</v>
      </c>
      <c r="L663" s="148">
        <v>0</v>
      </c>
    </row>
    <row r="664" spans="1:12" x14ac:dyDescent="0.35">
      <c r="A664" s="649"/>
      <c r="B664" s="566"/>
      <c r="C664" s="32" t="s">
        <v>213</v>
      </c>
      <c r="D664" s="147">
        <v>0</v>
      </c>
      <c r="E664" s="147">
        <v>0</v>
      </c>
      <c r="F664" s="147">
        <v>0</v>
      </c>
      <c r="G664" s="147">
        <v>0</v>
      </c>
      <c r="H664" s="147">
        <v>0</v>
      </c>
      <c r="I664" s="147">
        <v>0</v>
      </c>
      <c r="J664" s="147">
        <v>0</v>
      </c>
      <c r="K664" s="147">
        <v>0</v>
      </c>
      <c r="L664" s="148">
        <v>0</v>
      </c>
    </row>
    <row r="665" spans="1:12" x14ac:dyDescent="0.35">
      <c r="A665" s="649"/>
      <c r="B665" s="566"/>
      <c r="C665" s="32" t="s">
        <v>214</v>
      </c>
      <c r="D665" s="147">
        <v>2.8905678551767374E-4</v>
      </c>
      <c r="E665" s="147">
        <v>1.4760444972470669E-4</v>
      </c>
      <c r="F665" s="147">
        <v>0</v>
      </c>
      <c r="G665" s="147">
        <v>0</v>
      </c>
      <c r="H665" s="147">
        <v>0</v>
      </c>
      <c r="I665" s="147">
        <v>0</v>
      </c>
      <c r="J665" s="147">
        <v>0</v>
      </c>
      <c r="K665" s="147">
        <v>0</v>
      </c>
      <c r="L665" s="148">
        <v>0</v>
      </c>
    </row>
    <row r="666" spans="1:12" x14ac:dyDescent="0.35">
      <c r="A666" s="649"/>
      <c r="B666" s="566"/>
      <c r="C666" s="32" t="s">
        <v>215</v>
      </c>
      <c r="D666" s="147">
        <v>4.2804823182124427E-4</v>
      </c>
      <c r="E666" s="147">
        <v>0</v>
      </c>
      <c r="F666" s="147">
        <v>0</v>
      </c>
      <c r="G666" s="147">
        <v>0</v>
      </c>
      <c r="H666" s="147">
        <v>0</v>
      </c>
      <c r="I666" s="147">
        <v>0</v>
      </c>
      <c r="J666" s="147">
        <v>0</v>
      </c>
      <c r="K666" s="147">
        <v>0</v>
      </c>
      <c r="L666" s="148">
        <v>0</v>
      </c>
    </row>
    <row r="667" spans="1:12" x14ac:dyDescent="0.35">
      <c r="A667" s="649"/>
      <c r="B667" s="566"/>
      <c r="C667" s="32" t="s">
        <v>216</v>
      </c>
      <c r="D667" s="147">
        <v>0</v>
      </c>
      <c r="E667" s="147">
        <v>0</v>
      </c>
      <c r="F667" s="147">
        <v>0</v>
      </c>
      <c r="G667" s="147">
        <v>0</v>
      </c>
      <c r="H667" s="147">
        <v>0</v>
      </c>
      <c r="I667" s="147">
        <v>0</v>
      </c>
      <c r="J667" s="147">
        <v>0</v>
      </c>
      <c r="K667" s="147">
        <v>0</v>
      </c>
      <c r="L667" s="148">
        <v>0</v>
      </c>
    </row>
    <row r="668" spans="1:12" x14ac:dyDescent="0.35">
      <c r="A668" s="649"/>
      <c r="B668" s="566"/>
      <c r="C668" s="32" t="s">
        <v>217</v>
      </c>
      <c r="D668" s="147">
        <v>0</v>
      </c>
      <c r="E668" s="147">
        <v>0</v>
      </c>
      <c r="F668" s="147">
        <v>0</v>
      </c>
      <c r="G668" s="147">
        <v>0</v>
      </c>
      <c r="H668" s="147">
        <v>0</v>
      </c>
      <c r="I668" s="147">
        <v>0</v>
      </c>
      <c r="J668" s="147">
        <v>0</v>
      </c>
      <c r="K668" s="147">
        <v>0</v>
      </c>
      <c r="L668" s="148">
        <v>0</v>
      </c>
    </row>
    <row r="669" spans="1:12" x14ac:dyDescent="0.35">
      <c r="A669" s="649"/>
      <c r="B669" s="566"/>
      <c r="C669" s="32" t="s">
        <v>218</v>
      </c>
      <c r="D669" s="147">
        <v>0</v>
      </c>
      <c r="E669" s="147">
        <v>0</v>
      </c>
      <c r="F669" s="147">
        <v>0</v>
      </c>
      <c r="G669" s="147">
        <v>3.0694629269399972E-2</v>
      </c>
      <c r="H669" s="147">
        <v>0</v>
      </c>
      <c r="I669" s="147">
        <v>0</v>
      </c>
      <c r="J669" s="147">
        <v>0</v>
      </c>
      <c r="K669" s="147">
        <v>0</v>
      </c>
      <c r="L669" s="148">
        <v>0</v>
      </c>
    </row>
    <row r="670" spans="1:12" ht="15" thickBot="1" x14ac:dyDescent="0.4">
      <c r="A670" s="649"/>
      <c r="B670" s="567"/>
      <c r="C670" s="143" t="s">
        <v>219</v>
      </c>
      <c r="D670" s="149">
        <v>0</v>
      </c>
      <c r="E670" s="149">
        <v>0</v>
      </c>
      <c r="F670" s="149">
        <v>4.7999013949530647E-3</v>
      </c>
      <c r="G670" s="149">
        <v>0</v>
      </c>
      <c r="H670" s="149">
        <v>0</v>
      </c>
      <c r="I670" s="149">
        <v>0</v>
      </c>
      <c r="J670" s="149">
        <v>0</v>
      </c>
      <c r="K670" s="149">
        <v>0</v>
      </c>
      <c r="L670" s="150">
        <v>0</v>
      </c>
    </row>
    <row r="671" spans="1:12" x14ac:dyDescent="0.35">
      <c r="A671" s="649"/>
      <c r="B671" s="565" t="s">
        <v>203</v>
      </c>
      <c r="C671" s="142" t="s">
        <v>210</v>
      </c>
      <c r="D671" s="145">
        <v>9.8745613359570467E-2</v>
      </c>
      <c r="E671" s="145">
        <v>1.0317615057402825E-3</v>
      </c>
      <c r="F671" s="145">
        <v>5.9032768688531502E-2</v>
      </c>
      <c r="G671" s="145">
        <v>0</v>
      </c>
      <c r="H671" s="145">
        <v>1.4322054052919725E-3</v>
      </c>
      <c r="I671" s="145">
        <v>0</v>
      </c>
      <c r="J671" s="145">
        <v>4.883861675404147E-2</v>
      </c>
      <c r="K671" s="145">
        <v>0</v>
      </c>
      <c r="L671" s="146">
        <v>0</v>
      </c>
    </row>
    <row r="672" spans="1:12" x14ac:dyDescent="0.35">
      <c r="A672" s="649"/>
      <c r="B672" s="566"/>
      <c r="C672" s="32" t="s">
        <v>211</v>
      </c>
      <c r="D672" s="147">
        <v>0.11588698508814305</v>
      </c>
      <c r="E672" s="147">
        <v>0.48794962390237123</v>
      </c>
      <c r="F672" s="147">
        <v>0</v>
      </c>
      <c r="G672" s="147">
        <v>1.5632462694772361E-2</v>
      </c>
      <c r="H672" s="147">
        <v>0</v>
      </c>
      <c r="I672" s="147">
        <v>0</v>
      </c>
      <c r="J672" s="147">
        <v>0</v>
      </c>
      <c r="K672" s="147">
        <v>6.9444459722124187E-4</v>
      </c>
      <c r="L672" s="148">
        <v>0</v>
      </c>
    </row>
    <row r="673" spans="1:12" x14ac:dyDescent="0.35">
      <c r="A673" s="649"/>
      <c r="B673" s="566"/>
      <c r="C673" s="32" t="s">
        <v>212</v>
      </c>
      <c r="D673" s="147">
        <v>7.7594615799582061E-3</v>
      </c>
      <c r="E673" s="147">
        <v>1.0620148301203746E-3</v>
      </c>
      <c r="F673" s="147">
        <v>0</v>
      </c>
      <c r="G673" s="147">
        <v>0</v>
      </c>
      <c r="H673" s="147">
        <v>0</v>
      </c>
      <c r="I673" s="147">
        <v>0</v>
      </c>
      <c r="J673" s="147">
        <v>0</v>
      </c>
      <c r="K673" s="147">
        <v>0</v>
      </c>
      <c r="L673" s="148">
        <v>0</v>
      </c>
    </row>
    <row r="674" spans="1:12" x14ac:dyDescent="0.35">
      <c r="A674" s="649"/>
      <c r="B674" s="566"/>
      <c r="C674" s="32" t="s">
        <v>213</v>
      </c>
      <c r="D674" s="147">
        <v>6.6639559924729812E-4</v>
      </c>
      <c r="E674" s="147">
        <v>2.5552453916570916E-2</v>
      </c>
      <c r="F674" s="147">
        <v>0</v>
      </c>
      <c r="G674" s="147">
        <v>0</v>
      </c>
      <c r="H674" s="147">
        <v>0</v>
      </c>
      <c r="I674" s="147">
        <v>0</v>
      </c>
      <c r="J674" s="147">
        <v>0</v>
      </c>
      <c r="K674" s="147">
        <v>0</v>
      </c>
      <c r="L674" s="148">
        <v>0</v>
      </c>
    </row>
    <row r="675" spans="1:12" x14ac:dyDescent="0.35">
      <c r="A675" s="649"/>
      <c r="B675" s="566"/>
      <c r="C675" s="32" t="s">
        <v>214</v>
      </c>
      <c r="D675" s="147">
        <v>1.9060075492970347E-4</v>
      </c>
      <c r="E675" s="147">
        <v>8.7709539238366198E-3</v>
      </c>
      <c r="F675" s="147">
        <v>0</v>
      </c>
      <c r="G675" s="147">
        <v>0</v>
      </c>
      <c r="H675" s="147">
        <v>0</v>
      </c>
      <c r="I675" s="147">
        <v>0</v>
      </c>
      <c r="J675" s="147">
        <v>0</v>
      </c>
      <c r="K675" s="147">
        <v>0</v>
      </c>
      <c r="L675" s="148">
        <v>0</v>
      </c>
    </row>
    <row r="676" spans="1:12" x14ac:dyDescent="0.35">
      <c r="A676" s="649"/>
      <c r="B676" s="566"/>
      <c r="C676" s="32" t="s">
        <v>215</v>
      </c>
      <c r="D676" s="147">
        <v>1.2305138068027612E-4</v>
      </c>
      <c r="E676" s="147">
        <v>0</v>
      </c>
      <c r="F676" s="147">
        <v>0</v>
      </c>
      <c r="G676" s="147">
        <v>0</v>
      </c>
      <c r="H676" s="147">
        <v>0</v>
      </c>
      <c r="I676" s="147">
        <v>0</v>
      </c>
      <c r="J676" s="147">
        <v>0</v>
      </c>
      <c r="K676" s="147">
        <v>0</v>
      </c>
      <c r="L676" s="148">
        <v>0</v>
      </c>
    </row>
    <row r="677" spans="1:12" x14ac:dyDescent="0.35">
      <c r="A677" s="649"/>
      <c r="B677" s="566"/>
      <c r="C677" s="32" t="s">
        <v>216</v>
      </c>
      <c r="D677" s="147">
        <v>0</v>
      </c>
      <c r="E677" s="147">
        <v>0</v>
      </c>
      <c r="F677" s="147">
        <v>0</v>
      </c>
      <c r="G677" s="147">
        <v>0</v>
      </c>
      <c r="H677" s="147">
        <v>0</v>
      </c>
      <c r="I677" s="147">
        <v>0</v>
      </c>
      <c r="J677" s="147">
        <v>0</v>
      </c>
      <c r="K677" s="147">
        <v>0</v>
      </c>
      <c r="L677" s="148">
        <v>0</v>
      </c>
    </row>
    <row r="678" spans="1:12" x14ac:dyDescent="0.35">
      <c r="A678" s="649"/>
      <c r="B678" s="566"/>
      <c r="C678" s="32" t="s">
        <v>217</v>
      </c>
      <c r="D678" s="147">
        <v>0</v>
      </c>
      <c r="E678" s="147">
        <v>0</v>
      </c>
      <c r="F678" s="147">
        <v>0</v>
      </c>
      <c r="G678" s="147">
        <v>0</v>
      </c>
      <c r="H678" s="147">
        <v>0</v>
      </c>
      <c r="I678" s="147">
        <v>0</v>
      </c>
      <c r="J678" s="147">
        <v>0</v>
      </c>
      <c r="K678" s="147">
        <v>0</v>
      </c>
      <c r="L678" s="148">
        <v>0</v>
      </c>
    </row>
    <row r="679" spans="1:12" x14ac:dyDescent="0.35">
      <c r="A679" s="649"/>
      <c r="B679" s="566"/>
      <c r="C679" s="32" t="s">
        <v>218</v>
      </c>
      <c r="D679" s="147">
        <v>0</v>
      </c>
      <c r="E679" s="147">
        <v>0</v>
      </c>
      <c r="F679" s="147">
        <v>0</v>
      </c>
      <c r="G679" s="147">
        <v>4.6272548558620868E-2</v>
      </c>
      <c r="H679" s="147">
        <v>0</v>
      </c>
      <c r="I679" s="147">
        <v>0</v>
      </c>
      <c r="J679" s="147">
        <v>0</v>
      </c>
      <c r="K679" s="147">
        <v>0</v>
      </c>
      <c r="L679" s="148">
        <v>0</v>
      </c>
    </row>
    <row r="680" spans="1:12" ht="15" thickBot="1" x14ac:dyDescent="0.4">
      <c r="A680" s="649"/>
      <c r="B680" s="567"/>
      <c r="C680" s="143" t="s">
        <v>219</v>
      </c>
      <c r="D680" s="149">
        <v>0</v>
      </c>
      <c r="E680" s="149">
        <v>0</v>
      </c>
      <c r="F680" s="149">
        <v>8.0358037460352139E-2</v>
      </c>
      <c r="G680" s="149">
        <v>0</v>
      </c>
      <c r="H680" s="149">
        <v>0</v>
      </c>
      <c r="I680" s="149">
        <v>0</v>
      </c>
      <c r="J680" s="149">
        <v>0</v>
      </c>
      <c r="K680" s="149">
        <v>0</v>
      </c>
      <c r="L680" s="150">
        <v>0</v>
      </c>
    </row>
    <row r="681" spans="1:12" x14ac:dyDescent="0.35">
      <c r="A681" s="649"/>
      <c r="B681" s="565" t="s">
        <v>225</v>
      </c>
      <c r="C681" s="142" t="s">
        <v>210</v>
      </c>
      <c r="D681" s="145">
        <v>0.1454378970449183</v>
      </c>
      <c r="E681" s="145">
        <v>6.9884493460927073E-4</v>
      </c>
      <c r="F681" s="145">
        <v>0.1311806044362408</v>
      </c>
      <c r="G681" s="145">
        <v>0</v>
      </c>
      <c r="H681" s="145">
        <v>2.5359426180656566E-3</v>
      </c>
      <c r="I681" s="145">
        <v>0</v>
      </c>
      <c r="J681" s="145">
        <v>8.6476373553904057E-2</v>
      </c>
      <c r="K681" s="145">
        <v>0</v>
      </c>
      <c r="L681" s="146">
        <v>0</v>
      </c>
    </row>
    <row r="682" spans="1:12" x14ac:dyDescent="0.35">
      <c r="A682" s="649"/>
      <c r="B682" s="566"/>
      <c r="C682" s="32" t="s">
        <v>211</v>
      </c>
      <c r="D682" s="147">
        <v>0.17068463937453252</v>
      </c>
      <c r="E682" s="147">
        <v>0.33050382390841887</v>
      </c>
      <c r="F682" s="147">
        <v>0</v>
      </c>
      <c r="G682" s="147">
        <v>1.9572671434182926E-2</v>
      </c>
      <c r="H682" s="147">
        <v>0</v>
      </c>
      <c r="I682" s="147">
        <v>0</v>
      </c>
      <c r="J682" s="147">
        <v>0</v>
      </c>
      <c r="K682" s="147">
        <v>2.6766571141219777E-3</v>
      </c>
      <c r="L682" s="148">
        <v>0</v>
      </c>
    </row>
    <row r="683" spans="1:12" x14ac:dyDescent="0.35">
      <c r="A683" s="649"/>
      <c r="B683" s="566"/>
      <c r="C683" s="32" t="s">
        <v>212</v>
      </c>
      <c r="D683" s="147">
        <v>1.142855602385686E-2</v>
      </c>
      <c r="E683" s="147">
        <v>7.1933647493181035E-4</v>
      </c>
      <c r="F683" s="147">
        <v>0</v>
      </c>
      <c r="G683" s="147">
        <v>0</v>
      </c>
      <c r="H683" s="147">
        <v>0</v>
      </c>
      <c r="I683" s="147">
        <v>0</v>
      </c>
      <c r="J683" s="147">
        <v>0</v>
      </c>
      <c r="K683" s="147">
        <v>0</v>
      </c>
      <c r="L683" s="148">
        <v>0</v>
      </c>
    </row>
    <row r="684" spans="1:12" x14ac:dyDescent="0.35">
      <c r="A684" s="649"/>
      <c r="B684" s="566"/>
      <c r="C684" s="32" t="s">
        <v>213</v>
      </c>
      <c r="D684" s="147">
        <v>9.8150359552272521E-4</v>
      </c>
      <c r="E684" s="147">
        <v>1.7307491011326299E-2</v>
      </c>
      <c r="F684" s="147">
        <v>0</v>
      </c>
      <c r="G684" s="147">
        <v>0</v>
      </c>
      <c r="H684" s="147">
        <v>0</v>
      </c>
      <c r="I684" s="147">
        <v>0</v>
      </c>
      <c r="J684" s="147">
        <v>0</v>
      </c>
      <c r="K684" s="147">
        <v>0</v>
      </c>
      <c r="L684" s="148">
        <v>0</v>
      </c>
    </row>
    <row r="685" spans="1:12" x14ac:dyDescent="0.35">
      <c r="A685" s="649"/>
      <c r="B685" s="566"/>
      <c r="C685" s="32" t="s">
        <v>214</v>
      </c>
      <c r="D685" s="147">
        <v>2.8072713337866178E-4</v>
      </c>
      <c r="E685" s="147">
        <v>5.9408464914250062E-3</v>
      </c>
      <c r="F685" s="147">
        <v>0</v>
      </c>
      <c r="G685" s="147">
        <v>0</v>
      </c>
      <c r="H685" s="147">
        <v>0</v>
      </c>
      <c r="I685" s="147">
        <v>0</v>
      </c>
      <c r="J685" s="147">
        <v>0</v>
      </c>
      <c r="K685" s="147">
        <v>0</v>
      </c>
      <c r="L685" s="148">
        <v>0</v>
      </c>
    </row>
    <row r="686" spans="1:12" x14ac:dyDescent="0.35">
      <c r="A686" s="649"/>
      <c r="B686" s="566"/>
      <c r="C686" s="32" t="s">
        <v>215</v>
      </c>
      <c r="D686" s="147">
        <v>1.8123674992473476E-4</v>
      </c>
      <c r="E686" s="147">
        <v>0</v>
      </c>
      <c r="F686" s="147">
        <v>0</v>
      </c>
      <c r="G686" s="147">
        <v>0</v>
      </c>
      <c r="H686" s="147">
        <v>0</v>
      </c>
      <c r="I686" s="147">
        <v>0</v>
      </c>
      <c r="J686" s="147">
        <v>0</v>
      </c>
      <c r="K686" s="147">
        <v>0</v>
      </c>
      <c r="L686" s="148">
        <v>0</v>
      </c>
    </row>
    <row r="687" spans="1:12" x14ac:dyDescent="0.35">
      <c r="A687" s="649"/>
      <c r="B687" s="566"/>
      <c r="C687" s="32" t="s">
        <v>216</v>
      </c>
      <c r="D687" s="147">
        <v>0</v>
      </c>
      <c r="E687" s="147">
        <v>0</v>
      </c>
      <c r="F687" s="147">
        <v>0</v>
      </c>
      <c r="G687" s="147">
        <v>0</v>
      </c>
      <c r="H687" s="147">
        <v>0</v>
      </c>
      <c r="I687" s="147">
        <v>0</v>
      </c>
      <c r="J687" s="147">
        <v>0</v>
      </c>
      <c r="K687" s="147">
        <v>0</v>
      </c>
      <c r="L687" s="148">
        <v>0</v>
      </c>
    </row>
    <row r="688" spans="1:12" x14ac:dyDescent="0.35">
      <c r="A688" s="649"/>
      <c r="B688" s="566"/>
      <c r="C688" s="32" t="s">
        <v>217</v>
      </c>
      <c r="D688" s="147">
        <v>0</v>
      </c>
      <c r="E688" s="147">
        <v>0</v>
      </c>
      <c r="F688" s="147">
        <v>0</v>
      </c>
      <c r="G688" s="147">
        <v>0</v>
      </c>
      <c r="H688" s="147">
        <v>0</v>
      </c>
      <c r="I688" s="147">
        <v>0</v>
      </c>
      <c r="J688" s="147">
        <v>0</v>
      </c>
      <c r="K688" s="147">
        <v>0</v>
      </c>
      <c r="L688" s="148">
        <v>0</v>
      </c>
    </row>
    <row r="689" spans="1:12" x14ac:dyDescent="0.35">
      <c r="A689" s="649"/>
      <c r="B689" s="566"/>
      <c r="C689" s="32" t="s">
        <v>218</v>
      </c>
      <c r="D689" s="147">
        <v>0</v>
      </c>
      <c r="E689" s="147">
        <v>0</v>
      </c>
      <c r="F689" s="147">
        <v>0</v>
      </c>
      <c r="G689" s="147">
        <v>5.7935682115078872E-2</v>
      </c>
      <c r="H689" s="147">
        <v>0</v>
      </c>
      <c r="I689" s="147">
        <v>0</v>
      </c>
      <c r="J689" s="147">
        <v>0</v>
      </c>
      <c r="K689" s="147">
        <v>0</v>
      </c>
      <c r="L689" s="148">
        <v>0</v>
      </c>
    </row>
    <row r="690" spans="1:12" ht="15" thickBot="1" x14ac:dyDescent="0.4">
      <c r="A690" s="649"/>
      <c r="B690" s="567"/>
      <c r="C690" s="143" t="s">
        <v>219</v>
      </c>
      <c r="D690" s="149">
        <v>0</v>
      </c>
      <c r="E690" s="149">
        <v>0</v>
      </c>
      <c r="F690" s="149">
        <v>1.5457165985560928E-2</v>
      </c>
      <c r="G690" s="149">
        <v>0</v>
      </c>
      <c r="H690" s="149">
        <v>0</v>
      </c>
      <c r="I690" s="149">
        <v>0</v>
      </c>
      <c r="J690" s="149">
        <v>0</v>
      </c>
      <c r="K690" s="149">
        <v>0</v>
      </c>
      <c r="L690" s="150">
        <v>0</v>
      </c>
    </row>
    <row r="691" spans="1:12" x14ac:dyDescent="0.35">
      <c r="A691" s="649"/>
      <c r="B691" s="565" t="s">
        <v>204</v>
      </c>
      <c r="C691" s="142" t="s">
        <v>210</v>
      </c>
      <c r="D691" s="145">
        <v>4.4123201431567421E-2</v>
      </c>
      <c r="E691" s="145">
        <v>8.6950423731652158E-4</v>
      </c>
      <c r="F691" s="145">
        <v>0.24439838600636379</v>
      </c>
      <c r="G691" s="145">
        <v>0</v>
      </c>
      <c r="H691" s="145">
        <v>9.594328308542093E-4</v>
      </c>
      <c r="I691" s="145">
        <v>0</v>
      </c>
      <c r="J691" s="145">
        <v>3.2716935820935107E-2</v>
      </c>
      <c r="K691" s="145">
        <v>0</v>
      </c>
      <c r="L691" s="146">
        <v>0</v>
      </c>
    </row>
    <row r="692" spans="1:12" x14ac:dyDescent="0.35">
      <c r="A692" s="649"/>
      <c r="B692" s="566"/>
      <c r="C692" s="32" t="s">
        <v>211</v>
      </c>
      <c r="D692" s="147">
        <v>5.178260190375935E-2</v>
      </c>
      <c r="E692" s="147">
        <v>0.41121350546578239</v>
      </c>
      <c r="F692" s="147">
        <v>0</v>
      </c>
      <c r="G692" s="147">
        <v>4.1649468453221268E-2</v>
      </c>
      <c r="H692" s="147">
        <v>0</v>
      </c>
      <c r="I692" s="147">
        <v>0</v>
      </c>
      <c r="J692" s="147">
        <v>0</v>
      </c>
      <c r="K692" s="147">
        <v>1.7511633529738613E-3</v>
      </c>
      <c r="L692" s="148">
        <v>0</v>
      </c>
    </row>
    <row r="693" spans="1:12" x14ac:dyDescent="0.35">
      <c r="A693" s="649"/>
      <c r="B693" s="566"/>
      <c r="C693" s="32" t="s">
        <v>212</v>
      </c>
      <c r="D693" s="147">
        <v>3.4672151465229739E-3</v>
      </c>
      <c r="E693" s="147">
        <v>8.9499985194747313E-4</v>
      </c>
      <c r="F693" s="147">
        <v>0</v>
      </c>
      <c r="G693" s="147">
        <v>0</v>
      </c>
      <c r="H693" s="147">
        <v>0</v>
      </c>
      <c r="I693" s="147">
        <v>0</v>
      </c>
      <c r="J693" s="147">
        <v>0</v>
      </c>
      <c r="K693" s="147">
        <v>0</v>
      </c>
      <c r="L693" s="148">
        <v>0</v>
      </c>
    </row>
    <row r="694" spans="1:12" x14ac:dyDescent="0.35">
      <c r="A694" s="649"/>
      <c r="B694" s="566"/>
      <c r="C694" s="32" t="s">
        <v>213</v>
      </c>
      <c r="D694" s="147">
        <v>2.9777026298504264E-4</v>
      </c>
      <c r="E694" s="147">
        <v>2.1534014237478583E-2</v>
      </c>
      <c r="F694" s="147">
        <v>0</v>
      </c>
      <c r="G694" s="147">
        <v>0</v>
      </c>
      <c r="H694" s="147">
        <v>0</v>
      </c>
      <c r="I694" s="147">
        <v>0</v>
      </c>
      <c r="J694" s="147">
        <v>0</v>
      </c>
      <c r="K694" s="147">
        <v>0</v>
      </c>
      <c r="L694" s="148">
        <v>0</v>
      </c>
    </row>
    <row r="695" spans="1:12" x14ac:dyDescent="0.35">
      <c r="A695" s="649"/>
      <c r="B695" s="566"/>
      <c r="C695" s="32" t="s">
        <v>214</v>
      </c>
      <c r="D695" s="147">
        <v>8.5167484576235372E-5</v>
      </c>
      <c r="E695" s="147">
        <v>7.3916128481766163E-3</v>
      </c>
      <c r="F695" s="147">
        <v>0</v>
      </c>
      <c r="G695" s="147">
        <v>0</v>
      </c>
      <c r="H695" s="147">
        <v>0</v>
      </c>
      <c r="I695" s="147">
        <v>0</v>
      </c>
      <c r="J695" s="147">
        <v>0</v>
      </c>
      <c r="K695" s="147">
        <v>0</v>
      </c>
      <c r="L695" s="148">
        <v>0</v>
      </c>
    </row>
    <row r="696" spans="1:12" x14ac:dyDescent="0.35">
      <c r="A696" s="649"/>
      <c r="B696" s="566"/>
      <c r="C696" s="32" t="s">
        <v>215</v>
      </c>
      <c r="D696" s="147">
        <v>5.4983919502506964E-5</v>
      </c>
      <c r="E696" s="147">
        <v>0</v>
      </c>
      <c r="F696" s="147">
        <v>0</v>
      </c>
      <c r="G696" s="147">
        <v>0</v>
      </c>
      <c r="H696" s="147">
        <v>0</v>
      </c>
      <c r="I696" s="147">
        <v>0</v>
      </c>
      <c r="J696" s="147">
        <v>0</v>
      </c>
      <c r="K696" s="147">
        <v>0</v>
      </c>
      <c r="L696" s="148">
        <v>0</v>
      </c>
    </row>
    <row r="697" spans="1:12" x14ac:dyDescent="0.35">
      <c r="A697" s="649"/>
      <c r="B697" s="566"/>
      <c r="C697" s="32" t="s">
        <v>216</v>
      </c>
      <c r="D697" s="147">
        <v>0</v>
      </c>
      <c r="E697" s="147">
        <v>0</v>
      </c>
      <c r="F697" s="147">
        <v>0</v>
      </c>
      <c r="G697" s="147">
        <v>0</v>
      </c>
      <c r="H697" s="147">
        <v>0</v>
      </c>
      <c r="I697" s="147">
        <v>0</v>
      </c>
      <c r="J697" s="147">
        <v>0</v>
      </c>
      <c r="K697" s="147">
        <v>0</v>
      </c>
      <c r="L697" s="148">
        <v>0</v>
      </c>
    </row>
    <row r="698" spans="1:12" x14ac:dyDescent="0.35">
      <c r="A698" s="649"/>
      <c r="B698" s="566"/>
      <c r="C698" s="32" t="s">
        <v>217</v>
      </c>
      <c r="D698" s="147">
        <v>0</v>
      </c>
      <c r="E698" s="147">
        <v>0</v>
      </c>
      <c r="F698" s="147">
        <v>0</v>
      </c>
      <c r="G698" s="147">
        <v>0</v>
      </c>
      <c r="H698" s="147">
        <v>0</v>
      </c>
      <c r="I698" s="147">
        <v>0</v>
      </c>
      <c r="J698" s="147">
        <v>0</v>
      </c>
      <c r="K698" s="147">
        <v>0</v>
      </c>
      <c r="L698" s="148">
        <v>0</v>
      </c>
    </row>
    <row r="699" spans="1:12" x14ac:dyDescent="0.35">
      <c r="A699" s="649"/>
      <c r="B699" s="566"/>
      <c r="C699" s="32" t="s">
        <v>218</v>
      </c>
      <c r="D699" s="147">
        <v>0</v>
      </c>
      <c r="E699" s="147">
        <v>0</v>
      </c>
      <c r="F699" s="147">
        <v>0</v>
      </c>
      <c r="G699" s="147">
        <v>0.12328364948453779</v>
      </c>
      <c r="H699" s="147">
        <v>0</v>
      </c>
      <c r="I699" s="147">
        <v>0</v>
      </c>
      <c r="J699" s="147">
        <v>0</v>
      </c>
      <c r="K699" s="147">
        <v>0</v>
      </c>
      <c r="L699" s="148">
        <v>0</v>
      </c>
    </row>
    <row r="700" spans="1:12" ht="15" thickBot="1" x14ac:dyDescent="0.4">
      <c r="A700" s="649"/>
      <c r="B700" s="567"/>
      <c r="C700" s="143" t="s">
        <v>219</v>
      </c>
      <c r="D700" s="149">
        <v>0</v>
      </c>
      <c r="E700" s="149">
        <v>0</v>
      </c>
      <c r="F700" s="149">
        <v>1.3526387261499132E-2</v>
      </c>
      <c r="G700" s="149">
        <v>0</v>
      </c>
      <c r="H700" s="149">
        <v>0</v>
      </c>
      <c r="I700" s="149">
        <v>0</v>
      </c>
      <c r="J700" s="149">
        <v>0</v>
      </c>
      <c r="K700" s="149">
        <v>0</v>
      </c>
      <c r="L700" s="150">
        <v>0</v>
      </c>
    </row>
    <row r="701" spans="1:12" x14ac:dyDescent="0.35">
      <c r="A701" s="649"/>
      <c r="B701" s="565" t="s">
        <v>146</v>
      </c>
      <c r="C701" s="142" t="s">
        <v>210</v>
      </c>
      <c r="D701" s="145">
        <v>0.19492163386748843</v>
      </c>
      <c r="E701" s="145">
        <v>7.729629687116327E-4</v>
      </c>
      <c r="F701" s="145">
        <v>7.1034157240574339E-2</v>
      </c>
      <c r="G701" s="145">
        <v>0</v>
      </c>
      <c r="H701" s="145">
        <v>1.9237327342772434E-3</v>
      </c>
      <c r="I701" s="145">
        <v>0</v>
      </c>
      <c r="J701" s="145">
        <v>6.5599840218042785E-2</v>
      </c>
      <c r="K701" s="145">
        <v>0</v>
      </c>
      <c r="L701" s="146">
        <v>0</v>
      </c>
    </row>
    <row r="702" spans="1:12" x14ac:dyDescent="0.35">
      <c r="A702" s="649"/>
      <c r="B702" s="566"/>
      <c r="C702" s="32" t="s">
        <v>211</v>
      </c>
      <c r="D702" s="147">
        <v>0.2287583185604746</v>
      </c>
      <c r="E702" s="147">
        <v>0.36555636915595835</v>
      </c>
      <c r="F702" s="147">
        <v>0</v>
      </c>
      <c r="G702" s="147">
        <v>4.4097910797698877E-4</v>
      </c>
      <c r="H702" s="147">
        <v>0</v>
      </c>
      <c r="I702" s="147">
        <v>0</v>
      </c>
      <c r="J702" s="147">
        <v>0</v>
      </c>
      <c r="K702" s="147">
        <v>3.2852672847718794E-3</v>
      </c>
      <c r="L702" s="148">
        <v>0</v>
      </c>
    </row>
    <row r="703" spans="1:12" x14ac:dyDescent="0.35">
      <c r="A703" s="649"/>
      <c r="B703" s="566"/>
      <c r="C703" s="32" t="s">
        <v>212</v>
      </c>
      <c r="D703" s="147">
        <v>1.5317003739598163E-2</v>
      </c>
      <c r="E703" s="147">
        <v>7.9562779900054382E-4</v>
      </c>
      <c r="F703" s="147">
        <v>0</v>
      </c>
      <c r="G703" s="147">
        <v>0</v>
      </c>
      <c r="H703" s="147">
        <v>0</v>
      </c>
      <c r="I703" s="147">
        <v>0</v>
      </c>
      <c r="J703" s="147">
        <v>0</v>
      </c>
      <c r="K703" s="147">
        <v>0</v>
      </c>
      <c r="L703" s="148">
        <v>0</v>
      </c>
    </row>
    <row r="704" spans="1:12" x14ac:dyDescent="0.35">
      <c r="A704" s="649"/>
      <c r="B704" s="566"/>
      <c r="C704" s="32" t="s">
        <v>213</v>
      </c>
      <c r="D704" s="147">
        <v>1.3154500193784864E-3</v>
      </c>
      <c r="E704" s="147">
        <v>1.9143087358205493E-2</v>
      </c>
      <c r="F704" s="147">
        <v>0</v>
      </c>
      <c r="G704" s="147">
        <v>0</v>
      </c>
      <c r="H704" s="147">
        <v>0</v>
      </c>
      <c r="I704" s="147">
        <v>0</v>
      </c>
      <c r="J704" s="147">
        <v>0</v>
      </c>
      <c r="K704" s="147">
        <v>0</v>
      </c>
      <c r="L704" s="148">
        <v>0</v>
      </c>
    </row>
    <row r="705" spans="1:12" x14ac:dyDescent="0.35">
      <c r="A705" s="649"/>
      <c r="B705" s="566"/>
      <c r="C705" s="32" t="s">
        <v>214</v>
      </c>
      <c r="D705" s="147">
        <v>3.7624163042047399E-4</v>
      </c>
      <c r="E705" s="147">
        <v>6.5709202617879898E-3</v>
      </c>
      <c r="F705" s="147">
        <v>0</v>
      </c>
      <c r="G705" s="147">
        <v>0</v>
      </c>
      <c r="H705" s="147">
        <v>0</v>
      </c>
      <c r="I705" s="147">
        <v>0</v>
      </c>
      <c r="J705" s="147">
        <v>0</v>
      </c>
      <c r="K705" s="147">
        <v>0</v>
      </c>
      <c r="L705" s="148">
        <v>0</v>
      </c>
    </row>
    <row r="706" spans="1:12" x14ac:dyDescent="0.35">
      <c r="A706" s="649"/>
      <c r="B706" s="566"/>
      <c r="C706" s="32" t="s">
        <v>215</v>
      </c>
      <c r="D706" s="147">
        <v>2.4290067533946826E-4</v>
      </c>
      <c r="E706" s="147">
        <v>0</v>
      </c>
      <c r="F706" s="147">
        <v>0</v>
      </c>
      <c r="G706" s="147">
        <v>0</v>
      </c>
      <c r="H706" s="147">
        <v>0</v>
      </c>
      <c r="I706" s="147">
        <v>0</v>
      </c>
      <c r="J706" s="147">
        <v>0</v>
      </c>
      <c r="K706" s="147">
        <v>0</v>
      </c>
      <c r="L706" s="148">
        <v>0</v>
      </c>
    </row>
    <row r="707" spans="1:12" x14ac:dyDescent="0.35">
      <c r="A707" s="649"/>
      <c r="B707" s="566"/>
      <c r="C707" s="32" t="s">
        <v>216</v>
      </c>
      <c r="D707" s="147">
        <v>0</v>
      </c>
      <c r="E707" s="147">
        <v>0</v>
      </c>
      <c r="F707" s="147">
        <v>0</v>
      </c>
      <c r="G707" s="147">
        <v>0</v>
      </c>
      <c r="H707" s="147">
        <v>0</v>
      </c>
      <c r="I707" s="147">
        <v>0</v>
      </c>
      <c r="J707" s="147">
        <v>0</v>
      </c>
      <c r="K707" s="147">
        <v>0</v>
      </c>
      <c r="L707" s="148">
        <v>0</v>
      </c>
    </row>
    <row r="708" spans="1:12" x14ac:dyDescent="0.35">
      <c r="A708" s="649"/>
      <c r="B708" s="566"/>
      <c r="C708" s="32" t="s">
        <v>217</v>
      </c>
      <c r="D708" s="147">
        <v>0</v>
      </c>
      <c r="E708" s="147">
        <v>0</v>
      </c>
      <c r="F708" s="147">
        <v>0</v>
      </c>
      <c r="G708" s="147">
        <v>0</v>
      </c>
      <c r="H708" s="147">
        <v>0</v>
      </c>
      <c r="I708" s="147">
        <v>0</v>
      </c>
      <c r="J708" s="147">
        <v>0</v>
      </c>
      <c r="K708" s="147">
        <v>0</v>
      </c>
      <c r="L708" s="148">
        <v>0</v>
      </c>
    </row>
    <row r="709" spans="1:12" x14ac:dyDescent="0.35">
      <c r="A709" s="649"/>
      <c r="B709" s="566"/>
      <c r="C709" s="32" t="s">
        <v>218</v>
      </c>
      <c r="D709" s="147">
        <v>0</v>
      </c>
      <c r="E709" s="147">
        <v>0</v>
      </c>
      <c r="F709" s="147">
        <v>0</v>
      </c>
      <c r="G709" s="147">
        <v>1.3053111071249332E-3</v>
      </c>
      <c r="H709" s="147">
        <v>0</v>
      </c>
      <c r="I709" s="147">
        <v>0</v>
      </c>
      <c r="J709" s="147">
        <v>0</v>
      </c>
      <c r="K709" s="147">
        <v>0</v>
      </c>
      <c r="L709" s="148">
        <v>0</v>
      </c>
    </row>
    <row r="710" spans="1:12" ht="15" thickBot="1" x14ac:dyDescent="0.4">
      <c r="A710" s="649"/>
      <c r="B710" s="567"/>
      <c r="C710" s="143" t="s">
        <v>219</v>
      </c>
      <c r="D710" s="149">
        <v>0</v>
      </c>
      <c r="E710" s="149">
        <v>0</v>
      </c>
      <c r="F710" s="149">
        <v>2.2640196270868169E-2</v>
      </c>
      <c r="G710" s="149">
        <v>0</v>
      </c>
      <c r="H710" s="149">
        <v>0</v>
      </c>
      <c r="I710" s="149">
        <v>0</v>
      </c>
      <c r="J710" s="149">
        <v>0</v>
      </c>
      <c r="K710" s="149">
        <v>0</v>
      </c>
      <c r="L710" s="150">
        <v>0</v>
      </c>
    </row>
    <row r="711" spans="1:12" x14ac:dyDescent="0.35">
      <c r="A711" s="649"/>
      <c r="B711" s="565" t="s">
        <v>205</v>
      </c>
      <c r="C711" s="142" t="s">
        <v>210</v>
      </c>
      <c r="D711" s="145">
        <v>0.25457016120206316</v>
      </c>
      <c r="E711" s="145">
        <v>1.6281325074149635E-4</v>
      </c>
      <c r="F711" s="145">
        <v>2.7575704834258145E-2</v>
      </c>
      <c r="G711" s="145">
        <v>0</v>
      </c>
      <c r="H711" s="145">
        <v>3.6647785498665794E-3</v>
      </c>
      <c r="I711" s="145">
        <v>0</v>
      </c>
      <c r="J711" s="145">
        <v>0.12497000390029804</v>
      </c>
      <c r="K711" s="145">
        <v>0</v>
      </c>
      <c r="L711" s="146">
        <v>0</v>
      </c>
    </row>
    <row r="712" spans="1:12" x14ac:dyDescent="0.35">
      <c r="A712" s="649"/>
      <c r="B712" s="566"/>
      <c r="C712" s="32" t="s">
        <v>211</v>
      </c>
      <c r="D712" s="147">
        <v>0.29876130666872136</v>
      </c>
      <c r="E712" s="147">
        <v>7.6999058429336034E-2</v>
      </c>
      <c r="F712" s="147">
        <v>0</v>
      </c>
      <c r="G712" s="147">
        <v>3.9896996203341695E-2</v>
      </c>
      <c r="H712" s="147">
        <v>0</v>
      </c>
      <c r="I712" s="147">
        <v>0</v>
      </c>
      <c r="J712" s="147">
        <v>0</v>
      </c>
      <c r="K712" s="147">
        <v>3.8499390673871295E-4</v>
      </c>
      <c r="L712" s="148">
        <v>0</v>
      </c>
    </row>
    <row r="713" spans="1:12" x14ac:dyDescent="0.35">
      <c r="A713" s="649"/>
      <c r="B713" s="566"/>
      <c r="C713" s="32" t="s">
        <v>212</v>
      </c>
      <c r="D713" s="147">
        <v>2.0004203913932397E-2</v>
      </c>
      <c r="E713" s="147">
        <v>1.6758726301144072E-4</v>
      </c>
      <c r="F713" s="147">
        <v>0</v>
      </c>
      <c r="G713" s="147">
        <v>0</v>
      </c>
      <c r="H713" s="147">
        <v>0</v>
      </c>
      <c r="I713" s="147">
        <v>0</v>
      </c>
      <c r="J713" s="147">
        <v>0</v>
      </c>
      <c r="K713" s="147">
        <v>0</v>
      </c>
      <c r="L713" s="148">
        <v>0</v>
      </c>
    </row>
    <row r="714" spans="1:12" x14ac:dyDescent="0.35">
      <c r="A714" s="649"/>
      <c r="B714" s="566"/>
      <c r="C714" s="32" t="s">
        <v>213</v>
      </c>
      <c r="D714" s="147">
        <v>1.7179946465772629E-3</v>
      </c>
      <c r="E714" s="147">
        <v>4.0322090555163937E-3</v>
      </c>
      <c r="F714" s="147">
        <v>0</v>
      </c>
      <c r="G714" s="147">
        <v>0</v>
      </c>
      <c r="H714" s="147">
        <v>0</v>
      </c>
      <c r="I714" s="147">
        <v>0</v>
      </c>
      <c r="J714" s="147">
        <v>0</v>
      </c>
      <c r="K714" s="147">
        <v>0</v>
      </c>
      <c r="L714" s="148">
        <v>0</v>
      </c>
    </row>
    <row r="715" spans="1:12" x14ac:dyDescent="0.35">
      <c r="A715" s="649"/>
      <c r="B715" s="566"/>
      <c r="C715" s="32" t="s">
        <v>214</v>
      </c>
      <c r="D715" s="147">
        <v>4.9137640910695531E-4</v>
      </c>
      <c r="E715" s="147">
        <v>1.3840674540567632E-3</v>
      </c>
      <c r="F715" s="147">
        <v>0</v>
      </c>
      <c r="G715" s="147">
        <v>0</v>
      </c>
      <c r="H715" s="147">
        <v>0</v>
      </c>
      <c r="I715" s="147">
        <v>0</v>
      </c>
      <c r="J715" s="147">
        <v>0</v>
      </c>
      <c r="K715" s="147">
        <v>0</v>
      </c>
      <c r="L715" s="148">
        <v>0</v>
      </c>
    </row>
    <row r="716" spans="1:12" x14ac:dyDescent="0.35">
      <c r="A716" s="649"/>
      <c r="B716" s="566"/>
      <c r="C716" s="32" t="s">
        <v>215</v>
      </c>
      <c r="D716" s="147">
        <v>3.1723140654205307E-4</v>
      </c>
      <c r="E716" s="147">
        <v>0</v>
      </c>
      <c r="F716" s="147">
        <v>0</v>
      </c>
      <c r="G716" s="147">
        <v>0</v>
      </c>
      <c r="H716" s="147">
        <v>0</v>
      </c>
      <c r="I716" s="147">
        <v>0</v>
      </c>
      <c r="J716" s="147">
        <v>0</v>
      </c>
      <c r="K716" s="147">
        <v>0</v>
      </c>
      <c r="L716" s="148">
        <v>0</v>
      </c>
    </row>
    <row r="717" spans="1:12" x14ac:dyDescent="0.35">
      <c r="A717" s="649"/>
      <c r="B717" s="566"/>
      <c r="C717" s="32" t="s">
        <v>216</v>
      </c>
      <c r="D717" s="147">
        <v>0</v>
      </c>
      <c r="E717" s="147">
        <v>0</v>
      </c>
      <c r="F717" s="147">
        <v>0</v>
      </c>
      <c r="G717" s="147">
        <v>0</v>
      </c>
      <c r="H717" s="147">
        <v>0</v>
      </c>
      <c r="I717" s="147">
        <v>0</v>
      </c>
      <c r="J717" s="147">
        <v>0</v>
      </c>
      <c r="K717" s="147">
        <v>0</v>
      </c>
      <c r="L717" s="148">
        <v>0</v>
      </c>
    </row>
    <row r="718" spans="1:12" x14ac:dyDescent="0.35">
      <c r="A718" s="649"/>
      <c r="B718" s="566"/>
      <c r="C718" s="32" t="s">
        <v>217</v>
      </c>
      <c r="D718" s="147">
        <v>0</v>
      </c>
      <c r="E718" s="147">
        <v>0</v>
      </c>
      <c r="F718" s="147">
        <v>0</v>
      </c>
      <c r="G718" s="147">
        <v>0</v>
      </c>
      <c r="H718" s="147">
        <v>0</v>
      </c>
      <c r="I718" s="147">
        <v>0</v>
      </c>
      <c r="J718" s="147">
        <v>0</v>
      </c>
      <c r="K718" s="147">
        <v>0</v>
      </c>
      <c r="L718" s="148">
        <v>0</v>
      </c>
    </row>
    <row r="719" spans="1:12" x14ac:dyDescent="0.35">
      <c r="A719" s="649"/>
      <c r="B719" s="566"/>
      <c r="C719" s="32" t="s">
        <v>218</v>
      </c>
      <c r="D719" s="147">
        <v>0</v>
      </c>
      <c r="E719" s="147">
        <v>0</v>
      </c>
      <c r="F719" s="147">
        <v>0</v>
      </c>
      <c r="G719" s="147">
        <v>0.11809628017085277</v>
      </c>
      <c r="H719" s="147">
        <v>0</v>
      </c>
      <c r="I719" s="147">
        <v>0</v>
      </c>
      <c r="J719" s="147">
        <v>0</v>
      </c>
      <c r="K719" s="147">
        <v>0</v>
      </c>
      <c r="L719" s="148">
        <v>0</v>
      </c>
    </row>
    <row r="720" spans="1:12" ht="15" thickBot="1" x14ac:dyDescent="0.4">
      <c r="A720" s="649"/>
      <c r="B720" s="567"/>
      <c r="C720" s="143" t="s">
        <v>219</v>
      </c>
      <c r="D720" s="149">
        <v>0</v>
      </c>
      <c r="E720" s="149">
        <v>0</v>
      </c>
      <c r="F720" s="149">
        <v>2.6803232735038571E-2</v>
      </c>
      <c r="G720" s="149">
        <v>0</v>
      </c>
      <c r="H720" s="149">
        <v>0</v>
      </c>
      <c r="I720" s="149">
        <v>0</v>
      </c>
      <c r="J720" s="149">
        <v>0</v>
      </c>
      <c r="K720" s="149">
        <v>0</v>
      </c>
      <c r="L720" s="150">
        <v>0</v>
      </c>
    </row>
    <row r="721" spans="1:12" x14ac:dyDescent="0.35">
      <c r="A721" s="649"/>
      <c r="B721" s="565" t="s">
        <v>148</v>
      </c>
      <c r="C721" s="142" t="s">
        <v>210</v>
      </c>
      <c r="D721" s="145">
        <v>0.31699041198376593</v>
      </c>
      <c r="E721" s="145">
        <v>1.9684265799586585E-4</v>
      </c>
      <c r="F721" s="145">
        <v>5.1993581388395139E-3</v>
      </c>
      <c r="G721" s="145">
        <v>0</v>
      </c>
      <c r="H721" s="145">
        <v>4.8186912777671998E-3</v>
      </c>
      <c r="I721" s="145">
        <v>0</v>
      </c>
      <c r="J721" s="145">
        <v>0.1643187602150811</v>
      </c>
      <c r="K721" s="145">
        <v>0</v>
      </c>
      <c r="L721" s="146">
        <v>0</v>
      </c>
    </row>
    <row r="722" spans="1:12" x14ac:dyDescent="0.35">
      <c r="A722" s="649"/>
      <c r="B722" s="566"/>
      <c r="C722" s="32" t="s">
        <v>211</v>
      </c>
      <c r="D722" s="147">
        <v>0.3720171650854055</v>
      </c>
      <c r="E722" s="147">
        <v>9.3092541641308091E-2</v>
      </c>
      <c r="F722" s="147">
        <v>0</v>
      </c>
      <c r="G722" s="147">
        <v>5.0198122838184207E-5</v>
      </c>
      <c r="H722" s="147">
        <v>0</v>
      </c>
      <c r="I722" s="147">
        <v>0</v>
      </c>
      <c r="J722" s="147">
        <v>0</v>
      </c>
      <c r="K722" s="147">
        <v>6.4310175897950043E-4</v>
      </c>
      <c r="L722" s="148">
        <v>0</v>
      </c>
    </row>
    <row r="723" spans="1:12" x14ac:dyDescent="0.35">
      <c r="A723" s="649"/>
      <c r="B723" s="566"/>
      <c r="C723" s="32" t="s">
        <v>212</v>
      </c>
      <c r="D723" s="147">
        <v>2.4909206994811382E-2</v>
      </c>
      <c r="E723" s="147">
        <v>2.0261448099086741E-4</v>
      </c>
      <c r="F723" s="147">
        <v>0</v>
      </c>
      <c r="G723" s="147">
        <v>0</v>
      </c>
      <c r="H723" s="147">
        <v>0</v>
      </c>
      <c r="I723" s="147">
        <v>0</v>
      </c>
      <c r="J723" s="147">
        <v>0</v>
      </c>
      <c r="K723" s="147">
        <v>0</v>
      </c>
      <c r="L723" s="148">
        <v>0</v>
      </c>
    </row>
    <row r="724" spans="1:12" x14ac:dyDescent="0.35">
      <c r="A724" s="649"/>
      <c r="B724" s="566"/>
      <c r="C724" s="32" t="s">
        <v>213</v>
      </c>
      <c r="D724" s="147">
        <v>2.1392445533794054E-3</v>
      </c>
      <c r="E724" s="147">
        <v>4.8749763576863029E-3</v>
      </c>
      <c r="F724" s="147">
        <v>0</v>
      </c>
      <c r="G724" s="147">
        <v>0</v>
      </c>
      <c r="H724" s="147">
        <v>0</v>
      </c>
      <c r="I724" s="147">
        <v>0</v>
      </c>
      <c r="J724" s="147">
        <v>0</v>
      </c>
      <c r="K724" s="147">
        <v>0</v>
      </c>
      <c r="L724" s="148">
        <v>0</v>
      </c>
    </row>
    <row r="725" spans="1:12" x14ac:dyDescent="0.35">
      <c r="A725" s="649"/>
      <c r="B725" s="566"/>
      <c r="C725" s="32" t="s">
        <v>214</v>
      </c>
      <c r="D725" s="147">
        <v>6.1186122374445396E-4</v>
      </c>
      <c r="E725" s="147">
        <v>1.6733497750417822E-3</v>
      </c>
      <c r="F725" s="147">
        <v>0</v>
      </c>
      <c r="G725" s="147">
        <v>0</v>
      </c>
      <c r="H725" s="147">
        <v>0</v>
      </c>
      <c r="I725" s="147">
        <v>0</v>
      </c>
      <c r="J725" s="147">
        <v>0</v>
      </c>
      <c r="K725" s="147">
        <v>0</v>
      </c>
      <c r="L725" s="148">
        <v>0</v>
      </c>
    </row>
    <row r="726" spans="1:12" x14ac:dyDescent="0.35">
      <c r="A726" s="649"/>
      <c r="B726" s="566"/>
      <c r="C726" s="32" t="s">
        <v>215</v>
      </c>
      <c r="D726" s="147">
        <v>3.9501610785459162E-4</v>
      </c>
      <c r="E726" s="147">
        <v>0</v>
      </c>
      <c r="F726" s="147">
        <v>0</v>
      </c>
      <c r="G726" s="147">
        <v>0</v>
      </c>
      <c r="H726" s="147">
        <v>0</v>
      </c>
      <c r="I726" s="147">
        <v>0</v>
      </c>
      <c r="J726" s="147">
        <v>0</v>
      </c>
      <c r="K726" s="147">
        <v>0</v>
      </c>
      <c r="L726" s="148">
        <v>0</v>
      </c>
    </row>
    <row r="727" spans="1:12" x14ac:dyDescent="0.35">
      <c r="A727" s="649"/>
      <c r="B727" s="566"/>
      <c r="C727" s="32" t="s">
        <v>216</v>
      </c>
      <c r="D727" s="147">
        <v>0</v>
      </c>
      <c r="E727" s="147">
        <v>0</v>
      </c>
      <c r="F727" s="147">
        <v>0</v>
      </c>
      <c r="G727" s="147">
        <v>0</v>
      </c>
      <c r="H727" s="147">
        <v>0</v>
      </c>
      <c r="I727" s="147">
        <v>0</v>
      </c>
      <c r="J727" s="147">
        <v>0</v>
      </c>
      <c r="K727" s="147">
        <v>0</v>
      </c>
      <c r="L727" s="148">
        <v>0</v>
      </c>
    </row>
    <row r="728" spans="1:12" x14ac:dyDescent="0.35">
      <c r="A728" s="649"/>
      <c r="B728" s="566"/>
      <c r="C728" s="32" t="s">
        <v>217</v>
      </c>
      <c r="D728" s="147">
        <v>0</v>
      </c>
      <c r="E728" s="147">
        <v>0</v>
      </c>
      <c r="F728" s="147">
        <v>0</v>
      </c>
      <c r="G728" s="147">
        <v>0</v>
      </c>
      <c r="H728" s="147">
        <v>0</v>
      </c>
      <c r="I728" s="147">
        <v>0</v>
      </c>
      <c r="J728" s="147">
        <v>0</v>
      </c>
      <c r="K728" s="147">
        <v>0</v>
      </c>
      <c r="L728" s="148">
        <v>0</v>
      </c>
    </row>
    <row r="729" spans="1:12" x14ac:dyDescent="0.35">
      <c r="A729" s="649"/>
      <c r="B729" s="566"/>
      <c r="C729" s="32" t="s">
        <v>218</v>
      </c>
      <c r="D729" s="147">
        <v>0</v>
      </c>
      <c r="E729" s="147">
        <v>0</v>
      </c>
      <c r="F729" s="147">
        <v>0</v>
      </c>
      <c r="G729" s="147">
        <v>1.4858791745962443E-4</v>
      </c>
      <c r="H729" s="147">
        <v>0</v>
      </c>
      <c r="I729" s="147">
        <v>0</v>
      </c>
      <c r="J729" s="147">
        <v>0</v>
      </c>
      <c r="K729" s="147">
        <v>0</v>
      </c>
      <c r="L729" s="148">
        <v>0</v>
      </c>
    </row>
    <row r="730" spans="1:12" ht="15" thickBot="1" x14ac:dyDescent="0.4">
      <c r="A730" s="649"/>
      <c r="B730" s="567"/>
      <c r="C730" s="143" t="s">
        <v>219</v>
      </c>
      <c r="D730" s="149">
        <v>0</v>
      </c>
      <c r="E730" s="149">
        <v>0</v>
      </c>
      <c r="F730" s="149">
        <v>7.7180717070509022E-3</v>
      </c>
      <c r="G730" s="149">
        <v>0</v>
      </c>
      <c r="H730" s="149">
        <v>0</v>
      </c>
      <c r="I730" s="149">
        <v>0</v>
      </c>
      <c r="J730" s="149">
        <v>0</v>
      </c>
      <c r="K730" s="149">
        <v>0</v>
      </c>
      <c r="L730" s="150">
        <v>0</v>
      </c>
    </row>
    <row r="731" spans="1:12" x14ac:dyDescent="0.35">
      <c r="A731" s="649"/>
      <c r="B731" s="565" t="s">
        <v>149</v>
      </c>
      <c r="C731" s="142" t="s">
        <v>210</v>
      </c>
      <c r="D731" s="145">
        <v>0.13912908535565172</v>
      </c>
      <c r="E731" s="145">
        <v>8.4288461111164427E-4</v>
      </c>
      <c r="F731" s="145">
        <v>6.2013876777326171E-2</v>
      </c>
      <c r="G731" s="145">
        <v>0</v>
      </c>
      <c r="H731" s="145">
        <v>2.4975056707639185E-3</v>
      </c>
      <c r="I731" s="145">
        <v>0</v>
      </c>
      <c r="J731" s="145">
        <v>8.5165662582189619E-2</v>
      </c>
      <c r="K731" s="145">
        <v>0</v>
      </c>
      <c r="L731" s="146">
        <v>0</v>
      </c>
    </row>
    <row r="732" spans="1:12" x14ac:dyDescent="0.35">
      <c r="A732" s="649"/>
      <c r="B732" s="566"/>
      <c r="C732" s="32" t="s">
        <v>211</v>
      </c>
      <c r="D732" s="147">
        <v>0.16328067335230842</v>
      </c>
      <c r="E732" s="147">
        <v>0.39862432034613399</v>
      </c>
      <c r="F732" s="147">
        <v>0</v>
      </c>
      <c r="G732" s="147">
        <v>2.530839579424542E-2</v>
      </c>
      <c r="H732" s="147">
        <v>0</v>
      </c>
      <c r="I732" s="147">
        <v>0</v>
      </c>
      <c r="J732" s="147">
        <v>0</v>
      </c>
      <c r="K732" s="147">
        <v>3.7779757803028001E-3</v>
      </c>
      <c r="L732" s="148">
        <v>0</v>
      </c>
    </row>
    <row r="733" spans="1:12" x14ac:dyDescent="0.35">
      <c r="A733" s="649"/>
      <c r="B733" s="566"/>
      <c r="C733" s="32" t="s">
        <v>212</v>
      </c>
      <c r="D733" s="147">
        <v>1.0932807602711321E-2</v>
      </c>
      <c r="E733" s="147">
        <v>8.6759968471448762E-4</v>
      </c>
      <c r="F733" s="147">
        <v>0</v>
      </c>
      <c r="G733" s="147">
        <v>0</v>
      </c>
      <c r="H733" s="147">
        <v>0</v>
      </c>
      <c r="I733" s="147">
        <v>0</v>
      </c>
      <c r="J733" s="147">
        <v>0</v>
      </c>
      <c r="K733" s="147">
        <v>0</v>
      </c>
      <c r="L733" s="148">
        <v>0</v>
      </c>
    </row>
    <row r="734" spans="1:12" x14ac:dyDescent="0.35">
      <c r="A734" s="649"/>
      <c r="B734" s="566"/>
      <c r="C734" s="32" t="s">
        <v>213</v>
      </c>
      <c r="D734" s="147">
        <v>9.3892788807435276E-4</v>
      </c>
      <c r="E734" s="147">
        <v>2.0874756484507432E-2</v>
      </c>
      <c r="F734" s="147">
        <v>0</v>
      </c>
      <c r="G734" s="147">
        <v>0</v>
      </c>
      <c r="H734" s="147">
        <v>0</v>
      </c>
      <c r="I734" s="147">
        <v>0</v>
      </c>
      <c r="J734" s="147">
        <v>0</v>
      </c>
      <c r="K734" s="147">
        <v>0</v>
      </c>
      <c r="L734" s="148">
        <v>0</v>
      </c>
    </row>
    <row r="735" spans="1:12" x14ac:dyDescent="0.35">
      <c r="A735" s="649"/>
      <c r="B735" s="566"/>
      <c r="C735" s="32" t="s">
        <v>214</v>
      </c>
      <c r="D735" s="147">
        <v>2.6854973906439576E-4</v>
      </c>
      <c r="E735" s="147">
        <v>7.1653207122384637E-3</v>
      </c>
      <c r="F735" s="147">
        <v>0</v>
      </c>
      <c r="G735" s="147">
        <v>0</v>
      </c>
      <c r="H735" s="147">
        <v>0</v>
      </c>
      <c r="I735" s="147">
        <v>0</v>
      </c>
      <c r="J735" s="147">
        <v>0</v>
      </c>
      <c r="K735" s="147">
        <v>0</v>
      </c>
      <c r="L735" s="148">
        <v>0</v>
      </c>
    </row>
    <row r="736" spans="1:12" x14ac:dyDescent="0.35">
      <c r="A736" s="649"/>
      <c r="B736" s="566"/>
      <c r="C736" s="32" t="s">
        <v>215</v>
      </c>
      <c r="D736" s="147">
        <v>1.7337505397284187E-4</v>
      </c>
      <c r="E736" s="147">
        <v>0</v>
      </c>
      <c r="F736" s="147">
        <v>0</v>
      </c>
      <c r="G736" s="147">
        <v>0</v>
      </c>
      <c r="H736" s="147">
        <v>0</v>
      </c>
      <c r="I736" s="147">
        <v>0</v>
      </c>
      <c r="J736" s="147">
        <v>0</v>
      </c>
      <c r="K736" s="147">
        <v>0</v>
      </c>
      <c r="L736" s="148">
        <v>0</v>
      </c>
    </row>
    <row r="737" spans="1:12" x14ac:dyDescent="0.35">
      <c r="A737" s="649"/>
      <c r="B737" s="566"/>
      <c r="C737" s="32" t="s">
        <v>216</v>
      </c>
      <c r="D737" s="147">
        <v>0</v>
      </c>
      <c r="E737" s="147">
        <v>0</v>
      </c>
      <c r="F737" s="147">
        <v>0</v>
      </c>
      <c r="G737" s="147">
        <v>0</v>
      </c>
      <c r="H737" s="147">
        <v>0</v>
      </c>
      <c r="I737" s="147">
        <v>0</v>
      </c>
      <c r="J737" s="147">
        <v>0</v>
      </c>
      <c r="K737" s="147">
        <v>0</v>
      </c>
      <c r="L737" s="148">
        <v>0</v>
      </c>
    </row>
    <row r="738" spans="1:12" x14ac:dyDescent="0.35">
      <c r="A738" s="649"/>
      <c r="B738" s="566"/>
      <c r="C738" s="32" t="s">
        <v>217</v>
      </c>
      <c r="D738" s="147">
        <v>0</v>
      </c>
      <c r="E738" s="147">
        <v>0</v>
      </c>
      <c r="F738" s="147">
        <v>0</v>
      </c>
      <c r="G738" s="147">
        <v>0</v>
      </c>
      <c r="H738" s="147">
        <v>0</v>
      </c>
      <c r="I738" s="147">
        <v>0</v>
      </c>
      <c r="J738" s="147">
        <v>0</v>
      </c>
      <c r="K738" s="147">
        <v>0</v>
      </c>
      <c r="L738" s="148">
        <v>0</v>
      </c>
    </row>
    <row r="739" spans="1:12" x14ac:dyDescent="0.35">
      <c r="A739" s="649"/>
      <c r="B739" s="566"/>
      <c r="C739" s="32" t="s">
        <v>218</v>
      </c>
      <c r="D739" s="147">
        <v>0</v>
      </c>
      <c r="E739" s="147">
        <v>0</v>
      </c>
      <c r="F739" s="147">
        <v>0</v>
      </c>
      <c r="G739" s="147">
        <v>7.4913594626497243E-2</v>
      </c>
      <c r="H739" s="147">
        <v>0</v>
      </c>
      <c r="I739" s="147">
        <v>0</v>
      </c>
      <c r="J739" s="147">
        <v>0</v>
      </c>
      <c r="K739" s="147">
        <v>0</v>
      </c>
      <c r="L739" s="148">
        <v>0</v>
      </c>
    </row>
    <row r="740" spans="1:12" ht="15" thickBot="1" x14ac:dyDescent="0.4">
      <c r="A740" s="649"/>
      <c r="B740" s="567"/>
      <c r="C740" s="143" t="s">
        <v>219</v>
      </c>
      <c r="D740" s="149">
        <v>0</v>
      </c>
      <c r="E740" s="149">
        <v>0</v>
      </c>
      <c r="F740" s="149">
        <v>3.2246879381856606E-3</v>
      </c>
      <c r="G740" s="149">
        <v>0</v>
      </c>
      <c r="H740" s="149">
        <v>0</v>
      </c>
      <c r="I740" s="149">
        <v>0</v>
      </c>
      <c r="J740" s="149">
        <v>0</v>
      </c>
      <c r="K740" s="149">
        <v>0</v>
      </c>
      <c r="L740" s="150">
        <v>0</v>
      </c>
    </row>
    <row r="741" spans="1:12" x14ac:dyDescent="0.35">
      <c r="A741" s="649"/>
    </row>
    <row r="742" spans="1:12" x14ac:dyDescent="0.35">
      <c r="A742" s="649"/>
      <c r="B742" s="406" t="s">
        <v>1333</v>
      </c>
    </row>
    <row r="743" spans="1:12" ht="15" thickBot="1" x14ac:dyDescent="0.4">
      <c r="A743" s="649"/>
      <c r="B743" s="32" t="s">
        <v>481</v>
      </c>
      <c r="C743" s="32" t="s">
        <v>480</v>
      </c>
      <c r="D743" s="144" t="s">
        <v>207</v>
      </c>
      <c r="E743" s="144" t="s">
        <v>220</v>
      </c>
      <c r="F743" s="144" t="s">
        <v>221</v>
      </c>
      <c r="G743" s="144" t="s">
        <v>222</v>
      </c>
      <c r="H743" s="144" t="s">
        <v>378</v>
      </c>
      <c r="I743" s="144" t="s">
        <v>379</v>
      </c>
      <c r="J743" s="144" t="s">
        <v>380</v>
      </c>
      <c r="K743" s="144" t="s">
        <v>223</v>
      </c>
      <c r="L743" s="144" t="s">
        <v>209</v>
      </c>
    </row>
    <row r="744" spans="1:12" x14ac:dyDescent="0.35">
      <c r="A744" s="649"/>
      <c r="B744" s="565" t="s">
        <v>153</v>
      </c>
      <c r="C744" s="142" t="s">
        <v>210</v>
      </c>
      <c r="D744" s="145">
        <v>0.14830618248378299</v>
      </c>
      <c r="E744" s="145">
        <v>4.9365520064339808E-6</v>
      </c>
      <c r="F744" s="145">
        <v>1.2706280195525582E-2</v>
      </c>
      <c r="G744" s="145">
        <v>0</v>
      </c>
      <c r="H744" s="145">
        <v>1.1772790730864885E-3</v>
      </c>
      <c r="I744" s="145">
        <v>5.8289309887852074E-2</v>
      </c>
      <c r="J744" s="145">
        <v>0.12595835131058775</v>
      </c>
      <c r="K744" s="145">
        <v>0</v>
      </c>
      <c r="L744" s="146">
        <v>0</v>
      </c>
    </row>
    <row r="745" spans="1:12" x14ac:dyDescent="0.35">
      <c r="A745" s="649"/>
      <c r="B745" s="566"/>
      <c r="C745" s="32" t="s">
        <v>211</v>
      </c>
      <c r="D745" s="147">
        <v>0.28535295908296099</v>
      </c>
      <c r="E745" s="147">
        <v>5.2687035493691532E-2</v>
      </c>
      <c r="F745" s="147">
        <v>0</v>
      </c>
      <c r="G745" s="147">
        <v>1.1710986094547834E-2</v>
      </c>
      <c r="H745" s="147">
        <v>0</v>
      </c>
      <c r="I745" s="147">
        <v>0</v>
      </c>
      <c r="J745" s="147">
        <v>0</v>
      </c>
      <c r="K745" s="147">
        <v>0</v>
      </c>
      <c r="L745" s="148">
        <v>0</v>
      </c>
    </row>
    <row r="746" spans="1:12" x14ac:dyDescent="0.35">
      <c r="A746" s="649"/>
      <c r="B746" s="566"/>
      <c r="C746" s="32" t="s">
        <v>212</v>
      </c>
      <c r="D746" s="147">
        <v>9.1618156773633653E-4</v>
      </c>
      <c r="E746" s="147">
        <v>8.6330674636701864E-4</v>
      </c>
      <c r="F746" s="147">
        <v>0</v>
      </c>
      <c r="G746" s="147">
        <v>0</v>
      </c>
      <c r="H746" s="147">
        <v>0</v>
      </c>
      <c r="I746" s="147">
        <v>0</v>
      </c>
      <c r="J746" s="147">
        <v>0</v>
      </c>
      <c r="K746" s="147">
        <v>0</v>
      </c>
      <c r="L746" s="148">
        <v>0</v>
      </c>
    </row>
    <row r="747" spans="1:12" x14ac:dyDescent="0.35">
      <c r="A747" s="649"/>
      <c r="B747" s="566"/>
      <c r="C747" s="32" t="s">
        <v>213</v>
      </c>
      <c r="D747" s="147">
        <v>3.9298661978540589E-4</v>
      </c>
      <c r="E747" s="147">
        <v>3.1084694724355239E-3</v>
      </c>
      <c r="F747" s="147">
        <v>0</v>
      </c>
      <c r="G747" s="147">
        <v>0</v>
      </c>
      <c r="H747" s="147">
        <v>0</v>
      </c>
      <c r="I747" s="147">
        <v>0</v>
      </c>
      <c r="J747" s="147">
        <v>0</v>
      </c>
      <c r="K747" s="147">
        <v>0</v>
      </c>
      <c r="L747" s="148">
        <v>0</v>
      </c>
    </row>
    <row r="748" spans="1:12" x14ac:dyDescent="0.35">
      <c r="A748" s="649"/>
      <c r="B748" s="566"/>
      <c r="C748" s="32" t="s">
        <v>214</v>
      </c>
      <c r="D748" s="147">
        <v>5.7213218248533752E-2</v>
      </c>
      <c r="E748" s="147">
        <v>8.0350884939272005E-2</v>
      </c>
      <c r="F748" s="147">
        <v>0</v>
      </c>
      <c r="G748" s="147">
        <v>0</v>
      </c>
      <c r="H748" s="147">
        <v>0</v>
      </c>
      <c r="I748" s="147">
        <v>0</v>
      </c>
      <c r="J748" s="147">
        <v>0</v>
      </c>
      <c r="K748" s="147">
        <v>0</v>
      </c>
      <c r="L748" s="148">
        <v>0</v>
      </c>
    </row>
    <row r="749" spans="1:12" x14ac:dyDescent="0.35">
      <c r="A749" s="649"/>
      <c r="B749" s="566"/>
      <c r="C749" s="32" t="s">
        <v>215</v>
      </c>
      <c r="D749" s="147">
        <v>1.6064527733315022E-2</v>
      </c>
      <c r="E749" s="147">
        <v>0</v>
      </c>
      <c r="F749" s="147">
        <v>0</v>
      </c>
      <c r="G749" s="147">
        <v>0</v>
      </c>
      <c r="H749" s="147">
        <v>0</v>
      </c>
      <c r="I749" s="147">
        <v>0</v>
      </c>
      <c r="J749" s="147">
        <v>0</v>
      </c>
      <c r="K749" s="147">
        <v>0</v>
      </c>
      <c r="L749" s="148">
        <v>0</v>
      </c>
    </row>
    <row r="750" spans="1:12" x14ac:dyDescent="0.35">
      <c r="A750" s="649"/>
      <c r="B750" s="566"/>
      <c r="C750" s="32" t="s">
        <v>216</v>
      </c>
      <c r="D750" s="147">
        <v>0</v>
      </c>
      <c r="E750" s="147">
        <v>0</v>
      </c>
      <c r="F750" s="147">
        <v>0</v>
      </c>
      <c r="G750" s="147">
        <v>0</v>
      </c>
      <c r="H750" s="147">
        <v>0</v>
      </c>
      <c r="I750" s="147">
        <v>0</v>
      </c>
      <c r="J750" s="147">
        <v>0</v>
      </c>
      <c r="K750" s="147">
        <v>0</v>
      </c>
      <c r="L750" s="148">
        <v>0</v>
      </c>
    </row>
    <row r="751" spans="1:12" x14ac:dyDescent="0.35">
      <c r="A751" s="649"/>
      <c r="B751" s="566"/>
      <c r="C751" s="32" t="s">
        <v>217</v>
      </c>
      <c r="D751" s="147">
        <v>0</v>
      </c>
      <c r="E751" s="147">
        <v>0</v>
      </c>
      <c r="F751" s="147">
        <v>0</v>
      </c>
      <c r="G751" s="147">
        <v>0</v>
      </c>
      <c r="H751" s="147">
        <v>0</v>
      </c>
      <c r="I751" s="147">
        <v>0</v>
      </c>
      <c r="J751" s="147">
        <v>0</v>
      </c>
      <c r="K751" s="147">
        <v>0</v>
      </c>
      <c r="L751" s="148">
        <v>0</v>
      </c>
    </row>
    <row r="752" spans="1:12" x14ac:dyDescent="0.35">
      <c r="A752" s="649"/>
      <c r="B752" s="566"/>
      <c r="C752" s="32" t="s">
        <v>218</v>
      </c>
      <c r="D752" s="147">
        <v>0</v>
      </c>
      <c r="E752" s="147">
        <v>0</v>
      </c>
      <c r="F752" s="147">
        <v>0</v>
      </c>
      <c r="G752" s="147">
        <v>0.12867656606215566</v>
      </c>
      <c r="H752" s="147">
        <v>0</v>
      </c>
      <c r="I752" s="147">
        <v>0</v>
      </c>
      <c r="J752" s="147">
        <v>0</v>
      </c>
      <c r="K752" s="147">
        <v>0</v>
      </c>
      <c r="L752" s="148">
        <v>0</v>
      </c>
    </row>
    <row r="753" spans="1:12" ht="15" thickBot="1" x14ac:dyDescent="0.4">
      <c r="A753" s="649"/>
      <c r="B753" s="567"/>
      <c r="C753" s="143" t="s">
        <v>219</v>
      </c>
      <c r="D753" s="149">
        <v>0</v>
      </c>
      <c r="E753" s="149">
        <v>0</v>
      </c>
      <c r="F753" s="149">
        <v>1.6232658397558077E-2</v>
      </c>
      <c r="G753" s="149">
        <v>0</v>
      </c>
      <c r="H753" s="149">
        <v>0</v>
      </c>
      <c r="I753" s="149">
        <v>0</v>
      </c>
      <c r="J753" s="149">
        <v>0</v>
      </c>
      <c r="K753" s="149">
        <v>0</v>
      </c>
      <c r="L753" s="150">
        <v>0</v>
      </c>
    </row>
    <row r="754" spans="1:12" x14ac:dyDescent="0.35">
      <c r="A754" s="649"/>
      <c r="B754" s="565" t="s">
        <v>154</v>
      </c>
      <c r="C754" s="142" t="s">
        <v>210</v>
      </c>
      <c r="D754" s="145">
        <v>0.12385007026255969</v>
      </c>
      <c r="E754" s="145">
        <v>1.9716145459274076E-4</v>
      </c>
      <c r="F754" s="145">
        <v>1.0086467206135652E-2</v>
      </c>
      <c r="G754" s="145">
        <v>0</v>
      </c>
      <c r="H754" s="145">
        <v>0</v>
      </c>
      <c r="I754" s="145">
        <v>7.2326145611790266E-2</v>
      </c>
      <c r="J754" s="145">
        <v>9.5047907235569121E-2</v>
      </c>
      <c r="K754" s="145">
        <v>0</v>
      </c>
      <c r="L754" s="146">
        <v>0</v>
      </c>
    </row>
    <row r="755" spans="1:12" x14ac:dyDescent="0.35">
      <c r="A755" s="649"/>
      <c r="B755" s="566"/>
      <c r="C755" s="32" t="s">
        <v>211</v>
      </c>
      <c r="D755" s="147">
        <v>0.42689059167990184</v>
      </c>
      <c r="E755" s="147">
        <v>7.8459074193061307E-2</v>
      </c>
      <c r="F755" s="147">
        <v>0</v>
      </c>
      <c r="G755" s="147">
        <v>6.8041994395156742E-3</v>
      </c>
      <c r="H755" s="147">
        <v>0</v>
      </c>
      <c r="I755" s="147">
        <v>0</v>
      </c>
      <c r="J755" s="147">
        <v>0</v>
      </c>
      <c r="K755" s="147">
        <v>6.1358631022372578E-3</v>
      </c>
      <c r="L755" s="148">
        <v>0</v>
      </c>
    </row>
    <row r="756" spans="1:12" x14ac:dyDescent="0.35">
      <c r="A756" s="649"/>
      <c r="B756" s="566"/>
      <c r="C756" s="32" t="s">
        <v>212</v>
      </c>
      <c r="D756" s="147">
        <v>4.3477303967244182E-3</v>
      </c>
      <c r="E756" s="147">
        <v>0</v>
      </c>
      <c r="F756" s="147">
        <v>0</v>
      </c>
      <c r="G756" s="147">
        <v>0</v>
      </c>
      <c r="H756" s="147">
        <v>0</v>
      </c>
      <c r="I756" s="147">
        <v>0</v>
      </c>
      <c r="J756" s="147">
        <v>0</v>
      </c>
      <c r="K756" s="147">
        <v>0</v>
      </c>
      <c r="L756" s="148">
        <v>0</v>
      </c>
    </row>
    <row r="757" spans="1:12" x14ac:dyDescent="0.35">
      <c r="A757" s="649"/>
      <c r="B757" s="566"/>
      <c r="C757" s="32" t="s">
        <v>213</v>
      </c>
      <c r="D757" s="147">
        <v>2.4880387040348569E-4</v>
      </c>
      <c r="E757" s="147">
        <v>0</v>
      </c>
      <c r="F757" s="147">
        <v>0</v>
      </c>
      <c r="G757" s="147">
        <v>0</v>
      </c>
      <c r="H757" s="147">
        <v>0</v>
      </c>
      <c r="I757" s="147">
        <v>0</v>
      </c>
      <c r="J757" s="147">
        <v>0</v>
      </c>
      <c r="K757" s="147">
        <v>0</v>
      </c>
      <c r="L757" s="148">
        <v>0</v>
      </c>
    </row>
    <row r="758" spans="1:12" x14ac:dyDescent="0.35">
      <c r="A758" s="649"/>
      <c r="B758" s="566"/>
      <c r="C758" s="32" t="s">
        <v>214</v>
      </c>
      <c r="D758" s="147">
        <v>3.4591839173987331E-2</v>
      </c>
      <c r="E758" s="147">
        <v>8.7060617333665664E-3</v>
      </c>
      <c r="F758" s="147">
        <v>0</v>
      </c>
      <c r="G758" s="147">
        <v>0</v>
      </c>
      <c r="H758" s="147">
        <v>0</v>
      </c>
      <c r="I758" s="147">
        <v>0</v>
      </c>
      <c r="J758" s="147">
        <v>0</v>
      </c>
      <c r="K758" s="147">
        <v>0</v>
      </c>
      <c r="L758" s="148">
        <v>0</v>
      </c>
    </row>
    <row r="759" spans="1:12" x14ac:dyDescent="0.35">
      <c r="A759" s="649"/>
      <c r="B759" s="566"/>
      <c r="C759" s="32" t="s">
        <v>215</v>
      </c>
      <c r="D759" s="147">
        <v>2.3187340107979425E-2</v>
      </c>
      <c r="E759" s="147">
        <v>0</v>
      </c>
      <c r="F759" s="147">
        <v>0</v>
      </c>
      <c r="G759" s="147">
        <v>0</v>
      </c>
      <c r="H759" s="147">
        <v>0</v>
      </c>
      <c r="I759" s="147">
        <v>0</v>
      </c>
      <c r="J759" s="147">
        <v>0</v>
      </c>
      <c r="K759" s="147">
        <v>0</v>
      </c>
      <c r="L759" s="148">
        <v>0</v>
      </c>
    </row>
    <row r="760" spans="1:12" x14ac:dyDescent="0.35">
      <c r="A760" s="649"/>
      <c r="B760" s="566"/>
      <c r="C760" s="32" t="s">
        <v>216</v>
      </c>
      <c r="D760" s="147">
        <v>0</v>
      </c>
      <c r="E760" s="147">
        <v>0</v>
      </c>
      <c r="F760" s="147">
        <v>0</v>
      </c>
      <c r="G760" s="147">
        <v>0</v>
      </c>
      <c r="H760" s="147">
        <v>0</v>
      </c>
      <c r="I760" s="147">
        <v>0</v>
      </c>
      <c r="J760" s="147">
        <v>0</v>
      </c>
      <c r="K760" s="147">
        <v>0</v>
      </c>
      <c r="L760" s="148">
        <v>0</v>
      </c>
    </row>
    <row r="761" spans="1:12" x14ac:dyDescent="0.35">
      <c r="A761" s="649"/>
      <c r="B761" s="566"/>
      <c r="C761" s="32" t="s">
        <v>217</v>
      </c>
      <c r="D761" s="147">
        <v>0</v>
      </c>
      <c r="E761" s="147">
        <v>0</v>
      </c>
      <c r="F761" s="147">
        <v>0</v>
      </c>
      <c r="G761" s="147">
        <v>0</v>
      </c>
      <c r="H761" s="147">
        <v>0</v>
      </c>
      <c r="I761" s="147">
        <v>0</v>
      </c>
      <c r="J761" s="147">
        <v>0</v>
      </c>
      <c r="K761" s="147">
        <v>0</v>
      </c>
      <c r="L761" s="148">
        <v>0</v>
      </c>
    </row>
    <row r="762" spans="1:12" x14ac:dyDescent="0.35">
      <c r="A762" s="649"/>
      <c r="B762" s="566"/>
      <c r="C762" s="32" t="s">
        <v>218</v>
      </c>
      <c r="D762" s="147">
        <v>0</v>
      </c>
      <c r="E762" s="147">
        <v>0</v>
      </c>
      <c r="F762" s="147">
        <v>0</v>
      </c>
      <c r="G762" s="147">
        <v>5.9522295888482207E-2</v>
      </c>
      <c r="H762" s="147">
        <v>0</v>
      </c>
      <c r="I762" s="147">
        <v>0</v>
      </c>
      <c r="J762" s="147">
        <v>0</v>
      </c>
      <c r="K762" s="147">
        <v>0</v>
      </c>
      <c r="L762" s="148">
        <v>0</v>
      </c>
    </row>
    <row r="763" spans="1:12" ht="15" thickBot="1" x14ac:dyDescent="0.4">
      <c r="A763" s="649"/>
      <c r="B763" s="567"/>
      <c r="C763" s="143" t="s">
        <v>219</v>
      </c>
      <c r="D763" s="149">
        <v>0</v>
      </c>
      <c r="E763" s="149">
        <v>0</v>
      </c>
      <c r="F763" s="149">
        <v>4.9660926987773739E-2</v>
      </c>
      <c r="G763" s="149">
        <v>0</v>
      </c>
      <c r="H763" s="149">
        <v>0</v>
      </c>
      <c r="I763" s="149">
        <v>0</v>
      </c>
      <c r="J763" s="149">
        <v>0</v>
      </c>
      <c r="K763" s="149">
        <v>0</v>
      </c>
      <c r="L763" s="150">
        <v>0</v>
      </c>
    </row>
    <row r="764" spans="1:12" x14ac:dyDescent="0.35">
      <c r="A764" s="649"/>
      <c r="B764" s="565" t="s">
        <v>155</v>
      </c>
      <c r="C764" s="142" t="s">
        <v>210</v>
      </c>
      <c r="D764" s="145">
        <v>3.3223433179087325E-2</v>
      </c>
      <c r="E764" s="145">
        <v>0</v>
      </c>
      <c r="F764" s="145">
        <v>1.0097811134155397E-2</v>
      </c>
      <c r="G764" s="145">
        <v>0</v>
      </c>
      <c r="H764" s="145">
        <v>6.8610951770054494E-4</v>
      </c>
      <c r="I764" s="145">
        <v>5.7270562805149375E-2</v>
      </c>
      <c r="J764" s="145">
        <v>2.7426763353627898E-2</v>
      </c>
      <c r="K764" s="145">
        <v>0</v>
      </c>
      <c r="L764" s="146">
        <v>0</v>
      </c>
    </row>
    <row r="765" spans="1:12" x14ac:dyDescent="0.35">
      <c r="A765" s="649"/>
      <c r="B765" s="566"/>
      <c r="C765" s="32" t="s">
        <v>211</v>
      </c>
      <c r="D765" s="147">
        <v>8.9070403814675847E-2</v>
      </c>
      <c r="E765" s="147">
        <v>2.9056498523437543E-2</v>
      </c>
      <c r="F765" s="147">
        <v>0</v>
      </c>
      <c r="G765" s="147">
        <v>3.8944689394572103E-3</v>
      </c>
      <c r="H765" s="147">
        <v>0</v>
      </c>
      <c r="I765" s="147">
        <v>0</v>
      </c>
      <c r="J765" s="147">
        <v>0</v>
      </c>
      <c r="K765" s="147">
        <v>3.4069215218377547E-3</v>
      </c>
      <c r="L765" s="148">
        <v>0</v>
      </c>
    </row>
    <row r="766" spans="1:12" x14ac:dyDescent="0.35">
      <c r="A766" s="649"/>
      <c r="B766" s="566"/>
      <c r="C766" s="32" t="s">
        <v>212</v>
      </c>
      <c r="D766" s="147">
        <v>3.4017460747127221E-2</v>
      </c>
      <c r="E766" s="147">
        <v>0</v>
      </c>
      <c r="F766" s="147">
        <v>0</v>
      </c>
      <c r="G766" s="147">
        <v>0</v>
      </c>
      <c r="H766" s="147">
        <v>0</v>
      </c>
      <c r="I766" s="147">
        <v>0</v>
      </c>
      <c r="J766" s="147">
        <v>0</v>
      </c>
      <c r="K766" s="147">
        <v>0</v>
      </c>
      <c r="L766" s="148">
        <v>0</v>
      </c>
    </row>
    <row r="767" spans="1:12" x14ac:dyDescent="0.35">
      <c r="A767" s="649"/>
      <c r="B767" s="566"/>
      <c r="C767" s="32" t="s">
        <v>213</v>
      </c>
      <c r="D767" s="147">
        <v>3.9858347893179102E-3</v>
      </c>
      <c r="E767" s="147">
        <v>4.6818983113234292E-3</v>
      </c>
      <c r="F767" s="147">
        <v>0</v>
      </c>
      <c r="G767" s="147">
        <v>0</v>
      </c>
      <c r="H767" s="147">
        <v>0</v>
      </c>
      <c r="I767" s="147">
        <v>0</v>
      </c>
      <c r="J767" s="147">
        <v>0</v>
      </c>
      <c r="K767" s="147">
        <v>0</v>
      </c>
      <c r="L767" s="148">
        <v>0</v>
      </c>
    </row>
    <row r="768" spans="1:12" x14ac:dyDescent="0.35">
      <c r="A768" s="649"/>
      <c r="B768" s="566"/>
      <c r="C768" s="32" t="s">
        <v>214</v>
      </c>
      <c r="D768" s="147">
        <v>0</v>
      </c>
      <c r="E768" s="147">
        <v>0.68291962488914149</v>
      </c>
      <c r="F768" s="147">
        <v>0</v>
      </c>
      <c r="G768" s="147">
        <v>0</v>
      </c>
      <c r="H768" s="147">
        <v>0</v>
      </c>
      <c r="I768" s="147">
        <v>0</v>
      </c>
      <c r="J768" s="147">
        <v>0</v>
      </c>
      <c r="K768" s="147">
        <v>0</v>
      </c>
      <c r="L768" s="148">
        <v>0</v>
      </c>
    </row>
    <row r="769" spans="1:12" x14ac:dyDescent="0.35">
      <c r="A769" s="649"/>
      <c r="B769" s="566"/>
      <c r="C769" s="32" t="s">
        <v>215</v>
      </c>
      <c r="D769" s="147">
        <v>0</v>
      </c>
      <c r="E769" s="147">
        <v>0</v>
      </c>
      <c r="F769" s="147">
        <v>0</v>
      </c>
      <c r="G769" s="147">
        <v>0</v>
      </c>
      <c r="H769" s="147">
        <v>0</v>
      </c>
      <c r="I769" s="147">
        <v>0</v>
      </c>
      <c r="J769" s="147">
        <v>0</v>
      </c>
      <c r="K769" s="147">
        <v>0</v>
      </c>
      <c r="L769" s="148">
        <v>0</v>
      </c>
    </row>
    <row r="770" spans="1:12" x14ac:dyDescent="0.35">
      <c r="A770" s="649"/>
      <c r="B770" s="566"/>
      <c r="C770" s="32" t="s">
        <v>216</v>
      </c>
      <c r="D770" s="147">
        <v>0</v>
      </c>
      <c r="E770" s="147">
        <v>0</v>
      </c>
      <c r="F770" s="147">
        <v>0</v>
      </c>
      <c r="G770" s="147">
        <v>0</v>
      </c>
      <c r="H770" s="147">
        <v>0</v>
      </c>
      <c r="I770" s="147">
        <v>0</v>
      </c>
      <c r="J770" s="147">
        <v>0</v>
      </c>
      <c r="K770" s="147">
        <v>0</v>
      </c>
      <c r="L770" s="148">
        <v>0</v>
      </c>
    </row>
    <row r="771" spans="1:12" x14ac:dyDescent="0.35">
      <c r="A771" s="649"/>
      <c r="B771" s="566"/>
      <c r="C771" s="32" t="s">
        <v>217</v>
      </c>
      <c r="D771" s="147">
        <v>0</v>
      </c>
      <c r="E771" s="147">
        <v>0</v>
      </c>
      <c r="F771" s="147">
        <v>0</v>
      </c>
      <c r="G771" s="147">
        <v>0</v>
      </c>
      <c r="H771" s="147">
        <v>0</v>
      </c>
      <c r="I771" s="147">
        <v>0</v>
      </c>
      <c r="J771" s="147">
        <v>0</v>
      </c>
      <c r="K771" s="147">
        <v>0</v>
      </c>
      <c r="L771" s="148">
        <v>0</v>
      </c>
    </row>
    <row r="772" spans="1:12" x14ac:dyDescent="0.35">
      <c r="A772" s="649"/>
      <c r="B772" s="566"/>
      <c r="C772" s="32" t="s">
        <v>218</v>
      </c>
      <c r="D772" s="147">
        <v>0</v>
      </c>
      <c r="E772" s="147">
        <v>0</v>
      </c>
      <c r="F772" s="147">
        <v>0</v>
      </c>
      <c r="G772" s="147">
        <v>2.4880218133885371E-2</v>
      </c>
      <c r="H772" s="147">
        <v>0</v>
      </c>
      <c r="I772" s="147">
        <v>0</v>
      </c>
      <c r="J772" s="147">
        <v>0</v>
      </c>
      <c r="K772" s="147">
        <v>0</v>
      </c>
      <c r="L772" s="148">
        <v>0</v>
      </c>
    </row>
    <row r="773" spans="1:12" ht="15" thickBot="1" x14ac:dyDescent="0.4">
      <c r="A773" s="649"/>
      <c r="B773" s="567"/>
      <c r="C773" s="143" t="s">
        <v>219</v>
      </c>
      <c r="D773" s="149">
        <v>0</v>
      </c>
      <c r="E773" s="149">
        <v>0</v>
      </c>
      <c r="F773" s="149">
        <v>6.7896838167859201E-4</v>
      </c>
      <c r="G773" s="149">
        <v>0</v>
      </c>
      <c r="H773" s="149">
        <v>0</v>
      </c>
      <c r="I773" s="149">
        <v>0</v>
      </c>
      <c r="J773" s="149">
        <v>0</v>
      </c>
      <c r="K773" s="149">
        <v>0</v>
      </c>
      <c r="L773" s="150">
        <v>0</v>
      </c>
    </row>
    <row r="774" spans="1:12" x14ac:dyDescent="0.35">
      <c r="A774" s="649"/>
      <c r="B774" s="565" t="s">
        <v>156</v>
      </c>
      <c r="C774" s="142" t="s">
        <v>210</v>
      </c>
      <c r="D774" s="145">
        <v>0.30669574575215969</v>
      </c>
      <c r="E774" s="145">
        <v>1.3381619319443829E-4</v>
      </c>
      <c r="F774" s="145">
        <v>7.6884142006058663E-3</v>
      </c>
      <c r="G774" s="145">
        <v>0</v>
      </c>
      <c r="H774" s="145">
        <v>2.5462336488036837E-3</v>
      </c>
      <c r="I774" s="145">
        <v>1.1133447250724028E-2</v>
      </c>
      <c r="J774" s="145">
        <v>6.9642882338928291E-2</v>
      </c>
      <c r="K774" s="145">
        <v>0</v>
      </c>
      <c r="L774" s="146">
        <v>0</v>
      </c>
    </row>
    <row r="775" spans="1:12" x14ac:dyDescent="0.35">
      <c r="A775" s="649"/>
      <c r="B775" s="566"/>
      <c r="C775" s="32" t="s">
        <v>211</v>
      </c>
      <c r="D775" s="147">
        <v>0.38774477281852554</v>
      </c>
      <c r="E775" s="147">
        <v>9.2459578715782129E-2</v>
      </c>
      <c r="F775" s="147">
        <v>0</v>
      </c>
      <c r="G775" s="147">
        <v>1.2006230627934485E-2</v>
      </c>
      <c r="H775" s="147">
        <v>0</v>
      </c>
      <c r="I775" s="147">
        <v>0</v>
      </c>
      <c r="J775" s="147">
        <v>0</v>
      </c>
      <c r="K775" s="147">
        <v>4.1535423776641713E-3</v>
      </c>
      <c r="L775" s="148">
        <v>0</v>
      </c>
    </row>
    <row r="776" spans="1:12" x14ac:dyDescent="0.35">
      <c r="A776" s="649"/>
      <c r="B776" s="566"/>
      <c r="C776" s="32" t="s">
        <v>212</v>
      </c>
      <c r="D776" s="147">
        <v>4.8894485356484559E-2</v>
      </c>
      <c r="E776" s="147">
        <v>1.1403499987756658E-4</v>
      </c>
      <c r="F776" s="147">
        <v>0</v>
      </c>
      <c r="G776" s="147">
        <v>0</v>
      </c>
      <c r="H776" s="147">
        <v>0</v>
      </c>
      <c r="I776" s="147">
        <v>0</v>
      </c>
      <c r="J776" s="147">
        <v>0</v>
      </c>
      <c r="K776" s="147">
        <v>0</v>
      </c>
      <c r="L776" s="148">
        <v>0</v>
      </c>
    </row>
    <row r="777" spans="1:12" x14ac:dyDescent="0.35">
      <c r="A777" s="649"/>
      <c r="B777" s="566"/>
      <c r="C777" s="32" t="s">
        <v>213</v>
      </c>
      <c r="D777" s="147">
        <v>3.1497038170730472E-5</v>
      </c>
      <c r="E777" s="147">
        <v>2.3899173026153435E-3</v>
      </c>
      <c r="F777" s="147">
        <v>0</v>
      </c>
      <c r="G777" s="147">
        <v>0</v>
      </c>
      <c r="H777" s="147">
        <v>0</v>
      </c>
      <c r="I777" s="147">
        <v>0</v>
      </c>
      <c r="J777" s="147">
        <v>0</v>
      </c>
      <c r="K777" s="147">
        <v>0</v>
      </c>
      <c r="L777" s="148">
        <v>0</v>
      </c>
    </row>
    <row r="778" spans="1:12" x14ac:dyDescent="0.35">
      <c r="A778" s="649"/>
      <c r="B778" s="566"/>
      <c r="C778" s="32" t="s">
        <v>214</v>
      </c>
      <c r="D778" s="147">
        <v>1.9489765512876673E-3</v>
      </c>
      <c r="E778" s="147">
        <v>2.8089354370758354E-3</v>
      </c>
      <c r="F778" s="147">
        <v>0</v>
      </c>
      <c r="G778" s="147">
        <v>0</v>
      </c>
      <c r="H778" s="147">
        <v>0</v>
      </c>
      <c r="I778" s="147">
        <v>0</v>
      </c>
      <c r="J778" s="147">
        <v>0</v>
      </c>
      <c r="K778" s="147">
        <v>0</v>
      </c>
      <c r="L778" s="148">
        <v>0</v>
      </c>
    </row>
    <row r="779" spans="1:12" x14ac:dyDescent="0.35">
      <c r="A779" s="649"/>
      <c r="B779" s="566"/>
      <c r="C779" s="32" t="s">
        <v>215</v>
      </c>
      <c r="D779" s="147">
        <v>6.6675280321911688E-3</v>
      </c>
      <c r="E779" s="147">
        <v>0</v>
      </c>
      <c r="F779" s="147">
        <v>0</v>
      </c>
      <c r="G779" s="147">
        <v>0</v>
      </c>
      <c r="H779" s="147">
        <v>0</v>
      </c>
      <c r="I779" s="147">
        <v>0</v>
      </c>
      <c r="J779" s="147">
        <v>0</v>
      </c>
      <c r="K779" s="147">
        <v>0</v>
      </c>
      <c r="L779" s="148">
        <v>0</v>
      </c>
    </row>
    <row r="780" spans="1:12" x14ac:dyDescent="0.35">
      <c r="A780" s="649"/>
      <c r="B780" s="566"/>
      <c r="C780" s="32" t="s">
        <v>216</v>
      </c>
      <c r="D780" s="147">
        <v>0</v>
      </c>
      <c r="E780" s="147">
        <v>0</v>
      </c>
      <c r="F780" s="147">
        <v>0</v>
      </c>
      <c r="G780" s="147">
        <v>0</v>
      </c>
      <c r="H780" s="147">
        <v>0</v>
      </c>
      <c r="I780" s="147">
        <v>0</v>
      </c>
      <c r="J780" s="147">
        <v>0</v>
      </c>
      <c r="K780" s="147">
        <v>0</v>
      </c>
      <c r="L780" s="148">
        <v>0</v>
      </c>
    </row>
    <row r="781" spans="1:12" x14ac:dyDescent="0.35">
      <c r="A781" s="649"/>
      <c r="B781" s="566"/>
      <c r="C781" s="32" t="s">
        <v>217</v>
      </c>
      <c r="D781" s="147">
        <v>0</v>
      </c>
      <c r="E781" s="147">
        <v>0</v>
      </c>
      <c r="F781" s="147">
        <v>0</v>
      </c>
      <c r="G781" s="147">
        <v>0</v>
      </c>
      <c r="H781" s="147">
        <v>0</v>
      </c>
      <c r="I781" s="147">
        <v>0</v>
      </c>
      <c r="J781" s="147">
        <v>0</v>
      </c>
      <c r="K781" s="147">
        <v>0</v>
      </c>
      <c r="L781" s="148">
        <v>0</v>
      </c>
    </row>
    <row r="782" spans="1:12" x14ac:dyDescent="0.35">
      <c r="A782" s="649"/>
      <c r="B782" s="566"/>
      <c r="C782" s="32" t="s">
        <v>218</v>
      </c>
      <c r="D782" s="147">
        <v>0</v>
      </c>
      <c r="E782" s="147">
        <v>0</v>
      </c>
      <c r="F782" s="147">
        <v>0</v>
      </c>
      <c r="G782" s="147">
        <v>3.1928884525710036E-2</v>
      </c>
      <c r="H782" s="147">
        <v>0</v>
      </c>
      <c r="I782" s="147">
        <v>0</v>
      </c>
      <c r="J782" s="147">
        <v>0</v>
      </c>
      <c r="K782" s="147">
        <v>0</v>
      </c>
      <c r="L782" s="148">
        <v>0</v>
      </c>
    </row>
    <row r="783" spans="1:12" ht="15" thickBot="1" x14ac:dyDescent="0.4">
      <c r="A783" s="649"/>
      <c r="B783" s="567"/>
      <c r="C783" s="143" t="s">
        <v>219</v>
      </c>
      <c r="D783" s="149">
        <v>0</v>
      </c>
      <c r="E783" s="149">
        <v>0</v>
      </c>
      <c r="F783" s="149">
        <v>1.1012597448018874E-2</v>
      </c>
      <c r="G783" s="149">
        <v>0</v>
      </c>
      <c r="H783" s="149">
        <v>0</v>
      </c>
      <c r="I783" s="149">
        <v>0</v>
      </c>
      <c r="J783" s="149">
        <v>0</v>
      </c>
      <c r="K783" s="149">
        <v>0</v>
      </c>
      <c r="L783" s="150">
        <v>0</v>
      </c>
    </row>
    <row r="784" spans="1:12" x14ac:dyDescent="0.35">
      <c r="A784" s="649"/>
      <c r="B784" s="565" t="s">
        <v>157</v>
      </c>
      <c r="C784" s="142" t="s">
        <v>210</v>
      </c>
      <c r="D784" s="145">
        <v>0.29511498362873079</v>
      </c>
      <c r="E784" s="145">
        <v>4.7628574174388524E-4</v>
      </c>
      <c r="F784" s="145">
        <v>7.9040851648273739E-3</v>
      </c>
      <c r="G784" s="145">
        <v>0</v>
      </c>
      <c r="H784" s="145">
        <v>0</v>
      </c>
      <c r="I784" s="145">
        <v>0.39992998316630829</v>
      </c>
      <c r="J784" s="145">
        <v>0.15450730883055816</v>
      </c>
      <c r="K784" s="145">
        <v>0</v>
      </c>
      <c r="L784" s="146">
        <v>0</v>
      </c>
    </row>
    <row r="785" spans="1:12" x14ac:dyDescent="0.35">
      <c r="A785" s="649"/>
      <c r="B785" s="566"/>
      <c r="C785" s="32" t="s">
        <v>211</v>
      </c>
      <c r="D785" s="147">
        <v>5.2241133961716826E-2</v>
      </c>
      <c r="E785" s="147">
        <v>7.9444614631884736E-2</v>
      </c>
      <c r="F785" s="147">
        <v>0</v>
      </c>
      <c r="G785" s="147">
        <v>0</v>
      </c>
      <c r="H785" s="147">
        <v>0</v>
      </c>
      <c r="I785" s="147">
        <v>0</v>
      </c>
      <c r="J785" s="147">
        <v>0</v>
      </c>
      <c r="K785" s="147">
        <v>4.7326692431428315E-3</v>
      </c>
      <c r="L785" s="148">
        <v>0</v>
      </c>
    </row>
    <row r="786" spans="1:12" x14ac:dyDescent="0.35">
      <c r="A786" s="649"/>
      <c r="B786" s="566"/>
      <c r="C786" s="32" t="s">
        <v>212</v>
      </c>
      <c r="D786" s="147">
        <v>0</v>
      </c>
      <c r="E786" s="147">
        <v>0</v>
      </c>
      <c r="F786" s="147">
        <v>0</v>
      </c>
      <c r="G786" s="147">
        <v>0</v>
      </c>
      <c r="H786" s="147">
        <v>0</v>
      </c>
      <c r="I786" s="147">
        <v>0</v>
      </c>
      <c r="J786" s="147">
        <v>0</v>
      </c>
      <c r="K786" s="147">
        <v>0</v>
      </c>
      <c r="L786" s="148">
        <v>0</v>
      </c>
    </row>
    <row r="787" spans="1:12" x14ac:dyDescent="0.35">
      <c r="A787" s="649"/>
      <c r="B787" s="566"/>
      <c r="C787" s="32" t="s">
        <v>213</v>
      </c>
      <c r="D787" s="147">
        <v>0</v>
      </c>
      <c r="E787" s="147">
        <v>0</v>
      </c>
      <c r="F787" s="147">
        <v>0</v>
      </c>
      <c r="G787" s="147">
        <v>0</v>
      </c>
      <c r="H787" s="147">
        <v>0</v>
      </c>
      <c r="I787" s="147">
        <v>0</v>
      </c>
      <c r="J787" s="147">
        <v>0</v>
      </c>
      <c r="K787" s="147">
        <v>0</v>
      </c>
      <c r="L787" s="148">
        <v>0</v>
      </c>
    </row>
    <row r="788" spans="1:12" x14ac:dyDescent="0.35">
      <c r="A788" s="649"/>
      <c r="B788" s="566"/>
      <c r="C788" s="32" t="s">
        <v>214</v>
      </c>
      <c r="D788" s="147">
        <v>6.423239964226819E-5</v>
      </c>
      <c r="E788" s="147">
        <v>3.8973424099294812E-3</v>
      </c>
      <c r="F788" s="147">
        <v>0</v>
      </c>
      <c r="G788" s="147">
        <v>0</v>
      </c>
      <c r="H788" s="147">
        <v>0</v>
      </c>
      <c r="I788" s="147">
        <v>0</v>
      </c>
      <c r="J788" s="147">
        <v>0</v>
      </c>
      <c r="K788" s="147">
        <v>0</v>
      </c>
      <c r="L788" s="148">
        <v>0</v>
      </c>
    </row>
    <row r="789" spans="1:12" x14ac:dyDescent="0.35">
      <c r="A789" s="649"/>
      <c r="B789" s="566"/>
      <c r="C789" s="32" t="s">
        <v>215</v>
      </c>
      <c r="D789" s="147">
        <v>1.3597809190366761E-3</v>
      </c>
      <c r="E789" s="147">
        <v>0</v>
      </c>
      <c r="F789" s="147">
        <v>0</v>
      </c>
      <c r="G789" s="147">
        <v>0</v>
      </c>
      <c r="H789" s="147">
        <v>0</v>
      </c>
      <c r="I789" s="147">
        <v>0</v>
      </c>
      <c r="J789" s="147">
        <v>0</v>
      </c>
      <c r="K789" s="147">
        <v>0</v>
      </c>
      <c r="L789" s="148">
        <v>0</v>
      </c>
    </row>
    <row r="790" spans="1:12" x14ac:dyDescent="0.35">
      <c r="A790" s="649"/>
      <c r="B790" s="566"/>
      <c r="C790" s="32" t="s">
        <v>216</v>
      </c>
      <c r="D790" s="147">
        <v>0</v>
      </c>
      <c r="E790" s="147">
        <v>0</v>
      </c>
      <c r="F790" s="147">
        <v>0</v>
      </c>
      <c r="G790" s="147">
        <v>0</v>
      </c>
      <c r="H790" s="147">
        <v>0</v>
      </c>
      <c r="I790" s="147">
        <v>0</v>
      </c>
      <c r="J790" s="147">
        <v>0</v>
      </c>
      <c r="K790" s="147">
        <v>0</v>
      </c>
      <c r="L790" s="148">
        <v>0</v>
      </c>
    </row>
    <row r="791" spans="1:12" x14ac:dyDescent="0.35">
      <c r="A791" s="649"/>
      <c r="B791" s="566"/>
      <c r="C791" s="32" t="s">
        <v>217</v>
      </c>
      <c r="D791" s="147">
        <v>0</v>
      </c>
      <c r="E791" s="147">
        <v>0</v>
      </c>
      <c r="F791" s="147">
        <v>0</v>
      </c>
      <c r="G791" s="147">
        <v>0</v>
      </c>
      <c r="H791" s="147">
        <v>0</v>
      </c>
      <c r="I791" s="147">
        <v>0</v>
      </c>
      <c r="J791" s="147">
        <v>0</v>
      </c>
      <c r="K791" s="147">
        <v>0</v>
      </c>
      <c r="L791" s="148">
        <v>0</v>
      </c>
    </row>
    <row r="792" spans="1:12" x14ac:dyDescent="0.35">
      <c r="A792" s="649"/>
      <c r="B792" s="566"/>
      <c r="C792" s="32" t="s">
        <v>218</v>
      </c>
      <c r="D792" s="147">
        <v>0</v>
      </c>
      <c r="E792" s="147">
        <v>0</v>
      </c>
      <c r="F792" s="147">
        <v>0</v>
      </c>
      <c r="G792" s="147">
        <v>0</v>
      </c>
      <c r="H792" s="147">
        <v>0</v>
      </c>
      <c r="I792" s="147">
        <v>0</v>
      </c>
      <c r="J792" s="147">
        <v>0</v>
      </c>
      <c r="K792" s="147">
        <v>0</v>
      </c>
      <c r="L792" s="148">
        <v>0</v>
      </c>
    </row>
    <row r="793" spans="1:12" ht="15" thickBot="1" x14ac:dyDescent="0.4">
      <c r="A793" s="649"/>
      <c r="B793" s="567"/>
      <c r="C793" s="143" t="s">
        <v>219</v>
      </c>
      <c r="D793" s="149">
        <v>0</v>
      </c>
      <c r="E793" s="149">
        <v>0</v>
      </c>
      <c r="F793" s="149">
        <v>3.2822793312820567E-4</v>
      </c>
      <c r="G793" s="149">
        <v>0</v>
      </c>
      <c r="H793" s="149">
        <v>0</v>
      </c>
      <c r="I793" s="149">
        <v>0</v>
      </c>
      <c r="J793" s="149">
        <v>0</v>
      </c>
      <c r="K793" s="149">
        <v>0</v>
      </c>
      <c r="L793" s="150">
        <v>0</v>
      </c>
    </row>
    <row r="794" spans="1:12" x14ac:dyDescent="0.35">
      <c r="A794" s="649"/>
      <c r="B794" s="565" t="s">
        <v>224</v>
      </c>
      <c r="C794" s="142" t="s">
        <v>210</v>
      </c>
      <c r="D794" s="145">
        <v>0.24683738519498494</v>
      </c>
      <c r="E794" s="145">
        <v>1.4864605045583092E-3</v>
      </c>
      <c r="F794" s="145">
        <v>1.490515937331441E-2</v>
      </c>
      <c r="G794" s="145">
        <v>0</v>
      </c>
      <c r="H794" s="145">
        <v>3.3410035414588974E-4</v>
      </c>
      <c r="I794" s="145">
        <v>7.445988537184034E-2</v>
      </c>
      <c r="J794" s="145">
        <v>5.3299123358958284E-2</v>
      </c>
      <c r="K794" s="145">
        <v>0</v>
      </c>
      <c r="L794" s="146">
        <v>0</v>
      </c>
    </row>
    <row r="795" spans="1:12" x14ac:dyDescent="0.35">
      <c r="A795" s="649"/>
      <c r="B795" s="566"/>
      <c r="C795" s="32" t="s">
        <v>211</v>
      </c>
      <c r="D795" s="147">
        <v>0.22743659087753898</v>
      </c>
      <c r="E795" s="147">
        <v>0.10138422239548112</v>
      </c>
      <c r="F795" s="147">
        <v>0</v>
      </c>
      <c r="G795" s="147">
        <v>2.9424726550323538E-2</v>
      </c>
      <c r="H795" s="147">
        <v>0</v>
      </c>
      <c r="I795" s="147">
        <v>0</v>
      </c>
      <c r="J795" s="147">
        <v>0</v>
      </c>
      <c r="K795" s="147">
        <v>0</v>
      </c>
      <c r="L795" s="148">
        <v>0</v>
      </c>
    </row>
    <row r="796" spans="1:12" x14ac:dyDescent="0.35">
      <c r="A796" s="649"/>
      <c r="B796" s="566"/>
      <c r="C796" s="32" t="s">
        <v>212</v>
      </c>
      <c r="D796" s="147">
        <v>1.2029677606247385E-2</v>
      </c>
      <c r="E796" s="147">
        <v>0</v>
      </c>
      <c r="F796" s="147">
        <v>0</v>
      </c>
      <c r="G796" s="147">
        <v>0</v>
      </c>
      <c r="H796" s="147">
        <v>0</v>
      </c>
      <c r="I796" s="147">
        <v>0</v>
      </c>
      <c r="J796" s="147">
        <v>0</v>
      </c>
      <c r="K796" s="147">
        <v>0</v>
      </c>
      <c r="L796" s="148">
        <v>0</v>
      </c>
    </row>
    <row r="797" spans="1:12" x14ac:dyDescent="0.35">
      <c r="A797" s="649"/>
      <c r="B797" s="566"/>
      <c r="C797" s="32" t="s">
        <v>213</v>
      </c>
      <c r="D797" s="147">
        <v>1.2086906640358999E-3</v>
      </c>
      <c r="E797" s="147">
        <v>1.0049995904268845E-2</v>
      </c>
      <c r="F797" s="147">
        <v>0</v>
      </c>
      <c r="G797" s="147">
        <v>0</v>
      </c>
      <c r="H797" s="147">
        <v>0</v>
      </c>
      <c r="I797" s="147">
        <v>0</v>
      </c>
      <c r="J797" s="147">
        <v>0</v>
      </c>
      <c r="K797" s="147">
        <v>0</v>
      </c>
      <c r="L797" s="148">
        <v>0</v>
      </c>
    </row>
    <row r="798" spans="1:12" x14ac:dyDescent="0.35">
      <c r="A798" s="649"/>
      <c r="B798" s="566"/>
      <c r="C798" s="32" t="s">
        <v>214</v>
      </c>
      <c r="D798" s="147">
        <v>8.3458900894839792E-3</v>
      </c>
      <c r="E798" s="147">
        <v>9.9372249124605322E-2</v>
      </c>
      <c r="F798" s="147">
        <v>0</v>
      </c>
      <c r="G798" s="147">
        <v>0</v>
      </c>
      <c r="H798" s="147">
        <v>0</v>
      </c>
      <c r="I798" s="147">
        <v>0</v>
      </c>
      <c r="J798" s="147">
        <v>0</v>
      </c>
      <c r="K798" s="147">
        <v>0</v>
      </c>
      <c r="L798" s="148">
        <v>0</v>
      </c>
    </row>
    <row r="799" spans="1:12" x14ac:dyDescent="0.35">
      <c r="A799" s="649"/>
      <c r="B799" s="566"/>
      <c r="C799" s="32" t="s">
        <v>215</v>
      </c>
      <c r="D799" s="147">
        <v>2.0755414732526877E-3</v>
      </c>
      <c r="E799" s="147">
        <v>0</v>
      </c>
      <c r="F799" s="147">
        <v>0</v>
      </c>
      <c r="G799" s="147">
        <v>0</v>
      </c>
      <c r="H799" s="147">
        <v>0</v>
      </c>
      <c r="I799" s="147">
        <v>0</v>
      </c>
      <c r="J799" s="147">
        <v>0</v>
      </c>
      <c r="K799" s="147">
        <v>0</v>
      </c>
      <c r="L799" s="148">
        <v>0</v>
      </c>
    </row>
    <row r="800" spans="1:12" x14ac:dyDescent="0.35">
      <c r="A800" s="649"/>
      <c r="B800" s="566"/>
      <c r="C800" s="32" t="s">
        <v>216</v>
      </c>
      <c r="D800" s="147">
        <v>0</v>
      </c>
      <c r="E800" s="147">
        <v>0</v>
      </c>
      <c r="F800" s="147">
        <v>0</v>
      </c>
      <c r="G800" s="147">
        <v>0</v>
      </c>
      <c r="H800" s="147">
        <v>0</v>
      </c>
      <c r="I800" s="147">
        <v>0</v>
      </c>
      <c r="J800" s="147">
        <v>0</v>
      </c>
      <c r="K800" s="147">
        <v>0</v>
      </c>
      <c r="L800" s="148">
        <v>0</v>
      </c>
    </row>
    <row r="801" spans="1:12" x14ac:dyDescent="0.35">
      <c r="A801" s="649"/>
      <c r="B801" s="566"/>
      <c r="C801" s="32" t="s">
        <v>217</v>
      </c>
      <c r="D801" s="147">
        <v>0</v>
      </c>
      <c r="E801" s="147">
        <v>0</v>
      </c>
      <c r="F801" s="147">
        <v>0</v>
      </c>
      <c r="G801" s="147">
        <v>0</v>
      </c>
      <c r="H801" s="147">
        <v>0</v>
      </c>
      <c r="I801" s="147">
        <v>0</v>
      </c>
      <c r="J801" s="147">
        <v>0</v>
      </c>
      <c r="K801" s="147">
        <v>0</v>
      </c>
      <c r="L801" s="148">
        <v>0</v>
      </c>
    </row>
    <row r="802" spans="1:12" x14ac:dyDescent="0.35">
      <c r="A802" s="649"/>
      <c r="B802" s="566"/>
      <c r="C802" s="32" t="s">
        <v>218</v>
      </c>
      <c r="D802" s="147">
        <v>0</v>
      </c>
      <c r="E802" s="147">
        <v>0</v>
      </c>
      <c r="F802" s="147">
        <v>0</v>
      </c>
      <c r="G802" s="147">
        <v>0.11686893055850862</v>
      </c>
      <c r="H802" s="147">
        <v>0</v>
      </c>
      <c r="I802" s="147">
        <v>0</v>
      </c>
      <c r="J802" s="147">
        <v>0</v>
      </c>
      <c r="K802" s="147">
        <v>0</v>
      </c>
      <c r="L802" s="148">
        <v>0</v>
      </c>
    </row>
    <row r="803" spans="1:12" ht="15" thickBot="1" x14ac:dyDescent="0.4">
      <c r="A803" s="649"/>
      <c r="B803" s="567"/>
      <c r="C803" s="143" t="s">
        <v>219</v>
      </c>
      <c r="D803" s="149">
        <v>0</v>
      </c>
      <c r="E803" s="149">
        <v>0</v>
      </c>
      <c r="F803" s="149">
        <v>6.4944271619806621E-4</v>
      </c>
      <c r="G803" s="149">
        <v>0</v>
      </c>
      <c r="H803" s="149">
        <v>0</v>
      </c>
      <c r="I803" s="149">
        <v>0</v>
      </c>
      <c r="J803" s="149">
        <v>0</v>
      </c>
      <c r="K803" s="149">
        <v>0</v>
      </c>
      <c r="L803" s="150">
        <v>0</v>
      </c>
    </row>
    <row r="804" spans="1:12" x14ac:dyDescent="0.35">
      <c r="A804" s="649"/>
      <c r="B804" s="565" t="s">
        <v>159</v>
      </c>
      <c r="C804" s="142" t="s">
        <v>210</v>
      </c>
      <c r="D804" s="145">
        <v>0.18929848987790288</v>
      </c>
      <c r="E804" s="145">
        <v>2.2375028390847045E-5</v>
      </c>
      <c r="F804" s="145">
        <v>6.9819838299702191E-3</v>
      </c>
      <c r="G804" s="145">
        <v>0</v>
      </c>
      <c r="H804" s="145">
        <v>3.8362087015002722E-3</v>
      </c>
      <c r="I804" s="145">
        <v>0.12163168649770729</v>
      </c>
      <c r="J804" s="145">
        <v>0.14055384691293349</v>
      </c>
      <c r="K804" s="145">
        <v>0</v>
      </c>
      <c r="L804" s="146">
        <v>0</v>
      </c>
    </row>
    <row r="805" spans="1:12" x14ac:dyDescent="0.35">
      <c r="A805" s="649"/>
      <c r="B805" s="566"/>
      <c r="C805" s="32" t="s">
        <v>211</v>
      </c>
      <c r="D805" s="147">
        <v>0.1643673743444371</v>
      </c>
      <c r="E805" s="147">
        <v>4.3175276931564102E-2</v>
      </c>
      <c r="F805" s="147">
        <v>0</v>
      </c>
      <c r="G805" s="147">
        <v>2.9854146581324511E-2</v>
      </c>
      <c r="H805" s="147">
        <v>0</v>
      </c>
      <c r="I805" s="147">
        <v>0</v>
      </c>
      <c r="J805" s="147">
        <v>0</v>
      </c>
      <c r="K805" s="147">
        <v>5.5061480961359401E-3</v>
      </c>
      <c r="L805" s="148">
        <v>0</v>
      </c>
    </row>
    <row r="806" spans="1:12" x14ac:dyDescent="0.35">
      <c r="A806" s="649"/>
      <c r="B806" s="566"/>
      <c r="C806" s="32" t="s">
        <v>212</v>
      </c>
      <c r="D806" s="147">
        <v>0</v>
      </c>
      <c r="E806" s="147">
        <v>0</v>
      </c>
      <c r="F806" s="147">
        <v>0</v>
      </c>
      <c r="G806" s="147">
        <v>0</v>
      </c>
      <c r="H806" s="147">
        <v>0</v>
      </c>
      <c r="I806" s="147">
        <v>0</v>
      </c>
      <c r="J806" s="147">
        <v>0</v>
      </c>
      <c r="K806" s="147">
        <v>0</v>
      </c>
      <c r="L806" s="148">
        <v>0</v>
      </c>
    </row>
    <row r="807" spans="1:12" x14ac:dyDescent="0.35">
      <c r="A807" s="649"/>
      <c r="B807" s="566"/>
      <c r="C807" s="32" t="s">
        <v>213</v>
      </c>
      <c r="D807" s="147">
        <v>4.0961347400104394E-7</v>
      </c>
      <c r="E807" s="147">
        <v>2.3934734739535394E-4</v>
      </c>
      <c r="F807" s="147">
        <v>0</v>
      </c>
      <c r="G807" s="147">
        <v>0</v>
      </c>
      <c r="H807" s="147">
        <v>0</v>
      </c>
      <c r="I807" s="147">
        <v>0</v>
      </c>
      <c r="J807" s="147">
        <v>0</v>
      </c>
      <c r="K807" s="147">
        <v>0</v>
      </c>
      <c r="L807" s="148">
        <v>0</v>
      </c>
    </row>
    <row r="808" spans="1:12" x14ac:dyDescent="0.35">
      <c r="A808" s="649"/>
      <c r="B808" s="566"/>
      <c r="C808" s="32" t="s">
        <v>214</v>
      </c>
      <c r="D808" s="147">
        <v>7.5583195204861703E-2</v>
      </c>
      <c r="E808" s="147">
        <v>0</v>
      </c>
      <c r="F808" s="147">
        <v>0</v>
      </c>
      <c r="G808" s="147">
        <v>0</v>
      </c>
      <c r="H808" s="147">
        <v>0</v>
      </c>
      <c r="I808" s="147">
        <v>0</v>
      </c>
      <c r="J808" s="147">
        <v>0</v>
      </c>
      <c r="K808" s="147">
        <v>0</v>
      </c>
      <c r="L808" s="148">
        <v>0</v>
      </c>
    </row>
    <row r="809" spans="1:12" x14ac:dyDescent="0.35">
      <c r="A809" s="649"/>
      <c r="B809" s="566"/>
      <c r="C809" s="32" t="s">
        <v>215</v>
      </c>
      <c r="D809" s="147">
        <v>0.14807799961379339</v>
      </c>
      <c r="E809" s="147">
        <v>0</v>
      </c>
      <c r="F809" s="147">
        <v>0</v>
      </c>
      <c r="G809" s="147">
        <v>0</v>
      </c>
      <c r="H809" s="147">
        <v>0</v>
      </c>
      <c r="I809" s="147">
        <v>0</v>
      </c>
      <c r="J809" s="147">
        <v>0</v>
      </c>
      <c r="K809" s="147">
        <v>0</v>
      </c>
      <c r="L809" s="148">
        <v>0</v>
      </c>
    </row>
    <row r="810" spans="1:12" x14ac:dyDescent="0.35">
      <c r="A810" s="649"/>
      <c r="B810" s="566"/>
      <c r="C810" s="32" t="s">
        <v>216</v>
      </c>
      <c r="D810" s="147">
        <v>0</v>
      </c>
      <c r="E810" s="147">
        <v>0</v>
      </c>
      <c r="F810" s="147">
        <v>0</v>
      </c>
      <c r="G810" s="147">
        <v>0</v>
      </c>
      <c r="H810" s="147">
        <v>0</v>
      </c>
      <c r="I810" s="147">
        <v>0</v>
      </c>
      <c r="J810" s="147">
        <v>0</v>
      </c>
      <c r="K810" s="147">
        <v>0</v>
      </c>
      <c r="L810" s="148">
        <v>0</v>
      </c>
    </row>
    <row r="811" spans="1:12" x14ac:dyDescent="0.35">
      <c r="A811" s="649"/>
      <c r="B811" s="566"/>
      <c r="C811" s="32" t="s">
        <v>217</v>
      </c>
      <c r="D811" s="147">
        <v>0</v>
      </c>
      <c r="E811" s="147">
        <v>0</v>
      </c>
      <c r="F811" s="147">
        <v>0</v>
      </c>
      <c r="G811" s="147">
        <v>0</v>
      </c>
      <c r="H811" s="147">
        <v>0</v>
      </c>
      <c r="I811" s="147">
        <v>0</v>
      </c>
      <c r="J811" s="147">
        <v>0</v>
      </c>
      <c r="K811" s="147">
        <v>0</v>
      </c>
      <c r="L811" s="148">
        <v>0</v>
      </c>
    </row>
    <row r="812" spans="1:12" x14ac:dyDescent="0.35">
      <c r="A812" s="649"/>
      <c r="B812" s="566"/>
      <c r="C812" s="32" t="s">
        <v>218</v>
      </c>
      <c r="D812" s="147">
        <v>0</v>
      </c>
      <c r="E812" s="147">
        <v>0</v>
      </c>
      <c r="F812" s="147">
        <v>0</v>
      </c>
      <c r="G812" s="147">
        <v>3.6670218799748321E-2</v>
      </c>
      <c r="H812" s="147">
        <v>0</v>
      </c>
      <c r="I812" s="147">
        <v>0</v>
      </c>
      <c r="J812" s="147">
        <v>0</v>
      </c>
      <c r="K812" s="147">
        <v>0</v>
      </c>
      <c r="L812" s="148">
        <v>0</v>
      </c>
    </row>
    <row r="813" spans="1:12" ht="15" thickBot="1" x14ac:dyDescent="0.4">
      <c r="A813" s="649"/>
      <c r="B813" s="567"/>
      <c r="C813" s="143" t="s">
        <v>219</v>
      </c>
      <c r="D813" s="149">
        <v>0</v>
      </c>
      <c r="E813" s="149">
        <v>0</v>
      </c>
      <c r="F813" s="149">
        <v>3.500011247151031E-2</v>
      </c>
      <c r="G813" s="149">
        <v>0</v>
      </c>
      <c r="H813" s="149">
        <v>0</v>
      </c>
      <c r="I813" s="149">
        <v>0</v>
      </c>
      <c r="J813" s="149">
        <v>0</v>
      </c>
      <c r="K813" s="149">
        <v>0</v>
      </c>
      <c r="L813" s="150">
        <v>0</v>
      </c>
    </row>
    <row r="814" spans="1:12" x14ac:dyDescent="0.35">
      <c r="A814" s="649"/>
      <c r="B814" s="565" t="s">
        <v>160</v>
      </c>
      <c r="C814" s="142" t="s">
        <v>210</v>
      </c>
      <c r="D814" s="145">
        <v>8.1039123709680805E-2</v>
      </c>
      <c r="E814" s="145">
        <v>4.3019922565139018E-4</v>
      </c>
      <c r="F814" s="145">
        <v>3.5330863890475957E-3</v>
      </c>
      <c r="G814" s="145">
        <v>0</v>
      </c>
      <c r="H814" s="145">
        <v>0</v>
      </c>
      <c r="I814" s="145">
        <v>4.9527130586213608E-2</v>
      </c>
      <c r="J814" s="145">
        <v>1.6530512348045052E-2</v>
      </c>
      <c r="K814" s="145">
        <v>0</v>
      </c>
      <c r="L814" s="146">
        <v>0</v>
      </c>
    </row>
    <row r="815" spans="1:12" x14ac:dyDescent="0.35">
      <c r="A815" s="649"/>
      <c r="B815" s="566"/>
      <c r="C815" s="32" t="s">
        <v>211</v>
      </c>
      <c r="D815" s="147">
        <v>0.101211055706616</v>
      </c>
      <c r="E815" s="147">
        <v>4.4763036390881999E-2</v>
      </c>
      <c r="F815" s="147">
        <v>0</v>
      </c>
      <c r="G815" s="147">
        <v>1.2494322455523676E-2</v>
      </c>
      <c r="H815" s="147">
        <v>0</v>
      </c>
      <c r="I815" s="147">
        <v>0</v>
      </c>
      <c r="J815" s="147">
        <v>0</v>
      </c>
      <c r="K815" s="147">
        <v>4.5452131993554065E-3</v>
      </c>
      <c r="L815" s="148">
        <v>0</v>
      </c>
    </row>
    <row r="816" spans="1:12" x14ac:dyDescent="0.35">
      <c r="A816" s="649"/>
      <c r="B816" s="566"/>
      <c r="C816" s="32" t="s">
        <v>212</v>
      </c>
      <c r="D816" s="147">
        <v>0</v>
      </c>
      <c r="E816" s="147">
        <v>0</v>
      </c>
      <c r="F816" s="147">
        <v>0</v>
      </c>
      <c r="G816" s="147">
        <v>0</v>
      </c>
      <c r="H816" s="147">
        <v>0</v>
      </c>
      <c r="I816" s="147">
        <v>0</v>
      </c>
      <c r="J816" s="147">
        <v>0</v>
      </c>
      <c r="K816" s="147">
        <v>0</v>
      </c>
      <c r="L816" s="148">
        <v>0</v>
      </c>
    </row>
    <row r="817" spans="1:12" x14ac:dyDescent="0.35">
      <c r="A817" s="649"/>
      <c r="B817" s="566"/>
      <c r="C817" s="32" t="s">
        <v>213</v>
      </c>
      <c r="D817" s="147">
        <v>1.7700086846039124E-4</v>
      </c>
      <c r="E817" s="147">
        <v>1.3791791062488729E-3</v>
      </c>
      <c r="F817" s="147">
        <v>0</v>
      </c>
      <c r="G817" s="147">
        <v>0</v>
      </c>
      <c r="H817" s="147">
        <v>0</v>
      </c>
      <c r="I817" s="147">
        <v>0</v>
      </c>
      <c r="J817" s="147">
        <v>0</v>
      </c>
      <c r="K817" s="147">
        <v>0</v>
      </c>
      <c r="L817" s="148">
        <v>0</v>
      </c>
    </row>
    <row r="818" spans="1:12" x14ac:dyDescent="0.35">
      <c r="A818" s="649"/>
      <c r="B818" s="566"/>
      <c r="C818" s="32" t="s">
        <v>214</v>
      </c>
      <c r="D818" s="147">
        <v>0.15745178904016538</v>
      </c>
      <c r="E818" s="147">
        <v>0.50849064591646398</v>
      </c>
      <c r="F818" s="147">
        <v>0</v>
      </c>
      <c r="G818" s="147">
        <v>0</v>
      </c>
      <c r="H818" s="147">
        <v>0</v>
      </c>
      <c r="I818" s="147">
        <v>0</v>
      </c>
      <c r="J818" s="147">
        <v>0</v>
      </c>
      <c r="K818" s="147">
        <v>0</v>
      </c>
      <c r="L818" s="148">
        <v>0</v>
      </c>
    </row>
    <row r="819" spans="1:12" x14ac:dyDescent="0.35">
      <c r="A819" s="649"/>
      <c r="B819" s="566"/>
      <c r="C819" s="32" t="s">
        <v>215</v>
      </c>
      <c r="D819" s="147">
        <v>3.8459164366832365E-3</v>
      </c>
      <c r="E819" s="147">
        <v>0</v>
      </c>
      <c r="F819" s="147">
        <v>0</v>
      </c>
      <c r="G819" s="147">
        <v>0</v>
      </c>
      <c r="H819" s="147">
        <v>0</v>
      </c>
      <c r="I819" s="147">
        <v>0</v>
      </c>
      <c r="J819" s="147">
        <v>0</v>
      </c>
      <c r="K819" s="147">
        <v>0</v>
      </c>
      <c r="L819" s="148">
        <v>0</v>
      </c>
    </row>
    <row r="820" spans="1:12" x14ac:dyDescent="0.35">
      <c r="A820" s="649"/>
      <c r="B820" s="566"/>
      <c r="C820" s="32" t="s">
        <v>216</v>
      </c>
      <c r="D820" s="147">
        <v>0</v>
      </c>
      <c r="E820" s="147">
        <v>0</v>
      </c>
      <c r="F820" s="147">
        <v>0</v>
      </c>
      <c r="G820" s="147">
        <v>0</v>
      </c>
      <c r="H820" s="147">
        <v>0</v>
      </c>
      <c r="I820" s="147">
        <v>0</v>
      </c>
      <c r="J820" s="147">
        <v>0</v>
      </c>
      <c r="K820" s="147">
        <v>0</v>
      </c>
      <c r="L820" s="148">
        <v>0</v>
      </c>
    </row>
    <row r="821" spans="1:12" x14ac:dyDescent="0.35">
      <c r="A821" s="649"/>
      <c r="B821" s="566"/>
      <c r="C821" s="32" t="s">
        <v>217</v>
      </c>
      <c r="D821" s="147">
        <v>0</v>
      </c>
      <c r="E821" s="147">
        <v>0</v>
      </c>
      <c r="F821" s="147">
        <v>0</v>
      </c>
      <c r="G821" s="147">
        <v>0</v>
      </c>
      <c r="H821" s="147">
        <v>0</v>
      </c>
      <c r="I821" s="147">
        <v>0</v>
      </c>
      <c r="J821" s="147">
        <v>0</v>
      </c>
      <c r="K821" s="147">
        <v>0</v>
      </c>
      <c r="L821" s="148">
        <v>0</v>
      </c>
    </row>
    <row r="822" spans="1:12" x14ac:dyDescent="0.35">
      <c r="A822" s="649"/>
      <c r="B822" s="566"/>
      <c r="C822" s="32" t="s">
        <v>218</v>
      </c>
      <c r="D822" s="147">
        <v>0</v>
      </c>
      <c r="E822" s="147">
        <v>0</v>
      </c>
      <c r="F822" s="147">
        <v>0</v>
      </c>
      <c r="G822" s="147">
        <v>1.3921398607328639E-2</v>
      </c>
      <c r="H822" s="147">
        <v>0</v>
      </c>
      <c r="I822" s="147">
        <v>0</v>
      </c>
      <c r="J822" s="147">
        <v>0</v>
      </c>
      <c r="K822" s="147">
        <v>0</v>
      </c>
      <c r="L822" s="148">
        <v>0</v>
      </c>
    </row>
    <row r="823" spans="1:12" ht="15" thickBot="1" x14ac:dyDescent="0.4">
      <c r="A823" s="649"/>
      <c r="B823" s="567"/>
      <c r="C823" s="143" t="s">
        <v>219</v>
      </c>
      <c r="D823" s="149">
        <v>0</v>
      </c>
      <c r="E823" s="149">
        <v>0</v>
      </c>
      <c r="F823" s="149">
        <v>6.9199935749525389E-4</v>
      </c>
      <c r="G823" s="149">
        <v>0</v>
      </c>
      <c r="H823" s="149">
        <v>0</v>
      </c>
      <c r="I823" s="149">
        <v>0</v>
      </c>
      <c r="J823" s="149">
        <v>0</v>
      </c>
      <c r="K823" s="149">
        <v>0</v>
      </c>
      <c r="L823" s="150">
        <v>0</v>
      </c>
    </row>
    <row r="824" spans="1:12" x14ac:dyDescent="0.35">
      <c r="A824" s="649"/>
      <c r="B824" s="565" t="s">
        <v>161</v>
      </c>
      <c r="C824" s="142" t="s">
        <v>210</v>
      </c>
      <c r="D824" s="145">
        <v>0.34937354858438174</v>
      </c>
      <c r="E824" s="145">
        <v>3.2038308878790906E-5</v>
      </c>
      <c r="F824" s="145">
        <v>1.1444744413571174E-2</v>
      </c>
      <c r="G824" s="145">
        <v>0</v>
      </c>
      <c r="H824" s="145">
        <v>1.5842687986865334E-2</v>
      </c>
      <c r="I824" s="145">
        <v>8.2736404388612711E-2</v>
      </c>
      <c r="J824" s="145">
        <v>0.119259535839768</v>
      </c>
      <c r="K824" s="145">
        <v>0</v>
      </c>
      <c r="L824" s="146">
        <v>0</v>
      </c>
    </row>
    <row r="825" spans="1:12" x14ac:dyDescent="0.35">
      <c r="A825" s="649"/>
      <c r="B825" s="566"/>
      <c r="C825" s="32" t="s">
        <v>211</v>
      </c>
      <c r="D825" s="147">
        <v>0.25584513393932984</v>
      </c>
      <c r="E825" s="147">
        <v>6.8130927535043892E-2</v>
      </c>
      <c r="F825" s="147">
        <v>0</v>
      </c>
      <c r="G825" s="147">
        <v>2.1998246361771123E-3</v>
      </c>
      <c r="H825" s="147">
        <v>0</v>
      </c>
      <c r="I825" s="147">
        <v>0</v>
      </c>
      <c r="J825" s="147">
        <v>0</v>
      </c>
      <c r="K825" s="147">
        <v>4.7959654298393743E-3</v>
      </c>
      <c r="L825" s="148">
        <v>0</v>
      </c>
    </row>
    <row r="826" spans="1:12" x14ac:dyDescent="0.35">
      <c r="A826" s="649"/>
      <c r="B826" s="566"/>
      <c r="C826" s="32" t="s">
        <v>212</v>
      </c>
      <c r="D826" s="147">
        <v>0</v>
      </c>
      <c r="E826" s="147">
        <v>0</v>
      </c>
      <c r="F826" s="147">
        <v>0</v>
      </c>
      <c r="G826" s="147">
        <v>0</v>
      </c>
      <c r="H826" s="147">
        <v>0</v>
      </c>
      <c r="I826" s="147">
        <v>0</v>
      </c>
      <c r="J826" s="147">
        <v>0</v>
      </c>
      <c r="K826" s="147">
        <v>0</v>
      </c>
      <c r="L826" s="148">
        <v>0</v>
      </c>
    </row>
    <row r="827" spans="1:12" x14ac:dyDescent="0.35">
      <c r="A827" s="649"/>
      <c r="B827" s="566"/>
      <c r="C827" s="32" t="s">
        <v>213</v>
      </c>
      <c r="D827" s="147">
        <v>2.5921632971024581E-4</v>
      </c>
      <c r="E827" s="147">
        <v>6.9854396860159762E-4</v>
      </c>
      <c r="F827" s="147">
        <v>0</v>
      </c>
      <c r="G827" s="147">
        <v>0</v>
      </c>
      <c r="H827" s="147">
        <v>0</v>
      </c>
      <c r="I827" s="147">
        <v>0</v>
      </c>
      <c r="J827" s="147">
        <v>0</v>
      </c>
      <c r="K827" s="147">
        <v>0</v>
      </c>
      <c r="L827" s="148">
        <v>0</v>
      </c>
    </row>
    <row r="828" spans="1:12" x14ac:dyDescent="0.35">
      <c r="A828" s="649"/>
      <c r="B828" s="566"/>
      <c r="C828" s="32" t="s">
        <v>214</v>
      </c>
      <c r="D828" s="147">
        <v>1.2101832269977651E-2</v>
      </c>
      <c r="E828" s="147">
        <v>3.0820413401481885E-3</v>
      </c>
      <c r="F828" s="147">
        <v>0</v>
      </c>
      <c r="G828" s="147">
        <v>0</v>
      </c>
      <c r="H828" s="147">
        <v>0</v>
      </c>
      <c r="I828" s="147">
        <v>0</v>
      </c>
      <c r="J828" s="147">
        <v>0</v>
      </c>
      <c r="K828" s="147">
        <v>0</v>
      </c>
      <c r="L828" s="148">
        <v>0</v>
      </c>
    </row>
    <row r="829" spans="1:12" x14ac:dyDescent="0.35">
      <c r="A829" s="649"/>
      <c r="B829" s="566"/>
      <c r="C829" s="32" t="s">
        <v>215</v>
      </c>
      <c r="D829" s="147">
        <v>1.3206879143421304E-2</v>
      </c>
      <c r="E829" s="147">
        <v>0</v>
      </c>
      <c r="F829" s="147">
        <v>0</v>
      </c>
      <c r="G829" s="147">
        <v>0</v>
      </c>
      <c r="H829" s="147">
        <v>0</v>
      </c>
      <c r="I829" s="147">
        <v>0</v>
      </c>
      <c r="J829" s="147">
        <v>0</v>
      </c>
      <c r="K829" s="147">
        <v>0</v>
      </c>
      <c r="L829" s="148">
        <v>0</v>
      </c>
    </row>
    <row r="830" spans="1:12" x14ac:dyDescent="0.35">
      <c r="A830" s="649"/>
      <c r="B830" s="566"/>
      <c r="C830" s="32" t="s">
        <v>216</v>
      </c>
      <c r="D830" s="147">
        <v>0</v>
      </c>
      <c r="E830" s="147">
        <v>0</v>
      </c>
      <c r="F830" s="147">
        <v>0</v>
      </c>
      <c r="G830" s="147">
        <v>0</v>
      </c>
      <c r="H830" s="147">
        <v>0</v>
      </c>
      <c r="I830" s="147">
        <v>0</v>
      </c>
      <c r="J830" s="147">
        <v>0</v>
      </c>
      <c r="K830" s="147">
        <v>0</v>
      </c>
      <c r="L830" s="148">
        <v>0</v>
      </c>
    </row>
    <row r="831" spans="1:12" x14ac:dyDescent="0.35">
      <c r="A831" s="649"/>
      <c r="B831" s="566"/>
      <c r="C831" s="32" t="s">
        <v>217</v>
      </c>
      <c r="D831" s="147">
        <v>0</v>
      </c>
      <c r="E831" s="147">
        <v>0</v>
      </c>
      <c r="F831" s="147">
        <v>0</v>
      </c>
      <c r="G831" s="147">
        <v>0</v>
      </c>
      <c r="H831" s="147">
        <v>0</v>
      </c>
      <c r="I831" s="147">
        <v>0</v>
      </c>
      <c r="J831" s="147">
        <v>0</v>
      </c>
      <c r="K831" s="147">
        <v>0</v>
      </c>
      <c r="L831" s="148">
        <v>0</v>
      </c>
    </row>
    <row r="832" spans="1:12" x14ac:dyDescent="0.35">
      <c r="A832" s="649"/>
      <c r="B832" s="566"/>
      <c r="C832" s="32" t="s">
        <v>218</v>
      </c>
      <c r="D832" s="147">
        <v>0</v>
      </c>
      <c r="E832" s="147">
        <v>0</v>
      </c>
      <c r="F832" s="147">
        <v>0</v>
      </c>
      <c r="G832" s="147">
        <v>3.6429749628119165E-2</v>
      </c>
      <c r="H832" s="147">
        <v>0</v>
      </c>
      <c r="I832" s="147">
        <v>0</v>
      </c>
      <c r="J832" s="147">
        <v>0</v>
      </c>
      <c r="K832" s="147">
        <v>0</v>
      </c>
      <c r="L832" s="148">
        <v>0</v>
      </c>
    </row>
    <row r="833" spans="1:12" ht="15" thickBot="1" x14ac:dyDescent="0.4">
      <c r="A833" s="649"/>
      <c r="B833" s="567"/>
      <c r="C833" s="143" t="s">
        <v>219</v>
      </c>
      <c r="D833" s="149">
        <v>0</v>
      </c>
      <c r="E833" s="149">
        <v>0</v>
      </c>
      <c r="F833" s="149">
        <v>2.4572281788198508E-2</v>
      </c>
      <c r="G833" s="149">
        <v>0</v>
      </c>
      <c r="H833" s="149">
        <v>0</v>
      </c>
      <c r="I833" s="149">
        <v>0</v>
      </c>
      <c r="J833" s="149">
        <v>0</v>
      </c>
      <c r="K833" s="149">
        <v>0</v>
      </c>
      <c r="L833" s="150">
        <v>0</v>
      </c>
    </row>
    <row r="834" spans="1:12" x14ac:dyDescent="0.35">
      <c r="A834" s="649"/>
      <c r="B834" s="565" t="s">
        <v>162</v>
      </c>
      <c r="C834" s="142" t="s">
        <v>210</v>
      </c>
      <c r="D834" s="145">
        <v>0.120380872895999</v>
      </c>
      <c r="E834" s="145">
        <v>2.32967184795426E-5</v>
      </c>
      <c r="F834" s="145">
        <v>1.584743060523543E-2</v>
      </c>
      <c r="G834" s="145">
        <v>0</v>
      </c>
      <c r="H834" s="145">
        <v>1.8304727137990012E-2</v>
      </c>
      <c r="I834" s="145">
        <v>5.0702994164093233E-2</v>
      </c>
      <c r="J834" s="145">
        <v>0.17869221249284864</v>
      </c>
      <c r="K834" s="145">
        <v>0</v>
      </c>
      <c r="L834" s="146">
        <v>0</v>
      </c>
    </row>
    <row r="835" spans="1:12" x14ac:dyDescent="0.35">
      <c r="A835" s="649"/>
      <c r="B835" s="566"/>
      <c r="C835" s="32" t="s">
        <v>211</v>
      </c>
      <c r="D835" s="147">
        <v>0.38815554052418333</v>
      </c>
      <c r="E835" s="147">
        <v>4.5523046455408743E-2</v>
      </c>
      <c r="F835" s="147">
        <v>0</v>
      </c>
      <c r="G835" s="147">
        <v>7.687096197325125E-3</v>
      </c>
      <c r="H835" s="147">
        <v>0</v>
      </c>
      <c r="I835" s="147">
        <v>0</v>
      </c>
      <c r="J835" s="147">
        <v>0</v>
      </c>
      <c r="K835" s="147">
        <v>5.2962607461912222E-3</v>
      </c>
      <c r="L835" s="148">
        <v>0</v>
      </c>
    </row>
    <row r="836" spans="1:12" x14ac:dyDescent="0.35">
      <c r="A836" s="649"/>
      <c r="B836" s="566"/>
      <c r="C836" s="32" t="s">
        <v>212</v>
      </c>
      <c r="D836" s="147">
        <v>1.3286656493073953E-3</v>
      </c>
      <c r="E836" s="147">
        <v>4.5127575559838915E-5</v>
      </c>
      <c r="F836" s="147">
        <v>0</v>
      </c>
      <c r="G836" s="147">
        <v>0</v>
      </c>
      <c r="H836" s="147">
        <v>0</v>
      </c>
      <c r="I836" s="147">
        <v>0</v>
      </c>
      <c r="J836" s="147">
        <v>0</v>
      </c>
      <c r="K836" s="147">
        <v>0</v>
      </c>
      <c r="L836" s="148">
        <v>0</v>
      </c>
    </row>
    <row r="837" spans="1:12" x14ac:dyDescent="0.35">
      <c r="A837" s="649"/>
      <c r="B837" s="566"/>
      <c r="C837" s="32" t="s">
        <v>213</v>
      </c>
      <c r="D837" s="147">
        <v>4.2800565906627057E-5</v>
      </c>
      <c r="E837" s="147">
        <v>3.798854805864582E-3</v>
      </c>
      <c r="F837" s="147">
        <v>0</v>
      </c>
      <c r="G837" s="147">
        <v>0</v>
      </c>
      <c r="H837" s="147">
        <v>0</v>
      </c>
      <c r="I837" s="147">
        <v>0</v>
      </c>
      <c r="J837" s="147">
        <v>0</v>
      </c>
      <c r="K837" s="147">
        <v>0</v>
      </c>
      <c r="L837" s="148">
        <v>0</v>
      </c>
    </row>
    <row r="838" spans="1:12" x14ac:dyDescent="0.35">
      <c r="A838" s="649"/>
      <c r="B838" s="566"/>
      <c r="C838" s="32" t="s">
        <v>214</v>
      </c>
      <c r="D838" s="147">
        <v>7.8157992910940263E-2</v>
      </c>
      <c r="E838" s="147">
        <v>2.6209133237567191E-2</v>
      </c>
      <c r="F838" s="147">
        <v>0</v>
      </c>
      <c r="G838" s="147">
        <v>0</v>
      </c>
      <c r="H838" s="147">
        <v>0</v>
      </c>
      <c r="I838" s="147">
        <v>0</v>
      </c>
      <c r="J838" s="147">
        <v>0</v>
      </c>
      <c r="K838" s="147">
        <v>0</v>
      </c>
      <c r="L838" s="148">
        <v>0</v>
      </c>
    </row>
    <row r="839" spans="1:12" x14ac:dyDescent="0.35">
      <c r="A839" s="649"/>
      <c r="B839" s="566"/>
      <c r="C839" s="32" t="s">
        <v>215</v>
      </c>
      <c r="D839" s="147">
        <v>1.2424854615448616E-2</v>
      </c>
      <c r="E839" s="147">
        <v>0</v>
      </c>
      <c r="F839" s="147">
        <v>0</v>
      </c>
      <c r="G839" s="147">
        <v>0</v>
      </c>
      <c r="H839" s="147">
        <v>0</v>
      </c>
      <c r="I839" s="147">
        <v>0</v>
      </c>
      <c r="J839" s="147">
        <v>0</v>
      </c>
      <c r="K839" s="147">
        <v>0</v>
      </c>
      <c r="L839" s="148">
        <v>0</v>
      </c>
    </row>
    <row r="840" spans="1:12" x14ac:dyDescent="0.35">
      <c r="A840" s="649"/>
      <c r="B840" s="566"/>
      <c r="C840" s="32" t="s">
        <v>216</v>
      </c>
      <c r="D840" s="147">
        <v>0</v>
      </c>
      <c r="E840" s="147">
        <v>0</v>
      </c>
      <c r="F840" s="147">
        <v>0</v>
      </c>
      <c r="G840" s="147">
        <v>0</v>
      </c>
      <c r="H840" s="147">
        <v>0</v>
      </c>
      <c r="I840" s="147">
        <v>0</v>
      </c>
      <c r="J840" s="147">
        <v>0</v>
      </c>
      <c r="K840" s="147">
        <v>0</v>
      </c>
      <c r="L840" s="148">
        <v>0</v>
      </c>
    </row>
    <row r="841" spans="1:12" x14ac:dyDescent="0.35">
      <c r="A841" s="649"/>
      <c r="B841" s="566"/>
      <c r="C841" s="32" t="s">
        <v>217</v>
      </c>
      <c r="D841" s="147">
        <v>0</v>
      </c>
      <c r="E841" s="147">
        <v>0</v>
      </c>
      <c r="F841" s="147">
        <v>0</v>
      </c>
      <c r="G841" s="147">
        <v>0</v>
      </c>
      <c r="H841" s="147">
        <v>0</v>
      </c>
      <c r="I841" s="147">
        <v>0</v>
      </c>
      <c r="J841" s="147">
        <v>0</v>
      </c>
      <c r="K841" s="147">
        <v>0</v>
      </c>
      <c r="L841" s="148">
        <v>0</v>
      </c>
    </row>
    <row r="842" spans="1:12" x14ac:dyDescent="0.35">
      <c r="A842" s="649"/>
      <c r="B842" s="566"/>
      <c r="C842" s="32" t="s">
        <v>218</v>
      </c>
      <c r="D842" s="147">
        <v>0</v>
      </c>
      <c r="E842" s="147">
        <v>0</v>
      </c>
      <c r="F842" s="147">
        <v>0</v>
      </c>
      <c r="G842" s="147">
        <v>3.9409542459080932E-2</v>
      </c>
      <c r="H842" s="147">
        <v>0</v>
      </c>
      <c r="I842" s="147">
        <v>0</v>
      </c>
      <c r="J842" s="147">
        <v>0</v>
      </c>
      <c r="K842" s="147">
        <v>0</v>
      </c>
      <c r="L842" s="148">
        <v>0</v>
      </c>
    </row>
    <row r="843" spans="1:12" ht="15" thickBot="1" x14ac:dyDescent="0.4">
      <c r="A843" s="649"/>
      <c r="B843" s="567"/>
      <c r="C843" s="143" t="s">
        <v>219</v>
      </c>
      <c r="D843" s="149">
        <v>0</v>
      </c>
      <c r="E843" s="149">
        <v>0</v>
      </c>
      <c r="F843" s="149">
        <v>8.0693158412593179E-3</v>
      </c>
      <c r="G843" s="149">
        <v>0</v>
      </c>
      <c r="H843" s="149">
        <v>0</v>
      </c>
      <c r="I843" s="149">
        <v>0</v>
      </c>
      <c r="J843" s="149">
        <v>0</v>
      </c>
      <c r="K843" s="149">
        <v>0</v>
      </c>
      <c r="L843" s="150">
        <v>0</v>
      </c>
    </row>
    <row r="844" spans="1:12" x14ac:dyDescent="0.35">
      <c r="A844" s="649"/>
      <c r="B844" s="565" t="s">
        <v>163</v>
      </c>
      <c r="C844" s="142" t="s">
        <v>210</v>
      </c>
      <c r="D844" s="145">
        <v>0.26858061458809007</v>
      </c>
      <c r="E844" s="145">
        <v>0</v>
      </c>
      <c r="F844" s="145">
        <v>9.6891936569331334E-3</v>
      </c>
      <c r="G844" s="145">
        <v>0</v>
      </c>
      <c r="H844" s="145">
        <v>7.1673613229947921E-3</v>
      </c>
      <c r="I844" s="145">
        <v>4.2064982010394068E-2</v>
      </c>
      <c r="J844" s="145">
        <v>0.1313507675160597</v>
      </c>
      <c r="K844" s="145">
        <v>0</v>
      </c>
      <c r="L844" s="146">
        <v>0</v>
      </c>
    </row>
    <row r="845" spans="1:12" x14ac:dyDescent="0.35">
      <c r="A845" s="649"/>
      <c r="B845" s="566"/>
      <c r="C845" s="32" t="s">
        <v>211</v>
      </c>
      <c r="D845" s="147">
        <v>0.30008409831106031</v>
      </c>
      <c r="E845" s="147">
        <v>3.9799892215597675E-2</v>
      </c>
      <c r="F845" s="147">
        <v>0</v>
      </c>
      <c r="G845" s="147">
        <v>1.5334443270264132E-2</v>
      </c>
      <c r="H845" s="147">
        <v>0</v>
      </c>
      <c r="I845" s="147">
        <v>0</v>
      </c>
      <c r="J845" s="147">
        <v>0</v>
      </c>
      <c r="K845" s="147">
        <v>6.5422476865108865E-3</v>
      </c>
      <c r="L845" s="148">
        <v>0</v>
      </c>
    </row>
    <row r="846" spans="1:12" x14ac:dyDescent="0.35">
      <c r="A846" s="649"/>
      <c r="B846" s="566"/>
      <c r="C846" s="32" t="s">
        <v>212</v>
      </c>
      <c r="D846" s="147">
        <v>7.5945369872634531E-3</v>
      </c>
      <c r="E846" s="147">
        <v>6.4155578206686274E-6</v>
      </c>
      <c r="F846" s="147">
        <v>0</v>
      </c>
      <c r="G846" s="147">
        <v>0</v>
      </c>
      <c r="H846" s="147">
        <v>0</v>
      </c>
      <c r="I846" s="147">
        <v>0</v>
      </c>
      <c r="J846" s="147">
        <v>0</v>
      </c>
      <c r="K846" s="147">
        <v>0</v>
      </c>
      <c r="L846" s="148">
        <v>0</v>
      </c>
    </row>
    <row r="847" spans="1:12" x14ac:dyDescent="0.35">
      <c r="A847" s="649"/>
      <c r="B847" s="566"/>
      <c r="C847" s="32" t="s">
        <v>213</v>
      </c>
      <c r="D847" s="147">
        <v>2.0424149033150805E-3</v>
      </c>
      <c r="E847" s="147">
        <v>7.3346606895877099E-4</v>
      </c>
      <c r="F847" s="147">
        <v>0</v>
      </c>
      <c r="G847" s="147">
        <v>0</v>
      </c>
      <c r="H847" s="147">
        <v>0</v>
      </c>
      <c r="I847" s="147">
        <v>0</v>
      </c>
      <c r="J847" s="147">
        <v>0</v>
      </c>
      <c r="K847" s="147">
        <v>0</v>
      </c>
      <c r="L847" s="148">
        <v>0</v>
      </c>
    </row>
    <row r="848" spans="1:12" x14ac:dyDescent="0.35">
      <c r="A848" s="649"/>
      <c r="B848" s="566"/>
      <c r="C848" s="32" t="s">
        <v>214</v>
      </c>
      <c r="D848" s="147">
        <v>6.2281938126021313E-2</v>
      </c>
      <c r="E848" s="147">
        <v>7.3491811838808001E-3</v>
      </c>
      <c r="F848" s="147">
        <v>0</v>
      </c>
      <c r="G848" s="147">
        <v>0</v>
      </c>
      <c r="H848" s="147">
        <v>0</v>
      </c>
      <c r="I848" s="147">
        <v>0</v>
      </c>
      <c r="J848" s="147">
        <v>0</v>
      </c>
      <c r="K848" s="147">
        <v>0</v>
      </c>
      <c r="L848" s="148">
        <v>0</v>
      </c>
    </row>
    <row r="849" spans="1:12" x14ac:dyDescent="0.35">
      <c r="A849" s="649"/>
      <c r="B849" s="566"/>
      <c r="C849" s="32" t="s">
        <v>215</v>
      </c>
      <c r="D849" s="147">
        <v>1.737839888244825E-2</v>
      </c>
      <c r="E849" s="147">
        <v>0</v>
      </c>
      <c r="F849" s="147">
        <v>0</v>
      </c>
      <c r="G849" s="147">
        <v>0</v>
      </c>
      <c r="H849" s="147">
        <v>0</v>
      </c>
      <c r="I849" s="147">
        <v>0</v>
      </c>
      <c r="J849" s="147">
        <v>0</v>
      </c>
      <c r="K849" s="147">
        <v>0</v>
      </c>
      <c r="L849" s="148">
        <v>0</v>
      </c>
    </row>
    <row r="850" spans="1:12" x14ac:dyDescent="0.35">
      <c r="A850" s="649"/>
      <c r="B850" s="566"/>
      <c r="C850" s="32" t="s">
        <v>216</v>
      </c>
      <c r="D850" s="147">
        <v>0</v>
      </c>
      <c r="E850" s="147">
        <v>0</v>
      </c>
      <c r="F850" s="147">
        <v>0</v>
      </c>
      <c r="G850" s="147">
        <v>0</v>
      </c>
      <c r="H850" s="147">
        <v>0</v>
      </c>
      <c r="I850" s="147">
        <v>0</v>
      </c>
      <c r="J850" s="147">
        <v>0</v>
      </c>
      <c r="K850" s="147">
        <v>0</v>
      </c>
      <c r="L850" s="148">
        <v>0</v>
      </c>
    </row>
    <row r="851" spans="1:12" x14ac:dyDescent="0.35">
      <c r="A851" s="649"/>
      <c r="B851" s="566"/>
      <c r="C851" s="32" t="s">
        <v>217</v>
      </c>
      <c r="D851" s="147">
        <v>0</v>
      </c>
      <c r="E851" s="147">
        <v>0</v>
      </c>
      <c r="F851" s="147">
        <v>0</v>
      </c>
      <c r="G851" s="147">
        <v>0</v>
      </c>
      <c r="H851" s="147">
        <v>0</v>
      </c>
      <c r="I851" s="147">
        <v>0</v>
      </c>
      <c r="J851" s="147">
        <v>0</v>
      </c>
      <c r="K851" s="147">
        <v>0</v>
      </c>
      <c r="L851" s="148">
        <v>0</v>
      </c>
    </row>
    <row r="852" spans="1:12" x14ac:dyDescent="0.35">
      <c r="A852" s="649"/>
      <c r="B852" s="566"/>
      <c r="C852" s="32" t="s">
        <v>218</v>
      </c>
      <c r="D852" s="147">
        <v>0</v>
      </c>
      <c r="E852" s="147">
        <v>0</v>
      </c>
      <c r="F852" s="147">
        <v>0</v>
      </c>
      <c r="G852" s="147">
        <v>4.3544755158003837E-2</v>
      </c>
      <c r="H852" s="147">
        <v>0</v>
      </c>
      <c r="I852" s="147">
        <v>0</v>
      </c>
      <c r="J852" s="147">
        <v>0</v>
      </c>
      <c r="K852" s="147">
        <v>0</v>
      </c>
      <c r="L852" s="148">
        <v>0</v>
      </c>
    </row>
    <row r="853" spans="1:12" ht="15" thickBot="1" x14ac:dyDescent="0.4">
      <c r="A853" s="649"/>
      <c r="B853" s="567"/>
      <c r="C853" s="143" t="s">
        <v>219</v>
      </c>
      <c r="D853" s="149">
        <v>0</v>
      </c>
      <c r="E853" s="149">
        <v>0</v>
      </c>
      <c r="F853" s="149">
        <v>3.8561491709418215E-2</v>
      </c>
      <c r="G853" s="149">
        <v>0</v>
      </c>
      <c r="H853" s="149">
        <v>0</v>
      </c>
      <c r="I853" s="149">
        <v>0</v>
      </c>
      <c r="J853" s="149">
        <v>0</v>
      </c>
      <c r="K853" s="149">
        <v>0</v>
      </c>
      <c r="L853" s="150">
        <v>0</v>
      </c>
    </row>
    <row r="854" spans="1:12" x14ac:dyDescent="0.35">
      <c r="A854" s="649"/>
      <c r="B854" s="565" t="s">
        <v>164</v>
      </c>
      <c r="C854" s="142" t="s">
        <v>210</v>
      </c>
      <c r="D854" s="145">
        <v>0.48359541999538291</v>
      </c>
      <c r="E854" s="145">
        <v>0</v>
      </c>
      <c r="F854" s="145">
        <v>4.9185539159793748E-2</v>
      </c>
      <c r="G854" s="145">
        <v>0</v>
      </c>
      <c r="H854" s="145">
        <v>1.2683896282373543E-2</v>
      </c>
      <c r="I854" s="145">
        <v>0.16565055360038156</v>
      </c>
      <c r="J854" s="145">
        <v>5.9980047199427178E-2</v>
      </c>
      <c r="K854" s="145">
        <v>0</v>
      </c>
      <c r="L854" s="146">
        <v>0</v>
      </c>
    </row>
    <row r="855" spans="1:12" x14ac:dyDescent="0.35">
      <c r="A855" s="649"/>
      <c r="B855" s="566"/>
      <c r="C855" s="32" t="s">
        <v>211</v>
      </c>
      <c r="D855" s="147">
        <v>3.848412479757566E-2</v>
      </c>
      <c r="E855" s="147">
        <v>0.11798602861109339</v>
      </c>
      <c r="F855" s="147">
        <v>0</v>
      </c>
      <c r="G855" s="147">
        <v>3.3521123436562501E-3</v>
      </c>
      <c r="H855" s="147">
        <v>0</v>
      </c>
      <c r="I855" s="147">
        <v>0</v>
      </c>
      <c r="J855" s="147">
        <v>0</v>
      </c>
      <c r="K855" s="147">
        <v>3.674952465215606E-3</v>
      </c>
      <c r="L855" s="148">
        <v>0</v>
      </c>
    </row>
    <row r="856" spans="1:12" x14ac:dyDescent="0.35">
      <c r="A856" s="649"/>
      <c r="B856" s="566"/>
      <c r="C856" s="32" t="s">
        <v>212</v>
      </c>
      <c r="D856" s="147">
        <v>4.3123771630743275E-2</v>
      </c>
      <c r="E856" s="147">
        <v>0</v>
      </c>
      <c r="F856" s="147">
        <v>0</v>
      </c>
      <c r="G856" s="147">
        <v>0</v>
      </c>
      <c r="H856" s="147">
        <v>0</v>
      </c>
      <c r="I856" s="147">
        <v>0</v>
      </c>
      <c r="J856" s="147">
        <v>0</v>
      </c>
      <c r="K856" s="147">
        <v>0</v>
      </c>
      <c r="L856" s="148">
        <v>0</v>
      </c>
    </row>
    <row r="857" spans="1:12" x14ac:dyDescent="0.35">
      <c r="A857" s="649"/>
      <c r="B857" s="566"/>
      <c r="C857" s="32" t="s">
        <v>213</v>
      </c>
      <c r="D857" s="147">
        <v>5.5807039478467742E-4</v>
      </c>
      <c r="E857" s="147">
        <v>3.7657589795549442E-3</v>
      </c>
      <c r="F857" s="147">
        <v>0</v>
      </c>
      <c r="G857" s="147">
        <v>0</v>
      </c>
      <c r="H857" s="147">
        <v>0</v>
      </c>
      <c r="I857" s="147">
        <v>0</v>
      </c>
      <c r="J857" s="147">
        <v>0</v>
      </c>
      <c r="K857" s="147">
        <v>0</v>
      </c>
      <c r="L857" s="148">
        <v>0</v>
      </c>
    </row>
    <row r="858" spans="1:12" x14ac:dyDescent="0.35">
      <c r="A858" s="649"/>
      <c r="B858" s="566"/>
      <c r="C858" s="32" t="s">
        <v>214</v>
      </c>
      <c r="D858" s="147">
        <v>1.0363492794775409E-3</v>
      </c>
      <c r="E858" s="147">
        <v>0</v>
      </c>
      <c r="F858" s="147">
        <v>0</v>
      </c>
      <c r="G858" s="147">
        <v>0</v>
      </c>
      <c r="H858" s="147">
        <v>0</v>
      </c>
      <c r="I858" s="147">
        <v>0</v>
      </c>
      <c r="J858" s="147">
        <v>0</v>
      </c>
      <c r="K858" s="147">
        <v>0</v>
      </c>
      <c r="L858" s="148">
        <v>0</v>
      </c>
    </row>
    <row r="859" spans="1:12" x14ac:dyDescent="0.35">
      <c r="A859" s="649"/>
      <c r="B859" s="566"/>
      <c r="C859" s="32" t="s">
        <v>215</v>
      </c>
      <c r="D859" s="147">
        <v>7.4976666963708809E-4</v>
      </c>
      <c r="E859" s="147">
        <v>0</v>
      </c>
      <c r="F859" s="147">
        <v>0</v>
      </c>
      <c r="G859" s="147">
        <v>0</v>
      </c>
      <c r="H859" s="147">
        <v>0</v>
      </c>
      <c r="I859" s="147">
        <v>0</v>
      </c>
      <c r="J859" s="147">
        <v>0</v>
      </c>
      <c r="K859" s="147">
        <v>0</v>
      </c>
      <c r="L859" s="148">
        <v>0</v>
      </c>
    </row>
    <row r="860" spans="1:12" x14ac:dyDescent="0.35">
      <c r="A860" s="649"/>
      <c r="B860" s="566"/>
      <c r="C860" s="32" t="s">
        <v>216</v>
      </c>
      <c r="D860" s="147">
        <v>0</v>
      </c>
      <c r="E860" s="147">
        <v>0</v>
      </c>
      <c r="F860" s="147">
        <v>0</v>
      </c>
      <c r="G860" s="147">
        <v>0</v>
      </c>
      <c r="H860" s="147">
        <v>0</v>
      </c>
      <c r="I860" s="147">
        <v>0</v>
      </c>
      <c r="J860" s="147">
        <v>0</v>
      </c>
      <c r="K860" s="147">
        <v>0</v>
      </c>
      <c r="L860" s="148">
        <v>0</v>
      </c>
    </row>
    <row r="861" spans="1:12" x14ac:dyDescent="0.35">
      <c r="A861" s="649"/>
      <c r="B861" s="566"/>
      <c r="C861" s="32" t="s">
        <v>217</v>
      </c>
      <c r="D861" s="147">
        <v>0</v>
      </c>
      <c r="E861" s="147">
        <v>0</v>
      </c>
      <c r="F861" s="147">
        <v>0</v>
      </c>
      <c r="G861" s="147">
        <v>0</v>
      </c>
      <c r="H861" s="147">
        <v>0</v>
      </c>
      <c r="I861" s="147">
        <v>0</v>
      </c>
      <c r="J861" s="147">
        <v>0</v>
      </c>
      <c r="K861" s="147">
        <v>0</v>
      </c>
      <c r="L861" s="148">
        <v>0</v>
      </c>
    </row>
    <row r="862" spans="1:12" x14ac:dyDescent="0.35">
      <c r="A862" s="649"/>
      <c r="B862" s="566"/>
      <c r="C862" s="32" t="s">
        <v>218</v>
      </c>
      <c r="D862" s="147">
        <v>0</v>
      </c>
      <c r="E862" s="147">
        <v>0</v>
      </c>
      <c r="F862" s="147">
        <v>0</v>
      </c>
      <c r="G862" s="147">
        <v>1.3599298966842916E-2</v>
      </c>
      <c r="H862" s="147">
        <v>0</v>
      </c>
      <c r="I862" s="147">
        <v>0</v>
      </c>
      <c r="J862" s="147">
        <v>0</v>
      </c>
      <c r="K862" s="147">
        <v>0</v>
      </c>
      <c r="L862" s="148">
        <v>0</v>
      </c>
    </row>
    <row r="863" spans="1:12" ht="15" thickBot="1" x14ac:dyDescent="0.4">
      <c r="A863" s="649"/>
      <c r="B863" s="567"/>
      <c r="C863" s="143" t="s">
        <v>219</v>
      </c>
      <c r="D863" s="149">
        <v>0</v>
      </c>
      <c r="E863" s="149">
        <v>0</v>
      </c>
      <c r="F863" s="149">
        <v>2.5743554431738739E-3</v>
      </c>
      <c r="G863" s="149">
        <v>0</v>
      </c>
      <c r="H863" s="149">
        <v>0</v>
      </c>
      <c r="I863" s="149">
        <v>0</v>
      </c>
      <c r="J863" s="149">
        <v>0</v>
      </c>
      <c r="K863" s="149">
        <v>0</v>
      </c>
      <c r="L863" s="150">
        <v>0</v>
      </c>
    </row>
    <row r="864" spans="1:12" x14ac:dyDescent="0.35">
      <c r="A864" s="649"/>
      <c r="B864" s="565" t="s">
        <v>165</v>
      </c>
      <c r="C864" s="142" t="s">
        <v>210</v>
      </c>
      <c r="D864" s="145">
        <v>0.34418877439478684</v>
      </c>
      <c r="E864" s="145">
        <v>3.6371665036065702E-4</v>
      </c>
      <c r="F864" s="145">
        <v>5.5363922410632998E-3</v>
      </c>
      <c r="G864" s="145">
        <v>0</v>
      </c>
      <c r="H864" s="145">
        <v>0</v>
      </c>
      <c r="I864" s="145">
        <v>5.2421799997555883E-2</v>
      </c>
      <c r="J864" s="145">
        <v>2.0740343631762321E-2</v>
      </c>
      <c r="K864" s="145">
        <v>0</v>
      </c>
      <c r="L864" s="146">
        <v>0</v>
      </c>
    </row>
    <row r="865" spans="1:12" x14ac:dyDescent="0.35">
      <c r="A865" s="649"/>
      <c r="B865" s="566"/>
      <c r="C865" s="32" t="s">
        <v>211</v>
      </c>
      <c r="D865" s="147">
        <v>0.21605309097316466</v>
      </c>
      <c r="E865" s="147">
        <v>0.18293788487872953</v>
      </c>
      <c r="F865" s="147">
        <v>0</v>
      </c>
      <c r="G865" s="147">
        <v>2.2703589753713678E-2</v>
      </c>
      <c r="H865" s="147">
        <v>0</v>
      </c>
      <c r="I865" s="147">
        <v>0</v>
      </c>
      <c r="J865" s="147">
        <v>0</v>
      </c>
      <c r="K865" s="147">
        <v>0</v>
      </c>
      <c r="L865" s="148">
        <v>0</v>
      </c>
    </row>
    <row r="866" spans="1:12" x14ac:dyDescent="0.35">
      <c r="A866" s="649"/>
      <c r="B866" s="566"/>
      <c r="C866" s="32" t="s">
        <v>212</v>
      </c>
      <c r="D866" s="147">
        <v>7.2438657840987559E-3</v>
      </c>
      <c r="E866" s="147">
        <v>1.256586085352816E-5</v>
      </c>
      <c r="F866" s="147">
        <v>0</v>
      </c>
      <c r="G866" s="147">
        <v>0</v>
      </c>
      <c r="H866" s="147">
        <v>0</v>
      </c>
      <c r="I866" s="147">
        <v>0</v>
      </c>
      <c r="J866" s="147">
        <v>0</v>
      </c>
      <c r="K866" s="147">
        <v>0</v>
      </c>
      <c r="L866" s="148">
        <v>0</v>
      </c>
    </row>
    <row r="867" spans="1:12" x14ac:dyDescent="0.35">
      <c r="A867" s="649"/>
      <c r="B867" s="566"/>
      <c r="C867" s="32" t="s">
        <v>213</v>
      </c>
      <c r="D867" s="147">
        <v>1.2529833325565406E-4</v>
      </c>
      <c r="E867" s="147">
        <v>1.4976810434467263E-3</v>
      </c>
      <c r="F867" s="147">
        <v>0</v>
      </c>
      <c r="G867" s="147">
        <v>0</v>
      </c>
      <c r="H867" s="147">
        <v>0</v>
      </c>
      <c r="I867" s="147">
        <v>0</v>
      </c>
      <c r="J867" s="147">
        <v>0</v>
      </c>
      <c r="K867" s="147">
        <v>0</v>
      </c>
      <c r="L867" s="148">
        <v>0</v>
      </c>
    </row>
    <row r="868" spans="1:12" x14ac:dyDescent="0.35">
      <c r="A868" s="649"/>
      <c r="B868" s="566"/>
      <c r="C868" s="32" t="s">
        <v>214</v>
      </c>
      <c r="D868" s="147">
        <v>8.1254548499343094E-3</v>
      </c>
      <c r="E868" s="147">
        <v>4.1562816661487159E-2</v>
      </c>
      <c r="F868" s="147">
        <v>0</v>
      </c>
      <c r="G868" s="147">
        <v>0</v>
      </c>
      <c r="H868" s="147">
        <v>0</v>
      </c>
      <c r="I868" s="147">
        <v>0</v>
      </c>
      <c r="J868" s="147">
        <v>0</v>
      </c>
      <c r="K868" s="147">
        <v>0</v>
      </c>
      <c r="L868" s="148">
        <v>0</v>
      </c>
    </row>
    <row r="869" spans="1:12" x14ac:dyDescent="0.35">
      <c r="A869" s="649"/>
      <c r="B869" s="566"/>
      <c r="C869" s="32" t="s">
        <v>215</v>
      </c>
      <c r="D869" s="147">
        <v>1.4123181751937368E-3</v>
      </c>
      <c r="E869" s="147">
        <v>0</v>
      </c>
      <c r="F869" s="147">
        <v>0</v>
      </c>
      <c r="G869" s="147">
        <v>0</v>
      </c>
      <c r="H869" s="147">
        <v>0</v>
      </c>
      <c r="I869" s="147">
        <v>0</v>
      </c>
      <c r="J869" s="147">
        <v>0</v>
      </c>
      <c r="K869" s="147">
        <v>0</v>
      </c>
      <c r="L869" s="148">
        <v>0</v>
      </c>
    </row>
    <row r="870" spans="1:12" x14ac:dyDescent="0.35">
      <c r="A870" s="649"/>
      <c r="B870" s="566"/>
      <c r="C870" s="32" t="s">
        <v>216</v>
      </c>
      <c r="D870" s="147">
        <v>0</v>
      </c>
      <c r="E870" s="147">
        <v>0</v>
      </c>
      <c r="F870" s="147">
        <v>0</v>
      </c>
      <c r="G870" s="147">
        <v>0</v>
      </c>
      <c r="H870" s="147">
        <v>0</v>
      </c>
      <c r="I870" s="147">
        <v>0</v>
      </c>
      <c r="J870" s="147">
        <v>0</v>
      </c>
      <c r="K870" s="147">
        <v>0</v>
      </c>
      <c r="L870" s="148">
        <v>0</v>
      </c>
    </row>
    <row r="871" spans="1:12" x14ac:dyDescent="0.35">
      <c r="A871" s="649"/>
      <c r="B871" s="566"/>
      <c r="C871" s="32" t="s">
        <v>217</v>
      </c>
      <c r="D871" s="147">
        <v>0</v>
      </c>
      <c r="E871" s="147">
        <v>0</v>
      </c>
      <c r="F871" s="147">
        <v>0</v>
      </c>
      <c r="G871" s="147">
        <v>0</v>
      </c>
      <c r="H871" s="147">
        <v>0</v>
      </c>
      <c r="I871" s="147">
        <v>0</v>
      </c>
      <c r="J871" s="147">
        <v>0</v>
      </c>
      <c r="K871" s="147">
        <v>0</v>
      </c>
      <c r="L871" s="148">
        <v>0</v>
      </c>
    </row>
    <row r="872" spans="1:12" x14ac:dyDescent="0.35">
      <c r="A872" s="649"/>
      <c r="B872" s="566"/>
      <c r="C872" s="32" t="s">
        <v>218</v>
      </c>
      <c r="D872" s="147">
        <v>0</v>
      </c>
      <c r="E872" s="147">
        <v>0</v>
      </c>
      <c r="F872" s="147">
        <v>0</v>
      </c>
      <c r="G872" s="147">
        <v>9.4416487034821861E-2</v>
      </c>
      <c r="H872" s="147">
        <v>0</v>
      </c>
      <c r="I872" s="147">
        <v>0</v>
      </c>
      <c r="J872" s="147">
        <v>0</v>
      </c>
      <c r="K872" s="147">
        <v>0</v>
      </c>
      <c r="L872" s="148">
        <v>0</v>
      </c>
    </row>
    <row r="873" spans="1:12" ht="15" thickBot="1" x14ac:dyDescent="0.4">
      <c r="A873" s="649"/>
      <c r="B873" s="567"/>
      <c r="C873" s="143" t="s">
        <v>219</v>
      </c>
      <c r="D873" s="149">
        <v>0</v>
      </c>
      <c r="E873" s="149">
        <v>0</v>
      </c>
      <c r="F873" s="149">
        <v>6.9009379396478587E-4</v>
      </c>
      <c r="G873" s="149">
        <v>0</v>
      </c>
      <c r="H873" s="149">
        <v>0</v>
      </c>
      <c r="I873" s="149">
        <v>0</v>
      </c>
      <c r="J873" s="149">
        <v>0</v>
      </c>
      <c r="K873" s="149">
        <v>0</v>
      </c>
      <c r="L873" s="150">
        <v>0</v>
      </c>
    </row>
    <row r="874" spans="1:12" x14ac:dyDescent="0.35">
      <c r="A874" s="649"/>
      <c r="B874" s="565" t="s">
        <v>166</v>
      </c>
      <c r="C874" s="142" t="s">
        <v>210</v>
      </c>
      <c r="D874" s="145">
        <v>0.24998591608621806</v>
      </c>
      <c r="E874" s="145">
        <v>6.3381799393871392E-5</v>
      </c>
      <c r="F874" s="145">
        <v>1.4551584493564505E-3</v>
      </c>
      <c r="G874" s="145">
        <v>0</v>
      </c>
      <c r="H874" s="145">
        <v>2.4560873925096028E-4</v>
      </c>
      <c r="I874" s="145">
        <v>0.14789062682761495</v>
      </c>
      <c r="J874" s="145">
        <v>0.10117749620771789</v>
      </c>
      <c r="K874" s="145">
        <v>0</v>
      </c>
      <c r="L874" s="146">
        <v>0</v>
      </c>
    </row>
    <row r="875" spans="1:12" x14ac:dyDescent="0.35">
      <c r="A875" s="649"/>
      <c r="B875" s="566"/>
      <c r="C875" s="32" t="s">
        <v>211</v>
      </c>
      <c r="D875" s="147">
        <v>0.29708944398970838</v>
      </c>
      <c r="E875" s="147">
        <v>0.11364620539327953</v>
      </c>
      <c r="F875" s="147">
        <v>0</v>
      </c>
      <c r="G875" s="147">
        <v>1.9488922801357059E-2</v>
      </c>
      <c r="H875" s="147">
        <v>0</v>
      </c>
      <c r="I875" s="147">
        <v>0</v>
      </c>
      <c r="J875" s="147">
        <v>0</v>
      </c>
      <c r="K875" s="147">
        <v>5.9341296653249017E-3</v>
      </c>
      <c r="L875" s="148">
        <v>0</v>
      </c>
    </row>
    <row r="876" spans="1:12" x14ac:dyDescent="0.35">
      <c r="A876" s="649"/>
      <c r="B876" s="566"/>
      <c r="C876" s="32" t="s">
        <v>212</v>
      </c>
      <c r="D876" s="147">
        <v>5.6956695951866794E-4</v>
      </c>
      <c r="E876" s="147">
        <v>6.4164063449641219E-6</v>
      </c>
      <c r="F876" s="147">
        <v>0</v>
      </c>
      <c r="G876" s="147">
        <v>0</v>
      </c>
      <c r="H876" s="147">
        <v>0</v>
      </c>
      <c r="I876" s="147">
        <v>0</v>
      </c>
      <c r="J876" s="147">
        <v>0</v>
      </c>
      <c r="K876" s="147">
        <v>0</v>
      </c>
      <c r="L876" s="148">
        <v>0</v>
      </c>
    </row>
    <row r="877" spans="1:12" x14ac:dyDescent="0.35">
      <c r="A877" s="649"/>
      <c r="B877" s="566"/>
      <c r="C877" s="32" t="s">
        <v>213</v>
      </c>
      <c r="D877" s="147">
        <v>6.803458501512285E-6</v>
      </c>
      <c r="E877" s="147">
        <v>0</v>
      </c>
      <c r="F877" s="147">
        <v>0</v>
      </c>
      <c r="G877" s="147">
        <v>0</v>
      </c>
      <c r="H877" s="147">
        <v>0</v>
      </c>
      <c r="I877" s="147">
        <v>0</v>
      </c>
      <c r="J877" s="147">
        <v>0</v>
      </c>
      <c r="K877" s="147">
        <v>0</v>
      </c>
      <c r="L877" s="148">
        <v>0</v>
      </c>
    </row>
    <row r="878" spans="1:12" x14ac:dyDescent="0.35">
      <c r="A878" s="649"/>
      <c r="B878" s="566"/>
      <c r="C878" s="32" t="s">
        <v>214</v>
      </c>
      <c r="D878" s="147">
        <v>4.8469542208205214E-2</v>
      </c>
      <c r="E878" s="147">
        <v>1.2786545484500275E-3</v>
      </c>
      <c r="F878" s="147">
        <v>0</v>
      </c>
      <c r="G878" s="147">
        <v>0</v>
      </c>
      <c r="H878" s="147">
        <v>0</v>
      </c>
      <c r="I878" s="147">
        <v>0</v>
      </c>
      <c r="J878" s="147">
        <v>0</v>
      </c>
      <c r="K878" s="147">
        <v>0</v>
      </c>
      <c r="L878" s="148">
        <v>0</v>
      </c>
    </row>
    <row r="879" spans="1:12" x14ac:dyDescent="0.35">
      <c r="A879" s="649"/>
      <c r="B879" s="566"/>
      <c r="C879" s="32" t="s">
        <v>215</v>
      </c>
      <c r="D879" s="147">
        <v>3.0665154798749563E-3</v>
      </c>
      <c r="E879" s="147">
        <v>0</v>
      </c>
      <c r="F879" s="147">
        <v>0</v>
      </c>
      <c r="G879" s="147">
        <v>0</v>
      </c>
      <c r="H879" s="147">
        <v>0</v>
      </c>
      <c r="I879" s="147">
        <v>0</v>
      </c>
      <c r="J879" s="147">
        <v>0</v>
      </c>
      <c r="K879" s="147">
        <v>0</v>
      </c>
      <c r="L879" s="148">
        <v>0</v>
      </c>
    </row>
    <row r="880" spans="1:12" x14ac:dyDescent="0.35">
      <c r="A880" s="649"/>
      <c r="B880" s="566"/>
      <c r="C880" s="32" t="s">
        <v>216</v>
      </c>
      <c r="D880" s="147">
        <v>0</v>
      </c>
      <c r="E880" s="147">
        <v>0</v>
      </c>
      <c r="F880" s="147">
        <v>0</v>
      </c>
      <c r="G880" s="147">
        <v>0</v>
      </c>
      <c r="H880" s="147">
        <v>0</v>
      </c>
      <c r="I880" s="147">
        <v>0</v>
      </c>
      <c r="J880" s="147">
        <v>0</v>
      </c>
      <c r="K880" s="147">
        <v>0</v>
      </c>
      <c r="L880" s="148">
        <v>0</v>
      </c>
    </row>
    <row r="881" spans="1:12" x14ac:dyDescent="0.35">
      <c r="A881" s="649"/>
      <c r="B881" s="566"/>
      <c r="C881" s="32" t="s">
        <v>217</v>
      </c>
      <c r="D881" s="147">
        <v>0</v>
      </c>
      <c r="E881" s="147">
        <v>0</v>
      </c>
      <c r="F881" s="147">
        <v>0</v>
      </c>
      <c r="G881" s="147">
        <v>0</v>
      </c>
      <c r="H881" s="147">
        <v>0</v>
      </c>
      <c r="I881" s="147">
        <v>0</v>
      </c>
      <c r="J881" s="147">
        <v>0</v>
      </c>
      <c r="K881" s="147">
        <v>0</v>
      </c>
      <c r="L881" s="148">
        <v>0</v>
      </c>
    </row>
    <row r="882" spans="1:12" x14ac:dyDescent="0.35">
      <c r="A882" s="649"/>
      <c r="B882" s="566"/>
      <c r="C882" s="32" t="s">
        <v>218</v>
      </c>
      <c r="D882" s="147">
        <v>0</v>
      </c>
      <c r="E882" s="147">
        <v>0</v>
      </c>
      <c r="F882" s="147">
        <v>0</v>
      </c>
      <c r="G882" s="147">
        <v>4.4090351161535013E-3</v>
      </c>
      <c r="H882" s="147">
        <v>0</v>
      </c>
      <c r="I882" s="147">
        <v>0</v>
      </c>
      <c r="J882" s="147">
        <v>0</v>
      </c>
      <c r="K882" s="147">
        <v>0</v>
      </c>
      <c r="L882" s="148">
        <v>0</v>
      </c>
    </row>
    <row r="883" spans="1:12" ht="15" thickBot="1" x14ac:dyDescent="0.4">
      <c r="A883" s="649"/>
      <c r="B883" s="567"/>
      <c r="C883" s="143" t="s">
        <v>219</v>
      </c>
      <c r="D883" s="149">
        <v>0</v>
      </c>
      <c r="E883" s="149">
        <v>0</v>
      </c>
      <c r="F883" s="149">
        <v>5.2552445460979343E-3</v>
      </c>
      <c r="G883" s="149">
        <v>0</v>
      </c>
      <c r="H883" s="149">
        <v>0</v>
      </c>
      <c r="I883" s="149">
        <v>0</v>
      </c>
      <c r="J883" s="149">
        <v>0</v>
      </c>
      <c r="K883" s="149">
        <v>0</v>
      </c>
      <c r="L883" s="150">
        <v>0</v>
      </c>
    </row>
    <row r="884" spans="1:12" x14ac:dyDescent="0.35">
      <c r="A884" s="649"/>
      <c r="B884" s="565" t="s">
        <v>167</v>
      </c>
      <c r="C884" s="142" t="s">
        <v>210</v>
      </c>
      <c r="D884" s="145">
        <v>0.17397615972351316</v>
      </c>
      <c r="E884" s="145">
        <v>4.9341447406807268E-5</v>
      </c>
      <c r="F884" s="145">
        <v>3.8727457502410176E-2</v>
      </c>
      <c r="G884" s="145">
        <v>0</v>
      </c>
      <c r="H884" s="145">
        <v>1.3710652307583459E-2</v>
      </c>
      <c r="I884" s="145">
        <v>4.3566702518177063E-2</v>
      </c>
      <c r="J884" s="145">
        <v>8.3834971762873231E-2</v>
      </c>
      <c r="K884" s="145">
        <v>0</v>
      </c>
      <c r="L884" s="146">
        <v>0</v>
      </c>
    </row>
    <row r="885" spans="1:12" x14ac:dyDescent="0.35">
      <c r="A885" s="649"/>
      <c r="B885" s="566"/>
      <c r="C885" s="32" t="s">
        <v>211</v>
      </c>
      <c r="D885" s="147">
        <v>0.31686457939189261</v>
      </c>
      <c r="E885" s="147">
        <v>7.6084685822525727E-2</v>
      </c>
      <c r="F885" s="147">
        <v>0</v>
      </c>
      <c r="G885" s="147">
        <v>8.9701133917729017E-4</v>
      </c>
      <c r="H885" s="147">
        <v>0</v>
      </c>
      <c r="I885" s="147">
        <v>0</v>
      </c>
      <c r="J885" s="147">
        <v>0</v>
      </c>
      <c r="K885" s="147">
        <v>4.1503636629976956E-3</v>
      </c>
      <c r="L885" s="148">
        <v>0</v>
      </c>
    </row>
    <row r="886" spans="1:12" x14ac:dyDescent="0.35">
      <c r="A886" s="649"/>
      <c r="B886" s="566"/>
      <c r="C886" s="32" t="s">
        <v>212</v>
      </c>
      <c r="D886" s="147">
        <v>3.8737029674951511E-2</v>
      </c>
      <c r="E886" s="147">
        <v>1.8250910433384584E-4</v>
      </c>
      <c r="F886" s="147">
        <v>0</v>
      </c>
      <c r="G886" s="147">
        <v>0</v>
      </c>
      <c r="H886" s="147">
        <v>0</v>
      </c>
      <c r="I886" s="147">
        <v>0</v>
      </c>
      <c r="J886" s="147">
        <v>0</v>
      </c>
      <c r="K886" s="147">
        <v>0</v>
      </c>
      <c r="L886" s="148">
        <v>0</v>
      </c>
    </row>
    <row r="887" spans="1:12" x14ac:dyDescent="0.35">
      <c r="A887" s="649"/>
      <c r="B887" s="566"/>
      <c r="C887" s="32" t="s">
        <v>213</v>
      </c>
      <c r="D887" s="147">
        <v>1.4830265064551922E-2</v>
      </c>
      <c r="E887" s="147">
        <v>5.9305067943072731E-3</v>
      </c>
      <c r="F887" s="147">
        <v>0</v>
      </c>
      <c r="G887" s="147">
        <v>0</v>
      </c>
      <c r="H887" s="147">
        <v>0</v>
      </c>
      <c r="I887" s="147">
        <v>0</v>
      </c>
      <c r="J887" s="147">
        <v>0</v>
      </c>
      <c r="K887" s="147">
        <v>0</v>
      </c>
      <c r="L887" s="148">
        <v>0</v>
      </c>
    </row>
    <row r="888" spans="1:12" x14ac:dyDescent="0.35">
      <c r="A888" s="649"/>
      <c r="B888" s="566"/>
      <c r="C888" s="32" t="s">
        <v>214</v>
      </c>
      <c r="D888" s="147">
        <v>2.763896226835455E-2</v>
      </c>
      <c r="E888" s="147">
        <v>5.1544920098947358E-2</v>
      </c>
      <c r="F888" s="147">
        <v>0</v>
      </c>
      <c r="G888" s="147">
        <v>0</v>
      </c>
      <c r="H888" s="147">
        <v>0</v>
      </c>
      <c r="I888" s="147">
        <v>0</v>
      </c>
      <c r="J888" s="147">
        <v>0</v>
      </c>
      <c r="K888" s="147">
        <v>0</v>
      </c>
      <c r="L888" s="148">
        <v>0</v>
      </c>
    </row>
    <row r="889" spans="1:12" x14ac:dyDescent="0.35">
      <c r="A889" s="649"/>
      <c r="B889" s="566"/>
      <c r="C889" s="32" t="s">
        <v>215</v>
      </c>
      <c r="D889" s="147">
        <v>5.2135785864486771E-2</v>
      </c>
      <c r="E889" s="147">
        <v>0</v>
      </c>
      <c r="F889" s="147">
        <v>0</v>
      </c>
      <c r="G889" s="147">
        <v>0</v>
      </c>
      <c r="H889" s="147">
        <v>0</v>
      </c>
      <c r="I889" s="147">
        <v>0</v>
      </c>
      <c r="J889" s="147">
        <v>0</v>
      </c>
      <c r="K889" s="147">
        <v>0</v>
      </c>
      <c r="L889" s="148">
        <v>0</v>
      </c>
    </row>
    <row r="890" spans="1:12" x14ac:dyDescent="0.35">
      <c r="A890" s="649"/>
      <c r="B890" s="566"/>
      <c r="C890" s="32" t="s">
        <v>216</v>
      </c>
      <c r="D890" s="147">
        <v>0</v>
      </c>
      <c r="E890" s="147">
        <v>0</v>
      </c>
      <c r="F890" s="147">
        <v>0</v>
      </c>
      <c r="G890" s="147">
        <v>0</v>
      </c>
      <c r="H890" s="147">
        <v>0</v>
      </c>
      <c r="I890" s="147">
        <v>0</v>
      </c>
      <c r="J890" s="147">
        <v>0</v>
      </c>
      <c r="K890" s="147">
        <v>0</v>
      </c>
      <c r="L890" s="148">
        <v>0</v>
      </c>
    </row>
    <row r="891" spans="1:12" x14ac:dyDescent="0.35">
      <c r="A891" s="649"/>
      <c r="B891" s="566"/>
      <c r="C891" s="32" t="s">
        <v>217</v>
      </c>
      <c r="D891" s="147">
        <v>0</v>
      </c>
      <c r="E891" s="147">
        <v>0</v>
      </c>
      <c r="F891" s="147">
        <v>0</v>
      </c>
      <c r="G891" s="147">
        <v>0</v>
      </c>
      <c r="H891" s="147">
        <v>0</v>
      </c>
      <c r="I891" s="147">
        <v>0</v>
      </c>
      <c r="J891" s="147">
        <v>0</v>
      </c>
      <c r="K891" s="147">
        <v>0</v>
      </c>
      <c r="L891" s="148">
        <v>0</v>
      </c>
    </row>
    <row r="892" spans="1:12" x14ac:dyDescent="0.35">
      <c r="A892" s="649"/>
      <c r="B892" s="566"/>
      <c r="C892" s="32" t="s">
        <v>218</v>
      </c>
      <c r="D892" s="147">
        <v>0</v>
      </c>
      <c r="E892" s="147">
        <v>0</v>
      </c>
      <c r="F892" s="147">
        <v>0</v>
      </c>
      <c r="G892" s="147">
        <v>4.3782780751785391E-2</v>
      </c>
      <c r="H892" s="147">
        <v>0</v>
      </c>
      <c r="I892" s="147">
        <v>0</v>
      </c>
      <c r="J892" s="147">
        <v>0</v>
      </c>
      <c r="K892" s="147">
        <v>0</v>
      </c>
      <c r="L892" s="148">
        <v>0</v>
      </c>
    </row>
    <row r="893" spans="1:12" ht="15" thickBot="1" x14ac:dyDescent="0.4">
      <c r="A893" s="649"/>
      <c r="B893" s="567"/>
      <c r="C893" s="143" t="s">
        <v>219</v>
      </c>
      <c r="D893" s="149">
        <v>0</v>
      </c>
      <c r="E893" s="149">
        <v>0</v>
      </c>
      <c r="F893" s="149">
        <v>1.3580619014579952E-2</v>
      </c>
      <c r="G893" s="149">
        <v>0</v>
      </c>
      <c r="H893" s="149">
        <v>0</v>
      </c>
      <c r="I893" s="149">
        <v>0</v>
      </c>
      <c r="J893" s="149">
        <v>0</v>
      </c>
      <c r="K893" s="149">
        <v>0</v>
      </c>
      <c r="L893" s="150">
        <v>0</v>
      </c>
    </row>
    <row r="894" spans="1:12" x14ac:dyDescent="0.35">
      <c r="A894" s="649"/>
      <c r="B894" s="565" t="s">
        <v>168</v>
      </c>
      <c r="C894" s="142" t="s">
        <v>210</v>
      </c>
      <c r="D894" s="145">
        <v>6.6702560068843716E-2</v>
      </c>
      <c r="E894" s="145">
        <v>2.3775169057651296E-4</v>
      </c>
      <c r="F894" s="145">
        <v>4.3096827721998583E-3</v>
      </c>
      <c r="G894" s="145">
        <v>0</v>
      </c>
      <c r="H894" s="145">
        <v>0</v>
      </c>
      <c r="I894" s="145">
        <v>0.11198320609509947</v>
      </c>
      <c r="J894" s="145">
        <v>5.4921039367459012E-2</v>
      </c>
      <c r="K894" s="145">
        <v>0</v>
      </c>
      <c r="L894" s="146">
        <v>0</v>
      </c>
    </row>
    <row r="895" spans="1:12" x14ac:dyDescent="0.35">
      <c r="A895" s="649"/>
      <c r="B895" s="566"/>
      <c r="C895" s="32" t="s">
        <v>211</v>
      </c>
      <c r="D895" s="147">
        <v>0.11862585878102473</v>
      </c>
      <c r="E895" s="147">
        <v>5.1495159107991823E-2</v>
      </c>
      <c r="F895" s="147">
        <v>0</v>
      </c>
      <c r="G895" s="147">
        <v>1.7767862480935655E-2</v>
      </c>
      <c r="H895" s="147">
        <v>0</v>
      </c>
      <c r="I895" s="147">
        <v>0</v>
      </c>
      <c r="J895" s="147">
        <v>0</v>
      </c>
      <c r="K895" s="147">
        <v>4.806958711716978E-3</v>
      </c>
      <c r="L895" s="148">
        <v>0</v>
      </c>
    </row>
    <row r="896" spans="1:12" x14ac:dyDescent="0.35">
      <c r="A896" s="649"/>
      <c r="B896" s="566"/>
      <c r="C896" s="32" t="s">
        <v>212</v>
      </c>
      <c r="D896" s="147">
        <v>2.3049106014686294E-2</v>
      </c>
      <c r="E896" s="147">
        <v>0</v>
      </c>
      <c r="F896" s="147">
        <v>0</v>
      </c>
      <c r="G896" s="147">
        <v>0</v>
      </c>
      <c r="H896" s="147">
        <v>0</v>
      </c>
      <c r="I896" s="147">
        <v>0</v>
      </c>
      <c r="J896" s="147">
        <v>0</v>
      </c>
      <c r="K896" s="147">
        <v>0</v>
      </c>
      <c r="L896" s="148">
        <v>0</v>
      </c>
    </row>
    <row r="897" spans="1:12" x14ac:dyDescent="0.35">
      <c r="A897" s="649"/>
      <c r="B897" s="566"/>
      <c r="C897" s="32" t="s">
        <v>213</v>
      </c>
      <c r="D897" s="147">
        <v>0</v>
      </c>
      <c r="E897" s="147">
        <v>0</v>
      </c>
      <c r="F897" s="147">
        <v>0</v>
      </c>
      <c r="G897" s="147">
        <v>0</v>
      </c>
      <c r="H897" s="147">
        <v>0</v>
      </c>
      <c r="I897" s="147">
        <v>0</v>
      </c>
      <c r="J897" s="147">
        <v>0</v>
      </c>
      <c r="K897" s="147">
        <v>0</v>
      </c>
      <c r="L897" s="148">
        <v>0</v>
      </c>
    </row>
    <row r="898" spans="1:12" x14ac:dyDescent="0.35">
      <c r="A898" s="649"/>
      <c r="B898" s="566"/>
      <c r="C898" s="32" t="s">
        <v>214</v>
      </c>
      <c r="D898" s="147">
        <v>1.7490627091227395E-2</v>
      </c>
      <c r="E898" s="147">
        <v>0.5</v>
      </c>
      <c r="F898" s="147">
        <v>0</v>
      </c>
      <c r="G898" s="147">
        <v>0</v>
      </c>
      <c r="H898" s="147">
        <v>0</v>
      </c>
      <c r="I898" s="147">
        <v>0</v>
      </c>
      <c r="J898" s="147">
        <v>0</v>
      </c>
      <c r="K898" s="147">
        <v>0</v>
      </c>
      <c r="L898" s="148">
        <v>0</v>
      </c>
    </row>
    <row r="899" spans="1:12" x14ac:dyDescent="0.35">
      <c r="A899" s="649"/>
      <c r="B899" s="566"/>
      <c r="C899" s="32" t="s">
        <v>215</v>
      </c>
      <c r="D899" s="147">
        <v>9.9105603642475398E-4</v>
      </c>
      <c r="E899" s="147">
        <v>0</v>
      </c>
      <c r="F899" s="147">
        <v>0</v>
      </c>
      <c r="G899" s="147">
        <v>0</v>
      </c>
      <c r="H899" s="147">
        <v>0</v>
      </c>
      <c r="I899" s="147">
        <v>0</v>
      </c>
      <c r="J899" s="147">
        <v>0</v>
      </c>
      <c r="K899" s="147">
        <v>0</v>
      </c>
      <c r="L899" s="148">
        <v>0</v>
      </c>
    </row>
    <row r="900" spans="1:12" x14ac:dyDescent="0.35">
      <c r="A900" s="649"/>
      <c r="B900" s="566"/>
      <c r="C900" s="32" t="s">
        <v>216</v>
      </c>
      <c r="D900" s="147">
        <v>0</v>
      </c>
      <c r="E900" s="147">
        <v>0</v>
      </c>
      <c r="F900" s="147">
        <v>0</v>
      </c>
      <c r="G900" s="147">
        <v>0</v>
      </c>
      <c r="H900" s="147">
        <v>0</v>
      </c>
      <c r="I900" s="147">
        <v>0</v>
      </c>
      <c r="J900" s="147">
        <v>0</v>
      </c>
      <c r="K900" s="147">
        <v>0</v>
      </c>
      <c r="L900" s="148">
        <v>0</v>
      </c>
    </row>
    <row r="901" spans="1:12" x14ac:dyDescent="0.35">
      <c r="A901" s="649"/>
      <c r="B901" s="566"/>
      <c r="C901" s="32" t="s">
        <v>217</v>
      </c>
      <c r="D901" s="147">
        <v>0</v>
      </c>
      <c r="E901" s="147">
        <v>0</v>
      </c>
      <c r="F901" s="147">
        <v>0</v>
      </c>
      <c r="G901" s="147">
        <v>0</v>
      </c>
      <c r="H901" s="147">
        <v>0</v>
      </c>
      <c r="I901" s="147">
        <v>0</v>
      </c>
      <c r="J901" s="147">
        <v>0</v>
      </c>
      <c r="K901" s="147">
        <v>0</v>
      </c>
      <c r="L901" s="148">
        <v>0</v>
      </c>
    </row>
    <row r="902" spans="1:12" x14ac:dyDescent="0.35">
      <c r="A902" s="649"/>
      <c r="B902" s="566"/>
      <c r="C902" s="32" t="s">
        <v>218</v>
      </c>
      <c r="D902" s="147">
        <v>0</v>
      </c>
      <c r="E902" s="147">
        <v>0</v>
      </c>
      <c r="F902" s="147">
        <v>0</v>
      </c>
      <c r="G902" s="147">
        <v>1.7630375925189547E-2</v>
      </c>
      <c r="H902" s="147">
        <v>0</v>
      </c>
      <c r="I902" s="147">
        <v>0</v>
      </c>
      <c r="J902" s="147">
        <v>0</v>
      </c>
      <c r="K902" s="147">
        <v>0</v>
      </c>
      <c r="L902" s="148">
        <v>0</v>
      </c>
    </row>
    <row r="903" spans="1:12" ht="15" thickBot="1" x14ac:dyDescent="0.4">
      <c r="A903" s="649"/>
      <c r="B903" s="567"/>
      <c r="C903" s="143" t="s">
        <v>219</v>
      </c>
      <c r="D903" s="149">
        <v>0</v>
      </c>
      <c r="E903" s="149">
        <v>0</v>
      </c>
      <c r="F903" s="149">
        <v>1.0059913353814854E-2</v>
      </c>
      <c r="G903" s="149">
        <v>0</v>
      </c>
      <c r="H903" s="149">
        <v>0</v>
      </c>
      <c r="I903" s="149">
        <v>0</v>
      </c>
      <c r="J903" s="149">
        <v>0</v>
      </c>
      <c r="K903" s="149">
        <v>0</v>
      </c>
      <c r="L903" s="150">
        <v>0</v>
      </c>
    </row>
    <row r="904" spans="1:12" x14ac:dyDescent="0.35">
      <c r="A904" s="649"/>
      <c r="B904" s="565" t="s">
        <v>169</v>
      </c>
      <c r="C904" s="142" t="s">
        <v>210</v>
      </c>
      <c r="D904" s="145">
        <v>2.5008911356925762E-2</v>
      </c>
      <c r="E904" s="145">
        <v>9.1385499857970818E-5</v>
      </c>
      <c r="F904" s="145">
        <v>3.2470546520731178E-3</v>
      </c>
      <c r="G904" s="145">
        <v>0</v>
      </c>
      <c r="H904" s="145">
        <v>0</v>
      </c>
      <c r="I904" s="145">
        <v>6.7453485760360421E-2</v>
      </c>
      <c r="J904" s="145">
        <v>2.1681646644003461E-2</v>
      </c>
      <c r="K904" s="145">
        <v>0</v>
      </c>
      <c r="L904" s="146">
        <v>0</v>
      </c>
    </row>
    <row r="905" spans="1:12" x14ac:dyDescent="0.35">
      <c r="A905" s="649"/>
      <c r="B905" s="566"/>
      <c r="C905" s="32" t="s">
        <v>211</v>
      </c>
      <c r="D905" s="147">
        <v>0.12492216336705367</v>
      </c>
      <c r="E905" s="147">
        <v>1.0981834059445115E-2</v>
      </c>
      <c r="F905" s="147">
        <v>0</v>
      </c>
      <c r="G905" s="147">
        <v>7.3099037665676587E-3</v>
      </c>
      <c r="H905" s="147">
        <v>0</v>
      </c>
      <c r="I905" s="147">
        <v>0</v>
      </c>
      <c r="J905" s="147">
        <v>0</v>
      </c>
      <c r="K905" s="147">
        <v>5.4391747286496065E-3</v>
      </c>
      <c r="L905" s="148">
        <v>0</v>
      </c>
    </row>
    <row r="906" spans="1:12" x14ac:dyDescent="0.35">
      <c r="A906" s="649"/>
      <c r="B906" s="566"/>
      <c r="C906" s="32" t="s">
        <v>212</v>
      </c>
      <c r="D906" s="147">
        <v>1.9644175783469928E-2</v>
      </c>
      <c r="E906" s="147">
        <v>0</v>
      </c>
      <c r="F906" s="147">
        <v>0</v>
      </c>
      <c r="G906" s="147">
        <v>0</v>
      </c>
      <c r="H906" s="147">
        <v>0</v>
      </c>
      <c r="I906" s="147">
        <v>0</v>
      </c>
      <c r="J906" s="147">
        <v>0</v>
      </c>
      <c r="K906" s="147">
        <v>0</v>
      </c>
      <c r="L906" s="148">
        <v>0</v>
      </c>
    </row>
    <row r="907" spans="1:12" x14ac:dyDescent="0.35">
      <c r="A907" s="649"/>
      <c r="B907" s="566"/>
      <c r="C907" s="32" t="s">
        <v>213</v>
      </c>
      <c r="D907" s="147">
        <v>2.8059152236466761E-6</v>
      </c>
      <c r="E907" s="147">
        <v>0</v>
      </c>
      <c r="F907" s="147">
        <v>0</v>
      </c>
      <c r="G907" s="147">
        <v>0</v>
      </c>
      <c r="H907" s="147">
        <v>0</v>
      </c>
      <c r="I907" s="147">
        <v>0</v>
      </c>
      <c r="J907" s="147">
        <v>0</v>
      </c>
      <c r="K907" s="147">
        <v>0</v>
      </c>
      <c r="L907" s="148">
        <v>0</v>
      </c>
    </row>
    <row r="908" spans="1:12" x14ac:dyDescent="0.35">
      <c r="A908" s="649"/>
      <c r="B908" s="566"/>
      <c r="C908" s="32" t="s">
        <v>214</v>
      </c>
      <c r="D908" s="147">
        <v>8.2197281067379405E-3</v>
      </c>
      <c r="E908" s="147">
        <v>0.5</v>
      </c>
      <c r="F908" s="147">
        <v>0</v>
      </c>
      <c r="G908" s="147">
        <v>0</v>
      </c>
      <c r="H908" s="147">
        <v>0</v>
      </c>
      <c r="I908" s="147">
        <v>0</v>
      </c>
      <c r="J908" s="147">
        <v>0</v>
      </c>
      <c r="K908" s="147">
        <v>0</v>
      </c>
      <c r="L908" s="148">
        <v>0</v>
      </c>
    </row>
    <row r="909" spans="1:12" x14ac:dyDescent="0.35">
      <c r="A909" s="649"/>
      <c r="B909" s="566"/>
      <c r="C909" s="32" t="s">
        <v>215</v>
      </c>
      <c r="D909" s="147">
        <v>0.20426564974314509</v>
      </c>
      <c r="E909" s="147">
        <v>0</v>
      </c>
      <c r="F909" s="147">
        <v>0</v>
      </c>
      <c r="G909" s="147">
        <v>0</v>
      </c>
      <c r="H909" s="147">
        <v>0</v>
      </c>
      <c r="I909" s="147">
        <v>0</v>
      </c>
      <c r="J909" s="147">
        <v>0</v>
      </c>
      <c r="K909" s="147">
        <v>0</v>
      </c>
      <c r="L909" s="148">
        <v>0</v>
      </c>
    </row>
    <row r="910" spans="1:12" x14ac:dyDescent="0.35">
      <c r="A910" s="649"/>
      <c r="B910" s="566"/>
      <c r="C910" s="32" t="s">
        <v>216</v>
      </c>
      <c r="D910" s="147">
        <v>0</v>
      </c>
      <c r="E910" s="147">
        <v>0</v>
      </c>
      <c r="F910" s="147">
        <v>0</v>
      </c>
      <c r="G910" s="147">
        <v>0</v>
      </c>
      <c r="H910" s="147">
        <v>0</v>
      </c>
      <c r="I910" s="147">
        <v>0</v>
      </c>
      <c r="J910" s="147">
        <v>0</v>
      </c>
      <c r="K910" s="147">
        <v>0</v>
      </c>
      <c r="L910" s="148">
        <v>0</v>
      </c>
    </row>
    <row r="911" spans="1:12" x14ac:dyDescent="0.35">
      <c r="A911" s="649"/>
      <c r="B911" s="566"/>
      <c r="C911" s="32" t="s">
        <v>217</v>
      </c>
      <c r="D911" s="147">
        <v>0</v>
      </c>
      <c r="E911" s="147">
        <v>0</v>
      </c>
      <c r="F911" s="147">
        <v>0</v>
      </c>
      <c r="G911" s="147">
        <v>0</v>
      </c>
      <c r="H911" s="147">
        <v>0</v>
      </c>
      <c r="I911" s="147">
        <v>0</v>
      </c>
      <c r="J911" s="147">
        <v>0</v>
      </c>
      <c r="K911" s="147">
        <v>0</v>
      </c>
      <c r="L911" s="148">
        <v>0</v>
      </c>
    </row>
    <row r="912" spans="1:12" x14ac:dyDescent="0.35">
      <c r="A912" s="649"/>
      <c r="B912" s="566"/>
      <c r="C912" s="32" t="s">
        <v>218</v>
      </c>
      <c r="D912" s="147">
        <v>0</v>
      </c>
      <c r="E912" s="147">
        <v>0</v>
      </c>
      <c r="F912" s="147">
        <v>0</v>
      </c>
      <c r="G912" s="147">
        <v>1.1641768243162423E-3</v>
      </c>
      <c r="H912" s="147">
        <v>0</v>
      </c>
      <c r="I912" s="147">
        <v>0</v>
      </c>
      <c r="J912" s="147">
        <v>0</v>
      </c>
      <c r="K912" s="147">
        <v>0</v>
      </c>
      <c r="L912" s="148">
        <v>0</v>
      </c>
    </row>
    <row r="913" spans="1:12" ht="15" thickBot="1" x14ac:dyDescent="0.4">
      <c r="A913" s="649"/>
      <c r="B913" s="567"/>
      <c r="C913" s="143" t="s">
        <v>219</v>
      </c>
      <c r="D913" s="149">
        <v>0</v>
      </c>
      <c r="E913" s="149">
        <v>0</v>
      </c>
      <c r="F913" s="149">
        <v>6.7415098255749076E-4</v>
      </c>
      <c r="G913" s="149">
        <v>0</v>
      </c>
      <c r="H913" s="149">
        <v>0</v>
      </c>
      <c r="I913" s="149">
        <v>0</v>
      </c>
      <c r="J913" s="149">
        <v>0</v>
      </c>
      <c r="K913" s="149">
        <v>0</v>
      </c>
      <c r="L913" s="150">
        <v>0</v>
      </c>
    </row>
    <row r="914" spans="1:12" x14ac:dyDescent="0.35">
      <c r="A914" s="649"/>
      <c r="B914" s="565" t="s">
        <v>170</v>
      </c>
      <c r="C914" s="142" t="s">
        <v>210</v>
      </c>
      <c r="D914" s="145">
        <v>0.1474</v>
      </c>
      <c r="E914" s="145">
        <v>0</v>
      </c>
      <c r="F914" s="145">
        <v>6.4175306694297315E-3</v>
      </c>
      <c r="G914" s="145">
        <v>0</v>
      </c>
      <c r="H914" s="145">
        <v>0</v>
      </c>
      <c r="I914" s="145">
        <v>0.10414319816152572</v>
      </c>
      <c r="J914" s="145">
        <v>1.9472472043836037E-2</v>
      </c>
      <c r="K914" s="145">
        <v>0</v>
      </c>
      <c r="L914" s="146">
        <v>0</v>
      </c>
    </row>
    <row r="915" spans="1:12" x14ac:dyDescent="0.35">
      <c r="A915" s="649"/>
      <c r="B915" s="566"/>
      <c r="C915" s="32" t="s">
        <v>211</v>
      </c>
      <c r="D915" s="147">
        <v>0.30409999999999998</v>
      </c>
      <c r="E915" s="147">
        <v>6.7751140297763551E-2</v>
      </c>
      <c r="F915" s="147">
        <v>0</v>
      </c>
      <c r="G915" s="147">
        <v>8.6711038207044899E-3</v>
      </c>
      <c r="H915" s="147">
        <v>0</v>
      </c>
      <c r="I915" s="147">
        <v>0</v>
      </c>
      <c r="J915" s="147">
        <v>0</v>
      </c>
      <c r="K915" s="147">
        <v>0</v>
      </c>
      <c r="L915" s="148">
        <v>0</v>
      </c>
    </row>
    <row r="916" spans="1:12" x14ac:dyDescent="0.35">
      <c r="A916" s="649"/>
      <c r="B916" s="566"/>
      <c r="C916" s="32" t="s">
        <v>212</v>
      </c>
      <c r="D916" s="147">
        <v>1.2433129192225166E-3</v>
      </c>
      <c r="E916" s="147">
        <v>0</v>
      </c>
      <c r="F916" s="147">
        <v>0</v>
      </c>
      <c r="G916" s="147">
        <v>0</v>
      </c>
      <c r="H916" s="147">
        <v>0</v>
      </c>
      <c r="I916" s="147">
        <v>0</v>
      </c>
      <c r="J916" s="147">
        <v>0</v>
      </c>
      <c r="K916" s="147">
        <v>0</v>
      </c>
      <c r="L916" s="148">
        <v>0</v>
      </c>
    </row>
    <row r="917" spans="1:12" x14ac:dyDescent="0.35">
      <c r="A917" s="649"/>
      <c r="B917" s="566"/>
      <c r="C917" s="32" t="s">
        <v>213</v>
      </c>
      <c r="D917" s="147">
        <v>0</v>
      </c>
      <c r="E917" s="147">
        <v>0</v>
      </c>
      <c r="F917" s="147">
        <v>0</v>
      </c>
      <c r="G917" s="147">
        <v>0</v>
      </c>
      <c r="H917" s="147">
        <v>0</v>
      </c>
      <c r="I917" s="147">
        <v>0</v>
      </c>
      <c r="J917" s="147">
        <v>0</v>
      </c>
      <c r="K917" s="147">
        <v>0</v>
      </c>
      <c r="L917" s="148">
        <v>0</v>
      </c>
    </row>
    <row r="918" spans="1:12" x14ac:dyDescent="0.35">
      <c r="A918" s="649"/>
      <c r="B918" s="566"/>
      <c r="C918" s="32" t="s">
        <v>214</v>
      </c>
      <c r="D918" s="147">
        <v>0.15432886995172182</v>
      </c>
      <c r="E918" s="147">
        <v>2.2962719058469905E-2</v>
      </c>
      <c r="F918" s="147">
        <v>0</v>
      </c>
      <c r="G918" s="147">
        <v>0</v>
      </c>
      <c r="H918" s="147">
        <v>0</v>
      </c>
      <c r="I918" s="147">
        <v>0</v>
      </c>
      <c r="J918" s="147">
        <v>0</v>
      </c>
      <c r="K918" s="147">
        <v>0</v>
      </c>
      <c r="L918" s="148">
        <v>0</v>
      </c>
    </row>
    <row r="919" spans="1:12" x14ac:dyDescent="0.35">
      <c r="A919" s="649"/>
      <c r="B919" s="566"/>
      <c r="C919" s="32" t="s">
        <v>215</v>
      </c>
      <c r="D919" s="147">
        <v>0.13120301595330219</v>
      </c>
      <c r="E919" s="147">
        <v>0</v>
      </c>
      <c r="F919" s="147">
        <v>0</v>
      </c>
      <c r="G919" s="147">
        <v>0</v>
      </c>
      <c r="H919" s="147">
        <v>0</v>
      </c>
      <c r="I919" s="147">
        <v>0</v>
      </c>
      <c r="J919" s="147">
        <v>0</v>
      </c>
      <c r="K919" s="147">
        <v>0</v>
      </c>
      <c r="L919" s="148">
        <v>0</v>
      </c>
    </row>
    <row r="920" spans="1:12" x14ac:dyDescent="0.35">
      <c r="A920" s="649"/>
      <c r="B920" s="566"/>
      <c r="C920" s="32" t="s">
        <v>216</v>
      </c>
      <c r="D920" s="147">
        <v>0</v>
      </c>
      <c r="E920" s="147">
        <v>0</v>
      </c>
      <c r="F920" s="147">
        <v>0</v>
      </c>
      <c r="G920" s="147">
        <v>0</v>
      </c>
      <c r="H920" s="147">
        <v>0</v>
      </c>
      <c r="I920" s="147">
        <v>0</v>
      </c>
      <c r="J920" s="147">
        <v>0</v>
      </c>
      <c r="K920" s="147">
        <v>0</v>
      </c>
      <c r="L920" s="148">
        <v>0</v>
      </c>
    </row>
    <row r="921" spans="1:12" x14ac:dyDescent="0.35">
      <c r="A921" s="649"/>
      <c r="B921" s="566"/>
      <c r="C921" s="32" t="s">
        <v>217</v>
      </c>
      <c r="D921" s="147">
        <v>0</v>
      </c>
      <c r="E921" s="147">
        <v>0</v>
      </c>
      <c r="F921" s="147">
        <v>0</v>
      </c>
      <c r="G921" s="147">
        <v>0</v>
      </c>
      <c r="H921" s="147">
        <v>0</v>
      </c>
      <c r="I921" s="147">
        <v>0</v>
      </c>
      <c r="J921" s="147">
        <v>0</v>
      </c>
      <c r="K921" s="147">
        <v>0</v>
      </c>
      <c r="L921" s="148">
        <v>0</v>
      </c>
    </row>
    <row r="922" spans="1:12" x14ac:dyDescent="0.35">
      <c r="A922" s="649"/>
      <c r="B922" s="566"/>
      <c r="C922" s="32" t="s">
        <v>218</v>
      </c>
      <c r="D922" s="147">
        <v>0</v>
      </c>
      <c r="E922" s="147">
        <v>0</v>
      </c>
      <c r="F922" s="147">
        <v>0</v>
      </c>
      <c r="G922" s="147">
        <v>3.2470839647037467E-2</v>
      </c>
      <c r="H922" s="147">
        <v>0</v>
      </c>
      <c r="I922" s="147">
        <v>0</v>
      </c>
      <c r="J922" s="147">
        <v>0</v>
      </c>
      <c r="K922" s="147">
        <v>0</v>
      </c>
      <c r="L922" s="148">
        <v>0</v>
      </c>
    </row>
    <row r="923" spans="1:12" ht="15" thickBot="1" x14ac:dyDescent="0.4">
      <c r="A923" s="649"/>
      <c r="B923" s="567"/>
      <c r="C923" s="143" t="s">
        <v>219</v>
      </c>
      <c r="D923" s="149">
        <v>0</v>
      </c>
      <c r="E923" s="149">
        <v>0</v>
      </c>
      <c r="F923" s="149">
        <v>6.5252771340987162E-4</v>
      </c>
      <c r="G923" s="149">
        <v>0</v>
      </c>
      <c r="H923" s="149">
        <v>0</v>
      </c>
      <c r="I923" s="149">
        <v>0</v>
      </c>
      <c r="J923" s="149">
        <v>0</v>
      </c>
      <c r="K923" s="149">
        <v>0</v>
      </c>
      <c r="L923" s="150">
        <v>0</v>
      </c>
    </row>
    <row r="924" spans="1:12" x14ac:dyDescent="0.35">
      <c r="A924" s="649"/>
      <c r="B924" s="565" t="s">
        <v>171</v>
      </c>
      <c r="C924" s="142" t="s">
        <v>210</v>
      </c>
      <c r="D924" s="145">
        <v>0.13681977386856758</v>
      </c>
      <c r="E924" s="145">
        <v>9.3698064741572573E-5</v>
      </c>
      <c r="F924" s="145">
        <v>6.3099833059849222E-3</v>
      </c>
      <c r="G924" s="145">
        <v>0</v>
      </c>
      <c r="H924" s="145">
        <v>0</v>
      </c>
      <c r="I924" s="145">
        <v>0.48008580499560904</v>
      </c>
      <c r="J924" s="145">
        <v>6.1832734528177946E-2</v>
      </c>
      <c r="K924" s="145">
        <v>0</v>
      </c>
      <c r="L924" s="146">
        <v>0</v>
      </c>
    </row>
    <row r="925" spans="1:12" x14ac:dyDescent="0.35">
      <c r="A925" s="649"/>
      <c r="B925" s="566"/>
      <c r="C925" s="32" t="s">
        <v>211</v>
      </c>
      <c r="D925" s="147">
        <v>8.9829421571104018E-2</v>
      </c>
      <c r="E925" s="147">
        <v>4.1796344856849812E-2</v>
      </c>
      <c r="F925" s="147">
        <v>0</v>
      </c>
      <c r="G925" s="147">
        <v>0</v>
      </c>
      <c r="H925" s="147">
        <v>0</v>
      </c>
      <c r="I925" s="147">
        <v>0</v>
      </c>
      <c r="J925" s="147">
        <v>0</v>
      </c>
      <c r="K925" s="147">
        <v>3.6747502584463412E-3</v>
      </c>
      <c r="L925" s="148">
        <v>0</v>
      </c>
    </row>
    <row r="926" spans="1:12" x14ac:dyDescent="0.35">
      <c r="A926" s="649"/>
      <c r="B926" s="566"/>
      <c r="C926" s="32" t="s">
        <v>212</v>
      </c>
      <c r="D926" s="147">
        <v>0</v>
      </c>
      <c r="E926" s="147">
        <v>0</v>
      </c>
      <c r="F926" s="147">
        <v>0</v>
      </c>
      <c r="G926" s="147">
        <v>0</v>
      </c>
      <c r="H926" s="147">
        <v>0</v>
      </c>
      <c r="I926" s="147">
        <v>0</v>
      </c>
      <c r="J926" s="147">
        <v>0</v>
      </c>
      <c r="K926" s="147">
        <v>0</v>
      </c>
      <c r="L926" s="148">
        <v>0</v>
      </c>
    </row>
    <row r="927" spans="1:12" x14ac:dyDescent="0.35">
      <c r="A927" s="649"/>
      <c r="B927" s="566"/>
      <c r="C927" s="32" t="s">
        <v>213</v>
      </c>
      <c r="D927" s="147">
        <v>0</v>
      </c>
      <c r="E927" s="147">
        <v>0</v>
      </c>
      <c r="F927" s="147">
        <v>0</v>
      </c>
      <c r="G927" s="147">
        <v>0</v>
      </c>
      <c r="H927" s="147">
        <v>0</v>
      </c>
      <c r="I927" s="147">
        <v>0</v>
      </c>
      <c r="J927" s="147">
        <v>0</v>
      </c>
      <c r="K927" s="147">
        <v>0</v>
      </c>
      <c r="L927" s="148">
        <v>0</v>
      </c>
    </row>
    <row r="928" spans="1:12" x14ac:dyDescent="0.35">
      <c r="A928" s="649"/>
      <c r="B928" s="566"/>
      <c r="C928" s="32" t="s">
        <v>214</v>
      </c>
      <c r="D928" s="147">
        <v>1.5921478996470683E-2</v>
      </c>
      <c r="E928" s="147">
        <v>0</v>
      </c>
      <c r="F928" s="147">
        <v>0</v>
      </c>
      <c r="G928" s="147">
        <v>0</v>
      </c>
      <c r="H928" s="147">
        <v>0</v>
      </c>
      <c r="I928" s="147">
        <v>0</v>
      </c>
      <c r="J928" s="147">
        <v>0</v>
      </c>
      <c r="K928" s="147">
        <v>0</v>
      </c>
      <c r="L928" s="148">
        <v>0</v>
      </c>
    </row>
    <row r="929" spans="1:12" x14ac:dyDescent="0.35">
      <c r="A929" s="649"/>
      <c r="B929" s="566"/>
      <c r="C929" s="32" t="s">
        <v>215</v>
      </c>
      <c r="D929" s="147">
        <v>0.16401352409256142</v>
      </c>
      <c r="E929" s="147">
        <v>0</v>
      </c>
      <c r="F929" s="147">
        <v>0</v>
      </c>
      <c r="G929" s="147">
        <v>0</v>
      </c>
      <c r="H929" s="147">
        <v>0</v>
      </c>
      <c r="I929" s="147">
        <v>0</v>
      </c>
      <c r="J929" s="147">
        <v>0</v>
      </c>
      <c r="K929" s="147">
        <v>0</v>
      </c>
      <c r="L929" s="148">
        <v>0</v>
      </c>
    </row>
    <row r="930" spans="1:12" x14ac:dyDescent="0.35">
      <c r="A930" s="649"/>
      <c r="B930" s="566"/>
      <c r="C930" s="32" t="s">
        <v>216</v>
      </c>
      <c r="D930" s="147">
        <v>0</v>
      </c>
      <c r="E930" s="147">
        <v>0</v>
      </c>
      <c r="F930" s="147">
        <v>0</v>
      </c>
      <c r="G930" s="147">
        <v>0</v>
      </c>
      <c r="H930" s="147">
        <v>0</v>
      </c>
      <c r="I930" s="147">
        <v>0</v>
      </c>
      <c r="J930" s="147">
        <v>0</v>
      </c>
      <c r="K930" s="147">
        <v>0</v>
      </c>
      <c r="L930" s="148">
        <v>0</v>
      </c>
    </row>
    <row r="931" spans="1:12" x14ac:dyDescent="0.35">
      <c r="A931" s="649"/>
      <c r="B931" s="566"/>
      <c r="C931" s="32" t="s">
        <v>217</v>
      </c>
      <c r="D931" s="147">
        <v>0</v>
      </c>
      <c r="E931" s="147">
        <v>0</v>
      </c>
      <c r="F931" s="147">
        <v>0</v>
      </c>
      <c r="G931" s="147">
        <v>0</v>
      </c>
      <c r="H931" s="147">
        <v>0</v>
      </c>
      <c r="I931" s="147">
        <v>0</v>
      </c>
      <c r="J931" s="147">
        <v>0</v>
      </c>
      <c r="K931" s="147">
        <v>0</v>
      </c>
      <c r="L931" s="148">
        <v>0</v>
      </c>
    </row>
    <row r="932" spans="1:12" x14ac:dyDescent="0.35">
      <c r="A932" s="649"/>
      <c r="B932" s="566"/>
      <c r="C932" s="32" t="s">
        <v>218</v>
      </c>
      <c r="D932" s="147">
        <v>0</v>
      </c>
      <c r="E932" s="147">
        <v>0</v>
      </c>
      <c r="F932" s="147">
        <v>0</v>
      </c>
      <c r="G932" s="147">
        <v>0</v>
      </c>
      <c r="H932" s="147">
        <v>0</v>
      </c>
      <c r="I932" s="147">
        <v>0</v>
      </c>
      <c r="J932" s="147">
        <v>0</v>
      </c>
      <c r="K932" s="147">
        <v>0</v>
      </c>
      <c r="L932" s="148">
        <v>0</v>
      </c>
    </row>
    <row r="933" spans="1:12" ht="15" thickBot="1" x14ac:dyDescent="0.4">
      <c r="A933" s="649"/>
      <c r="B933" s="567"/>
      <c r="C933" s="143" t="s">
        <v>219</v>
      </c>
      <c r="D933" s="149">
        <v>0</v>
      </c>
      <c r="E933" s="149">
        <v>0</v>
      </c>
      <c r="F933" s="149">
        <v>3.3833668802131918E-4</v>
      </c>
      <c r="G933" s="149">
        <v>0</v>
      </c>
      <c r="H933" s="149">
        <v>0</v>
      </c>
      <c r="I933" s="149">
        <v>0</v>
      </c>
      <c r="J933" s="149">
        <v>0</v>
      </c>
      <c r="K933" s="149">
        <v>0</v>
      </c>
      <c r="L933" s="150">
        <v>0</v>
      </c>
    </row>
    <row r="934" spans="1:12" x14ac:dyDescent="0.35">
      <c r="A934" s="649"/>
      <c r="B934" s="565" t="s">
        <v>172</v>
      </c>
      <c r="C934" s="142" t="s">
        <v>210</v>
      </c>
      <c r="D934" s="145">
        <v>5.6000000000000001E-2</v>
      </c>
      <c r="E934" s="145">
        <v>2.539769436332415E-6</v>
      </c>
      <c r="F934" s="145">
        <v>1.7244734794489465E-2</v>
      </c>
      <c r="G934" s="145">
        <v>0</v>
      </c>
      <c r="H934" s="145">
        <v>0</v>
      </c>
      <c r="I934" s="145">
        <v>6.8175926085643157E-2</v>
      </c>
      <c r="J934" s="145">
        <v>0.27322183391384053</v>
      </c>
      <c r="K934" s="145">
        <v>0</v>
      </c>
      <c r="L934" s="146">
        <v>0</v>
      </c>
    </row>
    <row r="935" spans="1:12" x14ac:dyDescent="0.35">
      <c r="A935" s="649"/>
      <c r="B935" s="566"/>
      <c r="C935" s="32" t="s">
        <v>211</v>
      </c>
      <c r="D935" s="147">
        <v>2.9000000000000001E-2</v>
      </c>
      <c r="E935" s="147">
        <v>2.8518752118162124E-3</v>
      </c>
      <c r="F935" s="147">
        <v>0</v>
      </c>
      <c r="G935" s="147">
        <v>6.8549238081955658E-3</v>
      </c>
      <c r="H935" s="147">
        <v>0</v>
      </c>
      <c r="I935" s="147">
        <v>0</v>
      </c>
      <c r="J935" s="147">
        <v>0</v>
      </c>
      <c r="K935" s="147">
        <v>6.32132405323032E-3</v>
      </c>
      <c r="L935" s="148">
        <v>0</v>
      </c>
    </row>
    <row r="936" spans="1:12" x14ac:dyDescent="0.35">
      <c r="A936" s="649"/>
      <c r="B936" s="566"/>
      <c r="C936" s="32" t="s">
        <v>212</v>
      </c>
      <c r="D936" s="147">
        <v>2.332833610800682E-3</v>
      </c>
      <c r="E936" s="147">
        <v>1.5362572034444938E-5</v>
      </c>
      <c r="F936" s="147">
        <v>0</v>
      </c>
      <c r="G936" s="147">
        <v>0</v>
      </c>
      <c r="H936" s="147">
        <v>0</v>
      </c>
      <c r="I936" s="147">
        <v>0</v>
      </c>
      <c r="J936" s="147">
        <v>0</v>
      </c>
      <c r="K936" s="147">
        <v>0</v>
      </c>
      <c r="L936" s="148">
        <v>0</v>
      </c>
    </row>
    <row r="937" spans="1:12" x14ac:dyDescent="0.35">
      <c r="A937" s="649"/>
      <c r="B937" s="566"/>
      <c r="C937" s="32" t="s">
        <v>213</v>
      </c>
      <c r="D937" s="147">
        <v>8.5131653733725582E-5</v>
      </c>
      <c r="E937" s="147">
        <v>3.1542019181813783E-4</v>
      </c>
      <c r="F937" s="147">
        <v>0</v>
      </c>
      <c r="G937" s="147">
        <v>0</v>
      </c>
      <c r="H937" s="147">
        <v>0</v>
      </c>
      <c r="I937" s="147">
        <v>0</v>
      </c>
      <c r="J937" s="147">
        <v>0</v>
      </c>
      <c r="K937" s="147">
        <v>0</v>
      </c>
      <c r="L937" s="148">
        <v>0</v>
      </c>
    </row>
    <row r="938" spans="1:12" x14ac:dyDescent="0.35">
      <c r="A938" s="649"/>
      <c r="B938" s="566"/>
      <c r="C938" s="32" t="s">
        <v>214</v>
      </c>
      <c r="D938" s="147">
        <v>7.5874267385433722E-2</v>
      </c>
      <c r="E938" s="147">
        <v>7.8246547062340611E-3</v>
      </c>
      <c r="F938" s="147">
        <v>0</v>
      </c>
      <c r="G938" s="147">
        <v>0</v>
      </c>
      <c r="H938" s="147">
        <v>0</v>
      </c>
      <c r="I938" s="147">
        <v>0</v>
      </c>
      <c r="J938" s="147">
        <v>0</v>
      </c>
      <c r="K938" s="147">
        <v>0</v>
      </c>
      <c r="L938" s="148">
        <v>0</v>
      </c>
    </row>
    <row r="939" spans="1:12" x14ac:dyDescent="0.35">
      <c r="A939" s="649"/>
      <c r="B939" s="566"/>
      <c r="C939" s="32" t="s">
        <v>215</v>
      </c>
      <c r="D939" s="147">
        <v>0.31876669534169355</v>
      </c>
      <c r="E939" s="147">
        <v>0</v>
      </c>
      <c r="F939" s="147">
        <v>0</v>
      </c>
      <c r="G939" s="147">
        <v>0</v>
      </c>
      <c r="H939" s="147">
        <v>0</v>
      </c>
      <c r="I939" s="147">
        <v>0</v>
      </c>
      <c r="J939" s="147">
        <v>0</v>
      </c>
      <c r="K939" s="147">
        <v>0</v>
      </c>
      <c r="L939" s="148">
        <v>0</v>
      </c>
    </row>
    <row r="940" spans="1:12" x14ac:dyDescent="0.35">
      <c r="A940" s="649"/>
      <c r="B940" s="566"/>
      <c r="C940" s="32" t="s">
        <v>216</v>
      </c>
      <c r="D940" s="147">
        <v>0</v>
      </c>
      <c r="E940" s="147">
        <v>0</v>
      </c>
      <c r="F940" s="147">
        <v>0</v>
      </c>
      <c r="G940" s="147">
        <v>0</v>
      </c>
      <c r="H940" s="147">
        <v>0</v>
      </c>
      <c r="I940" s="147">
        <v>0</v>
      </c>
      <c r="J940" s="147">
        <v>0</v>
      </c>
      <c r="K940" s="147">
        <v>0</v>
      </c>
      <c r="L940" s="148">
        <v>0</v>
      </c>
    </row>
    <row r="941" spans="1:12" x14ac:dyDescent="0.35">
      <c r="A941" s="649"/>
      <c r="B941" s="566"/>
      <c r="C941" s="32" t="s">
        <v>217</v>
      </c>
      <c r="D941" s="147">
        <v>0</v>
      </c>
      <c r="E941" s="147">
        <v>0</v>
      </c>
      <c r="F941" s="147">
        <v>0</v>
      </c>
      <c r="G941" s="147">
        <v>0</v>
      </c>
      <c r="H941" s="147">
        <v>0</v>
      </c>
      <c r="I941" s="147">
        <v>0</v>
      </c>
      <c r="J941" s="147">
        <v>0</v>
      </c>
      <c r="K941" s="147">
        <v>0</v>
      </c>
      <c r="L941" s="148">
        <v>0</v>
      </c>
    </row>
    <row r="942" spans="1:12" x14ac:dyDescent="0.35">
      <c r="A942" s="649"/>
      <c r="B942" s="566"/>
      <c r="C942" s="32" t="s">
        <v>218</v>
      </c>
      <c r="D942" s="147">
        <v>0</v>
      </c>
      <c r="E942" s="147">
        <v>0</v>
      </c>
      <c r="F942" s="147">
        <v>0</v>
      </c>
      <c r="G942" s="147">
        <v>5.2772814061635136E-2</v>
      </c>
      <c r="H942" s="147">
        <v>0</v>
      </c>
      <c r="I942" s="147">
        <v>0</v>
      </c>
      <c r="J942" s="147">
        <v>0</v>
      </c>
      <c r="K942" s="147">
        <v>0</v>
      </c>
      <c r="L942" s="148">
        <v>0</v>
      </c>
    </row>
    <row r="943" spans="1:12" ht="15" thickBot="1" x14ac:dyDescent="0.4">
      <c r="A943" s="649"/>
      <c r="B943" s="567"/>
      <c r="C943" s="143" t="s">
        <v>219</v>
      </c>
      <c r="D943" s="149">
        <v>0</v>
      </c>
      <c r="E943" s="149">
        <v>0</v>
      </c>
      <c r="F943" s="149">
        <v>8.2470758278852571E-2</v>
      </c>
      <c r="G943" s="149">
        <v>0</v>
      </c>
      <c r="H943" s="149">
        <v>0</v>
      </c>
      <c r="I943" s="149">
        <v>0</v>
      </c>
      <c r="J943" s="149">
        <v>0</v>
      </c>
      <c r="K943" s="149">
        <v>0</v>
      </c>
      <c r="L943" s="150">
        <v>0</v>
      </c>
    </row>
    <row r="944" spans="1:12" x14ac:dyDescent="0.35">
      <c r="A944" s="649"/>
      <c r="B944" s="565" t="s">
        <v>173</v>
      </c>
      <c r="C944" s="142" t="s">
        <v>210</v>
      </c>
      <c r="D944" s="145">
        <v>0.19921445629919093</v>
      </c>
      <c r="E944" s="145">
        <v>0</v>
      </c>
      <c r="F944" s="145">
        <v>1.0044396062104133E-2</v>
      </c>
      <c r="G944" s="145">
        <v>0</v>
      </c>
      <c r="H944" s="145">
        <v>1.9024703670911238E-3</v>
      </c>
      <c r="I944" s="145">
        <v>4.5445145619330142E-2</v>
      </c>
      <c r="J944" s="145">
        <v>2.7709654238602294E-2</v>
      </c>
      <c r="K944" s="145">
        <v>0</v>
      </c>
      <c r="L944" s="146">
        <v>0</v>
      </c>
    </row>
    <row r="945" spans="1:12" x14ac:dyDescent="0.35">
      <c r="A945" s="649"/>
      <c r="B945" s="566"/>
      <c r="C945" s="32" t="s">
        <v>211</v>
      </c>
      <c r="D945" s="147">
        <v>0.27051898526023982</v>
      </c>
      <c r="E945" s="147">
        <v>0.10048928938440893</v>
      </c>
      <c r="F945" s="147">
        <v>0</v>
      </c>
      <c r="G945" s="147">
        <v>6.978728406976417E-3</v>
      </c>
      <c r="H945" s="147">
        <v>0</v>
      </c>
      <c r="I945" s="147">
        <v>0</v>
      </c>
      <c r="J945" s="147">
        <v>0</v>
      </c>
      <c r="K945" s="147">
        <v>7.9364865573689821E-3</v>
      </c>
      <c r="L945" s="148">
        <v>0</v>
      </c>
    </row>
    <row r="946" spans="1:12" x14ac:dyDescent="0.35">
      <c r="A946" s="649"/>
      <c r="B946" s="566"/>
      <c r="C946" s="32" t="s">
        <v>212</v>
      </c>
      <c r="D946" s="147">
        <v>8.6411635543802184E-2</v>
      </c>
      <c r="E946" s="147">
        <v>1.0522452842125567E-3</v>
      </c>
      <c r="F946" s="147">
        <v>0</v>
      </c>
      <c r="G946" s="147">
        <v>0</v>
      </c>
      <c r="H946" s="147">
        <v>0</v>
      </c>
      <c r="I946" s="147">
        <v>0</v>
      </c>
      <c r="J946" s="147">
        <v>0</v>
      </c>
      <c r="K946" s="147">
        <v>0</v>
      </c>
      <c r="L946" s="148">
        <v>0</v>
      </c>
    </row>
    <row r="947" spans="1:12" x14ac:dyDescent="0.35">
      <c r="A947" s="649"/>
      <c r="B947" s="566"/>
      <c r="C947" s="32" t="s">
        <v>213</v>
      </c>
      <c r="D947" s="147">
        <v>1.1503651700028128E-4</v>
      </c>
      <c r="E947" s="147">
        <v>1.5086178705022001E-3</v>
      </c>
      <c r="F947" s="147">
        <v>0</v>
      </c>
      <c r="G947" s="147">
        <v>0</v>
      </c>
      <c r="H947" s="147">
        <v>0</v>
      </c>
      <c r="I947" s="147">
        <v>0</v>
      </c>
      <c r="J947" s="147">
        <v>0</v>
      </c>
      <c r="K947" s="147">
        <v>0</v>
      </c>
      <c r="L947" s="148">
        <v>0</v>
      </c>
    </row>
    <row r="948" spans="1:12" x14ac:dyDescent="0.35">
      <c r="A948" s="649"/>
      <c r="B948" s="566"/>
      <c r="C948" s="32" t="s">
        <v>214</v>
      </c>
      <c r="D948" s="147">
        <v>1.30081316016596E-3</v>
      </c>
      <c r="E948" s="147">
        <v>0.14473203243898308</v>
      </c>
      <c r="F948" s="147">
        <v>0</v>
      </c>
      <c r="G948" s="147">
        <v>0</v>
      </c>
      <c r="H948" s="147">
        <v>0</v>
      </c>
      <c r="I948" s="147">
        <v>0</v>
      </c>
      <c r="J948" s="147">
        <v>0</v>
      </c>
      <c r="K948" s="147">
        <v>0</v>
      </c>
      <c r="L948" s="148">
        <v>0</v>
      </c>
    </row>
    <row r="949" spans="1:12" x14ac:dyDescent="0.35">
      <c r="A949" s="649"/>
      <c r="B949" s="566"/>
      <c r="C949" s="32" t="s">
        <v>215</v>
      </c>
      <c r="D949" s="147">
        <v>3.8050106438177081E-3</v>
      </c>
      <c r="E949" s="147">
        <v>0</v>
      </c>
      <c r="F949" s="147">
        <v>0</v>
      </c>
      <c r="G949" s="147">
        <v>0</v>
      </c>
      <c r="H949" s="147">
        <v>0</v>
      </c>
      <c r="I949" s="147">
        <v>0</v>
      </c>
      <c r="J949" s="147">
        <v>0</v>
      </c>
      <c r="K949" s="147">
        <v>0</v>
      </c>
      <c r="L949" s="148">
        <v>0</v>
      </c>
    </row>
    <row r="950" spans="1:12" x14ac:dyDescent="0.35">
      <c r="A950" s="649"/>
      <c r="B950" s="566"/>
      <c r="C950" s="32" t="s">
        <v>216</v>
      </c>
      <c r="D950" s="147">
        <v>0</v>
      </c>
      <c r="E950" s="147">
        <v>0</v>
      </c>
      <c r="F950" s="147">
        <v>0</v>
      </c>
      <c r="G950" s="147">
        <v>0</v>
      </c>
      <c r="H950" s="147">
        <v>0</v>
      </c>
      <c r="I950" s="147">
        <v>0</v>
      </c>
      <c r="J950" s="147">
        <v>0</v>
      </c>
      <c r="K950" s="147">
        <v>0</v>
      </c>
      <c r="L950" s="148">
        <v>0</v>
      </c>
    </row>
    <row r="951" spans="1:12" x14ac:dyDescent="0.35">
      <c r="A951" s="649"/>
      <c r="B951" s="566"/>
      <c r="C951" s="32" t="s">
        <v>217</v>
      </c>
      <c r="D951" s="147">
        <v>0</v>
      </c>
      <c r="E951" s="147">
        <v>0</v>
      </c>
      <c r="F951" s="147">
        <v>0</v>
      </c>
      <c r="G951" s="147">
        <v>0</v>
      </c>
      <c r="H951" s="147">
        <v>0</v>
      </c>
      <c r="I951" s="147">
        <v>0</v>
      </c>
      <c r="J951" s="147">
        <v>0</v>
      </c>
      <c r="K951" s="147">
        <v>0</v>
      </c>
      <c r="L951" s="148">
        <v>0</v>
      </c>
    </row>
    <row r="952" spans="1:12" x14ac:dyDescent="0.35">
      <c r="A952" s="649"/>
      <c r="B952" s="566"/>
      <c r="C952" s="32" t="s">
        <v>218</v>
      </c>
      <c r="D952" s="147">
        <v>0</v>
      </c>
      <c r="E952" s="147">
        <v>0</v>
      </c>
      <c r="F952" s="147">
        <v>0</v>
      </c>
      <c r="G952" s="147">
        <v>6.4325073131661581E-2</v>
      </c>
      <c r="H952" s="147">
        <v>0</v>
      </c>
      <c r="I952" s="147">
        <v>0</v>
      </c>
      <c r="J952" s="147">
        <v>0</v>
      </c>
      <c r="K952" s="147">
        <v>0</v>
      </c>
      <c r="L952" s="148">
        <v>0</v>
      </c>
    </row>
    <row r="953" spans="1:12" ht="15" thickBot="1" x14ac:dyDescent="0.4">
      <c r="A953" s="649"/>
      <c r="B953" s="567"/>
      <c r="C953" s="143" t="s">
        <v>219</v>
      </c>
      <c r="D953" s="149">
        <v>0</v>
      </c>
      <c r="E953" s="149">
        <v>0</v>
      </c>
      <c r="F953" s="149">
        <v>2.6784711223822984E-2</v>
      </c>
      <c r="G953" s="149">
        <v>0</v>
      </c>
      <c r="H953" s="149">
        <v>0</v>
      </c>
      <c r="I953" s="149">
        <v>0</v>
      </c>
      <c r="J953" s="149">
        <v>0</v>
      </c>
      <c r="K953" s="149">
        <v>0</v>
      </c>
      <c r="L953" s="150">
        <v>0</v>
      </c>
    </row>
    <row r="954" spans="1:12" x14ac:dyDescent="0.35">
      <c r="A954" s="649"/>
      <c r="B954" s="565" t="s">
        <v>174</v>
      </c>
      <c r="C954" s="142" t="s">
        <v>210</v>
      </c>
      <c r="D954" s="145">
        <v>0.1578212381490641</v>
      </c>
      <c r="E954" s="145">
        <v>4.2472612668579138E-6</v>
      </c>
      <c r="F954" s="145">
        <v>1.2984959440083299E-2</v>
      </c>
      <c r="G954" s="145">
        <v>0</v>
      </c>
      <c r="H954" s="145">
        <v>1.9988775802887163E-2</v>
      </c>
      <c r="I954" s="145">
        <v>0.16744164824797939</v>
      </c>
      <c r="J954" s="145">
        <v>0.12222053128676284</v>
      </c>
      <c r="K954" s="145">
        <v>0</v>
      </c>
      <c r="L954" s="146">
        <v>0</v>
      </c>
    </row>
    <row r="955" spans="1:12" x14ac:dyDescent="0.35">
      <c r="A955" s="649"/>
      <c r="B955" s="566"/>
      <c r="C955" s="32" t="s">
        <v>211</v>
      </c>
      <c r="D955" s="147">
        <v>0.40209240480709313</v>
      </c>
      <c r="E955" s="147">
        <v>3.7543422208709591E-2</v>
      </c>
      <c r="F955" s="147">
        <v>0</v>
      </c>
      <c r="G955" s="147">
        <v>4.8165653025783158E-3</v>
      </c>
      <c r="H955" s="147">
        <v>0</v>
      </c>
      <c r="I955" s="147">
        <v>0</v>
      </c>
      <c r="J955" s="147">
        <v>0</v>
      </c>
      <c r="K955" s="147">
        <v>4.4800126015787072E-3</v>
      </c>
      <c r="L955" s="148">
        <v>0</v>
      </c>
    </row>
    <row r="956" spans="1:12" x14ac:dyDescent="0.35">
      <c r="A956" s="649"/>
      <c r="B956" s="566"/>
      <c r="C956" s="32" t="s">
        <v>212</v>
      </c>
      <c r="D956" s="147">
        <v>5.9666744910161894E-3</v>
      </c>
      <c r="E956" s="147">
        <v>7.83618297425629E-6</v>
      </c>
      <c r="F956" s="147">
        <v>0</v>
      </c>
      <c r="G956" s="147">
        <v>0</v>
      </c>
      <c r="H956" s="147">
        <v>0</v>
      </c>
      <c r="I956" s="147">
        <v>0</v>
      </c>
      <c r="J956" s="147">
        <v>0</v>
      </c>
      <c r="K956" s="147">
        <v>0</v>
      </c>
      <c r="L956" s="148">
        <v>0</v>
      </c>
    </row>
    <row r="957" spans="1:12" x14ac:dyDescent="0.35">
      <c r="A957" s="649"/>
      <c r="B957" s="566"/>
      <c r="C957" s="32" t="s">
        <v>213</v>
      </c>
      <c r="D957" s="147">
        <v>3.3568271961682036E-6</v>
      </c>
      <c r="E957" s="147">
        <v>2.9214825221208444E-3</v>
      </c>
      <c r="F957" s="147">
        <v>0</v>
      </c>
      <c r="G957" s="147">
        <v>0</v>
      </c>
      <c r="H957" s="147">
        <v>0</v>
      </c>
      <c r="I957" s="147">
        <v>0</v>
      </c>
      <c r="J957" s="147">
        <v>0</v>
      </c>
      <c r="K957" s="147">
        <v>0</v>
      </c>
      <c r="L957" s="148">
        <v>0</v>
      </c>
    </row>
    <row r="958" spans="1:12" x14ac:dyDescent="0.35">
      <c r="A958" s="649"/>
      <c r="B958" s="566"/>
      <c r="C958" s="32" t="s">
        <v>214</v>
      </c>
      <c r="D958" s="147">
        <v>2.1373913619341187E-2</v>
      </c>
      <c r="E958" s="147">
        <v>5.5541754136314613E-3</v>
      </c>
      <c r="F958" s="147">
        <v>0</v>
      </c>
      <c r="G958" s="147">
        <v>0</v>
      </c>
      <c r="H958" s="147">
        <v>0</v>
      </c>
      <c r="I958" s="147">
        <v>0</v>
      </c>
      <c r="J958" s="147">
        <v>0</v>
      </c>
      <c r="K958" s="147">
        <v>0</v>
      </c>
      <c r="L958" s="148">
        <v>0</v>
      </c>
    </row>
    <row r="959" spans="1:12" x14ac:dyDescent="0.35">
      <c r="A959" s="649"/>
      <c r="B959" s="566"/>
      <c r="C959" s="32" t="s">
        <v>215</v>
      </c>
      <c r="D959" s="147">
        <v>5.7940287876208571E-3</v>
      </c>
      <c r="E959" s="147">
        <v>0</v>
      </c>
      <c r="F959" s="147">
        <v>0</v>
      </c>
      <c r="G959" s="147">
        <v>0</v>
      </c>
      <c r="H959" s="147">
        <v>0</v>
      </c>
      <c r="I959" s="147">
        <v>0</v>
      </c>
      <c r="J959" s="147">
        <v>0</v>
      </c>
      <c r="K959" s="147">
        <v>0</v>
      </c>
      <c r="L959" s="148">
        <v>0</v>
      </c>
    </row>
    <row r="960" spans="1:12" x14ac:dyDescent="0.35">
      <c r="A960" s="649"/>
      <c r="B960" s="566"/>
      <c r="C960" s="32" t="s">
        <v>216</v>
      </c>
      <c r="D960" s="147">
        <v>0</v>
      </c>
      <c r="E960" s="147">
        <v>0</v>
      </c>
      <c r="F960" s="147">
        <v>0</v>
      </c>
      <c r="G960" s="147">
        <v>0</v>
      </c>
      <c r="H960" s="147">
        <v>0</v>
      </c>
      <c r="I960" s="147">
        <v>0</v>
      </c>
      <c r="J960" s="147">
        <v>0</v>
      </c>
      <c r="K960" s="147">
        <v>0</v>
      </c>
      <c r="L960" s="148">
        <v>0</v>
      </c>
    </row>
    <row r="961" spans="1:12" x14ac:dyDescent="0.35">
      <c r="A961" s="649"/>
      <c r="B961" s="566"/>
      <c r="C961" s="32" t="s">
        <v>217</v>
      </c>
      <c r="D961" s="147">
        <v>0</v>
      </c>
      <c r="E961" s="147">
        <v>0</v>
      </c>
      <c r="F961" s="147">
        <v>0</v>
      </c>
      <c r="G961" s="147">
        <v>0</v>
      </c>
      <c r="H961" s="147">
        <v>0</v>
      </c>
      <c r="I961" s="147">
        <v>0</v>
      </c>
      <c r="J961" s="147">
        <v>0</v>
      </c>
      <c r="K961" s="147">
        <v>0</v>
      </c>
      <c r="L961" s="148">
        <v>0</v>
      </c>
    </row>
    <row r="962" spans="1:12" x14ac:dyDescent="0.35">
      <c r="A962" s="649"/>
      <c r="B962" s="566"/>
      <c r="C962" s="32" t="s">
        <v>218</v>
      </c>
      <c r="D962" s="147">
        <v>0</v>
      </c>
      <c r="E962" s="147">
        <v>0</v>
      </c>
      <c r="F962" s="147">
        <v>0</v>
      </c>
      <c r="G962" s="147">
        <v>2.6225318131801716E-2</v>
      </c>
      <c r="H962" s="147">
        <v>0</v>
      </c>
      <c r="I962" s="147">
        <v>0</v>
      </c>
      <c r="J962" s="147">
        <v>0</v>
      </c>
      <c r="K962" s="147">
        <v>0</v>
      </c>
      <c r="L962" s="148">
        <v>0</v>
      </c>
    </row>
    <row r="963" spans="1:12" ht="15" thickBot="1" x14ac:dyDescent="0.4">
      <c r="A963" s="649"/>
      <c r="B963" s="567"/>
      <c r="C963" s="143" t="s">
        <v>219</v>
      </c>
      <c r="D963" s="149">
        <v>0</v>
      </c>
      <c r="E963" s="149">
        <v>0</v>
      </c>
      <c r="F963" s="149">
        <v>2.7759960810688931E-3</v>
      </c>
      <c r="G963" s="149">
        <v>0</v>
      </c>
      <c r="H963" s="149">
        <v>0</v>
      </c>
      <c r="I963" s="149">
        <v>0</v>
      </c>
      <c r="J963" s="149">
        <v>0</v>
      </c>
      <c r="K963" s="149">
        <v>0</v>
      </c>
      <c r="L963" s="150">
        <v>0</v>
      </c>
    </row>
    <row r="964" spans="1:12" x14ac:dyDescent="0.35">
      <c r="A964" s="649"/>
      <c r="B964" s="565" t="s">
        <v>175</v>
      </c>
      <c r="C964" s="142" t="s">
        <v>210</v>
      </c>
      <c r="D964" s="145">
        <v>0.26854672693109</v>
      </c>
      <c r="E964" s="145">
        <v>2.2136167882419721E-4</v>
      </c>
      <c r="F964" s="145">
        <v>4.7873551773507843E-3</v>
      </c>
      <c r="G964" s="145">
        <v>0</v>
      </c>
      <c r="H964" s="145">
        <v>1.3777165790913302E-3</v>
      </c>
      <c r="I964" s="145">
        <v>6.9841265594317525E-2</v>
      </c>
      <c r="J964" s="145">
        <v>1.1732368469038088E-2</v>
      </c>
      <c r="K964" s="145">
        <v>0</v>
      </c>
      <c r="L964" s="146">
        <v>0</v>
      </c>
    </row>
    <row r="965" spans="1:12" x14ac:dyDescent="0.35">
      <c r="A965" s="649"/>
      <c r="B965" s="566"/>
      <c r="C965" s="32" t="s">
        <v>211</v>
      </c>
      <c r="D965" s="147">
        <v>0.37842534992303284</v>
      </c>
      <c r="E965" s="147">
        <v>0.12761508457025458</v>
      </c>
      <c r="F965" s="147">
        <v>0</v>
      </c>
      <c r="G965" s="147">
        <v>2.5100393838401552E-2</v>
      </c>
      <c r="H965" s="147">
        <v>0</v>
      </c>
      <c r="I965" s="147">
        <v>0</v>
      </c>
      <c r="J965" s="147">
        <v>0</v>
      </c>
      <c r="K965" s="147">
        <v>6.5420604894049572E-3</v>
      </c>
      <c r="L965" s="148">
        <v>0</v>
      </c>
    </row>
    <row r="966" spans="1:12" x14ac:dyDescent="0.35">
      <c r="A966" s="649"/>
      <c r="B966" s="566"/>
      <c r="C966" s="32" t="s">
        <v>212</v>
      </c>
      <c r="D966" s="147">
        <v>1.121703492995174E-2</v>
      </c>
      <c r="E966" s="147">
        <v>1.4930617463110069E-4</v>
      </c>
      <c r="F966" s="147">
        <v>0</v>
      </c>
      <c r="G966" s="147">
        <v>0</v>
      </c>
      <c r="H966" s="147">
        <v>0</v>
      </c>
      <c r="I966" s="147">
        <v>0</v>
      </c>
      <c r="J966" s="147">
        <v>0</v>
      </c>
      <c r="K966" s="147">
        <v>0</v>
      </c>
      <c r="L966" s="148">
        <v>0</v>
      </c>
    </row>
    <row r="967" spans="1:12" x14ac:dyDescent="0.35">
      <c r="A967" s="649"/>
      <c r="B967" s="566"/>
      <c r="C967" s="32" t="s">
        <v>213</v>
      </c>
      <c r="D967" s="147">
        <v>0</v>
      </c>
      <c r="E967" s="147">
        <v>0</v>
      </c>
      <c r="F967" s="147">
        <v>0</v>
      </c>
      <c r="G967" s="147">
        <v>0</v>
      </c>
      <c r="H967" s="147">
        <v>0</v>
      </c>
      <c r="I967" s="147">
        <v>0</v>
      </c>
      <c r="J967" s="147">
        <v>0</v>
      </c>
      <c r="K967" s="147">
        <v>0</v>
      </c>
      <c r="L967" s="148">
        <v>0</v>
      </c>
    </row>
    <row r="968" spans="1:12" x14ac:dyDescent="0.35">
      <c r="A968" s="649"/>
      <c r="B968" s="566"/>
      <c r="C968" s="32" t="s">
        <v>214</v>
      </c>
      <c r="D968" s="147">
        <v>1.8261259534003618E-2</v>
      </c>
      <c r="E968" s="147">
        <v>1.2316988843434939E-3</v>
      </c>
      <c r="F968" s="147">
        <v>0</v>
      </c>
      <c r="G968" s="147">
        <v>0</v>
      </c>
      <c r="H968" s="147">
        <v>0</v>
      </c>
      <c r="I968" s="147">
        <v>0</v>
      </c>
      <c r="J968" s="147">
        <v>0</v>
      </c>
      <c r="K968" s="147">
        <v>0</v>
      </c>
      <c r="L968" s="148">
        <v>0</v>
      </c>
    </row>
    <row r="969" spans="1:12" x14ac:dyDescent="0.35">
      <c r="A969" s="649"/>
      <c r="B969" s="566"/>
      <c r="C969" s="32" t="s">
        <v>215</v>
      </c>
      <c r="D969" s="147">
        <v>2.1383673072896156E-3</v>
      </c>
      <c r="E969" s="147">
        <v>0</v>
      </c>
      <c r="F969" s="147">
        <v>0</v>
      </c>
      <c r="G969" s="147">
        <v>0</v>
      </c>
      <c r="H969" s="147">
        <v>0</v>
      </c>
      <c r="I969" s="147">
        <v>0</v>
      </c>
      <c r="J969" s="147">
        <v>0</v>
      </c>
      <c r="K969" s="147">
        <v>0</v>
      </c>
      <c r="L969" s="148">
        <v>0</v>
      </c>
    </row>
    <row r="970" spans="1:12" x14ac:dyDescent="0.35">
      <c r="A970" s="649"/>
      <c r="B970" s="566"/>
      <c r="C970" s="32" t="s">
        <v>216</v>
      </c>
      <c r="D970" s="147">
        <v>0</v>
      </c>
      <c r="E970" s="147">
        <v>0</v>
      </c>
      <c r="F970" s="147">
        <v>0</v>
      </c>
      <c r="G970" s="147">
        <v>0</v>
      </c>
      <c r="H970" s="147">
        <v>0</v>
      </c>
      <c r="I970" s="147">
        <v>0</v>
      </c>
      <c r="J970" s="147">
        <v>0</v>
      </c>
      <c r="K970" s="147">
        <v>0</v>
      </c>
      <c r="L970" s="148">
        <v>0</v>
      </c>
    </row>
    <row r="971" spans="1:12" x14ac:dyDescent="0.35">
      <c r="A971" s="649"/>
      <c r="B971" s="566"/>
      <c r="C971" s="32" t="s">
        <v>217</v>
      </c>
      <c r="D971" s="147">
        <v>0</v>
      </c>
      <c r="E971" s="147">
        <v>0</v>
      </c>
      <c r="F971" s="147">
        <v>0</v>
      </c>
      <c r="G971" s="147">
        <v>0</v>
      </c>
      <c r="H971" s="147">
        <v>0</v>
      </c>
      <c r="I971" s="147">
        <v>0</v>
      </c>
      <c r="J971" s="147">
        <v>0</v>
      </c>
      <c r="K971" s="147">
        <v>0</v>
      </c>
      <c r="L971" s="148">
        <v>0</v>
      </c>
    </row>
    <row r="972" spans="1:12" x14ac:dyDescent="0.35">
      <c r="A972" s="649"/>
      <c r="B972" s="566"/>
      <c r="C972" s="32" t="s">
        <v>218</v>
      </c>
      <c r="D972" s="147">
        <v>0</v>
      </c>
      <c r="E972" s="147">
        <v>0</v>
      </c>
      <c r="F972" s="147">
        <v>0</v>
      </c>
      <c r="G972" s="147">
        <v>7.1019235119390803E-2</v>
      </c>
      <c r="H972" s="147">
        <v>0</v>
      </c>
      <c r="I972" s="147">
        <v>0</v>
      </c>
      <c r="J972" s="147">
        <v>0</v>
      </c>
      <c r="K972" s="147">
        <v>0</v>
      </c>
      <c r="L972" s="148">
        <v>0</v>
      </c>
    </row>
    <row r="973" spans="1:12" ht="15" thickBot="1" x14ac:dyDescent="0.4">
      <c r="A973" s="649"/>
      <c r="B973" s="567"/>
      <c r="C973" s="143" t="s">
        <v>219</v>
      </c>
      <c r="D973" s="149">
        <v>0</v>
      </c>
      <c r="E973" s="149">
        <v>0</v>
      </c>
      <c r="F973" s="149">
        <v>1.7991493235868415E-3</v>
      </c>
      <c r="G973" s="149">
        <v>0</v>
      </c>
      <c r="H973" s="149">
        <v>0</v>
      </c>
      <c r="I973" s="149">
        <v>0</v>
      </c>
      <c r="J973" s="149">
        <v>0</v>
      </c>
      <c r="K973" s="149">
        <v>0</v>
      </c>
      <c r="L973" s="150">
        <v>0</v>
      </c>
    </row>
    <row r="974" spans="1:12" x14ac:dyDescent="0.35">
      <c r="A974" s="649"/>
      <c r="B974" s="565" t="s">
        <v>176</v>
      </c>
      <c r="C974" s="142" t="s">
        <v>210</v>
      </c>
      <c r="D974" s="145">
        <v>0.25479366514613527</v>
      </c>
      <c r="E974" s="145">
        <v>0</v>
      </c>
      <c r="F974" s="145">
        <v>3.401929881197919E-3</v>
      </c>
      <c r="G974" s="145">
        <v>0</v>
      </c>
      <c r="H974" s="145">
        <v>0</v>
      </c>
      <c r="I974" s="145">
        <v>2.7997094512165362E-2</v>
      </c>
      <c r="J974" s="145">
        <v>1.0412845990912007E-2</v>
      </c>
      <c r="K974" s="145">
        <v>0</v>
      </c>
      <c r="L974" s="146">
        <v>0</v>
      </c>
    </row>
    <row r="975" spans="1:12" x14ac:dyDescent="0.35">
      <c r="A975" s="649"/>
      <c r="B975" s="566"/>
      <c r="C975" s="32" t="s">
        <v>211</v>
      </c>
      <c r="D975" s="147">
        <v>0.1285811058674512</v>
      </c>
      <c r="E975" s="147">
        <v>4.9498889146611415E-2</v>
      </c>
      <c r="F975" s="147">
        <v>0</v>
      </c>
      <c r="G975" s="147">
        <v>0</v>
      </c>
      <c r="H975" s="147">
        <v>0</v>
      </c>
      <c r="I975" s="147">
        <v>0</v>
      </c>
      <c r="J975" s="147">
        <v>0</v>
      </c>
      <c r="K975" s="147">
        <v>0</v>
      </c>
      <c r="L975" s="148">
        <v>0</v>
      </c>
    </row>
    <row r="976" spans="1:12" x14ac:dyDescent="0.35">
      <c r="A976" s="649"/>
      <c r="B976" s="566"/>
      <c r="C976" s="32" t="s">
        <v>212</v>
      </c>
      <c r="D976" s="147">
        <v>1.3150701080767158E-2</v>
      </c>
      <c r="E976" s="147">
        <v>0</v>
      </c>
      <c r="F976" s="147">
        <v>0</v>
      </c>
      <c r="G976" s="147">
        <v>0</v>
      </c>
      <c r="H976" s="147">
        <v>0</v>
      </c>
      <c r="I976" s="147">
        <v>0</v>
      </c>
      <c r="J976" s="147">
        <v>0</v>
      </c>
      <c r="K976" s="147">
        <v>0</v>
      </c>
      <c r="L976" s="148">
        <v>0</v>
      </c>
    </row>
    <row r="977" spans="1:12" x14ac:dyDescent="0.35">
      <c r="A977" s="649"/>
      <c r="B977" s="566"/>
      <c r="C977" s="32" t="s">
        <v>213</v>
      </c>
      <c r="D977" s="147">
        <v>2.9503914885316159E-3</v>
      </c>
      <c r="E977" s="147">
        <v>0</v>
      </c>
      <c r="F977" s="147">
        <v>0</v>
      </c>
      <c r="G977" s="147">
        <v>0</v>
      </c>
      <c r="H977" s="147">
        <v>0</v>
      </c>
      <c r="I977" s="147">
        <v>0</v>
      </c>
      <c r="J977" s="147">
        <v>0</v>
      </c>
      <c r="K977" s="147">
        <v>0</v>
      </c>
      <c r="L977" s="148">
        <v>0</v>
      </c>
    </row>
    <row r="978" spans="1:12" x14ac:dyDescent="0.35">
      <c r="A978" s="649"/>
      <c r="B978" s="566"/>
      <c r="C978" s="32" t="s">
        <v>214</v>
      </c>
      <c r="D978" s="147">
        <v>4.0542157419331043E-3</v>
      </c>
      <c r="E978" s="147">
        <v>0.5</v>
      </c>
      <c r="F978" s="147">
        <v>0</v>
      </c>
      <c r="G978" s="147">
        <v>0</v>
      </c>
      <c r="H978" s="147">
        <v>0</v>
      </c>
      <c r="I978" s="147">
        <v>0</v>
      </c>
      <c r="J978" s="147">
        <v>0</v>
      </c>
      <c r="K978" s="147">
        <v>0</v>
      </c>
      <c r="L978" s="148">
        <v>0</v>
      </c>
    </row>
    <row r="979" spans="1:12" x14ac:dyDescent="0.35">
      <c r="A979" s="649"/>
      <c r="B979" s="566"/>
      <c r="C979" s="32" t="s">
        <v>215</v>
      </c>
      <c r="D979" s="147">
        <v>1.8399388609339309E-3</v>
      </c>
      <c r="E979" s="147">
        <v>0</v>
      </c>
      <c r="F979" s="147">
        <v>0</v>
      </c>
      <c r="G979" s="147">
        <v>0</v>
      </c>
      <c r="H979" s="147">
        <v>0</v>
      </c>
      <c r="I979" s="147">
        <v>0</v>
      </c>
      <c r="J979" s="147">
        <v>0</v>
      </c>
      <c r="K979" s="147">
        <v>0</v>
      </c>
      <c r="L979" s="148">
        <v>0</v>
      </c>
    </row>
    <row r="980" spans="1:12" x14ac:dyDescent="0.35">
      <c r="A980" s="649"/>
      <c r="B980" s="566"/>
      <c r="C980" s="32" t="s">
        <v>216</v>
      </c>
      <c r="D980" s="147">
        <v>0</v>
      </c>
      <c r="E980" s="147">
        <v>0</v>
      </c>
      <c r="F980" s="147">
        <v>0</v>
      </c>
      <c r="G980" s="147">
        <v>0</v>
      </c>
      <c r="H980" s="147">
        <v>0</v>
      </c>
      <c r="I980" s="147">
        <v>0</v>
      </c>
      <c r="J980" s="147">
        <v>0</v>
      </c>
      <c r="K980" s="147">
        <v>0</v>
      </c>
      <c r="L980" s="148">
        <v>0</v>
      </c>
    </row>
    <row r="981" spans="1:12" x14ac:dyDescent="0.35">
      <c r="A981" s="649"/>
      <c r="B981" s="566"/>
      <c r="C981" s="32" t="s">
        <v>217</v>
      </c>
      <c r="D981" s="147">
        <v>0</v>
      </c>
      <c r="E981" s="147">
        <v>0</v>
      </c>
      <c r="F981" s="147">
        <v>0</v>
      </c>
      <c r="G981" s="147">
        <v>0</v>
      </c>
      <c r="H981" s="147">
        <v>0</v>
      </c>
      <c r="I981" s="147">
        <v>0</v>
      </c>
      <c r="J981" s="147">
        <v>0</v>
      </c>
      <c r="K981" s="147">
        <v>0</v>
      </c>
      <c r="L981" s="148">
        <v>0</v>
      </c>
    </row>
    <row r="982" spans="1:12" x14ac:dyDescent="0.35">
      <c r="A982" s="649"/>
      <c r="B982" s="566"/>
      <c r="C982" s="32" t="s">
        <v>218</v>
      </c>
      <c r="D982" s="147">
        <v>0</v>
      </c>
      <c r="E982" s="147">
        <v>0</v>
      </c>
      <c r="F982" s="147">
        <v>0</v>
      </c>
      <c r="G982" s="147">
        <v>2.6809536023200855E-3</v>
      </c>
      <c r="H982" s="147">
        <v>0</v>
      </c>
      <c r="I982" s="147">
        <v>0</v>
      </c>
      <c r="J982" s="147">
        <v>0</v>
      </c>
      <c r="K982" s="147">
        <v>0</v>
      </c>
      <c r="L982" s="148">
        <v>0</v>
      </c>
    </row>
    <row r="983" spans="1:12" ht="15" thickBot="1" x14ac:dyDescent="0.4">
      <c r="A983" s="649"/>
      <c r="B983" s="567"/>
      <c r="C983" s="143" t="s">
        <v>219</v>
      </c>
      <c r="D983" s="149">
        <v>0</v>
      </c>
      <c r="E983" s="149">
        <v>0</v>
      </c>
      <c r="F983" s="149">
        <v>7.1596917177674973E-4</v>
      </c>
      <c r="G983" s="149">
        <v>0</v>
      </c>
      <c r="H983" s="149">
        <v>0</v>
      </c>
      <c r="I983" s="149">
        <v>0</v>
      </c>
      <c r="J983" s="149">
        <v>0</v>
      </c>
      <c r="K983" s="149">
        <v>0</v>
      </c>
      <c r="L983" s="150">
        <v>0</v>
      </c>
    </row>
    <row r="984" spans="1:12" x14ac:dyDescent="0.35">
      <c r="A984" s="649"/>
      <c r="B984" s="565" t="s">
        <v>177</v>
      </c>
      <c r="C984" s="142" t="s">
        <v>210</v>
      </c>
      <c r="D984" s="145">
        <v>0.30384164986742862</v>
      </c>
      <c r="E984" s="145">
        <v>5.6809629511643975E-5</v>
      </c>
      <c r="F984" s="145">
        <v>8.2332393254998821E-3</v>
      </c>
      <c r="G984" s="145">
        <v>0</v>
      </c>
      <c r="H984" s="145">
        <v>0</v>
      </c>
      <c r="I984" s="145">
        <v>1.1553000679366749E-2</v>
      </c>
      <c r="J984" s="145">
        <v>1.2749561327313107E-2</v>
      </c>
      <c r="K984" s="145">
        <v>0</v>
      </c>
      <c r="L984" s="146">
        <v>0</v>
      </c>
    </row>
    <row r="985" spans="1:12" x14ac:dyDescent="0.35">
      <c r="A985" s="649"/>
      <c r="B985" s="566"/>
      <c r="C985" s="32" t="s">
        <v>211</v>
      </c>
      <c r="D985" s="147">
        <v>0.48560986060591987</v>
      </c>
      <c r="E985" s="147">
        <v>0.10656097772455109</v>
      </c>
      <c r="F985" s="147">
        <v>0</v>
      </c>
      <c r="G985" s="147">
        <v>7.0883533235413668E-3</v>
      </c>
      <c r="H985" s="147">
        <v>0</v>
      </c>
      <c r="I985" s="147">
        <v>0</v>
      </c>
      <c r="J985" s="147">
        <v>0</v>
      </c>
      <c r="K985" s="147">
        <v>4.1542944273337372E-3</v>
      </c>
      <c r="L985" s="148">
        <v>0</v>
      </c>
    </row>
    <row r="986" spans="1:12" x14ac:dyDescent="0.35">
      <c r="A986" s="649"/>
      <c r="B986" s="566"/>
      <c r="C986" s="32" t="s">
        <v>212</v>
      </c>
      <c r="D986" s="147">
        <v>7.9346788548156615E-3</v>
      </c>
      <c r="E986" s="147">
        <v>0</v>
      </c>
      <c r="F986" s="147">
        <v>0</v>
      </c>
      <c r="G986" s="147">
        <v>0</v>
      </c>
      <c r="H986" s="147">
        <v>0</v>
      </c>
      <c r="I986" s="147">
        <v>0</v>
      </c>
      <c r="J986" s="147">
        <v>0</v>
      </c>
      <c r="K986" s="147">
        <v>0</v>
      </c>
      <c r="L986" s="148">
        <v>0</v>
      </c>
    </row>
    <row r="987" spans="1:12" x14ac:dyDescent="0.35">
      <c r="A987" s="649"/>
      <c r="B987" s="566"/>
      <c r="C987" s="32" t="s">
        <v>213</v>
      </c>
      <c r="D987" s="147">
        <v>1.2712004961952731E-4</v>
      </c>
      <c r="E987" s="147">
        <v>3.0156823279644408E-3</v>
      </c>
      <c r="F987" s="147">
        <v>0</v>
      </c>
      <c r="G987" s="147">
        <v>0</v>
      </c>
      <c r="H987" s="147">
        <v>0</v>
      </c>
      <c r="I987" s="147">
        <v>0</v>
      </c>
      <c r="J987" s="147">
        <v>0</v>
      </c>
      <c r="K987" s="147">
        <v>0</v>
      </c>
      <c r="L987" s="148">
        <v>0</v>
      </c>
    </row>
    <row r="988" spans="1:12" x14ac:dyDescent="0.35">
      <c r="A988" s="649"/>
      <c r="B988" s="566"/>
      <c r="C988" s="32" t="s">
        <v>214</v>
      </c>
      <c r="D988" s="147">
        <v>8.1581371258701053E-3</v>
      </c>
      <c r="E988" s="147">
        <v>8.8308272951354815E-3</v>
      </c>
      <c r="F988" s="147">
        <v>0</v>
      </c>
      <c r="G988" s="147">
        <v>0</v>
      </c>
      <c r="H988" s="147">
        <v>0</v>
      </c>
      <c r="I988" s="147">
        <v>0</v>
      </c>
      <c r="J988" s="147">
        <v>0</v>
      </c>
      <c r="K988" s="147">
        <v>0</v>
      </c>
      <c r="L988" s="148">
        <v>0</v>
      </c>
    </row>
    <row r="989" spans="1:12" x14ac:dyDescent="0.35">
      <c r="A989" s="649"/>
      <c r="B989" s="566"/>
      <c r="C989" s="32" t="s">
        <v>215</v>
      </c>
      <c r="D989" s="147">
        <v>2.2663010585684006E-3</v>
      </c>
      <c r="E989" s="147">
        <v>0</v>
      </c>
      <c r="F989" s="147">
        <v>0</v>
      </c>
      <c r="G989" s="147">
        <v>0</v>
      </c>
      <c r="H989" s="147">
        <v>0</v>
      </c>
      <c r="I989" s="147">
        <v>0</v>
      </c>
      <c r="J989" s="147">
        <v>0</v>
      </c>
      <c r="K989" s="147">
        <v>0</v>
      </c>
      <c r="L989" s="148">
        <v>0</v>
      </c>
    </row>
    <row r="990" spans="1:12" x14ac:dyDescent="0.35">
      <c r="A990" s="649"/>
      <c r="B990" s="566"/>
      <c r="C990" s="32" t="s">
        <v>216</v>
      </c>
      <c r="D990" s="147">
        <v>0</v>
      </c>
      <c r="E990" s="147">
        <v>0</v>
      </c>
      <c r="F990" s="147">
        <v>0</v>
      </c>
      <c r="G990" s="147">
        <v>0</v>
      </c>
      <c r="H990" s="147">
        <v>0</v>
      </c>
      <c r="I990" s="147">
        <v>0</v>
      </c>
      <c r="J990" s="147">
        <v>0</v>
      </c>
      <c r="K990" s="147">
        <v>0</v>
      </c>
      <c r="L990" s="148">
        <v>0</v>
      </c>
    </row>
    <row r="991" spans="1:12" x14ac:dyDescent="0.35">
      <c r="A991" s="649"/>
      <c r="B991" s="566"/>
      <c r="C991" s="32" t="s">
        <v>217</v>
      </c>
      <c r="D991" s="147">
        <v>0</v>
      </c>
      <c r="E991" s="147">
        <v>0</v>
      </c>
      <c r="F991" s="147">
        <v>0</v>
      </c>
      <c r="G991" s="147">
        <v>0</v>
      </c>
      <c r="H991" s="147">
        <v>0</v>
      </c>
      <c r="I991" s="147">
        <v>0</v>
      </c>
      <c r="J991" s="147">
        <v>0</v>
      </c>
      <c r="K991" s="147">
        <v>0</v>
      </c>
      <c r="L991" s="148">
        <v>0</v>
      </c>
    </row>
    <row r="992" spans="1:12" x14ac:dyDescent="0.35">
      <c r="A992" s="649"/>
      <c r="B992" s="566"/>
      <c r="C992" s="32" t="s">
        <v>218</v>
      </c>
      <c r="D992" s="147">
        <v>0</v>
      </c>
      <c r="E992" s="147">
        <v>0</v>
      </c>
      <c r="F992" s="147">
        <v>0</v>
      </c>
      <c r="G992" s="147">
        <v>1.2396551902213265E-2</v>
      </c>
      <c r="H992" s="147">
        <v>0</v>
      </c>
      <c r="I992" s="147">
        <v>0</v>
      </c>
      <c r="J992" s="147">
        <v>0</v>
      </c>
      <c r="K992" s="147">
        <v>0</v>
      </c>
      <c r="L992" s="148">
        <v>0</v>
      </c>
    </row>
    <row r="993" spans="1:12" ht="15" thickBot="1" x14ac:dyDescent="0.4">
      <c r="A993" s="649"/>
      <c r="B993" s="567"/>
      <c r="C993" s="143" t="s">
        <v>219</v>
      </c>
      <c r="D993" s="149">
        <v>0</v>
      </c>
      <c r="E993" s="149">
        <v>0</v>
      </c>
      <c r="F993" s="149">
        <v>1.7426916676944817E-2</v>
      </c>
      <c r="G993" s="149">
        <v>0</v>
      </c>
      <c r="H993" s="149">
        <v>0</v>
      </c>
      <c r="I993" s="149">
        <v>0</v>
      </c>
      <c r="J993" s="149">
        <v>0</v>
      </c>
      <c r="K993" s="149">
        <v>0</v>
      </c>
      <c r="L993" s="150">
        <v>0</v>
      </c>
    </row>
    <row r="994" spans="1:12" x14ac:dyDescent="0.35">
      <c r="A994" s="649"/>
      <c r="B994" s="565" t="s">
        <v>178</v>
      </c>
      <c r="C994" s="142" t="s">
        <v>210</v>
      </c>
      <c r="D994" s="145">
        <v>0.11914494762493927</v>
      </c>
      <c r="E994" s="145">
        <v>1.6317640923201097E-4</v>
      </c>
      <c r="F994" s="145">
        <v>2.9358986495675879E-2</v>
      </c>
      <c r="G994" s="145">
        <v>0</v>
      </c>
      <c r="H994" s="145">
        <v>4.7568625422031274E-2</v>
      </c>
      <c r="I994" s="145">
        <v>0.157585905546165</v>
      </c>
      <c r="J994" s="145">
        <v>0.11660318816214807</v>
      </c>
      <c r="K994" s="145">
        <v>0</v>
      </c>
      <c r="L994" s="146">
        <v>0</v>
      </c>
    </row>
    <row r="995" spans="1:12" x14ac:dyDescent="0.35">
      <c r="A995" s="649"/>
      <c r="B995" s="566"/>
      <c r="C995" s="32" t="s">
        <v>211</v>
      </c>
      <c r="D995" s="147">
        <v>0.37949559510365233</v>
      </c>
      <c r="E995" s="147">
        <v>5.6401032554983618E-2</v>
      </c>
      <c r="F995" s="147">
        <v>0</v>
      </c>
      <c r="G995" s="147">
        <v>5.2551153182919834E-3</v>
      </c>
      <c r="H995" s="147">
        <v>0</v>
      </c>
      <c r="I995" s="147">
        <v>0</v>
      </c>
      <c r="J995" s="147">
        <v>0</v>
      </c>
      <c r="K995" s="147">
        <v>6.9541572267857411E-3</v>
      </c>
      <c r="L995" s="148">
        <v>0</v>
      </c>
    </row>
    <row r="996" spans="1:12" x14ac:dyDescent="0.35">
      <c r="A996" s="649"/>
      <c r="B996" s="566"/>
      <c r="C996" s="32" t="s">
        <v>212</v>
      </c>
      <c r="D996" s="147">
        <v>1.3881185693628776E-3</v>
      </c>
      <c r="E996" s="147">
        <v>6.5305608155821098E-5</v>
      </c>
      <c r="F996" s="147">
        <v>0</v>
      </c>
      <c r="G996" s="147">
        <v>0</v>
      </c>
      <c r="H996" s="147">
        <v>0</v>
      </c>
      <c r="I996" s="147">
        <v>0</v>
      </c>
      <c r="J996" s="147">
        <v>0</v>
      </c>
      <c r="K996" s="147">
        <v>0</v>
      </c>
      <c r="L996" s="148">
        <v>0</v>
      </c>
    </row>
    <row r="997" spans="1:12" x14ac:dyDescent="0.35">
      <c r="A997" s="649"/>
      <c r="B997" s="566"/>
      <c r="C997" s="32" t="s">
        <v>213</v>
      </c>
      <c r="D997" s="147">
        <v>2.2885028614741901E-3</v>
      </c>
      <c r="E997" s="147">
        <v>1.6587547446353271E-2</v>
      </c>
      <c r="F997" s="147">
        <v>0</v>
      </c>
      <c r="G997" s="147">
        <v>0</v>
      </c>
      <c r="H997" s="147">
        <v>0</v>
      </c>
      <c r="I997" s="147">
        <v>0</v>
      </c>
      <c r="J997" s="147">
        <v>0</v>
      </c>
      <c r="K997" s="147">
        <v>0</v>
      </c>
      <c r="L997" s="148">
        <v>0</v>
      </c>
    </row>
    <row r="998" spans="1:12" x14ac:dyDescent="0.35">
      <c r="A998" s="649"/>
      <c r="B998" s="566"/>
      <c r="C998" s="32" t="s">
        <v>214</v>
      </c>
      <c r="D998" s="147">
        <v>1.1613807224118644E-2</v>
      </c>
      <c r="E998" s="147">
        <v>1.928048357335221E-2</v>
      </c>
      <c r="F998" s="147">
        <v>0</v>
      </c>
      <c r="G998" s="147">
        <v>0</v>
      </c>
      <c r="H998" s="147">
        <v>0</v>
      </c>
      <c r="I998" s="147">
        <v>0</v>
      </c>
      <c r="J998" s="147">
        <v>0</v>
      </c>
      <c r="K998" s="147">
        <v>0</v>
      </c>
      <c r="L998" s="148">
        <v>0</v>
      </c>
    </row>
    <row r="999" spans="1:12" x14ac:dyDescent="0.35">
      <c r="A999" s="649"/>
      <c r="B999" s="566"/>
      <c r="C999" s="32" t="s">
        <v>215</v>
      </c>
      <c r="D999" s="147">
        <v>2.53163827277098E-3</v>
      </c>
      <c r="E999" s="147">
        <v>0</v>
      </c>
      <c r="F999" s="147">
        <v>0</v>
      </c>
      <c r="G999" s="147">
        <v>0</v>
      </c>
      <c r="H999" s="147">
        <v>0</v>
      </c>
      <c r="I999" s="147">
        <v>0</v>
      </c>
      <c r="J999" s="147">
        <v>0</v>
      </c>
      <c r="K999" s="147">
        <v>0</v>
      </c>
      <c r="L999" s="148">
        <v>0</v>
      </c>
    </row>
    <row r="1000" spans="1:12" x14ac:dyDescent="0.35">
      <c r="A1000" s="649"/>
      <c r="B1000" s="566"/>
      <c r="C1000" s="32" t="s">
        <v>216</v>
      </c>
      <c r="D1000" s="147">
        <v>0</v>
      </c>
      <c r="E1000" s="147">
        <v>0</v>
      </c>
      <c r="F1000" s="147">
        <v>0</v>
      </c>
      <c r="G1000" s="147">
        <v>0</v>
      </c>
      <c r="H1000" s="147">
        <v>0</v>
      </c>
      <c r="I1000" s="147">
        <v>0</v>
      </c>
      <c r="J1000" s="147">
        <v>0</v>
      </c>
      <c r="K1000" s="147">
        <v>0</v>
      </c>
      <c r="L1000" s="148">
        <v>0</v>
      </c>
    </row>
    <row r="1001" spans="1:12" x14ac:dyDescent="0.35">
      <c r="A1001" s="649"/>
      <c r="B1001" s="566"/>
      <c r="C1001" s="32" t="s">
        <v>217</v>
      </c>
      <c r="D1001" s="147">
        <v>0</v>
      </c>
      <c r="E1001" s="147">
        <v>0</v>
      </c>
      <c r="F1001" s="147">
        <v>0</v>
      </c>
      <c r="G1001" s="147">
        <v>0</v>
      </c>
      <c r="H1001" s="147">
        <v>0</v>
      </c>
      <c r="I1001" s="147">
        <v>0</v>
      </c>
      <c r="J1001" s="147">
        <v>0</v>
      </c>
      <c r="K1001" s="147">
        <v>0</v>
      </c>
      <c r="L1001" s="148">
        <v>0</v>
      </c>
    </row>
    <row r="1002" spans="1:12" x14ac:dyDescent="0.35">
      <c r="A1002" s="649"/>
      <c r="B1002" s="566"/>
      <c r="C1002" s="32" t="s">
        <v>218</v>
      </c>
      <c r="D1002" s="147">
        <v>0</v>
      </c>
      <c r="E1002" s="147">
        <v>0</v>
      </c>
      <c r="F1002" s="147">
        <v>0</v>
      </c>
      <c r="G1002" s="147">
        <v>2.7196793477318449E-2</v>
      </c>
      <c r="H1002" s="147">
        <v>0</v>
      </c>
      <c r="I1002" s="147">
        <v>0</v>
      </c>
      <c r="J1002" s="147">
        <v>0</v>
      </c>
      <c r="K1002" s="147">
        <v>0</v>
      </c>
      <c r="L1002" s="148">
        <v>0</v>
      </c>
    </row>
    <row r="1003" spans="1:12" ht="15" thickBot="1" x14ac:dyDescent="0.4">
      <c r="A1003" s="649"/>
      <c r="B1003" s="567"/>
      <c r="C1003" s="143" t="s">
        <v>219</v>
      </c>
      <c r="D1003" s="149">
        <v>0</v>
      </c>
      <c r="E1003" s="149">
        <v>0</v>
      </c>
      <c r="F1003" s="149">
        <v>5.352377202436871E-4</v>
      </c>
      <c r="G1003" s="149">
        <v>0</v>
      </c>
      <c r="H1003" s="149">
        <v>0</v>
      </c>
      <c r="I1003" s="149">
        <v>0</v>
      </c>
      <c r="J1003" s="149">
        <v>0</v>
      </c>
      <c r="K1003" s="149">
        <v>0</v>
      </c>
      <c r="L1003" s="150">
        <v>0</v>
      </c>
    </row>
    <row r="1004" spans="1:12" x14ac:dyDescent="0.35">
      <c r="A1004" s="649"/>
      <c r="B1004" s="565" t="s">
        <v>179</v>
      </c>
      <c r="C1004" s="142" t="s">
        <v>210</v>
      </c>
      <c r="D1004" s="145">
        <v>0.23799999999999999</v>
      </c>
      <c r="E1004" s="145">
        <v>6.7917139270487673E-5</v>
      </c>
      <c r="F1004" s="145">
        <v>4.4221379697151854E-3</v>
      </c>
      <c r="G1004" s="145">
        <v>0</v>
      </c>
      <c r="H1004" s="145">
        <v>2.2435167189938789E-2</v>
      </c>
      <c r="I1004" s="145">
        <v>8.2053566139901474E-2</v>
      </c>
      <c r="J1004" s="145">
        <v>9.0947325958378386E-2</v>
      </c>
      <c r="K1004" s="145">
        <v>0</v>
      </c>
      <c r="L1004" s="146">
        <v>0</v>
      </c>
    </row>
    <row r="1005" spans="1:12" x14ac:dyDescent="0.35">
      <c r="A1005" s="649"/>
      <c r="B1005" s="566"/>
      <c r="C1005" s="32" t="s">
        <v>211</v>
      </c>
      <c r="D1005" s="147">
        <v>0.24299999999999999</v>
      </c>
      <c r="E1005" s="147">
        <v>3.4110059333384471E-2</v>
      </c>
      <c r="F1005" s="147">
        <v>0</v>
      </c>
      <c r="G1005" s="147">
        <v>2.725514714984721E-4</v>
      </c>
      <c r="H1005" s="147">
        <v>0</v>
      </c>
      <c r="I1005" s="147">
        <v>0</v>
      </c>
      <c r="J1005" s="147">
        <v>0</v>
      </c>
      <c r="K1005" s="147">
        <v>5.7618259618212033E-3</v>
      </c>
      <c r="L1005" s="148">
        <v>0</v>
      </c>
    </row>
    <row r="1006" spans="1:12" x14ac:dyDescent="0.35">
      <c r="A1006" s="649"/>
      <c r="B1006" s="566"/>
      <c r="C1006" s="32" t="s">
        <v>212</v>
      </c>
      <c r="D1006" s="147">
        <v>0</v>
      </c>
      <c r="E1006" s="147">
        <v>0</v>
      </c>
      <c r="F1006" s="147">
        <v>0</v>
      </c>
      <c r="G1006" s="147">
        <v>0</v>
      </c>
      <c r="H1006" s="147">
        <v>0</v>
      </c>
      <c r="I1006" s="147">
        <v>0</v>
      </c>
      <c r="J1006" s="147">
        <v>0</v>
      </c>
      <c r="K1006" s="147">
        <v>0</v>
      </c>
      <c r="L1006" s="148">
        <v>0</v>
      </c>
    </row>
    <row r="1007" spans="1:12" x14ac:dyDescent="0.35">
      <c r="A1007" s="649"/>
      <c r="B1007" s="566"/>
      <c r="C1007" s="32" t="s">
        <v>213</v>
      </c>
      <c r="D1007" s="147">
        <v>3.9533759072303189E-3</v>
      </c>
      <c r="E1007" s="147">
        <v>8.5088846094206073E-3</v>
      </c>
      <c r="F1007" s="147">
        <v>0</v>
      </c>
      <c r="G1007" s="147">
        <v>0</v>
      </c>
      <c r="H1007" s="147">
        <v>0</v>
      </c>
      <c r="I1007" s="147">
        <v>0</v>
      </c>
      <c r="J1007" s="147">
        <v>0</v>
      </c>
      <c r="K1007" s="147">
        <v>0</v>
      </c>
      <c r="L1007" s="148">
        <v>0</v>
      </c>
    </row>
    <row r="1008" spans="1:12" x14ac:dyDescent="0.35">
      <c r="A1008" s="649"/>
      <c r="B1008" s="566"/>
      <c r="C1008" s="32" t="s">
        <v>214</v>
      </c>
      <c r="D1008" s="147">
        <v>6.9376106013060324E-2</v>
      </c>
      <c r="E1008" s="147">
        <v>5.7204163310150373E-3</v>
      </c>
      <c r="F1008" s="147">
        <v>0</v>
      </c>
      <c r="G1008" s="147">
        <v>0</v>
      </c>
      <c r="H1008" s="147">
        <v>0</v>
      </c>
      <c r="I1008" s="147">
        <v>0</v>
      </c>
      <c r="J1008" s="147">
        <v>0</v>
      </c>
      <c r="K1008" s="147">
        <v>0</v>
      </c>
      <c r="L1008" s="148">
        <v>0</v>
      </c>
    </row>
    <row r="1009" spans="1:12" x14ac:dyDescent="0.35">
      <c r="A1009" s="649"/>
      <c r="B1009" s="566"/>
      <c r="C1009" s="32" t="s">
        <v>215</v>
      </c>
      <c r="D1009" s="147">
        <v>9.8024264779630624E-2</v>
      </c>
      <c r="E1009" s="147">
        <v>0</v>
      </c>
      <c r="F1009" s="147">
        <v>0</v>
      </c>
      <c r="G1009" s="147">
        <v>0</v>
      </c>
      <c r="H1009" s="147">
        <v>0</v>
      </c>
      <c r="I1009" s="147">
        <v>0</v>
      </c>
      <c r="J1009" s="147">
        <v>0</v>
      </c>
      <c r="K1009" s="147">
        <v>0</v>
      </c>
      <c r="L1009" s="148">
        <v>0</v>
      </c>
    </row>
    <row r="1010" spans="1:12" x14ac:dyDescent="0.35">
      <c r="A1010" s="649"/>
      <c r="B1010" s="566"/>
      <c r="C1010" s="32" t="s">
        <v>216</v>
      </c>
      <c r="D1010" s="147">
        <v>0</v>
      </c>
      <c r="E1010" s="147">
        <v>0</v>
      </c>
      <c r="F1010" s="147">
        <v>0</v>
      </c>
      <c r="G1010" s="147">
        <v>0</v>
      </c>
      <c r="H1010" s="147">
        <v>0</v>
      </c>
      <c r="I1010" s="147">
        <v>0</v>
      </c>
      <c r="J1010" s="147">
        <v>0</v>
      </c>
      <c r="K1010" s="147">
        <v>0</v>
      </c>
      <c r="L1010" s="148">
        <v>0</v>
      </c>
    </row>
    <row r="1011" spans="1:12" x14ac:dyDescent="0.35">
      <c r="A1011" s="649"/>
      <c r="B1011" s="566"/>
      <c r="C1011" s="32" t="s">
        <v>217</v>
      </c>
      <c r="D1011" s="147">
        <v>0</v>
      </c>
      <c r="E1011" s="147">
        <v>0</v>
      </c>
      <c r="F1011" s="147">
        <v>0</v>
      </c>
      <c r="G1011" s="147">
        <v>0</v>
      </c>
      <c r="H1011" s="147">
        <v>0</v>
      </c>
      <c r="I1011" s="147">
        <v>0</v>
      </c>
      <c r="J1011" s="147">
        <v>0</v>
      </c>
      <c r="K1011" s="147">
        <v>0</v>
      </c>
      <c r="L1011" s="148">
        <v>0</v>
      </c>
    </row>
    <row r="1012" spans="1:12" x14ac:dyDescent="0.35">
      <c r="A1012" s="649"/>
      <c r="B1012" s="566"/>
      <c r="C1012" s="32" t="s">
        <v>218</v>
      </c>
      <c r="D1012" s="147">
        <v>0</v>
      </c>
      <c r="E1012" s="147">
        <v>0</v>
      </c>
      <c r="F1012" s="147">
        <v>0</v>
      </c>
      <c r="G1012" s="147">
        <v>6.806187352463923E-2</v>
      </c>
      <c r="H1012" s="147">
        <v>0</v>
      </c>
      <c r="I1012" s="147">
        <v>0</v>
      </c>
      <c r="J1012" s="147">
        <v>0</v>
      </c>
      <c r="K1012" s="147">
        <v>0</v>
      </c>
      <c r="L1012" s="148">
        <v>0</v>
      </c>
    </row>
    <row r="1013" spans="1:12" ht="15" thickBot="1" x14ac:dyDescent="0.4">
      <c r="A1013" s="649"/>
      <c r="B1013" s="567"/>
      <c r="C1013" s="143" t="s">
        <v>219</v>
      </c>
      <c r="D1013" s="149">
        <v>0</v>
      </c>
      <c r="E1013" s="149">
        <v>0</v>
      </c>
      <c r="F1013" s="149">
        <v>2.5440579906773283E-2</v>
      </c>
      <c r="G1013" s="149">
        <v>0</v>
      </c>
      <c r="H1013" s="149">
        <v>0</v>
      </c>
      <c r="I1013" s="149">
        <v>0</v>
      </c>
      <c r="J1013" s="149">
        <v>0</v>
      </c>
      <c r="K1013" s="149">
        <v>0</v>
      </c>
      <c r="L1013" s="150">
        <v>0</v>
      </c>
    </row>
    <row r="1014" spans="1:12" x14ac:dyDescent="0.35">
      <c r="A1014" s="649"/>
      <c r="B1014" s="565" t="s">
        <v>142</v>
      </c>
      <c r="C1014" s="142" t="s">
        <v>210</v>
      </c>
      <c r="D1014" s="145">
        <v>0.25468734323099473</v>
      </c>
      <c r="E1014" s="145">
        <v>0</v>
      </c>
      <c r="F1014" s="145">
        <v>4.4439954053172807E-3</v>
      </c>
      <c r="G1014" s="145">
        <v>0</v>
      </c>
      <c r="H1014" s="145">
        <v>9.336628089107471E-3</v>
      </c>
      <c r="I1014" s="145">
        <v>7.9336374615771671E-2</v>
      </c>
      <c r="J1014" s="145">
        <v>0.23424931230177362</v>
      </c>
      <c r="K1014" s="145">
        <v>0</v>
      </c>
      <c r="L1014" s="146">
        <v>0</v>
      </c>
    </row>
    <row r="1015" spans="1:12" x14ac:dyDescent="0.35">
      <c r="A1015" s="649"/>
      <c r="B1015" s="566"/>
      <c r="C1015" s="32" t="s">
        <v>211</v>
      </c>
      <c r="D1015" s="147">
        <v>0.22650709563705707</v>
      </c>
      <c r="E1015" s="147">
        <v>2.9777026566086225E-2</v>
      </c>
      <c r="F1015" s="147">
        <v>0</v>
      </c>
      <c r="G1015" s="147">
        <v>3.3690570647426511E-2</v>
      </c>
      <c r="H1015" s="147">
        <v>0</v>
      </c>
      <c r="I1015" s="147">
        <v>0</v>
      </c>
      <c r="J1015" s="147">
        <v>0</v>
      </c>
      <c r="K1015" s="147">
        <v>5.9672482252819629E-3</v>
      </c>
      <c r="L1015" s="148">
        <v>0</v>
      </c>
    </row>
    <row r="1016" spans="1:12" x14ac:dyDescent="0.35">
      <c r="A1016" s="649"/>
      <c r="B1016" s="566"/>
      <c r="C1016" s="32" t="s">
        <v>212</v>
      </c>
      <c r="D1016" s="147">
        <v>1.6282219606052352E-4</v>
      </c>
      <c r="E1016" s="147">
        <v>0</v>
      </c>
      <c r="F1016" s="147">
        <v>0</v>
      </c>
      <c r="G1016" s="147">
        <v>0</v>
      </c>
      <c r="H1016" s="147">
        <v>0</v>
      </c>
      <c r="I1016" s="147">
        <v>0</v>
      </c>
      <c r="J1016" s="147">
        <v>0</v>
      </c>
      <c r="K1016" s="147">
        <v>0</v>
      </c>
      <c r="L1016" s="148">
        <v>0</v>
      </c>
    </row>
    <row r="1017" spans="1:12" x14ac:dyDescent="0.35">
      <c r="A1017" s="649"/>
      <c r="B1017" s="566"/>
      <c r="C1017" s="32" t="s">
        <v>213</v>
      </c>
      <c r="D1017" s="147">
        <v>0</v>
      </c>
      <c r="E1017" s="147">
        <v>0</v>
      </c>
      <c r="F1017" s="147">
        <v>0</v>
      </c>
      <c r="G1017" s="147">
        <v>0</v>
      </c>
      <c r="H1017" s="147">
        <v>0</v>
      </c>
      <c r="I1017" s="147">
        <v>0</v>
      </c>
      <c r="J1017" s="147">
        <v>0</v>
      </c>
      <c r="K1017" s="147">
        <v>0</v>
      </c>
      <c r="L1017" s="148">
        <v>0</v>
      </c>
    </row>
    <row r="1018" spans="1:12" x14ac:dyDescent="0.35">
      <c r="A1018" s="649"/>
      <c r="B1018" s="566"/>
      <c r="C1018" s="32" t="s">
        <v>214</v>
      </c>
      <c r="D1018" s="147">
        <v>2.8905678551767375E-2</v>
      </c>
      <c r="E1018" s="147">
        <v>1.4760444972470669E-2</v>
      </c>
      <c r="F1018" s="147">
        <v>0</v>
      </c>
      <c r="G1018" s="147">
        <v>0</v>
      </c>
      <c r="H1018" s="147">
        <v>0</v>
      </c>
      <c r="I1018" s="147">
        <v>0</v>
      </c>
      <c r="J1018" s="147">
        <v>0</v>
      </c>
      <c r="K1018" s="147">
        <v>0</v>
      </c>
      <c r="L1018" s="148">
        <v>0</v>
      </c>
    </row>
    <row r="1019" spans="1:12" x14ac:dyDescent="0.35">
      <c r="A1019" s="649"/>
      <c r="B1019" s="566"/>
      <c r="C1019" s="32" t="s">
        <v>215</v>
      </c>
      <c r="D1019" s="147">
        <v>4.2804823182124425E-2</v>
      </c>
      <c r="E1019" s="147">
        <v>0</v>
      </c>
      <c r="F1019" s="147">
        <v>0</v>
      </c>
      <c r="G1019" s="147">
        <v>0</v>
      </c>
      <c r="H1019" s="147">
        <v>0</v>
      </c>
      <c r="I1019" s="147">
        <v>0</v>
      </c>
      <c r="J1019" s="147">
        <v>0</v>
      </c>
      <c r="K1019" s="147">
        <v>0</v>
      </c>
      <c r="L1019" s="148">
        <v>0</v>
      </c>
    </row>
    <row r="1020" spans="1:12" x14ac:dyDescent="0.35">
      <c r="A1020" s="649"/>
      <c r="B1020" s="566"/>
      <c r="C1020" s="32" t="s">
        <v>216</v>
      </c>
      <c r="D1020" s="147">
        <v>0</v>
      </c>
      <c r="E1020" s="147">
        <v>0</v>
      </c>
      <c r="F1020" s="147">
        <v>0</v>
      </c>
      <c r="G1020" s="147">
        <v>0</v>
      </c>
      <c r="H1020" s="147">
        <v>0</v>
      </c>
      <c r="I1020" s="147">
        <v>0</v>
      </c>
      <c r="J1020" s="147">
        <v>0</v>
      </c>
      <c r="K1020" s="147">
        <v>0</v>
      </c>
      <c r="L1020" s="148">
        <v>0</v>
      </c>
    </row>
    <row r="1021" spans="1:12" x14ac:dyDescent="0.35">
      <c r="A1021" s="649"/>
      <c r="B1021" s="566"/>
      <c r="C1021" s="32" t="s">
        <v>217</v>
      </c>
      <c r="D1021" s="147">
        <v>0</v>
      </c>
      <c r="E1021" s="147">
        <v>0</v>
      </c>
      <c r="F1021" s="147">
        <v>0</v>
      </c>
      <c r="G1021" s="147">
        <v>0</v>
      </c>
      <c r="H1021" s="147">
        <v>0</v>
      </c>
      <c r="I1021" s="147">
        <v>0</v>
      </c>
      <c r="J1021" s="147">
        <v>0</v>
      </c>
      <c r="K1021" s="147">
        <v>0</v>
      </c>
      <c r="L1021" s="148">
        <v>0</v>
      </c>
    </row>
    <row r="1022" spans="1:12" x14ac:dyDescent="0.35">
      <c r="A1022" s="649"/>
      <c r="B1022" s="566"/>
      <c r="C1022" s="32" t="s">
        <v>218</v>
      </c>
      <c r="D1022" s="147">
        <v>0</v>
      </c>
      <c r="E1022" s="147">
        <v>0</v>
      </c>
      <c r="F1022" s="147">
        <v>0</v>
      </c>
      <c r="G1022" s="147">
        <v>3.0694629269399972E-2</v>
      </c>
      <c r="H1022" s="147">
        <v>0</v>
      </c>
      <c r="I1022" s="147">
        <v>0</v>
      </c>
      <c r="J1022" s="147">
        <v>0</v>
      </c>
      <c r="K1022" s="147">
        <v>0</v>
      </c>
      <c r="L1022" s="148">
        <v>0</v>
      </c>
    </row>
    <row r="1023" spans="1:12" ht="15" thickBot="1" x14ac:dyDescent="0.4">
      <c r="A1023" s="649"/>
      <c r="B1023" s="567"/>
      <c r="C1023" s="143" t="s">
        <v>219</v>
      </c>
      <c r="D1023" s="149">
        <v>0</v>
      </c>
      <c r="E1023" s="149">
        <v>0</v>
      </c>
      <c r="F1023" s="149">
        <v>4.7999013949530647E-3</v>
      </c>
      <c r="G1023" s="149">
        <v>0</v>
      </c>
      <c r="H1023" s="149">
        <v>0</v>
      </c>
      <c r="I1023" s="149">
        <v>0</v>
      </c>
      <c r="J1023" s="149">
        <v>0</v>
      </c>
      <c r="K1023" s="149">
        <v>0</v>
      </c>
      <c r="L1023" s="150">
        <v>0</v>
      </c>
    </row>
    <row r="1024" spans="1:12" x14ac:dyDescent="0.35">
      <c r="A1024" s="649"/>
      <c r="B1024" s="565" t="s">
        <v>203</v>
      </c>
      <c r="C1024" s="142" t="s">
        <v>210</v>
      </c>
      <c r="D1024" s="145">
        <v>2.3794123701101316E-2</v>
      </c>
      <c r="E1024" s="145">
        <v>3.4392050191342749E-4</v>
      </c>
      <c r="F1024" s="145">
        <v>5.9032768688531502E-2</v>
      </c>
      <c r="G1024" s="145">
        <v>0</v>
      </c>
      <c r="H1024" s="145">
        <v>1.4322054052919725E-3</v>
      </c>
      <c r="I1024" s="145">
        <v>0</v>
      </c>
      <c r="J1024" s="145">
        <v>4.883861675404147E-2</v>
      </c>
      <c r="K1024" s="145">
        <v>0</v>
      </c>
      <c r="L1024" s="146">
        <v>0</v>
      </c>
    </row>
    <row r="1025" spans="1:12" x14ac:dyDescent="0.35">
      <c r="A1025" s="649"/>
      <c r="B1025" s="566"/>
      <c r="C1025" s="32" t="s">
        <v>211</v>
      </c>
      <c r="D1025" s="147">
        <v>2.7924574720034467E-2</v>
      </c>
      <c r="E1025" s="147">
        <v>0.16264987463412375</v>
      </c>
      <c r="F1025" s="147">
        <v>0</v>
      </c>
      <c r="G1025" s="147">
        <v>1.5632462694772361E-2</v>
      </c>
      <c r="H1025" s="147">
        <v>0</v>
      </c>
      <c r="I1025" s="147">
        <v>0</v>
      </c>
      <c r="J1025" s="147">
        <v>0</v>
      </c>
      <c r="K1025" s="147">
        <v>6.9444459722124187E-4</v>
      </c>
      <c r="L1025" s="148">
        <v>0</v>
      </c>
    </row>
    <row r="1026" spans="1:12" x14ac:dyDescent="0.35">
      <c r="A1026" s="649"/>
      <c r="B1026" s="566"/>
      <c r="C1026" s="32" t="s">
        <v>212</v>
      </c>
      <c r="D1026" s="147">
        <v>1.8697497783031821E-3</v>
      </c>
      <c r="E1026" s="147">
        <v>0</v>
      </c>
      <c r="F1026" s="147">
        <v>0</v>
      </c>
      <c r="G1026" s="147">
        <v>0</v>
      </c>
      <c r="H1026" s="147">
        <v>0</v>
      </c>
      <c r="I1026" s="147">
        <v>0</v>
      </c>
      <c r="J1026" s="147">
        <v>0</v>
      </c>
      <c r="K1026" s="147">
        <v>0</v>
      </c>
      <c r="L1026" s="148">
        <v>0</v>
      </c>
    </row>
    <row r="1027" spans="1:12" x14ac:dyDescent="0.35">
      <c r="A1027" s="649"/>
      <c r="B1027" s="566"/>
      <c r="C1027" s="32" t="s">
        <v>213</v>
      </c>
      <c r="D1027" s="147">
        <v>1.6057725283067422E-4</v>
      </c>
      <c r="E1027" s="147">
        <v>0</v>
      </c>
      <c r="F1027" s="147">
        <v>0</v>
      </c>
      <c r="G1027" s="147">
        <v>0</v>
      </c>
      <c r="H1027" s="147">
        <v>0</v>
      </c>
      <c r="I1027" s="147">
        <v>0</v>
      </c>
      <c r="J1027" s="147">
        <v>0</v>
      </c>
      <c r="K1027" s="147">
        <v>0</v>
      </c>
      <c r="L1027" s="148">
        <v>0</v>
      </c>
    </row>
    <row r="1028" spans="1:12" x14ac:dyDescent="0.35">
      <c r="A1028" s="649"/>
      <c r="B1028" s="566"/>
      <c r="C1028" s="32" t="s">
        <v>214</v>
      </c>
      <c r="D1028" s="147">
        <v>1.9060075492970348E-2</v>
      </c>
      <c r="E1028" s="147">
        <v>0.5</v>
      </c>
      <c r="F1028" s="147">
        <v>0</v>
      </c>
      <c r="G1028" s="147">
        <v>0</v>
      </c>
      <c r="H1028" s="147">
        <v>0</v>
      </c>
      <c r="I1028" s="147">
        <v>0</v>
      </c>
      <c r="J1028" s="147">
        <v>0</v>
      </c>
      <c r="K1028" s="147">
        <v>0</v>
      </c>
      <c r="L1028" s="148">
        <v>0</v>
      </c>
    </row>
    <row r="1029" spans="1:12" x14ac:dyDescent="0.35">
      <c r="A1029" s="649"/>
      <c r="B1029" s="566"/>
      <c r="C1029" s="32" t="s">
        <v>215</v>
      </c>
      <c r="D1029" s="147">
        <v>1.2305138068027612E-2</v>
      </c>
      <c r="E1029" s="147">
        <v>0</v>
      </c>
      <c r="F1029" s="147">
        <v>0</v>
      </c>
      <c r="G1029" s="147">
        <v>0</v>
      </c>
      <c r="H1029" s="147">
        <v>0</v>
      </c>
      <c r="I1029" s="147">
        <v>0</v>
      </c>
      <c r="J1029" s="147">
        <v>0</v>
      </c>
      <c r="K1029" s="147">
        <v>0</v>
      </c>
      <c r="L1029" s="148">
        <v>0</v>
      </c>
    </row>
    <row r="1030" spans="1:12" x14ac:dyDescent="0.35">
      <c r="A1030" s="649"/>
      <c r="B1030" s="566"/>
      <c r="C1030" s="32" t="s">
        <v>216</v>
      </c>
      <c r="D1030" s="147">
        <v>0</v>
      </c>
      <c r="E1030" s="147">
        <v>0</v>
      </c>
      <c r="F1030" s="147">
        <v>0</v>
      </c>
      <c r="G1030" s="147">
        <v>0</v>
      </c>
      <c r="H1030" s="147">
        <v>0</v>
      </c>
      <c r="I1030" s="147">
        <v>0</v>
      </c>
      <c r="J1030" s="147">
        <v>0</v>
      </c>
      <c r="K1030" s="147">
        <v>0</v>
      </c>
      <c r="L1030" s="148">
        <v>0</v>
      </c>
    </row>
    <row r="1031" spans="1:12" x14ac:dyDescent="0.35">
      <c r="A1031" s="649"/>
      <c r="B1031" s="566"/>
      <c r="C1031" s="32" t="s">
        <v>217</v>
      </c>
      <c r="D1031" s="147">
        <v>0</v>
      </c>
      <c r="E1031" s="147">
        <v>0</v>
      </c>
      <c r="F1031" s="147">
        <v>0</v>
      </c>
      <c r="G1031" s="147">
        <v>0</v>
      </c>
      <c r="H1031" s="147">
        <v>0</v>
      </c>
      <c r="I1031" s="147">
        <v>0</v>
      </c>
      <c r="J1031" s="147">
        <v>0</v>
      </c>
      <c r="K1031" s="147">
        <v>0</v>
      </c>
      <c r="L1031" s="148">
        <v>0</v>
      </c>
    </row>
    <row r="1032" spans="1:12" x14ac:dyDescent="0.35">
      <c r="A1032" s="649"/>
      <c r="B1032" s="566"/>
      <c r="C1032" s="32" t="s">
        <v>218</v>
      </c>
      <c r="D1032" s="147">
        <v>0</v>
      </c>
      <c r="E1032" s="147">
        <v>0</v>
      </c>
      <c r="F1032" s="147">
        <v>0</v>
      </c>
      <c r="G1032" s="147">
        <v>4.6272548558620868E-2</v>
      </c>
      <c r="H1032" s="147">
        <v>0</v>
      </c>
      <c r="I1032" s="147">
        <v>0</v>
      </c>
      <c r="J1032" s="147">
        <v>0</v>
      </c>
      <c r="K1032" s="147">
        <v>0</v>
      </c>
      <c r="L1032" s="148">
        <v>0</v>
      </c>
    </row>
    <row r="1033" spans="1:12" ht="15" thickBot="1" x14ac:dyDescent="0.4">
      <c r="A1033" s="649"/>
      <c r="B1033" s="567"/>
      <c r="C1033" s="143" t="s">
        <v>219</v>
      </c>
      <c r="D1033" s="149">
        <v>0</v>
      </c>
      <c r="E1033" s="149">
        <v>0</v>
      </c>
      <c r="F1033" s="149">
        <v>8.0358037460352139E-2</v>
      </c>
      <c r="G1033" s="149">
        <v>0</v>
      </c>
      <c r="H1033" s="149">
        <v>0</v>
      </c>
      <c r="I1033" s="149">
        <v>0</v>
      </c>
      <c r="J1033" s="149">
        <v>0</v>
      </c>
      <c r="K1033" s="149">
        <v>0</v>
      </c>
      <c r="L1033" s="150">
        <v>0</v>
      </c>
    </row>
    <row r="1034" spans="1:12" x14ac:dyDescent="0.35">
      <c r="A1034" s="649"/>
      <c r="B1034" s="565" t="s">
        <v>225</v>
      </c>
      <c r="C1034" s="142" t="s">
        <v>210</v>
      </c>
      <c r="D1034" s="145">
        <v>1.0689803475491616E-2</v>
      </c>
      <c r="E1034" s="145">
        <v>5.1365669901763233E-5</v>
      </c>
      <c r="F1034" s="145">
        <v>0.1311806044362408</v>
      </c>
      <c r="G1034" s="145">
        <v>0</v>
      </c>
      <c r="H1034" s="145">
        <v>2.5359426180656566E-3</v>
      </c>
      <c r="I1034" s="145">
        <v>0</v>
      </c>
      <c r="J1034" s="145">
        <v>8.6476373553904057E-2</v>
      </c>
      <c r="K1034" s="145">
        <v>0</v>
      </c>
      <c r="L1034" s="146">
        <v>0</v>
      </c>
    </row>
    <row r="1035" spans="1:12" x14ac:dyDescent="0.35">
      <c r="A1035" s="649"/>
      <c r="B1035" s="566"/>
      <c r="C1035" s="32" t="s">
        <v>211</v>
      </c>
      <c r="D1035" s="147">
        <v>1.2545459527893155E-2</v>
      </c>
      <c r="E1035" s="147">
        <v>2.4292299306200249E-2</v>
      </c>
      <c r="F1035" s="147">
        <v>0</v>
      </c>
      <c r="G1035" s="147">
        <v>1.9572671434182926E-2</v>
      </c>
      <c r="H1035" s="147">
        <v>0</v>
      </c>
      <c r="I1035" s="147">
        <v>0</v>
      </c>
      <c r="J1035" s="147">
        <v>0</v>
      </c>
      <c r="K1035" s="147">
        <v>2.6766571141219777E-3</v>
      </c>
      <c r="L1035" s="148">
        <v>0</v>
      </c>
    </row>
    <row r="1036" spans="1:12" x14ac:dyDescent="0.35">
      <c r="A1036" s="649"/>
      <c r="B1036" s="566"/>
      <c r="C1036" s="32" t="s">
        <v>212</v>
      </c>
      <c r="D1036" s="147">
        <v>8.4000814358546616E-4</v>
      </c>
      <c r="E1036" s="147">
        <v>5.2871814747149754E-5</v>
      </c>
      <c r="F1036" s="147">
        <v>0</v>
      </c>
      <c r="G1036" s="147">
        <v>0</v>
      </c>
      <c r="H1036" s="147">
        <v>0</v>
      </c>
      <c r="I1036" s="147">
        <v>0</v>
      </c>
      <c r="J1036" s="147">
        <v>0</v>
      </c>
      <c r="K1036" s="147">
        <v>0</v>
      </c>
      <c r="L1036" s="148">
        <v>0</v>
      </c>
    </row>
    <row r="1037" spans="1:12" x14ac:dyDescent="0.35">
      <c r="A1037" s="649"/>
      <c r="B1037" s="566"/>
      <c r="C1037" s="32" t="s">
        <v>213</v>
      </c>
      <c r="D1037" s="147">
        <v>7.2141310894958065E-5</v>
      </c>
      <c r="E1037" s="147">
        <v>1.2721146367220548E-3</v>
      </c>
      <c r="F1037" s="147">
        <v>0</v>
      </c>
      <c r="G1037" s="147">
        <v>0</v>
      </c>
      <c r="H1037" s="147">
        <v>0</v>
      </c>
      <c r="I1037" s="147">
        <v>0</v>
      </c>
      <c r="J1037" s="147">
        <v>0</v>
      </c>
      <c r="K1037" s="147">
        <v>0</v>
      </c>
      <c r="L1037" s="148">
        <v>0</v>
      </c>
    </row>
    <row r="1038" spans="1:12" x14ac:dyDescent="0.35">
      <c r="A1038" s="649"/>
      <c r="B1038" s="566"/>
      <c r="C1038" s="32" t="s">
        <v>214</v>
      </c>
      <c r="D1038" s="147">
        <v>2.8072713337866179E-2</v>
      </c>
      <c r="E1038" s="147">
        <v>0.59408464914250059</v>
      </c>
      <c r="F1038" s="147">
        <v>0</v>
      </c>
      <c r="G1038" s="147">
        <v>0</v>
      </c>
      <c r="H1038" s="147">
        <v>0</v>
      </c>
      <c r="I1038" s="147">
        <v>0</v>
      </c>
      <c r="J1038" s="147">
        <v>0</v>
      </c>
      <c r="K1038" s="147">
        <v>0</v>
      </c>
      <c r="L1038" s="148">
        <v>0</v>
      </c>
    </row>
    <row r="1039" spans="1:12" x14ac:dyDescent="0.35">
      <c r="A1039" s="649"/>
      <c r="B1039" s="566"/>
      <c r="C1039" s="32" t="s">
        <v>215</v>
      </c>
      <c r="D1039" s="147">
        <v>1.8123674992473478E-2</v>
      </c>
      <c r="E1039" s="147">
        <v>0</v>
      </c>
      <c r="F1039" s="147">
        <v>0</v>
      </c>
      <c r="G1039" s="147">
        <v>0</v>
      </c>
      <c r="H1039" s="147">
        <v>0</v>
      </c>
      <c r="I1039" s="147">
        <v>0</v>
      </c>
      <c r="J1039" s="147">
        <v>0</v>
      </c>
      <c r="K1039" s="147">
        <v>0</v>
      </c>
      <c r="L1039" s="148">
        <v>0</v>
      </c>
    </row>
    <row r="1040" spans="1:12" x14ac:dyDescent="0.35">
      <c r="A1040" s="649"/>
      <c r="B1040" s="566"/>
      <c r="C1040" s="32" t="s">
        <v>216</v>
      </c>
      <c r="D1040" s="147">
        <v>0</v>
      </c>
      <c r="E1040" s="147">
        <v>0</v>
      </c>
      <c r="F1040" s="147">
        <v>0</v>
      </c>
      <c r="G1040" s="147">
        <v>0</v>
      </c>
      <c r="H1040" s="147">
        <v>0</v>
      </c>
      <c r="I1040" s="147">
        <v>0</v>
      </c>
      <c r="J1040" s="147">
        <v>0</v>
      </c>
      <c r="K1040" s="147">
        <v>0</v>
      </c>
      <c r="L1040" s="148">
        <v>0</v>
      </c>
    </row>
    <row r="1041" spans="1:12" x14ac:dyDescent="0.35">
      <c r="A1041" s="649"/>
      <c r="B1041" s="566"/>
      <c r="C1041" s="32" t="s">
        <v>217</v>
      </c>
      <c r="D1041" s="147">
        <v>0</v>
      </c>
      <c r="E1041" s="147">
        <v>0</v>
      </c>
      <c r="F1041" s="147">
        <v>0</v>
      </c>
      <c r="G1041" s="147">
        <v>0</v>
      </c>
      <c r="H1041" s="147">
        <v>0</v>
      </c>
      <c r="I1041" s="147">
        <v>0</v>
      </c>
      <c r="J1041" s="147">
        <v>0</v>
      </c>
      <c r="K1041" s="147">
        <v>0</v>
      </c>
      <c r="L1041" s="148">
        <v>0</v>
      </c>
    </row>
    <row r="1042" spans="1:12" x14ac:dyDescent="0.35">
      <c r="A1042" s="649"/>
      <c r="B1042" s="566"/>
      <c r="C1042" s="32" t="s">
        <v>218</v>
      </c>
      <c r="D1042" s="147">
        <v>0</v>
      </c>
      <c r="E1042" s="147">
        <v>0</v>
      </c>
      <c r="F1042" s="147">
        <v>0</v>
      </c>
      <c r="G1042" s="147">
        <v>5.7935682115078872E-2</v>
      </c>
      <c r="H1042" s="147">
        <v>0</v>
      </c>
      <c r="I1042" s="147">
        <v>0</v>
      </c>
      <c r="J1042" s="147">
        <v>0</v>
      </c>
      <c r="K1042" s="147">
        <v>0</v>
      </c>
      <c r="L1042" s="148">
        <v>0</v>
      </c>
    </row>
    <row r="1043" spans="1:12" ht="15" thickBot="1" x14ac:dyDescent="0.4">
      <c r="A1043" s="649"/>
      <c r="B1043" s="567"/>
      <c r="C1043" s="143" t="s">
        <v>219</v>
      </c>
      <c r="D1043" s="149">
        <v>0</v>
      </c>
      <c r="E1043" s="149">
        <v>0</v>
      </c>
      <c r="F1043" s="149">
        <v>1.5457165985560928E-2</v>
      </c>
      <c r="G1043" s="149">
        <v>0</v>
      </c>
      <c r="H1043" s="149">
        <v>0</v>
      </c>
      <c r="I1043" s="149">
        <v>0</v>
      </c>
      <c r="J1043" s="149">
        <v>0</v>
      </c>
      <c r="K1043" s="149">
        <v>0</v>
      </c>
      <c r="L1043" s="150">
        <v>0</v>
      </c>
    </row>
    <row r="1044" spans="1:12" x14ac:dyDescent="0.35">
      <c r="A1044" s="649"/>
      <c r="B1044" s="565" t="s">
        <v>204</v>
      </c>
      <c r="C1044" s="142" t="s">
        <v>210</v>
      </c>
      <c r="D1044" s="145">
        <v>1.7649280572626968E-3</v>
      </c>
      <c r="E1044" s="145">
        <v>5.1147308077442446E-5</v>
      </c>
      <c r="F1044" s="145">
        <v>0.24439838600636379</v>
      </c>
      <c r="G1044" s="145">
        <v>0</v>
      </c>
      <c r="H1044" s="145">
        <v>9.594328308542093E-4</v>
      </c>
      <c r="I1044" s="145">
        <v>0</v>
      </c>
      <c r="J1044" s="145">
        <v>3.2716935820935107E-2</v>
      </c>
      <c r="K1044" s="145">
        <v>0</v>
      </c>
      <c r="L1044" s="146">
        <v>0</v>
      </c>
    </row>
    <row r="1045" spans="1:12" x14ac:dyDescent="0.35">
      <c r="A1045" s="649"/>
      <c r="B1045" s="566"/>
      <c r="C1045" s="32" t="s">
        <v>211</v>
      </c>
      <c r="D1045" s="147">
        <v>2.0713040761503741E-3</v>
      </c>
      <c r="E1045" s="147">
        <v>2.4189029733281318E-2</v>
      </c>
      <c r="F1045" s="147">
        <v>0</v>
      </c>
      <c r="G1045" s="147">
        <v>4.1649468453221268E-2</v>
      </c>
      <c r="H1045" s="147">
        <v>0</v>
      </c>
      <c r="I1045" s="147">
        <v>0</v>
      </c>
      <c r="J1045" s="147">
        <v>0</v>
      </c>
      <c r="K1045" s="147">
        <v>1.7511633529738613E-3</v>
      </c>
      <c r="L1045" s="148">
        <v>0</v>
      </c>
    </row>
    <row r="1046" spans="1:12" x14ac:dyDescent="0.35">
      <c r="A1046" s="649"/>
      <c r="B1046" s="566"/>
      <c r="C1046" s="32" t="s">
        <v>212</v>
      </c>
      <c r="D1046" s="147">
        <v>1.3868860586091895E-4</v>
      </c>
      <c r="E1046" s="147">
        <v>0</v>
      </c>
      <c r="F1046" s="147">
        <v>0</v>
      </c>
      <c r="G1046" s="147">
        <v>0</v>
      </c>
      <c r="H1046" s="147">
        <v>0</v>
      </c>
      <c r="I1046" s="147">
        <v>0</v>
      </c>
      <c r="J1046" s="147">
        <v>0</v>
      </c>
      <c r="K1046" s="147">
        <v>0</v>
      </c>
      <c r="L1046" s="148">
        <v>0</v>
      </c>
    </row>
    <row r="1047" spans="1:12" x14ac:dyDescent="0.35">
      <c r="A1047" s="649"/>
      <c r="B1047" s="566"/>
      <c r="C1047" s="32" t="s">
        <v>213</v>
      </c>
      <c r="D1047" s="147">
        <v>1.1910810519401706E-5</v>
      </c>
      <c r="E1047" s="147">
        <v>0</v>
      </c>
      <c r="F1047" s="147">
        <v>0</v>
      </c>
      <c r="G1047" s="147">
        <v>0</v>
      </c>
      <c r="H1047" s="147">
        <v>0</v>
      </c>
      <c r="I1047" s="147">
        <v>0</v>
      </c>
      <c r="J1047" s="147">
        <v>0</v>
      </c>
      <c r="K1047" s="147">
        <v>0</v>
      </c>
      <c r="L1047" s="148">
        <v>0</v>
      </c>
    </row>
    <row r="1048" spans="1:12" x14ac:dyDescent="0.35">
      <c r="A1048" s="649"/>
      <c r="B1048" s="566"/>
      <c r="C1048" s="32" t="s">
        <v>214</v>
      </c>
      <c r="D1048" s="147">
        <v>8.5167484576235374E-3</v>
      </c>
      <c r="E1048" s="147">
        <v>0.5</v>
      </c>
      <c r="F1048" s="147">
        <v>0</v>
      </c>
      <c r="G1048" s="147">
        <v>0</v>
      </c>
      <c r="H1048" s="147">
        <v>0</v>
      </c>
      <c r="I1048" s="147">
        <v>0</v>
      </c>
      <c r="J1048" s="147">
        <v>0</v>
      </c>
      <c r="K1048" s="147">
        <v>0</v>
      </c>
      <c r="L1048" s="148">
        <v>0</v>
      </c>
    </row>
    <row r="1049" spans="1:12" x14ac:dyDescent="0.35">
      <c r="A1049" s="649"/>
      <c r="B1049" s="566"/>
      <c r="C1049" s="32" t="s">
        <v>215</v>
      </c>
      <c r="D1049" s="147">
        <v>5.4983919502506967E-3</v>
      </c>
      <c r="E1049" s="147">
        <v>0</v>
      </c>
      <c r="F1049" s="147">
        <v>0</v>
      </c>
      <c r="G1049" s="147">
        <v>0</v>
      </c>
      <c r="H1049" s="147">
        <v>0</v>
      </c>
      <c r="I1049" s="147">
        <v>0</v>
      </c>
      <c r="J1049" s="147">
        <v>0</v>
      </c>
      <c r="K1049" s="147">
        <v>0</v>
      </c>
      <c r="L1049" s="148">
        <v>0</v>
      </c>
    </row>
    <row r="1050" spans="1:12" x14ac:dyDescent="0.35">
      <c r="A1050" s="649"/>
      <c r="B1050" s="566"/>
      <c r="C1050" s="32" t="s">
        <v>216</v>
      </c>
      <c r="D1050" s="147">
        <v>0</v>
      </c>
      <c r="E1050" s="147">
        <v>0</v>
      </c>
      <c r="F1050" s="147">
        <v>0</v>
      </c>
      <c r="G1050" s="147">
        <v>0</v>
      </c>
      <c r="H1050" s="147">
        <v>0</v>
      </c>
      <c r="I1050" s="147">
        <v>0</v>
      </c>
      <c r="J1050" s="147">
        <v>0</v>
      </c>
      <c r="K1050" s="147">
        <v>0</v>
      </c>
      <c r="L1050" s="148">
        <v>0</v>
      </c>
    </row>
    <row r="1051" spans="1:12" x14ac:dyDescent="0.35">
      <c r="A1051" s="649"/>
      <c r="B1051" s="566"/>
      <c r="C1051" s="32" t="s">
        <v>217</v>
      </c>
      <c r="D1051" s="147">
        <v>0</v>
      </c>
      <c r="E1051" s="147">
        <v>0</v>
      </c>
      <c r="F1051" s="147">
        <v>0</v>
      </c>
      <c r="G1051" s="147">
        <v>0</v>
      </c>
      <c r="H1051" s="147">
        <v>0</v>
      </c>
      <c r="I1051" s="147">
        <v>0</v>
      </c>
      <c r="J1051" s="147">
        <v>0</v>
      </c>
      <c r="K1051" s="147">
        <v>0</v>
      </c>
      <c r="L1051" s="148">
        <v>0</v>
      </c>
    </row>
    <row r="1052" spans="1:12" x14ac:dyDescent="0.35">
      <c r="A1052" s="649"/>
      <c r="B1052" s="566"/>
      <c r="C1052" s="32" t="s">
        <v>218</v>
      </c>
      <c r="D1052" s="147">
        <v>0</v>
      </c>
      <c r="E1052" s="147">
        <v>0</v>
      </c>
      <c r="F1052" s="147">
        <v>0</v>
      </c>
      <c r="G1052" s="147">
        <v>0.12328364948453779</v>
      </c>
      <c r="H1052" s="147">
        <v>0</v>
      </c>
      <c r="I1052" s="147">
        <v>0</v>
      </c>
      <c r="J1052" s="147">
        <v>0</v>
      </c>
      <c r="K1052" s="147">
        <v>0</v>
      </c>
      <c r="L1052" s="148">
        <v>0</v>
      </c>
    </row>
    <row r="1053" spans="1:12" ht="15" thickBot="1" x14ac:dyDescent="0.4">
      <c r="A1053" s="649"/>
      <c r="B1053" s="567"/>
      <c r="C1053" s="143" t="s">
        <v>219</v>
      </c>
      <c r="D1053" s="149">
        <v>0</v>
      </c>
      <c r="E1053" s="149">
        <v>0</v>
      </c>
      <c r="F1053" s="149">
        <v>1.3526387261499132E-2</v>
      </c>
      <c r="G1053" s="149">
        <v>0</v>
      </c>
      <c r="H1053" s="149">
        <v>0</v>
      </c>
      <c r="I1053" s="149">
        <v>0</v>
      </c>
      <c r="J1053" s="149">
        <v>0</v>
      </c>
      <c r="K1053" s="149">
        <v>0</v>
      </c>
      <c r="L1053" s="150">
        <v>0</v>
      </c>
    </row>
    <row r="1054" spans="1:12" x14ac:dyDescent="0.35">
      <c r="A1054" s="649"/>
      <c r="B1054" s="565" t="s">
        <v>146</v>
      </c>
      <c r="C1054" s="142" t="s">
        <v>210</v>
      </c>
      <c r="D1054" s="145">
        <v>1.2994775591165896E-2</v>
      </c>
      <c r="E1054" s="145">
        <v>5.1530864580775517E-4</v>
      </c>
      <c r="F1054" s="145">
        <v>7.1034157240574339E-2</v>
      </c>
      <c r="G1054" s="145">
        <v>0</v>
      </c>
      <c r="H1054" s="145">
        <v>1.9237327342772434E-3</v>
      </c>
      <c r="I1054" s="145">
        <v>0</v>
      </c>
      <c r="J1054" s="145">
        <v>6.5599840218042785E-2</v>
      </c>
      <c r="K1054" s="145">
        <v>0</v>
      </c>
      <c r="L1054" s="146">
        <v>0</v>
      </c>
    </row>
    <row r="1055" spans="1:12" x14ac:dyDescent="0.35">
      <c r="A1055" s="649"/>
      <c r="B1055" s="566"/>
      <c r="C1055" s="32" t="s">
        <v>211</v>
      </c>
      <c r="D1055" s="147">
        <v>1.5250554570698306E-2</v>
      </c>
      <c r="E1055" s="147">
        <v>0.24370424610397223</v>
      </c>
      <c r="F1055" s="147">
        <v>0</v>
      </c>
      <c r="G1055" s="147">
        <v>4.4097910797698877E-4</v>
      </c>
      <c r="H1055" s="147">
        <v>0</v>
      </c>
      <c r="I1055" s="147">
        <v>0</v>
      </c>
      <c r="J1055" s="147">
        <v>0</v>
      </c>
      <c r="K1055" s="147">
        <v>3.2852672847718794E-3</v>
      </c>
      <c r="L1055" s="148">
        <v>0</v>
      </c>
    </row>
    <row r="1056" spans="1:12" x14ac:dyDescent="0.35">
      <c r="A1056" s="649"/>
      <c r="B1056" s="566"/>
      <c r="C1056" s="32" t="s">
        <v>212</v>
      </c>
      <c r="D1056" s="147">
        <v>1.0211335826398776E-3</v>
      </c>
      <c r="E1056" s="147">
        <v>0</v>
      </c>
      <c r="F1056" s="147">
        <v>0</v>
      </c>
      <c r="G1056" s="147">
        <v>0</v>
      </c>
      <c r="H1056" s="147">
        <v>0</v>
      </c>
      <c r="I1056" s="147">
        <v>0</v>
      </c>
      <c r="J1056" s="147">
        <v>0</v>
      </c>
      <c r="K1056" s="147">
        <v>0</v>
      </c>
      <c r="L1056" s="148">
        <v>0</v>
      </c>
    </row>
    <row r="1057" spans="1:12" x14ac:dyDescent="0.35">
      <c r="A1057" s="649"/>
      <c r="B1057" s="566"/>
      <c r="C1057" s="32" t="s">
        <v>213</v>
      </c>
      <c r="D1057" s="147">
        <v>8.769666795856576E-5</v>
      </c>
      <c r="E1057" s="147">
        <v>0</v>
      </c>
      <c r="F1057" s="147">
        <v>0</v>
      </c>
      <c r="G1057" s="147">
        <v>0</v>
      </c>
      <c r="H1057" s="147">
        <v>0</v>
      </c>
      <c r="I1057" s="147">
        <v>0</v>
      </c>
      <c r="J1057" s="147">
        <v>0</v>
      </c>
      <c r="K1057" s="147">
        <v>0</v>
      </c>
      <c r="L1057" s="148">
        <v>0</v>
      </c>
    </row>
    <row r="1058" spans="1:12" x14ac:dyDescent="0.35">
      <c r="A1058" s="649"/>
      <c r="B1058" s="566"/>
      <c r="C1058" s="32" t="s">
        <v>214</v>
      </c>
      <c r="D1058" s="147">
        <v>3.7624163042047402E-2</v>
      </c>
      <c r="E1058" s="147">
        <v>0.5</v>
      </c>
      <c r="F1058" s="147">
        <v>0</v>
      </c>
      <c r="G1058" s="147">
        <v>0</v>
      </c>
      <c r="H1058" s="147">
        <v>0</v>
      </c>
      <c r="I1058" s="147">
        <v>0</v>
      </c>
      <c r="J1058" s="147">
        <v>0</v>
      </c>
      <c r="K1058" s="147">
        <v>0</v>
      </c>
      <c r="L1058" s="148">
        <v>0</v>
      </c>
    </row>
    <row r="1059" spans="1:12" x14ac:dyDescent="0.35">
      <c r="A1059" s="649"/>
      <c r="B1059" s="566"/>
      <c r="C1059" s="32" t="s">
        <v>215</v>
      </c>
      <c r="D1059" s="147">
        <v>2.4290067533946826E-2</v>
      </c>
      <c r="E1059" s="147">
        <v>0</v>
      </c>
      <c r="F1059" s="147">
        <v>0</v>
      </c>
      <c r="G1059" s="147">
        <v>0</v>
      </c>
      <c r="H1059" s="147">
        <v>0</v>
      </c>
      <c r="I1059" s="147">
        <v>0</v>
      </c>
      <c r="J1059" s="147">
        <v>0</v>
      </c>
      <c r="K1059" s="147">
        <v>0</v>
      </c>
      <c r="L1059" s="148">
        <v>0</v>
      </c>
    </row>
    <row r="1060" spans="1:12" x14ac:dyDescent="0.35">
      <c r="A1060" s="649"/>
      <c r="B1060" s="566"/>
      <c r="C1060" s="32" t="s">
        <v>216</v>
      </c>
      <c r="D1060" s="147">
        <v>0</v>
      </c>
      <c r="E1060" s="147">
        <v>0</v>
      </c>
      <c r="F1060" s="147">
        <v>0</v>
      </c>
      <c r="G1060" s="147">
        <v>0</v>
      </c>
      <c r="H1060" s="147">
        <v>0</v>
      </c>
      <c r="I1060" s="147">
        <v>0</v>
      </c>
      <c r="J1060" s="147">
        <v>0</v>
      </c>
      <c r="K1060" s="147">
        <v>0</v>
      </c>
      <c r="L1060" s="148">
        <v>0</v>
      </c>
    </row>
    <row r="1061" spans="1:12" x14ac:dyDescent="0.35">
      <c r="A1061" s="649"/>
      <c r="B1061" s="566"/>
      <c r="C1061" s="32" t="s">
        <v>217</v>
      </c>
      <c r="D1061" s="147">
        <v>0</v>
      </c>
      <c r="E1061" s="147">
        <v>0</v>
      </c>
      <c r="F1061" s="147">
        <v>0</v>
      </c>
      <c r="G1061" s="147">
        <v>0</v>
      </c>
      <c r="H1061" s="147">
        <v>0</v>
      </c>
      <c r="I1061" s="147">
        <v>0</v>
      </c>
      <c r="J1061" s="147">
        <v>0</v>
      </c>
      <c r="K1061" s="147">
        <v>0</v>
      </c>
      <c r="L1061" s="148">
        <v>0</v>
      </c>
    </row>
    <row r="1062" spans="1:12" x14ac:dyDescent="0.35">
      <c r="A1062" s="649"/>
      <c r="B1062" s="566"/>
      <c r="C1062" s="32" t="s">
        <v>218</v>
      </c>
      <c r="D1062" s="147">
        <v>0</v>
      </c>
      <c r="E1062" s="147">
        <v>0</v>
      </c>
      <c r="F1062" s="147">
        <v>0</v>
      </c>
      <c r="G1062" s="147">
        <v>1.3053111071249332E-3</v>
      </c>
      <c r="H1062" s="147">
        <v>0</v>
      </c>
      <c r="I1062" s="147">
        <v>0</v>
      </c>
      <c r="J1062" s="147">
        <v>0</v>
      </c>
      <c r="K1062" s="147">
        <v>0</v>
      </c>
      <c r="L1062" s="148">
        <v>0</v>
      </c>
    </row>
    <row r="1063" spans="1:12" ht="15" thickBot="1" x14ac:dyDescent="0.4">
      <c r="A1063" s="649"/>
      <c r="B1063" s="567"/>
      <c r="C1063" s="143" t="s">
        <v>219</v>
      </c>
      <c r="D1063" s="149">
        <v>0</v>
      </c>
      <c r="E1063" s="149">
        <v>0</v>
      </c>
      <c r="F1063" s="149">
        <v>2.2640196270868169E-2</v>
      </c>
      <c r="G1063" s="149">
        <v>0</v>
      </c>
      <c r="H1063" s="149">
        <v>0</v>
      </c>
      <c r="I1063" s="149">
        <v>0</v>
      </c>
      <c r="J1063" s="149">
        <v>0</v>
      </c>
      <c r="K1063" s="149">
        <v>0</v>
      </c>
      <c r="L1063" s="150">
        <v>0</v>
      </c>
    </row>
    <row r="1064" spans="1:12" x14ac:dyDescent="0.35">
      <c r="A1064" s="649"/>
      <c r="B1064" s="565" t="s">
        <v>205</v>
      </c>
      <c r="C1064" s="142" t="s">
        <v>210</v>
      </c>
      <c r="D1064" s="145">
        <v>0.17066474375108276</v>
      </c>
      <c r="E1064" s="145">
        <v>1.0915058381497802E-4</v>
      </c>
      <c r="F1064" s="145">
        <v>2.7575704834258145E-2</v>
      </c>
      <c r="G1064" s="145">
        <v>0</v>
      </c>
      <c r="H1064" s="145">
        <v>3.6647785498665794E-3</v>
      </c>
      <c r="I1064" s="145">
        <v>0</v>
      </c>
      <c r="J1064" s="145">
        <v>0.12497000390029804</v>
      </c>
      <c r="K1064" s="145">
        <v>0</v>
      </c>
      <c r="L1064" s="146">
        <v>0</v>
      </c>
    </row>
    <row r="1065" spans="1:12" x14ac:dyDescent="0.35">
      <c r="A1065" s="649"/>
      <c r="B1065" s="566"/>
      <c r="C1065" s="32" t="s">
        <v>211</v>
      </c>
      <c r="D1065" s="147">
        <v>0.2002906452374229</v>
      </c>
      <c r="E1065" s="147">
        <v>5.1620443314590564E-2</v>
      </c>
      <c r="F1065" s="147">
        <v>0</v>
      </c>
      <c r="G1065" s="147">
        <v>3.9896996203341695E-2</v>
      </c>
      <c r="H1065" s="147">
        <v>0</v>
      </c>
      <c r="I1065" s="147">
        <v>0</v>
      </c>
      <c r="J1065" s="147">
        <v>0</v>
      </c>
      <c r="K1065" s="147">
        <v>3.8499390673871295E-4</v>
      </c>
      <c r="L1065" s="148">
        <v>0</v>
      </c>
    </row>
    <row r="1066" spans="1:12" x14ac:dyDescent="0.35">
      <c r="A1066" s="649"/>
      <c r="B1066" s="566"/>
      <c r="C1066" s="32" t="s">
        <v>212</v>
      </c>
      <c r="D1066" s="147">
        <v>1.3410889629778065E-2</v>
      </c>
      <c r="E1066" s="147">
        <v>1.1235109866270158E-4</v>
      </c>
      <c r="F1066" s="147">
        <v>0</v>
      </c>
      <c r="G1066" s="147">
        <v>0</v>
      </c>
      <c r="H1066" s="147">
        <v>0</v>
      </c>
      <c r="I1066" s="147">
        <v>0</v>
      </c>
      <c r="J1066" s="147">
        <v>0</v>
      </c>
      <c r="K1066" s="147">
        <v>0</v>
      </c>
      <c r="L1066" s="148">
        <v>0</v>
      </c>
    </row>
    <row r="1067" spans="1:12" x14ac:dyDescent="0.35">
      <c r="A1067" s="649"/>
      <c r="B1067" s="566"/>
      <c r="C1067" s="32" t="s">
        <v>213</v>
      </c>
      <c r="D1067" s="147">
        <v>1.1517497366516352E-3</v>
      </c>
      <c r="E1067" s="147">
        <v>2.703207327838718E-3</v>
      </c>
      <c r="F1067" s="147">
        <v>0</v>
      </c>
      <c r="G1067" s="147">
        <v>0</v>
      </c>
      <c r="H1067" s="147">
        <v>0</v>
      </c>
      <c r="I1067" s="147">
        <v>0</v>
      </c>
      <c r="J1067" s="147">
        <v>0</v>
      </c>
      <c r="K1067" s="147">
        <v>0</v>
      </c>
      <c r="L1067" s="148">
        <v>0</v>
      </c>
    </row>
    <row r="1068" spans="1:12" x14ac:dyDescent="0.35">
      <c r="A1068" s="649"/>
      <c r="B1068" s="566"/>
      <c r="C1068" s="32" t="s">
        <v>214</v>
      </c>
      <c r="D1068" s="147">
        <v>4.9137640910695529E-2</v>
      </c>
      <c r="E1068" s="147">
        <v>0.13840674540567632</v>
      </c>
      <c r="F1068" s="147">
        <v>0</v>
      </c>
      <c r="G1068" s="147">
        <v>0</v>
      </c>
      <c r="H1068" s="147">
        <v>0</v>
      </c>
      <c r="I1068" s="147">
        <v>0</v>
      </c>
      <c r="J1068" s="147">
        <v>0</v>
      </c>
      <c r="K1068" s="147">
        <v>0</v>
      </c>
      <c r="L1068" s="148">
        <v>0</v>
      </c>
    </row>
    <row r="1069" spans="1:12" x14ac:dyDescent="0.35">
      <c r="A1069" s="649"/>
      <c r="B1069" s="566"/>
      <c r="C1069" s="32" t="s">
        <v>215</v>
      </c>
      <c r="D1069" s="147">
        <v>3.1723140654205305E-2</v>
      </c>
      <c r="E1069" s="147">
        <v>0</v>
      </c>
      <c r="F1069" s="147">
        <v>0</v>
      </c>
      <c r="G1069" s="147">
        <v>0</v>
      </c>
      <c r="H1069" s="147">
        <v>0</v>
      </c>
      <c r="I1069" s="147">
        <v>0</v>
      </c>
      <c r="J1069" s="147">
        <v>0</v>
      </c>
      <c r="K1069" s="147">
        <v>0</v>
      </c>
      <c r="L1069" s="148">
        <v>0</v>
      </c>
    </row>
    <row r="1070" spans="1:12" x14ac:dyDescent="0.35">
      <c r="A1070" s="649"/>
      <c r="B1070" s="566"/>
      <c r="C1070" s="32" t="s">
        <v>216</v>
      </c>
      <c r="D1070" s="147">
        <v>0</v>
      </c>
      <c r="E1070" s="147">
        <v>0</v>
      </c>
      <c r="F1070" s="147">
        <v>0</v>
      </c>
      <c r="G1070" s="147">
        <v>0</v>
      </c>
      <c r="H1070" s="147">
        <v>0</v>
      </c>
      <c r="I1070" s="147">
        <v>0</v>
      </c>
      <c r="J1070" s="147">
        <v>0</v>
      </c>
      <c r="K1070" s="147">
        <v>0</v>
      </c>
      <c r="L1070" s="148">
        <v>0</v>
      </c>
    </row>
    <row r="1071" spans="1:12" x14ac:dyDescent="0.35">
      <c r="A1071" s="649"/>
      <c r="B1071" s="566"/>
      <c r="C1071" s="32" t="s">
        <v>217</v>
      </c>
      <c r="D1071" s="147">
        <v>0</v>
      </c>
      <c r="E1071" s="147">
        <v>0</v>
      </c>
      <c r="F1071" s="147">
        <v>0</v>
      </c>
      <c r="G1071" s="147">
        <v>0</v>
      </c>
      <c r="H1071" s="147">
        <v>0</v>
      </c>
      <c r="I1071" s="147">
        <v>0</v>
      </c>
      <c r="J1071" s="147">
        <v>0</v>
      </c>
      <c r="K1071" s="147">
        <v>0</v>
      </c>
      <c r="L1071" s="148">
        <v>0</v>
      </c>
    </row>
    <row r="1072" spans="1:12" x14ac:dyDescent="0.35">
      <c r="A1072" s="649"/>
      <c r="B1072" s="566"/>
      <c r="C1072" s="32" t="s">
        <v>218</v>
      </c>
      <c r="D1072" s="147">
        <v>0</v>
      </c>
      <c r="E1072" s="147">
        <v>0</v>
      </c>
      <c r="F1072" s="147">
        <v>0</v>
      </c>
      <c r="G1072" s="147">
        <v>0.11809628017085277</v>
      </c>
      <c r="H1072" s="147">
        <v>0</v>
      </c>
      <c r="I1072" s="147">
        <v>0</v>
      </c>
      <c r="J1072" s="147">
        <v>0</v>
      </c>
      <c r="K1072" s="147">
        <v>0</v>
      </c>
      <c r="L1072" s="148">
        <v>0</v>
      </c>
    </row>
    <row r="1073" spans="1:12" ht="15" thickBot="1" x14ac:dyDescent="0.4">
      <c r="A1073" s="649"/>
      <c r="B1073" s="567"/>
      <c r="C1073" s="143" t="s">
        <v>219</v>
      </c>
      <c r="D1073" s="149">
        <v>0</v>
      </c>
      <c r="E1073" s="149">
        <v>0</v>
      </c>
      <c r="F1073" s="149">
        <v>2.6803232735038571E-2</v>
      </c>
      <c r="G1073" s="149">
        <v>0</v>
      </c>
      <c r="H1073" s="149">
        <v>0</v>
      </c>
      <c r="I1073" s="149">
        <v>0</v>
      </c>
      <c r="J1073" s="149">
        <v>0</v>
      </c>
      <c r="K1073" s="149">
        <v>0</v>
      </c>
      <c r="L1073" s="150">
        <v>0</v>
      </c>
    </row>
    <row r="1074" spans="1:12" x14ac:dyDescent="0.35">
      <c r="A1074" s="649"/>
      <c r="B1074" s="565" t="s">
        <v>148</v>
      </c>
      <c r="C1074" s="142" t="s">
        <v>210</v>
      </c>
      <c r="D1074" s="145">
        <v>0.31699041198376593</v>
      </c>
      <c r="E1074" s="145">
        <v>1.9684265799586585E-4</v>
      </c>
      <c r="F1074" s="145">
        <v>5.1993581388395139E-3</v>
      </c>
      <c r="G1074" s="145">
        <v>0</v>
      </c>
      <c r="H1074" s="145">
        <v>4.8186912777671998E-3</v>
      </c>
      <c r="I1074" s="145">
        <v>0</v>
      </c>
      <c r="J1074" s="145">
        <v>0.1643187602150811</v>
      </c>
      <c r="K1074" s="145">
        <v>0</v>
      </c>
      <c r="L1074" s="146">
        <v>0</v>
      </c>
    </row>
    <row r="1075" spans="1:12" x14ac:dyDescent="0.35">
      <c r="A1075" s="649"/>
      <c r="B1075" s="566"/>
      <c r="C1075" s="32" t="s">
        <v>211</v>
      </c>
      <c r="D1075" s="147">
        <v>0.3720171650854055</v>
      </c>
      <c r="E1075" s="147">
        <v>9.3092541641308091E-2</v>
      </c>
      <c r="F1075" s="147">
        <v>0</v>
      </c>
      <c r="G1075" s="147">
        <v>5.0198122838184207E-5</v>
      </c>
      <c r="H1075" s="147">
        <v>0</v>
      </c>
      <c r="I1075" s="147">
        <v>0</v>
      </c>
      <c r="J1075" s="147">
        <v>0</v>
      </c>
      <c r="K1075" s="147">
        <v>6.4310175897950043E-4</v>
      </c>
      <c r="L1075" s="148">
        <v>0</v>
      </c>
    </row>
    <row r="1076" spans="1:12" x14ac:dyDescent="0.35">
      <c r="A1076" s="649"/>
      <c r="B1076" s="566"/>
      <c r="C1076" s="32" t="s">
        <v>212</v>
      </c>
      <c r="D1076" s="147">
        <v>2.4909206994811382E-2</v>
      </c>
      <c r="E1076" s="147">
        <v>2.0261448099086741E-4</v>
      </c>
      <c r="F1076" s="147">
        <v>0</v>
      </c>
      <c r="G1076" s="147">
        <v>0</v>
      </c>
      <c r="H1076" s="147">
        <v>0</v>
      </c>
      <c r="I1076" s="147">
        <v>0</v>
      </c>
      <c r="J1076" s="147">
        <v>0</v>
      </c>
      <c r="K1076" s="147">
        <v>0</v>
      </c>
      <c r="L1076" s="148">
        <v>0</v>
      </c>
    </row>
    <row r="1077" spans="1:12" x14ac:dyDescent="0.35">
      <c r="A1077" s="649"/>
      <c r="B1077" s="566"/>
      <c r="C1077" s="32" t="s">
        <v>213</v>
      </c>
      <c r="D1077" s="147">
        <v>2.1392445533794054E-3</v>
      </c>
      <c r="E1077" s="147">
        <v>4.8749763576863029E-3</v>
      </c>
      <c r="F1077" s="147">
        <v>0</v>
      </c>
      <c r="G1077" s="147">
        <v>0</v>
      </c>
      <c r="H1077" s="147">
        <v>0</v>
      </c>
      <c r="I1077" s="147">
        <v>0</v>
      </c>
      <c r="J1077" s="147">
        <v>0</v>
      </c>
      <c r="K1077" s="147">
        <v>0</v>
      </c>
      <c r="L1077" s="148">
        <v>0</v>
      </c>
    </row>
    <row r="1078" spans="1:12" x14ac:dyDescent="0.35">
      <c r="A1078" s="649"/>
      <c r="B1078" s="566"/>
      <c r="C1078" s="32" t="s">
        <v>214</v>
      </c>
      <c r="D1078" s="147">
        <v>6.1186122374445396E-4</v>
      </c>
      <c r="E1078" s="147">
        <v>1.6733497750417822E-3</v>
      </c>
      <c r="F1078" s="147">
        <v>0</v>
      </c>
      <c r="G1078" s="147">
        <v>0</v>
      </c>
      <c r="H1078" s="147">
        <v>0</v>
      </c>
      <c r="I1078" s="147">
        <v>0</v>
      </c>
      <c r="J1078" s="147">
        <v>0</v>
      </c>
      <c r="K1078" s="147">
        <v>0</v>
      </c>
      <c r="L1078" s="148">
        <v>0</v>
      </c>
    </row>
    <row r="1079" spans="1:12" x14ac:dyDescent="0.35">
      <c r="A1079" s="649"/>
      <c r="B1079" s="566"/>
      <c r="C1079" s="32" t="s">
        <v>215</v>
      </c>
      <c r="D1079" s="147">
        <v>3.9501610785459162E-4</v>
      </c>
      <c r="E1079" s="147">
        <v>0</v>
      </c>
      <c r="F1079" s="147">
        <v>0</v>
      </c>
      <c r="G1079" s="147">
        <v>0</v>
      </c>
      <c r="H1079" s="147">
        <v>0</v>
      </c>
      <c r="I1079" s="147">
        <v>0</v>
      </c>
      <c r="J1079" s="147">
        <v>0</v>
      </c>
      <c r="K1079" s="147">
        <v>0</v>
      </c>
      <c r="L1079" s="148">
        <v>0</v>
      </c>
    </row>
    <row r="1080" spans="1:12" x14ac:dyDescent="0.35">
      <c r="A1080" s="649"/>
      <c r="B1080" s="566"/>
      <c r="C1080" s="32" t="s">
        <v>216</v>
      </c>
      <c r="D1080" s="147">
        <v>0</v>
      </c>
      <c r="E1080" s="147">
        <v>0</v>
      </c>
      <c r="F1080" s="147">
        <v>0</v>
      </c>
      <c r="G1080" s="147">
        <v>0</v>
      </c>
      <c r="H1080" s="147">
        <v>0</v>
      </c>
      <c r="I1080" s="147">
        <v>0</v>
      </c>
      <c r="J1080" s="147">
        <v>0</v>
      </c>
      <c r="K1080" s="147">
        <v>0</v>
      </c>
      <c r="L1080" s="148">
        <v>0</v>
      </c>
    </row>
    <row r="1081" spans="1:12" x14ac:dyDescent="0.35">
      <c r="A1081" s="649"/>
      <c r="B1081" s="566"/>
      <c r="C1081" s="32" t="s">
        <v>217</v>
      </c>
      <c r="D1081" s="147">
        <v>0</v>
      </c>
      <c r="E1081" s="147">
        <v>0</v>
      </c>
      <c r="F1081" s="147">
        <v>0</v>
      </c>
      <c r="G1081" s="147">
        <v>0</v>
      </c>
      <c r="H1081" s="147">
        <v>0</v>
      </c>
      <c r="I1081" s="147">
        <v>0</v>
      </c>
      <c r="J1081" s="147">
        <v>0</v>
      </c>
      <c r="K1081" s="147">
        <v>0</v>
      </c>
      <c r="L1081" s="148">
        <v>0</v>
      </c>
    </row>
    <row r="1082" spans="1:12" x14ac:dyDescent="0.35">
      <c r="A1082" s="649"/>
      <c r="B1082" s="566"/>
      <c r="C1082" s="32" t="s">
        <v>218</v>
      </c>
      <c r="D1082" s="147">
        <v>0</v>
      </c>
      <c r="E1082" s="147">
        <v>0</v>
      </c>
      <c r="F1082" s="147">
        <v>0</v>
      </c>
      <c r="G1082" s="147">
        <v>1.4858791745962443E-4</v>
      </c>
      <c r="H1082" s="147">
        <v>0</v>
      </c>
      <c r="I1082" s="147">
        <v>0</v>
      </c>
      <c r="J1082" s="147">
        <v>0</v>
      </c>
      <c r="K1082" s="147">
        <v>0</v>
      </c>
      <c r="L1082" s="148">
        <v>0</v>
      </c>
    </row>
    <row r="1083" spans="1:12" ht="15" thickBot="1" x14ac:dyDescent="0.4">
      <c r="A1083" s="649"/>
      <c r="B1083" s="567"/>
      <c r="C1083" s="143" t="s">
        <v>219</v>
      </c>
      <c r="D1083" s="149">
        <v>0</v>
      </c>
      <c r="E1083" s="149">
        <v>0</v>
      </c>
      <c r="F1083" s="149">
        <v>7.7180717070509022E-3</v>
      </c>
      <c r="G1083" s="149">
        <v>0</v>
      </c>
      <c r="H1083" s="149">
        <v>0</v>
      </c>
      <c r="I1083" s="149">
        <v>0</v>
      </c>
      <c r="J1083" s="149">
        <v>0</v>
      </c>
      <c r="K1083" s="149">
        <v>0</v>
      </c>
      <c r="L1083" s="150">
        <v>0</v>
      </c>
    </row>
    <row r="1084" spans="1:12" x14ac:dyDescent="0.35">
      <c r="A1084" s="649"/>
      <c r="B1084" s="565" t="s">
        <v>149</v>
      </c>
      <c r="C1084" s="142" t="s">
        <v>210</v>
      </c>
      <c r="D1084" s="145">
        <v>3.5674124450167106E-2</v>
      </c>
      <c r="E1084" s="145">
        <v>2.5541957912474068E-4</v>
      </c>
      <c r="F1084" s="145">
        <v>6.2013876777326171E-2</v>
      </c>
      <c r="G1084" s="145">
        <v>0</v>
      </c>
      <c r="H1084" s="145">
        <v>2.4975056707639185E-3</v>
      </c>
      <c r="I1084" s="145">
        <v>0</v>
      </c>
      <c r="J1084" s="145">
        <v>8.5165662582189619E-2</v>
      </c>
      <c r="K1084" s="145">
        <v>0</v>
      </c>
      <c r="L1084" s="146">
        <v>0</v>
      </c>
    </row>
    <row r="1085" spans="1:12" x14ac:dyDescent="0.35">
      <c r="A1085" s="649"/>
      <c r="B1085" s="566"/>
      <c r="C1085" s="32" t="s">
        <v>211</v>
      </c>
      <c r="D1085" s="147">
        <v>4.1866839321104722E-2</v>
      </c>
      <c r="E1085" s="147">
        <v>0.12079524858973757</v>
      </c>
      <c r="F1085" s="147">
        <v>0</v>
      </c>
      <c r="G1085" s="147">
        <v>2.530839579424542E-2</v>
      </c>
      <c r="H1085" s="147">
        <v>0</v>
      </c>
      <c r="I1085" s="147">
        <v>0</v>
      </c>
      <c r="J1085" s="147">
        <v>0</v>
      </c>
      <c r="K1085" s="147">
        <v>3.7779757803028001E-3</v>
      </c>
      <c r="L1085" s="148">
        <v>0</v>
      </c>
    </row>
    <row r="1086" spans="1:12" x14ac:dyDescent="0.35">
      <c r="A1086" s="649"/>
      <c r="B1086" s="566"/>
      <c r="C1086" s="32" t="s">
        <v>212</v>
      </c>
      <c r="D1086" s="147">
        <v>2.8032840006952105E-3</v>
      </c>
      <c r="E1086" s="147">
        <v>0</v>
      </c>
      <c r="F1086" s="147">
        <v>0</v>
      </c>
      <c r="G1086" s="147">
        <v>0</v>
      </c>
      <c r="H1086" s="147">
        <v>0</v>
      </c>
      <c r="I1086" s="147">
        <v>0</v>
      </c>
      <c r="J1086" s="147">
        <v>0</v>
      </c>
      <c r="K1086" s="147">
        <v>0</v>
      </c>
      <c r="L1086" s="148">
        <v>0</v>
      </c>
    </row>
    <row r="1087" spans="1:12" x14ac:dyDescent="0.35">
      <c r="A1087" s="649"/>
      <c r="B1087" s="566"/>
      <c r="C1087" s="32" t="s">
        <v>213</v>
      </c>
      <c r="D1087" s="147">
        <v>2.4075074053188532E-4</v>
      </c>
      <c r="E1087" s="147">
        <v>0</v>
      </c>
      <c r="F1087" s="147">
        <v>0</v>
      </c>
      <c r="G1087" s="147">
        <v>0</v>
      </c>
      <c r="H1087" s="147">
        <v>0</v>
      </c>
      <c r="I1087" s="147">
        <v>0</v>
      </c>
      <c r="J1087" s="147">
        <v>0</v>
      </c>
      <c r="K1087" s="147">
        <v>0</v>
      </c>
      <c r="L1087" s="148">
        <v>0</v>
      </c>
    </row>
    <row r="1088" spans="1:12" x14ac:dyDescent="0.35">
      <c r="A1088" s="649"/>
      <c r="B1088" s="566"/>
      <c r="C1088" s="32" t="s">
        <v>214</v>
      </c>
      <c r="D1088" s="147">
        <v>2.6854973906439577E-2</v>
      </c>
      <c r="E1088" s="147">
        <v>0.5</v>
      </c>
      <c r="F1088" s="147">
        <v>0</v>
      </c>
      <c r="G1088" s="147">
        <v>0</v>
      </c>
      <c r="H1088" s="147">
        <v>0</v>
      </c>
      <c r="I1088" s="147">
        <v>0</v>
      </c>
      <c r="J1088" s="147">
        <v>0</v>
      </c>
      <c r="K1088" s="147">
        <v>0</v>
      </c>
      <c r="L1088" s="148">
        <v>0</v>
      </c>
    </row>
    <row r="1089" spans="1:12" x14ac:dyDescent="0.35">
      <c r="A1089" s="649"/>
      <c r="B1089" s="566"/>
      <c r="C1089" s="32" t="s">
        <v>215</v>
      </c>
      <c r="D1089" s="147">
        <v>1.7337505397284188E-2</v>
      </c>
      <c r="E1089" s="147">
        <v>0</v>
      </c>
      <c r="F1089" s="147">
        <v>0</v>
      </c>
      <c r="G1089" s="147">
        <v>0</v>
      </c>
      <c r="H1089" s="147">
        <v>0</v>
      </c>
      <c r="I1089" s="147">
        <v>0</v>
      </c>
      <c r="J1089" s="147">
        <v>0</v>
      </c>
      <c r="K1089" s="147">
        <v>0</v>
      </c>
      <c r="L1089" s="148">
        <v>0</v>
      </c>
    </row>
    <row r="1090" spans="1:12" x14ac:dyDescent="0.35">
      <c r="A1090" s="649"/>
      <c r="B1090" s="566"/>
      <c r="C1090" s="32" t="s">
        <v>216</v>
      </c>
      <c r="D1090" s="147">
        <v>0</v>
      </c>
      <c r="E1090" s="147">
        <v>0</v>
      </c>
      <c r="F1090" s="147">
        <v>0</v>
      </c>
      <c r="G1090" s="147">
        <v>0</v>
      </c>
      <c r="H1090" s="147">
        <v>0</v>
      </c>
      <c r="I1090" s="147">
        <v>0</v>
      </c>
      <c r="J1090" s="147">
        <v>0</v>
      </c>
      <c r="K1090" s="147">
        <v>0</v>
      </c>
      <c r="L1090" s="148">
        <v>0</v>
      </c>
    </row>
    <row r="1091" spans="1:12" x14ac:dyDescent="0.35">
      <c r="A1091" s="649"/>
      <c r="B1091" s="566"/>
      <c r="C1091" s="32" t="s">
        <v>217</v>
      </c>
      <c r="D1091" s="147">
        <v>0</v>
      </c>
      <c r="E1091" s="147">
        <v>0</v>
      </c>
      <c r="F1091" s="147">
        <v>0</v>
      </c>
      <c r="G1091" s="147">
        <v>0</v>
      </c>
      <c r="H1091" s="147">
        <v>0</v>
      </c>
      <c r="I1091" s="147">
        <v>0</v>
      </c>
      <c r="J1091" s="147">
        <v>0</v>
      </c>
      <c r="K1091" s="147">
        <v>0</v>
      </c>
      <c r="L1091" s="148">
        <v>0</v>
      </c>
    </row>
    <row r="1092" spans="1:12" x14ac:dyDescent="0.35">
      <c r="A1092" s="649"/>
      <c r="B1092" s="566"/>
      <c r="C1092" s="32" t="s">
        <v>218</v>
      </c>
      <c r="D1092" s="147">
        <v>0</v>
      </c>
      <c r="E1092" s="147">
        <v>0</v>
      </c>
      <c r="F1092" s="147">
        <v>0</v>
      </c>
      <c r="G1092" s="147">
        <v>7.4913594626497243E-2</v>
      </c>
      <c r="H1092" s="147">
        <v>0</v>
      </c>
      <c r="I1092" s="147">
        <v>0</v>
      </c>
      <c r="J1092" s="147">
        <v>0</v>
      </c>
      <c r="K1092" s="147">
        <v>0</v>
      </c>
      <c r="L1092" s="148">
        <v>0</v>
      </c>
    </row>
    <row r="1093" spans="1:12" ht="15" thickBot="1" x14ac:dyDescent="0.4">
      <c r="A1093" s="649"/>
      <c r="B1093" s="567"/>
      <c r="C1093" s="143" t="s">
        <v>219</v>
      </c>
      <c r="D1093" s="149">
        <v>0</v>
      </c>
      <c r="E1093" s="149">
        <v>0</v>
      </c>
      <c r="F1093" s="149">
        <v>3.2246879381856606E-3</v>
      </c>
      <c r="G1093" s="149">
        <v>0</v>
      </c>
      <c r="H1093" s="149">
        <v>0</v>
      </c>
      <c r="I1093" s="149">
        <v>0</v>
      </c>
      <c r="J1093" s="149">
        <v>0</v>
      </c>
      <c r="K1093" s="149">
        <v>0</v>
      </c>
      <c r="L1093" s="150">
        <v>0</v>
      </c>
    </row>
    <row r="1094" spans="1:12" x14ac:dyDescent="0.35">
      <c r="A1094" s="649"/>
    </row>
    <row r="1095" spans="1:12" x14ac:dyDescent="0.35">
      <c r="A1095" s="649"/>
      <c r="B1095" s="406" t="s">
        <v>1334</v>
      </c>
    </row>
    <row r="1096" spans="1:12" ht="15" thickBot="1" x14ac:dyDescent="0.4">
      <c r="A1096" s="649"/>
      <c r="B1096" s="32" t="s">
        <v>481</v>
      </c>
      <c r="C1096" s="32" t="s">
        <v>480</v>
      </c>
      <c r="D1096" s="144" t="s">
        <v>207</v>
      </c>
      <c r="E1096" s="144" t="s">
        <v>220</v>
      </c>
      <c r="F1096" s="144" t="s">
        <v>221</v>
      </c>
      <c r="G1096" s="144" t="s">
        <v>222</v>
      </c>
      <c r="H1096" s="144" t="s">
        <v>378</v>
      </c>
      <c r="I1096" s="144" t="s">
        <v>379</v>
      </c>
      <c r="J1096" s="144" t="s">
        <v>380</v>
      </c>
      <c r="K1096" s="144" t="s">
        <v>223</v>
      </c>
      <c r="L1096" s="144" t="s">
        <v>209</v>
      </c>
    </row>
    <row r="1097" spans="1:12" x14ac:dyDescent="0.35">
      <c r="A1097" s="649"/>
      <c r="B1097" s="565" t="s">
        <v>153</v>
      </c>
      <c r="C1097" s="142" t="s">
        <v>210</v>
      </c>
      <c r="D1097" s="145">
        <v>0.10220893072082608</v>
      </c>
      <c r="E1097" s="145">
        <v>3.3987112802155081E-6</v>
      </c>
      <c r="F1097" s="145">
        <v>1.2706280195525582E-2</v>
      </c>
      <c r="G1097" s="145">
        <v>0</v>
      </c>
      <c r="H1097" s="145">
        <v>1.1772790730864885E-3</v>
      </c>
      <c r="I1097" s="145">
        <v>5.8289309887852074E-2</v>
      </c>
      <c r="J1097" s="145">
        <v>0.12595835131058775</v>
      </c>
      <c r="K1097" s="145">
        <v>0</v>
      </c>
      <c r="L1097" s="146">
        <v>0</v>
      </c>
    </row>
    <row r="1098" spans="1:12" x14ac:dyDescent="0.35">
      <c r="A1098" s="649"/>
      <c r="B1098" s="566"/>
      <c r="C1098" s="32" t="s">
        <v>211</v>
      </c>
      <c r="D1098" s="147">
        <v>0.18</v>
      </c>
      <c r="E1098" s="147">
        <v>5.2687035493691532E-2</v>
      </c>
      <c r="F1098" s="147">
        <v>0</v>
      </c>
      <c r="G1098" s="147">
        <v>1.1710986094547834E-2</v>
      </c>
      <c r="H1098" s="147">
        <v>0</v>
      </c>
      <c r="I1098" s="147">
        <v>0</v>
      </c>
      <c r="J1098" s="147">
        <v>0</v>
      </c>
      <c r="K1098" s="147">
        <v>0</v>
      </c>
      <c r="L1098" s="148">
        <v>0</v>
      </c>
    </row>
    <row r="1099" spans="1:12" x14ac:dyDescent="0.35">
      <c r="A1099" s="649"/>
      <c r="B1099" s="566"/>
      <c r="C1099" s="32" t="s">
        <v>212</v>
      </c>
      <c r="D1099" s="147">
        <v>6.3077156382281474E-4</v>
      </c>
      <c r="E1099" s="147">
        <v>8.6330674636701864E-4</v>
      </c>
      <c r="F1099" s="147">
        <v>0</v>
      </c>
      <c r="G1099" s="147">
        <v>0</v>
      </c>
      <c r="H1099" s="147">
        <v>0</v>
      </c>
      <c r="I1099" s="147">
        <v>0</v>
      </c>
      <c r="J1099" s="147">
        <v>0</v>
      </c>
      <c r="K1099" s="147">
        <v>0</v>
      </c>
      <c r="L1099" s="148">
        <v>0</v>
      </c>
    </row>
    <row r="1100" spans="1:12" x14ac:dyDescent="0.35">
      <c r="A1100" s="649"/>
      <c r="B1100" s="566"/>
      <c r="C1100" s="32" t="s">
        <v>213</v>
      </c>
      <c r="D1100" s="147">
        <v>2.705629467485859E-4</v>
      </c>
      <c r="E1100" s="147">
        <v>3.1084694724355239E-3</v>
      </c>
      <c r="F1100" s="147">
        <v>0</v>
      </c>
      <c r="G1100" s="147">
        <v>0</v>
      </c>
      <c r="H1100" s="147">
        <v>0</v>
      </c>
      <c r="I1100" s="147">
        <v>0</v>
      </c>
      <c r="J1100" s="147">
        <v>0</v>
      </c>
      <c r="K1100" s="147">
        <v>0</v>
      </c>
      <c r="L1100" s="148">
        <v>0</v>
      </c>
    </row>
    <row r="1101" spans="1:12" x14ac:dyDescent="0.35">
      <c r="A1101" s="649"/>
      <c r="B1101" s="566"/>
      <c r="C1101" s="32" t="s">
        <v>214</v>
      </c>
      <c r="D1101" s="147">
        <v>0.1144264364970675</v>
      </c>
      <c r="E1101" s="147">
        <v>0.16070176987854401</v>
      </c>
      <c r="F1101" s="147">
        <v>0</v>
      </c>
      <c r="G1101" s="147">
        <v>0</v>
      </c>
      <c r="H1101" s="147">
        <v>0</v>
      </c>
      <c r="I1101" s="147">
        <v>0</v>
      </c>
      <c r="J1101" s="147">
        <v>0</v>
      </c>
      <c r="K1101" s="147">
        <v>0</v>
      </c>
      <c r="L1101" s="148">
        <v>0</v>
      </c>
    </row>
    <row r="1102" spans="1:12" x14ac:dyDescent="0.35">
      <c r="A1102" s="649"/>
      <c r="B1102" s="566"/>
      <c r="C1102" s="32" t="s">
        <v>215</v>
      </c>
      <c r="D1102" s="147">
        <v>3.2129055466630044E-2</v>
      </c>
      <c r="E1102" s="147">
        <v>0</v>
      </c>
      <c r="F1102" s="147">
        <v>0</v>
      </c>
      <c r="G1102" s="147">
        <v>0</v>
      </c>
      <c r="H1102" s="147">
        <v>0</v>
      </c>
      <c r="I1102" s="147">
        <v>0</v>
      </c>
      <c r="J1102" s="147">
        <v>0</v>
      </c>
      <c r="K1102" s="147">
        <v>0</v>
      </c>
      <c r="L1102" s="148">
        <v>0</v>
      </c>
    </row>
    <row r="1103" spans="1:12" x14ac:dyDescent="0.35">
      <c r="A1103" s="649"/>
      <c r="B1103" s="566"/>
      <c r="C1103" s="32" t="s">
        <v>216</v>
      </c>
      <c r="D1103" s="147">
        <v>0</v>
      </c>
      <c r="E1103" s="147">
        <v>0</v>
      </c>
      <c r="F1103" s="147">
        <v>0</v>
      </c>
      <c r="G1103" s="147">
        <v>0</v>
      </c>
      <c r="H1103" s="147">
        <v>0</v>
      </c>
      <c r="I1103" s="147">
        <v>0</v>
      </c>
      <c r="J1103" s="147">
        <v>0</v>
      </c>
      <c r="K1103" s="147">
        <v>0</v>
      </c>
      <c r="L1103" s="148">
        <v>0</v>
      </c>
    </row>
    <row r="1104" spans="1:12" x14ac:dyDescent="0.35">
      <c r="A1104" s="649"/>
      <c r="B1104" s="566"/>
      <c r="C1104" s="32" t="s">
        <v>217</v>
      </c>
      <c r="D1104" s="147">
        <v>0</v>
      </c>
      <c r="E1104" s="147">
        <v>0</v>
      </c>
      <c r="F1104" s="147">
        <v>0</v>
      </c>
      <c r="G1104" s="147">
        <v>0</v>
      </c>
      <c r="H1104" s="147">
        <v>0</v>
      </c>
      <c r="I1104" s="147">
        <v>0</v>
      </c>
      <c r="J1104" s="147">
        <v>0</v>
      </c>
      <c r="K1104" s="147">
        <v>0</v>
      </c>
      <c r="L1104" s="148">
        <v>0</v>
      </c>
    </row>
    <row r="1105" spans="1:12" x14ac:dyDescent="0.35">
      <c r="A1105" s="649"/>
      <c r="B1105" s="566"/>
      <c r="C1105" s="32" t="s">
        <v>218</v>
      </c>
      <c r="D1105" s="147">
        <v>0</v>
      </c>
      <c r="E1105" s="147">
        <v>0</v>
      </c>
      <c r="F1105" s="147">
        <v>0</v>
      </c>
      <c r="G1105" s="147">
        <v>0.12867656606215566</v>
      </c>
      <c r="H1105" s="147">
        <v>0</v>
      </c>
      <c r="I1105" s="147">
        <v>0</v>
      </c>
      <c r="J1105" s="147">
        <v>0</v>
      </c>
      <c r="K1105" s="147">
        <v>0</v>
      </c>
      <c r="L1105" s="148">
        <v>0</v>
      </c>
    </row>
    <row r="1106" spans="1:12" ht="15" thickBot="1" x14ac:dyDescent="0.4">
      <c r="A1106" s="649"/>
      <c r="B1106" s="567"/>
      <c r="C1106" s="143" t="s">
        <v>219</v>
      </c>
      <c r="D1106" s="149">
        <v>0</v>
      </c>
      <c r="E1106" s="149">
        <v>0</v>
      </c>
      <c r="F1106" s="149">
        <v>1.6232658397558077E-2</v>
      </c>
      <c r="G1106" s="149">
        <v>0</v>
      </c>
      <c r="H1106" s="149">
        <v>0</v>
      </c>
      <c r="I1106" s="149">
        <v>0</v>
      </c>
      <c r="J1106" s="149">
        <v>0</v>
      </c>
      <c r="K1106" s="149">
        <v>0</v>
      </c>
      <c r="L1106" s="150">
        <v>0</v>
      </c>
    </row>
    <row r="1107" spans="1:12" x14ac:dyDescent="0.35">
      <c r="A1107" s="649"/>
      <c r="B1107" s="565" t="s">
        <v>154</v>
      </c>
      <c r="C1107" s="142" t="s">
        <v>210</v>
      </c>
      <c r="D1107" s="145">
        <v>0.11087456413044497</v>
      </c>
      <c r="E1107" s="145">
        <v>1.7650527201923646E-4</v>
      </c>
      <c r="F1107" s="145">
        <v>1.0086467206135652E-2</v>
      </c>
      <c r="G1107" s="145">
        <v>0</v>
      </c>
      <c r="H1107" s="145">
        <v>0</v>
      </c>
      <c r="I1107" s="145">
        <v>7.2326145611790266E-2</v>
      </c>
      <c r="J1107" s="145">
        <v>9.5047907235569121E-2</v>
      </c>
      <c r="K1107" s="145">
        <v>0</v>
      </c>
      <c r="L1107" s="146">
        <v>0</v>
      </c>
    </row>
    <row r="1108" spans="1:12" x14ac:dyDescent="0.35">
      <c r="A1108" s="649"/>
      <c r="B1108" s="566"/>
      <c r="C1108" s="32" t="s">
        <v>211</v>
      </c>
      <c r="D1108" s="147">
        <v>0.38216618031427385</v>
      </c>
      <c r="E1108" s="147">
        <v>7.8459074193061307E-2</v>
      </c>
      <c r="F1108" s="147">
        <v>0</v>
      </c>
      <c r="G1108" s="147">
        <v>6.8041994395156742E-3</v>
      </c>
      <c r="H1108" s="147">
        <v>0</v>
      </c>
      <c r="I1108" s="147">
        <v>0</v>
      </c>
      <c r="J1108" s="147">
        <v>0</v>
      </c>
      <c r="K1108" s="147">
        <v>6.1358631022372578E-3</v>
      </c>
      <c r="L1108" s="148">
        <v>0</v>
      </c>
    </row>
    <row r="1109" spans="1:12" x14ac:dyDescent="0.35">
      <c r="A1109" s="649"/>
      <c r="B1109" s="566"/>
      <c r="C1109" s="32" t="s">
        <v>212</v>
      </c>
      <c r="D1109" s="147">
        <v>3.8922280114299834E-3</v>
      </c>
      <c r="E1109" s="147">
        <v>0</v>
      </c>
      <c r="F1109" s="147">
        <v>0</v>
      </c>
      <c r="G1109" s="147">
        <v>0</v>
      </c>
      <c r="H1109" s="147">
        <v>0</v>
      </c>
      <c r="I1109" s="147">
        <v>0</v>
      </c>
      <c r="J1109" s="147">
        <v>0</v>
      </c>
      <c r="K1109" s="147">
        <v>0</v>
      </c>
      <c r="L1109" s="148">
        <v>0</v>
      </c>
    </row>
    <row r="1110" spans="1:12" x14ac:dyDescent="0.35">
      <c r="A1110" s="649"/>
      <c r="B1110" s="566"/>
      <c r="C1110" s="32" t="s">
        <v>213</v>
      </c>
      <c r="D1110" s="147">
        <v>2.2273722272803218E-4</v>
      </c>
      <c r="E1110" s="147">
        <v>0</v>
      </c>
      <c r="F1110" s="147">
        <v>0</v>
      </c>
      <c r="G1110" s="147">
        <v>0</v>
      </c>
      <c r="H1110" s="147">
        <v>0</v>
      </c>
      <c r="I1110" s="147">
        <v>0</v>
      </c>
      <c r="J1110" s="147">
        <v>0</v>
      </c>
      <c r="K1110" s="147">
        <v>0</v>
      </c>
      <c r="L1110" s="148">
        <v>0</v>
      </c>
    </row>
    <row r="1111" spans="1:12" x14ac:dyDescent="0.35">
      <c r="A1111" s="649"/>
      <c r="B1111" s="566"/>
      <c r="C1111" s="32" t="s">
        <v>214</v>
      </c>
      <c r="D1111" s="147">
        <v>6.9183678347974661E-2</v>
      </c>
      <c r="E1111" s="147">
        <v>1.7412123466733133E-2</v>
      </c>
      <c r="F1111" s="147">
        <v>0</v>
      </c>
      <c r="G1111" s="147">
        <v>0</v>
      </c>
      <c r="H1111" s="147">
        <v>0</v>
      </c>
      <c r="I1111" s="147">
        <v>0</v>
      </c>
      <c r="J1111" s="147">
        <v>0</v>
      </c>
      <c r="K1111" s="147">
        <v>0</v>
      </c>
      <c r="L1111" s="148">
        <v>0</v>
      </c>
    </row>
    <row r="1112" spans="1:12" x14ac:dyDescent="0.35">
      <c r="A1112" s="649"/>
      <c r="B1112" s="566"/>
      <c r="C1112" s="32" t="s">
        <v>215</v>
      </c>
      <c r="D1112" s="147">
        <v>4.6374680215958849E-2</v>
      </c>
      <c r="E1112" s="147">
        <v>0</v>
      </c>
      <c r="F1112" s="147">
        <v>0</v>
      </c>
      <c r="G1112" s="147">
        <v>0</v>
      </c>
      <c r="H1112" s="147">
        <v>0</v>
      </c>
      <c r="I1112" s="147">
        <v>0</v>
      </c>
      <c r="J1112" s="147">
        <v>0</v>
      </c>
      <c r="K1112" s="147">
        <v>0</v>
      </c>
      <c r="L1112" s="148">
        <v>0</v>
      </c>
    </row>
    <row r="1113" spans="1:12" x14ac:dyDescent="0.35">
      <c r="A1113" s="649"/>
      <c r="B1113" s="566"/>
      <c r="C1113" s="32" t="s">
        <v>216</v>
      </c>
      <c r="D1113" s="147">
        <v>0</v>
      </c>
      <c r="E1113" s="147">
        <v>0</v>
      </c>
      <c r="F1113" s="147">
        <v>0</v>
      </c>
      <c r="G1113" s="147">
        <v>0</v>
      </c>
      <c r="H1113" s="147">
        <v>0</v>
      </c>
      <c r="I1113" s="147">
        <v>0</v>
      </c>
      <c r="J1113" s="147">
        <v>0</v>
      </c>
      <c r="K1113" s="147">
        <v>0</v>
      </c>
      <c r="L1113" s="148">
        <v>0</v>
      </c>
    </row>
    <row r="1114" spans="1:12" x14ac:dyDescent="0.35">
      <c r="A1114" s="649"/>
      <c r="B1114" s="566"/>
      <c r="C1114" s="32" t="s">
        <v>217</v>
      </c>
      <c r="D1114" s="147">
        <v>0</v>
      </c>
      <c r="E1114" s="147">
        <v>0</v>
      </c>
      <c r="F1114" s="147">
        <v>0</v>
      </c>
      <c r="G1114" s="147">
        <v>0</v>
      </c>
      <c r="H1114" s="147">
        <v>0</v>
      </c>
      <c r="I1114" s="147">
        <v>0</v>
      </c>
      <c r="J1114" s="147">
        <v>0</v>
      </c>
      <c r="K1114" s="147">
        <v>0</v>
      </c>
      <c r="L1114" s="148">
        <v>0</v>
      </c>
    </row>
    <row r="1115" spans="1:12" x14ac:dyDescent="0.35">
      <c r="A1115" s="649"/>
      <c r="B1115" s="566"/>
      <c r="C1115" s="32" t="s">
        <v>218</v>
      </c>
      <c r="D1115" s="147">
        <v>0</v>
      </c>
      <c r="E1115" s="147">
        <v>0</v>
      </c>
      <c r="F1115" s="147">
        <v>0</v>
      </c>
      <c r="G1115" s="147">
        <v>5.9522295888482207E-2</v>
      </c>
      <c r="H1115" s="147">
        <v>0</v>
      </c>
      <c r="I1115" s="147">
        <v>0</v>
      </c>
      <c r="J1115" s="147">
        <v>0</v>
      </c>
      <c r="K1115" s="147">
        <v>0</v>
      </c>
      <c r="L1115" s="148">
        <v>0</v>
      </c>
    </row>
    <row r="1116" spans="1:12" ht="15" thickBot="1" x14ac:dyDescent="0.4">
      <c r="A1116" s="649"/>
      <c r="B1116" s="567"/>
      <c r="C1116" s="143" t="s">
        <v>219</v>
      </c>
      <c r="D1116" s="149">
        <v>0</v>
      </c>
      <c r="E1116" s="149">
        <v>0</v>
      </c>
      <c r="F1116" s="149">
        <v>4.9660926987773739E-2</v>
      </c>
      <c r="G1116" s="149">
        <v>0</v>
      </c>
      <c r="H1116" s="149">
        <v>0</v>
      </c>
      <c r="I1116" s="149">
        <v>0</v>
      </c>
      <c r="J1116" s="149">
        <v>0</v>
      </c>
      <c r="K1116" s="149">
        <v>0</v>
      </c>
      <c r="L1116" s="150">
        <v>0</v>
      </c>
    </row>
    <row r="1117" spans="1:12" x14ac:dyDescent="0.35">
      <c r="A1117" s="649"/>
      <c r="B1117" s="565" t="s">
        <v>155</v>
      </c>
      <c r="C1117" s="142" t="s">
        <v>210</v>
      </c>
      <c r="D1117" s="145">
        <v>0.02</v>
      </c>
      <c r="E1117" s="145">
        <v>0</v>
      </c>
      <c r="F1117" s="145">
        <v>1.0097811134155397E-2</v>
      </c>
      <c r="G1117" s="145">
        <v>0</v>
      </c>
      <c r="H1117" s="145">
        <v>6.8610951770054494E-4</v>
      </c>
      <c r="I1117" s="145">
        <v>5.7270562805149375E-2</v>
      </c>
      <c r="J1117" s="145">
        <v>2.7426763353627898E-2</v>
      </c>
      <c r="K1117" s="145">
        <v>0</v>
      </c>
      <c r="L1117" s="146">
        <v>0</v>
      </c>
    </row>
    <row r="1118" spans="1:12" x14ac:dyDescent="0.35">
      <c r="A1118" s="649"/>
      <c r="B1118" s="566"/>
      <c r="C1118" s="32" t="s">
        <v>211</v>
      </c>
      <c r="D1118" s="147">
        <v>3.5000000000000003E-2</v>
      </c>
      <c r="E1118" s="147">
        <v>0.02</v>
      </c>
      <c r="F1118" s="147">
        <v>0</v>
      </c>
      <c r="G1118" s="147">
        <v>3.8944689394572103E-3</v>
      </c>
      <c r="H1118" s="147">
        <v>0</v>
      </c>
      <c r="I1118" s="147">
        <v>0</v>
      </c>
      <c r="J1118" s="147">
        <v>0</v>
      </c>
      <c r="K1118" s="147">
        <v>3.4069215218377547E-3</v>
      </c>
      <c r="L1118" s="148">
        <v>0</v>
      </c>
    </row>
    <row r="1119" spans="1:12" x14ac:dyDescent="0.35">
      <c r="A1119" s="649"/>
      <c r="B1119" s="566"/>
      <c r="C1119" s="32" t="s">
        <v>212</v>
      </c>
      <c r="D1119" s="147">
        <v>0.04</v>
      </c>
      <c r="E1119" s="147">
        <v>0</v>
      </c>
      <c r="F1119" s="147">
        <v>0</v>
      </c>
      <c r="G1119" s="147">
        <v>0</v>
      </c>
      <c r="H1119" s="147">
        <v>0</v>
      </c>
      <c r="I1119" s="147">
        <v>0</v>
      </c>
      <c r="J1119" s="147">
        <v>0</v>
      </c>
      <c r="K1119" s="147">
        <v>0</v>
      </c>
      <c r="L1119" s="148">
        <v>0</v>
      </c>
    </row>
    <row r="1120" spans="1:12" x14ac:dyDescent="0.35">
      <c r="A1120" s="649"/>
      <c r="B1120" s="566"/>
      <c r="C1120" s="32" t="s">
        <v>213</v>
      </c>
      <c r="D1120" s="147">
        <v>5.0000000000000001E-3</v>
      </c>
      <c r="E1120" s="147">
        <v>4.6818983113234292E-3</v>
      </c>
      <c r="F1120" s="147">
        <v>0</v>
      </c>
      <c r="G1120" s="147">
        <v>0</v>
      </c>
      <c r="H1120" s="147">
        <v>0</v>
      </c>
      <c r="I1120" s="147">
        <v>0</v>
      </c>
      <c r="J1120" s="147">
        <v>0</v>
      </c>
      <c r="K1120" s="147">
        <v>0</v>
      </c>
      <c r="L1120" s="148">
        <v>0</v>
      </c>
    </row>
    <row r="1121" spans="1:12" x14ac:dyDescent="0.35">
      <c r="A1121" s="649"/>
      <c r="B1121" s="566"/>
      <c r="C1121" s="32" t="s">
        <v>214</v>
      </c>
      <c r="D1121" s="147">
        <v>0</v>
      </c>
      <c r="E1121" s="147">
        <v>0.75</v>
      </c>
      <c r="F1121" s="147">
        <v>0</v>
      </c>
      <c r="G1121" s="147">
        <v>0</v>
      </c>
      <c r="H1121" s="147">
        <v>0</v>
      </c>
      <c r="I1121" s="147">
        <v>0</v>
      </c>
      <c r="J1121" s="147">
        <v>0</v>
      </c>
      <c r="K1121" s="147">
        <v>0</v>
      </c>
      <c r="L1121" s="148">
        <v>0</v>
      </c>
    </row>
    <row r="1122" spans="1:12" x14ac:dyDescent="0.35">
      <c r="A1122" s="649"/>
      <c r="B1122" s="566"/>
      <c r="C1122" s="32" t="s">
        <v>215</v>
      </c>
      <c r="D1122" s="147">
        <v>0</v>
      </c>
      <c r="E1122" s="147">
        <v>0</v>
      </c>
      <c r="F1122" s="147">
        <v>0</v>
      </c>
      <c r="G1122" s="147">
        <v>0</v>
      </c>
      <c r="H1122" s="147">
        <v>0</v>
      </c>
      <c r="I1122" s="147">
        <v>0</v>
      </c>
      <c r="J1122" s="147">
        <v>0</v>
      </c>
      <c r="K1122" s="147">
        <v>0</v>
      </c>
      <c r="L1122" s="148">
        <v>0</v>
      </c>
    </row>
    <row r="1123" spans="1:12" x14ac:dyDescent="0.35">
      <c r="A1123" s="649"/>
      <c r="B1123" s="566"/>
      <c r="C1123" s="32" t="s">
        <v>216</v>
      </c>
      <c r="D1123" s="147">
        <v>0</v>
      </c>
      <c r="E1123" s="147">
        <v>0</v>
      </c>
      <c r="F1123" s="147">
        <v>0</v>
      </c>
      <c r="G1123" s="147">
        <v>0</v>
      </c>
      <c r="H1123" s="147">
        <v>0</v>
      </c>
      <c r="I1123" s="147">
        <v>0</v>
      </c>
      <c r="J1123" s="147">
        <v>0</v>
      </c>
      <c r="K1123" s="147">
        <v>0</v>
      </c>
      <c r="L1123" s="148">
        <v>0</v>
      </c>
    </row>
    <row r="1124" spans="1:12" x14ac:dyDescent="0.35">
      <c r="A1124" s="649"/>
      <c r="B1124" s="566"/>
      <c r="C1124" s="32" t="s">
        <v>217</v>
      </c>
      <c r="D1124" s="147">
        <v>0</v>
      </c>
      <c r="E1124" s="147">
        <v>0</v>
      </c>
      <c r="F1124" s="147">
        <v>0</v>
      </c>
      <c r="G1124" s="147">
        <v>0</v>
      </c>
      <c r="H1124" s="147">
        <v>0</v>
      </c>
      <c r="I1124" s="147">
        <v>0</v>
      </c>
      <c r="J1124" s="147">
        <v>0</v>
      </c>
      <c r="K1124" s="147">
        <v>0</v>
      </c>
      <c r="L1124" s="148">
        <v>0</v>
      </c>
    </row>
    <row r="1125" spans="1:12" x14ac:dyDescent="0.35">
      <c r="A1125" s="649"/>
      <c r="B1125" s="566"/>
      <c r="C1125" s="32" t="s">
        <v>218</v>
      </c>
      <c r="D1125" s="147">
        <v>0</v>
      </c>
      <c r="E1125" s="147">
        <v>0</v>
      </c>
      <c r="F1125" s="147">
        <v>0</v>
      </c>
      <c r="G1125" s="147">
        <v>2.4880218133885371E-2</v>
      </c>
      <c r="H1125" s="147">
        <v>0</v>
      </c>
      <c r="I1125" s="147">
        <v>0</v>
      </c>
      <c r="J1125" s="147">
        <v>0</v>
      </c>
      <c r="K1125" s="147">
        <v>0</v>
      </c>
      <c r="L1125" s="148">
        <v>0</v>
      </c>
    </row>
    <row r="1126" spans="1:12" ht="15" thickBot="1" x14ac:dyDescent="0.4">
      <c r="A1126" s="649"/>
      <c r="B1126" s="567"/>
      <c r="C1126" s="143" t="s">
        <v>219</v>
      </c>
      <c r="D1126" s="149">
        <v>0</v>
      </c>
      <c r="E1126" s="149">
        <v>0</v>
      </c>
      <c r="F1126" s="149">
        <v>6.7896838167859201E-4</v>
      </c>
      <c r="G1126" s="149">
        <v>0</v>
      </c>
      <c r="H1126" s="149">
        <v>0</v>
      </c>
      <c r="I1126" s="149">
        <v>0</v>
      </c>
      <c r="J1126" s="149">
        <v>0</v>
      </c>
      <c r="K1126" s="149">
        <v>0</v>
      </c>
      <c r="L1126" s="150">
        <v>0</v>
      </c>
    </row>
    <row r="1127" spans="1:12" x14ac:dyDescent="0.35">
      <c r="A1127" s="649"/>
      <c r="B1127" s="565" t="s">
        <v>156</v>
      </c>
      <c r="C1127" s="142" t="s">
        <v>210</v>
      </c>
      <c r="D1127" s="145">
        <v>0.30251707689468321</v>
      </c>
      <c r="E1127" s="145">
        <v>1.3199297403710601E-4</v>
      </c>
      <c r="F1127" s="145">
        <v>7.6884142006058663E-3</v>
      </c>
      <c r="G1127" s="145">
        <v>0</v>
      </c>
      <c r="H1127" s="145">
        <v>2.5462336488036837E-3</v>
      </c>
      <c r="I1127" s="145">
        <v>1.1133447250724028E-2</v>
      </c>
      <c r="J1127" s="145">
        <v>6.9642882338928291E-2</v>
      </c>
      <c r="K1127" s="145">
        <v>0</v>
      </c>
      <c r="L1127" s="146">
        <v>0</v>
      </c>
    </row>
    <row r="1128" spans="1:12" x14ac:dyDescent="0.35">
      <c r="A1128" s="649"/>
      <c r="B1128" s="566"/>
      <c r="C1128" s="32" t="s">
        <v>211</v>
      </c>
      <c r="D1128" s="147">
        <v>0.38246182700246134</v>
      </c>
      <c r="E1128" s="147">
        <v>9.2459578715782129E-2</v>
      </c>
      <c r="F1128" s="147">
        <v>0</v>
      </c>
      <c r="G1128" s="147">
        <v>1.2006230627934485E-2</v>
      </c>
      <c r="H1128" s="147">
        <v>0</v>
      </c>
      <c r="I1128" s="147">
        <v>0</v>
      </c>
      <c r="J1128" s="147">
        <v>0</v>
      </c>
      <c r="K1128" s="147">
        <v>4.1535423776641713E-3</v>
      </c>
      <c r="L1128" s="148">
        <v>0</v>
      </c>
    </row>
    <row r="1129" spans="1:12" x14ac:dyDescent="0.35">
      <c r="A1129" s="649"/>
      <c r="B1129" s="566"/>
      <c r="C1129" s="32" t="s">
        <v>212</v>
      </c>
      <c r="D1129" s="147">
        <v>4.8228307667060114E-2</v>
      </c>
      <c r="E1129" s="147">
        <v>1.1403499987756658E-4</v>
      </c>
      <c r="F1129" s="147">
        <v>0</v>
      </c>
      <c r="G1129" s="147">
        <v>0</v>
      </c>
      <c r="H1129" s="147">
        <v>0</v>
      </c>
      <c r="I1129" s="147">
        <v>0</v>
      </c>
      <c r="J1129" s="147">
        <v>0</v>
      </c>
      <c r="K1129" s="147">
        <v>0</v>
      </c>
      <c r="L1129" s="148">
        <v>0</v>
      </c>
    </row>
    <row r="1130" spans="1:12" x14ac:dyDescent="0.35">
      <c r="A1130" s="649"/>
      <c r="B1130" s="566"/>
      <c r="C1130" s="32" t="s">
        <v>213</v>
      </c>
      <c r="D1130" s="147">
        <v>3.1067897257203946E-5</v>
      </c>
      <c r="E1130" s="147">
        <v>2.3899173026153435E-3</v>
      </c>
      <c r="F1130" s="147">
        <v>0</v>
      </c>
      <c r="G1130" s="147">
        <v>0</v>
      </c>
      <c r="H1130" s="147">
        <v>0</v>
      </c>
      <c r="I1130" s="147">
        <v>0</v>
      </c>
      <c r="J1130" s="147">
        <v>0</v>
      </c>
      <c r="K1130" s="147">
        <v>0</v>
      </c>
      <c r="L1130" s="148">
        <v>0</v>
      </c>
    </row>
    <row r="1131" spans="1:12" x14ac:dyDescent="0.35">
      <c r="A1131" s="649"/>
      <c r="B1131" s="566"/>
      <c r="C1131" s="32" t="s">
        <v>214</v>
      </c>
      <c r="D1131" s="147">
        <v>3.8979531025753345E-3</v>
      </c>
      <c r="E1131" s="147">
        <v>5.6178708741516708E-3</v>
      </c>
      <c r="F1131" s="147">
        <v>0</v>
      </c>
      <c r="G1131" s="147">
        <v>0</v>
      </c>
      <c r="H1131" s="147">
        <v>0</v>
      </c>
      <c r="I1131" s="147">
        <v>0</v>
      </c>
      <c r="J1131" s="147">
        <v>0</v>
      </c>
      <c r="K1131" s="147">
        <v>0</v>
      </c>
      <c r="L1131" s="148">
        <v>0</v>
      </c>
    </row>
    <row r="1132" spans="1:12" x14ac:dyDescent="0.35">
      <c r="A1132" s="649"/>
      <c r="B1132" s="566"/>
      <c r="C1132" s="32" t="s">
        <v>215</v>
      </c>
      <c r="D1132" s="147">
        <v>1.3335056064382338E-2</v>
      </c>
      <c r="E1132" s="147">
        <v>0</v>
      </c>
      <c r="F1132" s="147">
        <v>0</v>
      </c>
      <c r="G1132" s="147">
        <v>0</v>
      </c>
      <c r="H1132" s="147">
        <v>0</v>
      </c>
      <c r="I1132" s="147">
        <v>0</v>
      </c>
      <c r="J1132" s="147">
        <v>0</v>
      </c>
      <c r="K1132" s="147">
        <v>0</v>
      </c>
      <c r="L1132" s="148">
        <v>0</v>
      </c>
    </row>
    <row r="1133" spans="1:12" x14ac:dyDescent="0.35">
      <c r="A1133" s="649"/>
      <c r="B1133" s="566"/>
      <c r="C1133" s="32" t="s">
        <v>216</v>
      </c>
      <c r="D1133" s="147">
        <v>0</v>
      </c>
      <c r="E1133" s="147">
        <v>0</v>
      </c>
      <c r="F1133" s="147">
        <v>0</v>
      </c>
      <c r="G1133" s="147">
        <v>0</v>
      </c>
      <c r="H1133" s="147">
        <v>0</v>
      </c>
      <c r="I1133" s="147">
        <v>0</v>
      </c>
      <c r="J1133" s="147">
        <v>0</v>
      </c>
      <c r="K1133" s="147">
        <v>0</v>
      </c>
      <c r="L1133" s="148">
        <v>0</v>
      </c>
    </row>
    <row r="1134" spans="1:12" x14ac:dyDescent="0.35">
      <c r="A1134" s="649"/>
      <c r="B1134" s="566"/>
      <c r="C1134" s="32" t="s">
        <v>217</v>
      </c>
      <c r="D1134" s="147">
        <v>0</v>
      </c>
      <c r="E1134" s="147">
        <v>0</v>
      </c>
      <c r="F1134" s="147">
        <v>0</v>
      </c>
      <c r="G1134" s="147">
        <v>0</v>
      </c>
      <c r="H1134" s="147">
        <v>0</v>
      </c>
      <c r="I1134" s="147">
        <v>0</v>
      </c>
      <c r="J1134" s="147">
        <v>0</v>
      </c>
      <c r="K1134" s="147">
        <v>0</v>
      </c>
      <c r="L1134" s="148">
        <v>0</v>
      </c>
    </row>
    <row r="1135" spans="1:12" x14ac:dyDescent="0.35">
      <c r="A1135" s="649"/>
      <c r="B1135" s="566"/>
      <c r="C1135" s="32" t="s">
        <v>218</v>
      </c>
      <c r="D1135" s="147">
        <v>0</v>
      </c>
      <c r="E1135" s="147">
        <v>0</v>
      </c>
      <c r="F1135" s="147">
        <v>0</v>
      </c>
      <c r="G1135" s="147">
        <v>3.1928884525710036E-2</v>
      </c>
      <c r="H1135" s="147">
        <v>0</v>
      </c>
      <c r="I1135" s="147">
        <v>0</v>
      </c>
      <c r="J1135" s="147">
        <v>0</v>
      </c>
      <c r="K1135" s="147">
        <v>0</v>
      </c>
      <c r="L1135" s="148">
        <v>0</v>
      </c>
    </row>
    <row r="1136" spans="1:12" ht="15" thickBot="1" x14ac:dyDescent="0.4">
      <c r="A1136" s="649"/>
      <c r="B1136" s="567"/>
      <c r="C1136" s="143" t="s">
        <v>219</v>
      </c>
      <c r="D1136" s="149">
        <v>0</v>
      </c>
      <c r="E1136" s="149">
        <v>0</v>
      </c>
      <c r="F1136" s="149">
        <v>1.1012597448018874E-2</v>
      </c>
      <c r="G1136" s="149">
        <v>0</v>
      </c>
      <c r="H1136" s="149">
        <v>0</v>
      </c>
      <c r="I1136" s="149">
        <v>0</v>
      </c>
      <c r="J1136" s="149">
        <v>0</v>
      </c>
      <c r="K1136" s="149">
        <v>0</v>
      </c>
      <c r="L1136" s="150">
        <v>0</v>
      </c>
    </row>
    <row r="1137" spans="1:12" x14ac:dyDescent="0.35">
      <c r="A1137" s="649"/>
      <c r="B1137" s="565" t="s">
        <v>157</v>
      </c>
      <c r="C1137" s="142" t="s">
        <v>210</v>
      </c>
      <c r="D1137" s="145">
        <v>0.29144004075231511</v>
      </c>
      <c r="E1137" s="145">
        <v>4.7035475554915495E-4</v>
      </c>
      <c r="F1137" s="145">
        <v>7.9040851648273739E-3</v>
      </c>
      <c r="G1137" s="145">
        <v>0</v>
      </c>
      <c r="H1137" s="145">
        <v>0</v>
      </c>
      <c r="I1137" s="145">
        <v>0.39992998316630829</v>
      </c>
      <c r="J1137" s="145">
        <v>0.15450730883055816</v>
      </c>
      <c r="K1137" s="145">
        <v>0</v>
      </c>
      <c r="L1137" s="146">
        <v>0</v>
      </c>
    </row>
    <row r="1138" spans="1:12" x14ac:dyDescent="0.35">
      <c r="A1138" s="649"/>
      <c r="B1138" s="566"/>
      <c r="C1138" s="32" t="s">
        <v>211</v>
      </c>
      <c r="D1138" s="147">
        <v>5.1590597073525431E-2</v>
      </c>
      <c r="E1138" s="147">
        <v>7.9444614631884736E-2</v>
      </c>
      <c r="F1138" s="147">
        <v>0</v>
      </c>
      <c r="G1138" s="147">
        <v>0</v>
      </c>
      <c r="H1138" s="147">
        <v>0</v>
      </c>
      <c r="I1138" s="147">
        <v>0</v>
      </c>
      <c r="J1138" s="147">
        <v>0</v>
      </c>
      <c r="K1138" s="147">
        <v>4.7326692431428315E-3</v>
      </c>
      <c r="L1138" s="148">
        <v>0</v>
      </c>
    </row>
    <row r="1139" spans="1:12" x14ac:dyDescent="0.35">
      <c r="A1139" s="649"/>
      <c r="B1139" s="566"/>
      <c r="C1139" s="32" t="s">
        <v>212</v>
      </c>
      <c r="D1139" s="147">
        <v>0</v>
      </c>
      <c r="E1139" s="147">
        <v>0</v>
      </c>
      <c r="F1139" s="147">
        <v>0</v>
      </c>
      <c r="G1139" s="147">
        <v>0</v>
      </c>
      <c r="H1139" s="147">
        <v>0</v>
      </c>
      <c r="I1139" s="147">
        <v>0</v>
      </c>
      <c r="J1139" s="147">
        <v>0</v>
      </c>
      <c r="K1139" s="147">
        <v>0</v>
      </c>
      <c r="L1139" s="148">
        <v>0</v>
      </c>
    </row>
    <row r="1140" spans="1:12" x14ac:dyDescent="0.35">
      <c r="A1140" s="649"/>
      <c r="B1140" s="566"/>
      <c r="C1140" s="32" t="s">
        <v>213</v>
      </c>
      <c r="D1140" s="147">
        <v>0</v>
      </c>
      <c r="E1140" s="147">
        <v>0</v>
      </c>
      <c r="F1140" s="147">
        <v>0</v>
      </c>
      <c r="G1140" s="147">
        <v>0</v>
      </c>
      <c r="H1140" s="147">
        <v>0</v>
      </c>
      <c r="I1140" s="147">
        <v>0</v>
      </c>
      <c r="J1140" s="147">
        <v>0</v>
      </c>
      <c r="K1140" s="147">
        <v>0</v>
      </c>
      <c r="L1140" s="148">
        <v>0</v>
      </c>
    </row>
    <row r="1141" spans="1:12" x14ac:dyDescent="0.35">
      <c r="A1141" s="649"/>
      <c r="B1141" s="566"/>
      <c r="C1141" s="32" t="s">
        <v>214</v>
      </c>
      <c r="D1141" s="147">
        <v>1.2846479928453638E-4</v>
      </c>
      <c r="E1141" s="147">
        <v>7.7946848198589625E-3</v>
      </c>
      <c r="F1141" s="147">
        <v>0</v>
      </c>
      <c r="G1141" s="147">
        <v>0</v>
      </c>
      <c r="H1141" s="147">
        <v>0</v>
      </c>
      <c r="I1141" s="147">
        <v>0</v>
      </c>
      <c r="J1141" s="147">
        <v>0</v>
      </c>
      <c r="K1141" s="147">
        <v>0</v>
      </c>
      <c r="L1141" s="148">
        <v>0</v>
      </c>
    </row>
    <row r="1142" spans="1:12" x14ac:dyDescent="0.35">
      <c r="A1142" s="649"/>
      <c r="B1142" s="566"/>
      <c r="C1142" s="32" t="s">
        <v>215</v>
      </c>
      <c r="D1142" s="147">
        <v>2.7195618380733521E-3</v>
      </c>
      <c r="E1142" s="147">
        <v>0</v>
      </c>
      <c r="F1142" s="147">
        <v>0</v>
      </c>
      <c r="G1142" s="147">
        <v>0</v>
      </c>
      <c r="H1142" s="147">
        <v>0</v>
      </c>
      <c r="I1142" s="147">
        <v>0</v>
      </c>
      <c r="J1142" s="147">
        <v>0</v>
      </c>
      <c r="K1142" s="147">
        <v>0</v>
      </c>
      <c r="L1142" s="148">
        <v>0</v>
      </c>
    </row>
    <row r="1143" spans="1:12" x14ac:dyDescent="0.35">
      <c r="A1143" s="649"/>
      <c r="B1143" s="566"/>
      <c r="C1143" s="32" t="s">
        <v>216</v>
      </c>
      <c r="D1143" s="147">
        <v>0</v>
      </c>
      <c r="E1143" s="147">
        <v>0</v>
      </c>
      <c r="F1143" s="147">
        <v>0</v>
      </c>
      <c r="G1143" s="147">
        <v>0</v>
      </c>
      <c r="H1143" s="147">
        <v>0</v>
      </c>
      <c r="I1143" s="147">
        <v>0</v>
      </c>
      <c r="J1143" s="147">
        <v>0</v>
      </c>
      <c r="K1143" s="147">
        <v>0</v>
      </c>
      <c r="L1143" s="148">
        <v>0</v>
      </c>
    </row>
    <row r="1144" spans="1:12" x14ac:dyDescent="0.35">
      <c r="A1144" s="649"/>
      <c r="B1144" s="566"/>
      <c r="C1144" s="32" t="s">
        <v>217</v>
      </c>
      <c r="D1144" s="147">
        <v>0</v>
      </c>
      <c r="E1144" s="147">
        <v>0</v>
      </c>
      <c r="F1144" s="147">
        <v>0</v>
      </c>
      <c r="G1144" s="147">
        <v>0</v>
      </c>
      <c r="H1144" s="147">
        <v>0</v>
      </c>
      <c r="I1144" s="147">
        <v>0</v>
      </c>
      <c r="J1144" s="147">
        <v>0</v>
      </c>
      <c r="K1144" s="147">
        <v>0</v>
      </c>
      <c r="L1144" s="148">
        <v>0</v>
      </c>
    </row>
    <row r="1145" spans="1:12" x14ac:dyDescent="0.35">
      <c r="A1145" s="649"/>
      <c r="B1145" s="566"/>
      <c r="C1145" s="32" t="s">
        <v>218</v>
      </c>
      <c r="D1145" s="147">
        <v>0</v>
      </c>
      <c r="E1145" s="147">
        <v>0</v>
      </c>
      <c r="F1145" s="147">
        <v>0</v>
      </c>
      <c r="G1145" s="147">
        <v>0</v>
      </c>
      <c r="H1145" s="147">
        <v>0</v>
      </c>
      <c r="I1145" s="147">
        <v>0</v>
      </c>
      <c r="J1145" s="147">
        <v>0</v>
      </c>
      <c r="K1145" s="147">
        <v>0</v>
      </c>
      <c r="L1145" s="148">
        <v>0</v>
      </c>
    </row>
    <row r="1146" spans="1:12" ht="15" thickBot="1" x14ac:dyDescent="0.4">
      <c r="A1146" s="649"/>
      <c r="B1146" s="567"/>
      <c r="C1146" s="143" t="s">
        <v>219</v>
      </c>
      <c r="D1146" s="149">
        <v>0</v>
      </c>
      <c r="E1146" s="149">
        <v>0</v>
      </c>
      <c r="F1146" s="149">
        <v>3.2822793312820567E-4</v>
      </c>
      <c r="G1146" s="149">
        <v>0</v>
      </c>
      <c r="H1146" s="149">
        <v>0</v>
      </c>
      <c r="I1146" s="149">
        <v>0</v>
      </c>
      <c r="J1146" s="149">
        <v>0</v>
      </c>
      <c r="K1146" s="149">
        <v>0</v>
      </c>
      <c r="L1146" s="150">
        <v>0</v>
      </c>
    </row>
    <row r="1147" spans="1:12" x14ac:dyDescent="0.35">
      <c r="A1147" s="649"/>
      <c r="B1147" s="565" t="s">
        <v>224</v>
      </c>
      <c r="C1147" s="142" t="s">
        <v>210</v>
      </c>
      <c r="D1147" s="145">
        <v>0.2</v>
      </c>
      <c r="E1147" s="145">
        <v>1.2150703451504958E-3</v>
      </c>
      <c r="F1147" s="145">
        <v>1.490515937331441E-2</v>
      </c>
      <c r="G1147" s="145">
        <v>0</v>
      </c>
      <c r="H1147" s="145">
        <v>3.3410035414588974E-4</v>
      </c>
      <c r="I1147" s="145">
        <v>7.445988537184034E-2</v>
      </c>
      <c r="J1147" s="145">
        <v>5.3299123358958284E-2</v>
      </c>
      <c r="K1147" s="145">
        <v>0</v>
      </c>
      <c r="L1147" s="146">
        <v>0</v>
      </c>
    </row>
    <row r="1148" spans="1:12" x14ac:dyDescent="0.35">
      <c r="A1148" s="649"/>
      <c r="B1148" s="566"/>
      <c r="C1148" s="32" t="s">
        <v>211</v>
      </c>
      <c r="D1148" s="147">
        <v>0.18</v>
      </c>
      <c r="E1148" s="147">
        <v>0.09</v>
      </c>
      <c r="F1148" s="147">
        <v>0</v>
      </c>
      <c r="G1148" s="147">
        <v>2.9424726550323538E-2</v>
      </c>
      <c r="H1148" s="147">
        <v>0</v>
      </c>
      <c r="I1148" s="147">
        <v>0</v>
      </c>
      <c r="J1148" s="147">
        <v>0</v>
      </c>
      <c r="K1148" s="147">
        <v>0</v>
      </c>
      <c r="L1148" s="148">
        <v>0</v>
      </c>
    </row>
    <row r="1149" spans="1:12" x14ac:dyDescent="0.35">
      <c r="A1149" s="649"/>
      <c r="B1149" s="566"/>
      <c r="C1149" s="32" t="s">
        <v>212</v>
      </c>
      <c r="D1149" s="147">
        <v>8.9999999999999993E-3</v>
      </c>
      <c r="E1149" s="147">
        <v>0</v>
      </c>
      <c r="F1149" s="147">
        <v>0</v>
      </c>
      <c r="G1149" s="147">
        <v>0</v>
      </c>
      <c r="H1149" s="147">
        <v>0</v>
      </c>
      <c r="I1149" s="147">
        <v>0</v>
      </c>
      <c r="J1149" s="147">
        <v>0</v>
      </c>
      <c r="K1149" s="147">
        <v>0</v>
      </c>
      <c r="L1149" s="148">
        <v>0</v>
      </c>
    </row>
    <row r="1150" spans="1:12" x14ac:dyDescent="0.35">
      <c r="A1150" s="649"/>
      <c r="B1150" s="566"/>
      <c r="C1150" s="32" t="s">
        <v>213</v>
      </c>
      <c r="D1150" s="147">
        <v>9.8801426464181774E-4</v>
      </c>
      <c r="E1150" s="147">
        <v>1.0049995904268845E-2</v>
      </c>
      <c r="F1150" s="147">
        <v>0</v>
      </c>
      <c r="G1150" s="147">
        <v>0</v>
      </c>
      <c r="H1150" s="147">
        <v>0</v>
      </c>
      <c r="I1150" s="147">
        <v>0</v>
      </c>
      <c r="J1150" s="147">
        <v>0</v>
      </c>
      <c r="K1150" s="147">
        <v>0</v>
      </c>
      <c r="L1150" s="148">
        <v>0</v>
      </c>
    </row>
    <row r="1151" spans="1:12" x14ac:dyDescent="0.35">
      <c r="A1151" s="649"/>
      <c r="B1151" s="566"/>
      <c r="C1151" s="32" t="s">
        <v>214</v>
      </c>
      <c r="D1151" s="147">
        <v>1.6691780178967958E-2</v>
      </c>
      <c r="E1151" s="147">
        <v>0.19874449824921064</v>
      </c>
      <c r="F1151" s="147">
        <v>0</v>
      </c>
      <c r="G1151" s="147">
        <v>0</v>
      </c>
      <c r="H1151" s="147">
        <v>0</v>
      </c>
      <c r="I1151" s="147">
        <v>0</v>
      </c>
      <c r="J1151" s="147">
        <v>0</v>
      </c>
      <c r="K1151" s="147">
        <v>0</v>
      </c>
      <c r="L1151" s="148">
        <v>0</v>
      </c>
    </row>
    <row r="1152" spans="1:12" x14ac:dyDescent="0.35">
      <c r="A1152" s="649"/>
      <c r="B1152" s="566"/>
      <c r="C1152" s="32" t="s">
        <v>215</v>
      </c>
      <c r="D1152" s="147">
        <v>4.1510829465053753E-3</v>
      </c>
      <c r="E1152" s="147">
        <v>0</v>
      </c>
      <c r="F1152" s="147">
        <v>0</v>
      </c>
      <c r="G1152" s="147">
        <v>0</v>
      </c>
      <c r="H1152" s="147">
        <v>0</v>
      </c>
      <c r="I1152" s="147">
        <v>0</v>
      </c>
      <c r="J1152" s="147">
        <v>0</v>
      </c>
      <c r="K1152" s="147">
        <v>0</v>
      </c>
      <c r="L1152" s="148">
        <v>0</v>
      </c>
    </row>
    <row r="1153" spans="1:12" x14ac:dyDescent="0.35">
      <c r="A1153" s="649"/>
      <c r="B1153" s="566"/>
      <c r="C1153" s="32" t="s">
        <v>216</v>
      </c>
      <c r="D1153" s="147">
        <v>0</v>
      </c>
      <c r="E1153" s="147">
        <v>0</v>
      </c>
      <c r="F1153" s="147">
        <v>0</v>
      </c>
      <c r="G1153" s="147">
        <v>0</v>
      </c>
      <c r="H1153" s="147">
        <v>0</v>
      </c>
      <c r="I1153" s="147">
        <v>0</v>
      </c>
      <c r="J1153" s="147">
        <v>0</v>
      </c>
      <c r="K1153" s="147">
        <v>0</v>
      </c>
      <c r="L1153" s="148">
        <v>0</v>
      </c>
    </row>
    <row r="1154" spans="1:12" x14ac:dyDescent="0.35">
      <c r="A1154" s="649"/>
      <c r="B1154" s="566"/>
      <c r="C1154" s="32" t="s">
        <v>217</v>
      </c>
      <c r="D1154" s="147">
        <v>0</v>
      </c>
      <c r="E1154" s="147">
        <v>0</v>
      </c>
      <c r="F1154" s="147">
        <v>0</v>
      </c>
      <c r="G1154" s="147">
        <v>0</v>
      </c>
      <c r="H1154" s="147">
        <v>0</v>
      </c>
      <c r="I1154" s="147">
        <v>0</v>
      </c>
      <c r="J1154" s="147">
        <v>0</v>
      </c>
      <c r="K1154" s="147">
        <v>0</v>
      </c>
      <c r="L1154" s="148">
        <v>0</v>
      </c>
    </row>
    <row r="1155" spans="1:12" x14ac:dyDescent="0.35">
      <c r="A1155" s="649"/>
      <c r="B1155" s="566"/>
      <c r="C1155" s="32" t="s">
        <v>218</v>
      </c>
      <c r="D1155" s="147">
        <v>0</v>
      </c>
      <c r="E1155" s="147">
        <v>0</v>
      </c>
      <c r="F1155" s="147">
        <v>0</v>
      </c>
      <c r="G1155" s="147">
        <v>0.11686893055850862</v>
      </c>
      <c r="H1155" s="147">
        <v>0</v>
      </c>
      <c r="I1155" s="147">
        <v>0</v>
      </c>
      <c r="J1155" s="147">
        <v>0</v>
      </c>
      <c r="K1155" s="147">
        <v>0</v>
      </c>
      <c r="L1155" s="148">
        <v>0</v>
      </c>
    </row>
    <row r="1156" spans="1:12" ht="15" thickBot="1" x14ac:dyDescent="0.4">
      <c r="A1156" s="649"/>
      <c r="B1156" s="567"/>
      <c r="C1156" s="143" t="s">
        <v>219</v>
      </c>
      <c r="D1156" s="149">
        <v>0</v>
      </c>
      <c r="E1156" s="149">
        <v>0</v>
      </c>
      <c r="F1156" s="149">
        <v>6.4944271619806621E-4</v>
      </c>
      <c r="G1156" s="149">
        <v>0</v>
      </c>
      <c r="H1156" s="149">
        <v>0</v>
      </c>
      <c r="I1156" s="149">
        <v>0</v>
      </c>
      <c r="J1156" s="149">
        <v>0</v>
      </c>
      <c r="K1156" s="149">
        <v>0</v>
      </c>
      <c r="L1156" s="150">
        <v>0</v>
      </c>
    </row>
    <row r="1157" spans="1:12" x14ac:dyDescent="0.35">
      <c r="A1157" s="649"/>
      <c r="B1157" s="565" t="s">
        <v>159</v>
      </c>
      <c r="C1157" s="142" t="s">
        <v>210</v>
      </c>
      <c r="D1157" s="145">
        <v>7.4999999999999997E-2</v>
      </c>
      <c r="E1157" s="145">
        <v>9.8181653207871399E-6</v>
      </c>
      <c r="F1157" s="145">
        <v>6.9819838299702191E-3</v>
      </c>
      <c r="G1157" s="145">
        <v>0</v>
      </c>
      <c r="H1157" s="145">
        <v>3.8362087015002722E-3</v>
      </c>
      <c r="I1157" s="145">
        <v>0.12163168649770729</v>
      </c>
      <c r="J1157" s="145">
        <v>0.14055384691293349</v>
      </c>
      <c r="K1157" s="145">
        <v>0</v>
      </c>
      <c r="L1157" s="146">
        <v>0</v>
      </c>
    </row>
    <row r="1158" spans="1:12" x14ac:dyDescent="0.35">
      <c r="A1158" s="649"/>
      <c r="B1158" s="566"/>
      <c r="C1158" s="32" t="s">
        <v>211</v>
      </c>
      <c r="D1158" s="147">
        <v>0.06</v>
      </c>
      <c r="E1158" s="147">
        <v>0.04</v>
      </c>
      <c r="F1158" s="147">
        <v>0</v>
      </c>
      <c r="G1158" s="147">
        <v>2.9854146581324511E-2</v>
      </c>
      <c r="H1158" s="147">
        <v>0</v>
      </c>
      <c r="I1158" s="147">
        <v>0</v>
      </c>
      <c r="J1158" s="147">
        <v>0</v>
      </c>
      <c r="K1158" s="147">
        <v>5.5061480961359401E-3</v>
      </c>
      <c r="L1158" s="148">
        <v>0</v>
      </c>
    </row>
    <row r="1159" spans="1:12" x14ac:dyDescent="0.35">
      <c r="A1159" s="649"/>
      <c r="B1159" s="566"/>
      <c r="C1159" s="32" t="s">
        <v>212</v>
      </c>
      <c r="D1159" s="147">
        <v>0</v>
      </c>
      <c r="E1159" s="147">
        <v>0</v>
      </c>
      <c r="F1159" s="147">
        <v>0</v>
      </c>
      <c r="G1159" s="147">
        <v>0</v>
      </c>
      <c r="H1159" s="147">
        <v>0</v>
      </c>
      <c r="I1159" s="147">
        <v>0</v>
      </c>
      <c r="J1159" s="147">
        <v>0</v>
      </c>
      <c r="K1159" s="147">
        <v>0</v>
      </c>
      <c r="L1159" s="148">
        <v>0</v>
      </c>
    </row>
    <row r="1160" spans="1:12" x14ac:dyDescent="0.35">
      <c r="A1160" s="649"/>
      <c r="B1160" s="566"/>
      <c r="C1160" s="32" t="s">
        <v>213</v>
      </c>
      <c r="D1160" s="147">
        <v>1.7973844480167599E-7</v>
      </c>
      <c r="E1160" s="147">
        <v>2.3934734739535394E-4</v>
      </c>
      <c r="F1160" s="147">
        <v>0</v>
      </c>
      <c r="G1160" s="147">
        <v>0</v>
      </c>
      <c r="H1160" s="147">
        <v>0</v>
      </c>
      <c r="I1160" s="147">
        <v>0</v>
      </c>
      <c r="J1160" s="147">
        <v>0</v>
      </c>
      <c r="K1160" s="147">
        <v>0</v>
      </c>
      <c r="L1160" s="148">
        <v>0</v>
      </c>
    </row>
    <row r="1161" spans="1:12" x14ac:dyDescent="0.35">
      <c r="A1161" s="649"/>
      <c r="B1161" s="566"/>
      <c r="C1161" s="32" t="s">
        <v>214</v>
      </c>
      <c r="D1161" s="147">
        <v>0.15116639040972341</v>
      </c>
      <c r="E1161" s="147">
        <v>0</v>
      </c>
      <c r="F1161" s="147">
        <v>0</v>
      </c>
      <c r="G1161" s="147">
        <v>0</v>
      </c>
      <c r="H1161" s="147">
        <v>0</v>
      </c>
      <c r="I1161" s="147">
        <v>0</v>
      </c>
      <c r="J1161" s="147">
        <v>0</v>
      </c>
      <c r="K1161" s="147">
        <v>0</v>
      </c>
      <c r="L1161" s="148">
        <v>0</v>
      </c>
    </row>
    <row r="1162" spans="1:12" x14ac:dyDescent="0.35">
      <c r="A1162" s="649"/>
      <c r="B1162" s="566"/>
      <c r="C1162" s="32" t="s">
        <v>215</v>
      </c>
      <c r="D1162" s="147">
        <v>0.29615599922758679</v>
      </c>
      <c r="E1162" s="147">
        <v>0</v>
      </c>
      <c r="F1162" s="147">
        <v>0</v>
      </c>
      <c r="G1162" s="147">
        <v>0</v>
      </c>
      <c r="H1162" s="147">
        <v>0</v>
      </c>
      <c r="I1162" s="147">
        <v>0</v>
      </c>
      <c r="J1162" s="147">
        <v>0</v>
      </c>
      <c r="K1162" s="147">
        <v>0</v>
      </c>
      <c r="L1162" s="148">
        <v>0</v>
      </c>
    </row>
    <row r="1163" spans="1:12" x14ac:dyDescent="0.35">
      <c r="A1163" s="649"/>
      <c r="B1163" s="566"/>
      <c r="C1163" s="32" t="s">
        <v>216</v>
      </c>
      <c r="D1163" s="147">
        <v>0</v>
      </c>
      <c r="E1163" s="147">
        <v>0</v>
      </c>
      <c r="F1163" s="147">
        <v>0</v>
      </c>
      <c r="G1163" s="147">
        <v>0</v>
      </c>
      <c r="H1163" s="147">
        <v>0</v>
      </c>
      <c r="I1163" s="147">
        <v>0</v>
      </c>
      <c r="J1163" s="147">
        <v>0</v>
      </c>
      <c r="K1163" s="147">
        <v>0</v>
      </c>
      <c r="L1163" s="148">
        <v>0</v>
      </c>
    </row>
    <row r="1164" spans="1:12" x14ac:dyDescent="0.35">
      <c r="A1164" s="649"/>
      <c r="B1164" s="566"/>
      <c r="C1164" s="32" t="s">
        <v>217</v>
      </c>
      <c r="D1164" s="147">
        <v>0</v>
      </c>
      <c r="E1164" s="147">
        <v>0</v>
      </c>
      <c r="F1164" s="147">
        <v>0</v>
      </c>
      <c r="G1164" s="147">
        <v>0</v>
      </c>
      <c r="H1164" s="147">
        <v>0</v>
      </c>
      <c r="I1164" s="147">
        <v>0</v>
      </c>
      <c r="J1164" s="147">
        <v>0</v>
      </c>
      <c r="K1164" s="147">
        <v>0</v>
      </c>
      <c r="L1164" s="148">
        <v>0</v>
      </c>
    </row>
    <row r="1165" spans="1:12" x14ac:dyDescent="0.35">
      <c r="A1165" s="649"/>
      <c r="B1165" s="566"/>
      <c r="C1165" s="32" t="s">
        <v>218</v>
      </c>
      <c r="D1165" s="147">
        <v>0</v>
      </c>
      <c r="E1165" s="147">
        <v>0</v>
      </c>
      <c r="F1165" s="147">
        <v>0</v>
      </c>
      <c r="G1165" s="147">
        <v>3.6670218799748321E-2</v>
      </c>
      <c r="H1165" s="147">
        <v>0</v>
      </c>
      <c r="I1165" s="147">
        <v>0</v>
      </c>
      <c r="J1165" s="147">
        <v>0</v>
      </c>
      <c r="K1165" s="147">
        <v>0</v>
      </c>
      <c r="L1165" s="148">
        <v>0</v>
      </c>
    </row>
    <row r="1166" spans="1:12" ht="15" thickBot="1" x14ac:dyDescent="0.4">
      <c r="A1166" s="649"/>
      <c r="B1166" s="567"/>
      <c r="C1166" s="143" t="s">
        <v>219</v>
      </c>
      <c r="D1166" s="149">
        <v>0</v>
      </c>
      <c r="E1166" s="149">
        <v>0</v>
      </c>
      <c r="F1166" s="149">
        <v>3.500011247151031E-2</v>
      </c>
      <c r="G1166" s="149">
        <v>0</v>
      </c>
      <c r="H1166" s="149">
        <v>0</v>
      </c>
      <c r="I1166" s="149">
        <v>0</v>
      </c>
      <c r="J1166" s="149">
        <v>0</v>
      </c>
      <c r="K1166" s="149">
        <v>0</v>
      </c>
      <c r="L1166" s="150">
        <v>0</v>
      </c>
    </row>
    <row r="1167" spans="1:12" x14ac:dyDescent="0.35">
      <c r="A1167" s="649"/>
      <c r="B1167" s="565" t="s">
        <v>160</v>
      </c>
      <c r="C1167" s="142" t="s">
        <v>210</v>
      </c>
      <c r="D1167" s="145">
        <v>1E-3</v>
      </c>
      <c r="E1167" s="145">
        <v>1.9115360907810686E-5</v>
      </c>
      <c r="F1167" s="145">
        <v>3.5330863890475957E-3</v>
      </c>
      <c r="G1167" s="145">
        <v>0</v>
      </c>
      <c r="H1167" s="145">
        <v>0</v>
      </c>
      <c r="I1167" s="145">
        <v>4.9527130586213608E-2</v>
      </c>
      <c r="J1167" s="145">
        <v>1.6530512348045052E-2</v>
      </c>
      <c r="K1167" s="145">
        <v>0</v>
      </c>
      <c r="L1167" s="146">
        <v>0</v>
      </c>
    </row>
    <row r="1168" spans="1:12" x14ac:dyDescent="0.35">
      <c r="A1168" s="649"/>
      <c r="B1168" s="566"/>
      <c r="C1168" s="32" t="s">
        <v>211</v>
      </c>
      <c r="D1168" s="147">
        <v>1E-3</v>
      </c>
      <c r="E1168" s="147">
        <v>3.0000000000000001E-3</v>
      </c>
      <c r="F1168" s="147">
        <v>0</v>
      </c>
      <c r="G1168" s="147">
        <v>1.2494322455523676E-2</v>
      </c>
      <c r="H1168" s="147">
        <v>0</v>
      </c>
      <c r="I1168" s="147">
        <v>0</v>
      </c>
      <c r="J1168" s="147">
        <v>0</v>
      </c>
      <c r="K1168" s="147">
        <v>4.5452131993554065E-3</v>
      </c>
      <c r="L1168" s="148">
        <v>0</v>
      </c>
    </row>
    <row r="1169" spans="1:12" x14ac:dyDescent="0.35">
      <c r="A1169" s="649"/>
      <c r="B1169" s="566"/>
      <c r="C1169" s="32" t="s">
        <v>212</v>
      </c>
      <c r="D1169" s="147">
        <v>0</v>
      </c>
      <c r="E1169" s="147">
        <v>0</v>
      </c>
      <c r="F1169" s="147">
        <v>0</v>
      </c>
      <c r="G1169" s="147">
        <v>0</v>
      </c>
      <c r="H1169" s="147">
        <v>0</v>
      </c>
      <c r="I1169" s="147">
        <v>0</v>
      </c>
      <c r="J1169" s="147">
        <v>0</v>
      </c>
      <c r="K1169" s="147">
        <v>0</v>
      </c>
      <c r="L1169" s="148">
        <v>0</v>
      </c>
    </row>
    <row r="1170" spans="1:12" x14ac:dyDescent="0.35">
      <c r="A1170" s="649"/>
      <c r="B1170" s="566"/>
      <c r="C1170" s="32" t="s">
        <v>213</v>
      </c>
      <c r="D1170" s="147">
        <v>7.864810719947885E-6</v>
      </c>
      <c r="E1170" s="147">
        <v>1E-3</v>
      </c>
      <c r="F1170" s="147">
        <v>0</v>
      </c>
      <c r="G1170" s="147">
        <v>0</v>
      </c>
      <c r="H1170" s="147">
        <v>0</v>
      </c>
      <c r="I1170" s="147">
        <v>0</v>
      </c>
      <c r="J1170" s="147">
        <v>0</v>
      </c>
      <c r="K1170" s="147">
        <v>0</v>
      </c>
      <c r="L1170" s="148">
        <v>0</v>
      </c>
    </row>
    <row r="1171" spans="1:12" x14ac:dyDescent="0.35">
      <c r="A1171" s="649"/>
      <c r="B1171" s="566"/>
      <c r="C1171" s="32" t="s">
        <v>214</v>
      </c>
      <c r="D1171" s="147">
        <v>0.14000000000000001</v>
      </c>
      <c r="E1171" s="147">
        <v>0.75</v>
      </c>
      <c r="F1171" s="147">
        <v>0</v>
      </c>
      <c r="G1171" s="147">
        <v>0</v>
      </c>
      <c r="H1171" s="147">
        <v>0</v>
      </c>
      <c r="I1171" s="147">
        <v>0</v>
      </c>
      <c r="J1171" s="147">
        <v>0</v>
      </c>
      <c r="K1171" s="147">
        <v>0</v>
      </c>
      <c r="L1171" s="148">
        <v>0</v>
      </c>
    </row>
    <row r="1172" spans="1:12" x14ac:dyDescent="0.35">
      <c r="A1172" s="649"/>
      <c r="B1172" s="566"/>
      <c r="C1172" s="32" t="s">
        <v>215</v>
      </c>
      <c r="D1172" s="147">
        <v>7.6918328733664729E-3</v>
      </c>
      <c r="E1172" s="147">
        <v>0</v>
      </c>
      <c r="F1172" s="147">
        <v>0</v>
      </c>
      <c r="G1172" s="147">
        <v>0</v>
      </c>
      <c r="H1172" s="147">
        <v>0</v>
      </c>
      <c r="I1172" s="147">
        <v>0</v>
      </c>
      <c r="J1172" s="147">
        <v>0</v>
      </c>
      <c r="K1172" s="147">
        <v>0</v>
      </c>
      <c r="L1172" s="148">
        <v>0</v>
      </c>
    </row>
    <row r="1173" spans="1:12" x14ac:dyDescent="0.35">
      <c r="A1173" s="649"/>
      <c r="B1173" s="566"/>
      <c r="C1173" s="32" t="s">
        <v>216</v>
      </c>
      <c r="D1173" s="147">
        <v>0</v>
      </c>
      <c r="E1173" s="147">
        <v>0</v>
      </c>
      <c r="F1173" s="147">
        <v>0</v>
      </c>
      <c r="G1173" s="147">
        <v>0</v>
      </c>
      <c r="H1173" s="147">
        <v>0</v>
      </c>
      <c r="I1173" s="147">
        <v>0</v>
      </c>
      <c r="J1173" s="147">
        <v>0</v>
      </c>
      <c r="K1173" s="147">
        <v>0</v>
      </c>
      <c r="L1173" s="148">
        <v>0</v>
      </c>
    </row>
    <row r="1174" spans="1:12" x14ac:dyDescent="0.35">
      <c r="A1174" s="649"/>
      <c r="B1174" s="566"/>
      <c r="C1174" s="32" t="s">
        <v>217</v>
      </c>
      <c r="D1174" s="147">
        <v>0</v>
      </c>
      <c r="E1174" s="147">
        <v>0</v>
      </c>
      <c r="F1174" s="147">
        <v>0</v>
      </c>
      <c r="G1174" s="147">
        <v>0</v>
      </c>
      <c r="H1174" s="147">
        <v>0</v>
      </c>
      <c r="I1174" s="147">
        <v>0</v>
      </c>
      <c r="J1174" s="147">
        <v>0</v>
      </c>
      <c r="K1174" s="147">
        <v>0</v>
      </c>
      <c r="L1174" s="148">
        <v>0</v>
      </c>
    </row>
    <row r="1175" spans="1:12" x14ac:dyDescent="0.35">
      <c r="A1175" s="649"/>
      <c r="B1175" s="566"/>
      <c r="C1175" s="32" t="s">
        <v>218</v>
      </c>
      <c r="D1175" s="147">
        <v>0</v>
      </c>
      <c r="E1175" s="147">
        <v>0</v>
      </c>
      <c r="F1175" s="147">
        <v>0</v>
      </c>
      <c r="G1175" s="147">
        <v>1.3921398607328639E-2</v>
      </c>
      <c r="H1175" s="147">
        <v>0</v>
      </c>
      <c r="I1175" s="147">
        <v>0</v>
      </c>
      <c r="J1175" s="147">
        <v>0</v>
      </c>
      <c r="K1175" s="147">
        <v>0</v>
      </c>
      <c r="L1175" s="148">
        <v>0</v>
      </c>
    </row>
    <row r="1176" spans="1:12" ht="15" thickBot="1" x14ac:dyDescent="0.4">
      <c r="A1176" s="649"/>
      <c r="B1176" s="567"/>
      <c r="C1176" s="143" t="s">
        <v>219</v>
      </c>
      <c r="D1176" s="149">
        <v>0</v>
      </c>
      <c r="E1176" s="149">
        <v>0</v>
      </c>
      <c r="F1176" s="149">
        <v>6.9199935749525389E-4</v>
      </c>
      <c r="G1176" s="149">
        <v>0</v>
      </c>
      <c r="H1176" s="149">
        <v>0</v>
      </c>
      <c r="I1176" s="149">
        <v>0</v>
      </c>
      <c r="J1176" s="149">
        <v>0</v>
      </c>
      <c r="K1176" s="149">
        <v>0</v>
      </c>
      <c r="L1176" s="150">
        <v>0</v>
      </c>
    </row>
    <row r="1177" spans="1:12" x14ac:dyDescent="0.35">
      <c r="A1177" s="649"/>
      <c r="B1177" s="565" t="s">
        <v>161</v>
      </c>
      <c r="C1177" s="142" t="s">
        <v>210</v>
      </c>
      <c r="D1177" s="145">
        <v>0.33467031381406626</v>
      </c>
      <c r="E1177" s="145">
        <v>3.0689990498657524E-5</v>
      </c>
      <c r="F1177" s="145">
        <v>1.1444744413571174E-2</v>
      </c>
      <c r="G1177" s="145">
        <v>0</v>
      </c>
      <c r="H1177" s="145">
        <v>1.5842687986865334E-2</v>
      </c>
      <c r="I1177" s="145">
        <v>8.2736404388612711E-2</v>
      </c>
      <c r="J1177" s="145">
        <v>0.119259535839768</v>
      </c>
      <c r="K1177" s="145">
        <v>0</v>
      </c>
      <c r="L1177" s="146">
        <v>0</v>
      </c>
    </row>
    <row r="1178" spans="1:12" x14ac:dyDescent="0.35">
      <c r="A1178" s="649"/>
      <c r="B1178" s="566"/>
      <c r="C1178" s="32" t="s">
        <v>211</v>
      </c>
      <c r="D1178" s="147">
        <v>0.24507800207031766</v>
      </c>
      <c r="E1178" s="147">
        <v>6.8130927535043892E-2</v>
      </c>
      <c r="F1178" s="147">
        <v>0</v>
      </c>
      <c r="G1178" s="147">
        <v>2.1998246361771123E-3</v>
      </c>
      <c r="H1178" s="147">
        <v>0</v>
      </c>
      <c r="I1178" s="147">
        <v>0</v>
      </c>
      <c r="J1178" s="147">
        <v>0</v>
      </c>
      <c r="K1178" s="147">
        <v>4.7959654298393743E-3</v>
      </c>
      <c r="L1178" s="148">
        <v>0</v>
      </c>
    </row>
    <row r="1179" spans="1:12" x14ac:dyDescent="0.35">
      <c r="A1179" s="649"/>
      <c r="B1179" s="566"/>
      <c r="C1179" s="32" t="s">
        <v>212</v>
      </c>
      <c r="D1179" s="147">
        <v>0</v>
      </c>
      <c r="E1179" s="147">
        <v>0</v>
      </c>
      <c r="F1179" s="147">
        <v>0</v>
      </c>
      <c r="G1179" s="147">
        <v>0</v>
      </c>
      <c r="H1179" s="147">
        <v>0</v>
      </c>
      <c r="I1179" s="147">
        <v>0</v>
      </c>
      <c r="J1179" s="147">
        <v>0</v>
      </c>
      <c r="K1179" s="147">
        <v>0</v>
      </c>
      <c r="L1179" s="148">
        <v>0</v>
      </c>
    </row>
    <row r="1180" spans="1:12" x14ac:dyDescent="0.35">
      <c r="A1180" s="649"/>
      <c r="B1180" s="566"/>
      <c r="C1180" s="32" t="s">
        <v>213</v>
      </c>
      <c r="D1180" s="147">
        <v>2.4830732252446364E-4</v>
      </c>
      <c r="E1180" s="147">
        <v>6.9854396860159762E-4</v>
      </c>
      <c r="F1180" s="147">
        <v>0</v>
      </c>
      <c r="G1180" s="147">
        <v>0</v>
      </c>
      <c r="H1180" s="147">
        <v>0</v>
      </c>
      <c r="I1180" s="147">
        <v>0</v>
      </c>
      <c r="J1180" s="147">
        <v>0</v>
      </c>
      <c r="K1180" s="147">
        <v>0</v>
      </c>
      <c r="L1180" s="148">
        <v>0</v>
      </c>
    </row>
    <row r="1181" spans="1:12" x14ac:dyDescent="0.35">
      <c r="A1181" s="649"/>
      <c r="B1181" s="566"/>
      <c r="C1181" s="32" t="s">
        <v>214</v>
      </c>
      <c r="D1181" s="147">
        <v>2.4203664539955302E-2</v>
      </c>
      <c r="E1181" s="147">
        <v>6.1640826802963769E-3</v>
      </c>
      <c r="F1181" s="147">
        <v>0</v>
      </c>
      <c r="G1181" s="147">
        <v>0</v>
      </c>
      <c r="H1181" s="147">
        <v>0</v>
      </c>
      <c r="I1181" s="147">
        <v>0</v>
      </c>
      <c r="J1181" s="147">
        <v>0</v>
      </c>
      <c r="K1181" s="147">
        <v>0</v>
      </c>
      <c r="L1181" s="148">
        <v>0</v>
      </c>
    </row>
    <row r="1182" spans="1:12" x14ac:dyDescent="0.35">
      <c r="A1182" s="649"/>
      <c r="B1182" s="566"/>
      <c r="C1182" s="32" t="s">
        <v>215</v>
      </c>
      <c r="D1182" s="147">
        <v>2.6413758286842608E-2</v>
      </c>
      <c r="E1182" s="147">
        <v>0</v>
      </c>
      <c r="F1182" s="147">
        <v>0</v>
      </c>
      <c r="G1182" s="147">
        <v>0</v>
      </c>
      <c r="H1182" s="147">
        <v>0</v>
      </c>
      <c r="I1182" s="147">
        <v>0</v>
      </c>
      <c r="J1182" s="147">
        <v>0</v>
      </c>
      <c r="K1182" s="147">
        <v>0</v>
      </c>
      <c r="L1182" s="148">
        <v>0</v>
      </c>
    </row>
    <row r="1183" spans="1:12" x14ac:dyDescent="0.35">
      <c r="A1183" s="649"/>
      <c r="B1183" s="566"/>
      <c r="C1183" s="32" t="s">
        <v>216</v>
      </c>
      <c r="D1183" s="147">
        <v>0</v>
      </c>
      <c r="E1183" s="147">
        <v>0</v>
      </c>
      <c r="F1183" s="147">
        <v>0</v>
      </c>
      <c r="G1183" s="147">
        <v>0</v>
      </c>
      <c r="H1183" s="147">
        <v>0</v>
      </c>
      <c r="I1183" s="147">
        <v>0</v>
      </c>
      <c r="J1183" s="147">
        <v>0</v>
      </c>
      <c r="K1183" s="147">
        <v>0</v>
      </c>
      <c r="L1183" s="148">
        <v>0</v>
      </c>
    </row>
    <row r="1184" spans="1:12" x14ac:dyDescent="0.35">
      <c r="A1184" s="649"/>
      <c r="B1184" s="566"/>
      <c r="C1184" s="32" t="s">
        <v>217</v>
      </c>
      <c r="D1184" s="147">
        <v>0</v>
      </c>
      <c r="E1184" s="147">
        <v>0</v>
      </c>
      <c r="F1184" s="147">
        <v>0</v>
      </c>
      <c r="G1184" s="147">
        <v>0</v>
      </c>
      <c r="H1184" s="147">
        <v>0</v>
      </c>
      <c r="I1184" s="147">
        <v>0</v>
      </c>
      <c r="J1184" s="147">
        <v>0</v>
      </c>
      <c r="K1184" s="147">
        <v>0</v>
      </c>
      <c r="L1184" s="148">
        <v>0</v>
      </c>
    </row>
    <row r="1185" spans="1:12" x14ac:dyDescent="0.35">
      <c r="A1185" s="649"/>
      <c r="B1185" s="566"/>
      <c r="C1185" s="32" t="s">
        <v>218</v>
      </c>
      <c r="D1185" s="147">
        <v>0</v>
      </c>
      <c r="E1185" s="147">
        <v>0</v>
      </c>
      <c r="F1185" s="147">
        <v>0</v>
      </c>
      <c r="G1185" s="147">
        <v>3.6429749628119165E-2</v>
      </c>
      <c r="H1185" s="147">
        <v>0</v>
      </c>
      <c r="I1185" s="147">
        <v>0</v>
      </c>
      <c r="J1185" s="147">
        <v>0</v>
      </c>
      <c r="K1185" s="147">
        <v>0</v>
      </c>
      <c r="L1185" s="148">
        <v>0</v>
      </c>
    </row>
    <row r="1186" spans="1:12" ht="15" thickBot="1" x14ac:dyDescent="0.4">
      <c r="A1186" s="649"/>
      <c r="B1186" s="567"/>
      <c r="C1186" s="143" t="s">
        <v>219</v>
      </c>
      <c r="D1186" s="149">
        <v>0</v>
      </c>
      <c r="E1186" s="149">
        <v>0</v>
      </c>
      <c r="F1186" s="149">
        <v>2.4572281788198508E-2</v>
      </c>
      <c r="G1186" s="149">
        <v>0</v>
      </c>
      <c r="H1186" s="149">
        <v>0</v>
      </c>
      <c r="I1186" s="149">
        <v>0</v>
      </c>
      <c r="J1186" s="149">
        <v>0</v>
      </c>
      <c r="K1186" s="149">
        <v>0</v>
      </c>
      <c r="L1186" s="150">
        <v>0</v>
      </c>
    </row>
    <row r="1187" spans="1:12" x14ac:dyDescent="0.35">
      <c r="A1187" s="649"/>
      <c r="B1187" s="565" t="s">
        <v>162</v>
      </c>
      <c r="C1187" s="142" t="s">
        <v>210</v>
      </c>
      <c r="D1187" s="145">
        <v>9.53701581757775E-2</v>
      </c>
      <c r="E1187" s="145">
        <v>1.844119878089222E-5</v>
      </c>
      <c r="F1187" s="145">
        <v>1.584743060523543E-2</v>
      </c>
      <c r="G1187" s="145">
        <v>0</v>
      </c>
      <c r="H1187" s="145">
        <v>1.8304727137990012E-2</v>
      </c>
      <c r="I1187" s="145">
        <v>5.0702994164093233E-2</v>
      </c>
      <c r="J1187" s="145">
        <v>0.17869221249284864</v>
      </c>
      <c r="K1187" s="145">
        <v>0</v>
      </c>
      <c r="L1187" s="146">
        <v>0</v>
      </c>
    </row>
    <row r="1188" spans="1:12" x14ac:dyDescent="0.35">
      <c r="A1188" s="649"/>
      <c r="B1188" s="566"/>
      <c r="C1188" s="32" t="s">
        <v>211</v>
      </c>
      <c r="D1188" s="147">
        <v>0.3</v>
      </c>
      <c r="E1188" s="147">
        <v>4.2999999999999997E-2</v>
      </c>
      <c r="F1188" s="147">
        <v>0</v>
      </c>
      <c r="G1188" s="147">
        <v>7.687096197325125E-3</v>
      </c>
      <c r="H1188" s="147">
        <v>0</v>
      </c>
      <c r="I1188" s="147">
        <v>0</v>
      </c>
      <c r="J1188" s="147">
        <v>0</v>
      </c>
      <c r="K1188" s="147">
        <v>5.2962607461912222E-3</v>
      </c>
      <c r="L1188" s="148">
        <v>0</v>
      </c>
    </row>
    <row r="1189" spans="1:12" x14ac:dyDescent="0.35">
      <c r="A1189" s="649"/>
      <c r="B1189" s="566"/>
      <c r="C1189" s="32" t="s">
        <v>212</v>
      </c>
      <c r="D1189" s="147">
        <v>1.0517441490198228E-3</v>
      </c>
      <c r="E1189" s="147">
        <v>4.5127575559838915E-5</v>
      </c>
      <c r="F1189" s="147">
        <v>0</v>
      </c>
      <c r="G1189" s="147">
        <v>0</v>
      </c>
      <c r="H1189" s="147">
        <v>0</v>
      </c>
      <c r="I1189" s="147">
        <v>0</v>
      </c>
      <c r="J1189" s="147">
        <v>0</v>
      </c>
      <c r="K1189" s="147">
        <v>0</v>
      </c>
      <c r="L1189" s="148">
        <v>0</v>
      </c>
    </row>
    <row r="1190" spans="1:12" x14ac:dyDescent="0.35">
      <c r="A1190" s="649"/>
      <c r="B1190" s="566"/>
      <c r="C1190" s="32" t="s">
        <v>213</v>
      </c>
      <c r="D1190" s="147">
        <v>3.3880039564880588E-5</v>
      </c>
      <c r="E1190" s="147">
        <v>3.798854805864582E-3</v>
      </c>
      <c r="F1190" s="147">
        <v>0</v>
      </c>
      <c r="G1190" s="147">
        <v>0</v>
      </c>
      <c r="H1190" s="147">
        <v>0</v>
      </c>
      <c r="I1190" s="147">
        <v>0</v>
      </c>
      <c r="J1190" s="147">
        <v>0</v>
      </c>
      <c r="K1190" s="147">
        <v>0</v>
      </c>
      <c r="L1190" s="148">
        <v>0</v>
      </c>
    </row>
    <row r="1191" spans="1:12" x14ac:dyDescent="0.35">
      <c r="A1191" s="649"/>
      <c r="B1191" s="566"/>
      <c r="C1191" s="32" t="s">
        <v>214</v>
      </c>
      <c r="D1191" s="147">
        <v>0.15631598582188053</v>
      </c>
      <c r="E1191" s="147">
        <v>5.2418266475134381E-2</v>
      </c>
      <c r="F1191" s="147">
        <v>0</v>
      </c>
      <c r="G1191" s="147">
        <v>0</v>
      </c>
      <c r="H1191" s="147">
        <v>0</v>
      </c>
      <c r="I1191" s="147">
        <v>0</v>
      </c>
      <c r="J1191" s="147">
        <v>0</v>
      </c>
      <c r="K1191" s="147">
        <v>0</v>
      </c>
      <c r="L1191" s="148">
        <v>0</v>
      </c>
    </row>
    <row r="1192" spans="1:12" x14ac:dyDescent="0.35">
      <c r="A1192" s="649"/>
      <c r="B1192" s="566"/>
      <c r="C1192" s="32" t="s">
        <v>215</v>
      </c>
      <c r="D1192" s="147">
        <v>2.4849709230897233E-2</v>
      </c>
      <c r="E1192" s="147">
        <v>0</v>
      </c>
      <c r="F1192" s="147">
        <v>0</v>
      </c>
      <c r="G1192" s="147">
        <v>0</v>
      </c>
      <c r="H1192" s="147">
        <v>0</v>
      </c>
      <c r="I1192" s="147">
        <v>0</v>
      </c>
      <c r="J1192" s="147">
        <v>0</v>
      </c>
      <c r="K1192" s="147">
        <v>0</v>
      </c>
      <c r="L1192" s="148">
        <v>0</v>
      </c>
    </row>
    <row r="1193" spans="1:12" x14ac:dyDescent="0.35">
      <c r="A1193" s="649"/>
      <c r="B1193" s="566"/>
      <c r="C1193" s="32" t="s">
        <v>216</v>
      </c>
      <c r="D1193" s="147">
        <v>0</v>
      </c>
      <c r="E1193" s="147">
        <v>0</v>
      </c>
      <c r="F1193" s="147">
        <v>0</v>
      </c>
      <c r="G1193" s="147">
        <v>0</v>
      </c>
      <c r="H1193" s="147">
        <v>0</v>
      </c>
      <c r="I1193" s="147">
        <v>0</v>
      </c>
      <c r="J1193" s="147">
        <v>0</v>
      </c>
      <c r="K1193" s="147">
        <v>0</v>
      </c>
      <c r="L1193" s="148">
        <v>0</v>
      </c>
    </row>
    <row r="1194" spans="1:12" x14ac:dyDescent="0.35">
      <c r="A1194" s="649"/>
      <c r="B1194" s="566"/>
      <c r="C1194" s="32" t="s">
        <v>217</v>
      </c>
      <c r="D1194" s="147">
        <v>0</v>
      </c>
      <c r="E1194" s="147">
        <v>0</v>
      </c>
      <c r="F1194" s="147">
        <v>0</v>
      </c>
      <c r="G1194" s="147">
        <v>0</v>
      </c>
      <c r="H1194" s="147">
        <v>0</v>
      </c>
      <c r="I1194" s="147">
        <v>0</v>
      </c>
      <c r="J1194" s="147">
        <v>0</v>
      </c>
      <c r="K1194" s="147">
        <v>0</v>
      </c>
      <c r="L1194" s="148">
        <v>0</v>
      </c>
    </row>
    <row r="1195" spans="1:12" x14ac:dyDescent="0.35">
      <c r="A1195" s="649"/>
      <c r="B1195" s="566"/>
      <c r="C1195" s="32" t="s">
        <v>218</v>
      </c>
      <c r="D1195" s="147">
        <v>0</v>
      </c>
      <c r="E1195" s="147">
        <v>0</v>
      </c>
      <c r="F1195" s="147">
        <v>0</v>
      </c>
      <c r="G1195" s="147">
        <v>3.9409542459080932E-2</v>
      </c>
      <c r="H1195" s="147">
        <v>0</v>
      </c>
      <c r="I1195" s="147">
        <v>0</v>
      </c>
      <c r="J1195" s="147">
        <v>0</v>
      </c>
      <c r="K1195" s="147">
        <v>0</v>
      </c>
      <c r="L1195" s="148">
        <v>0</v>
      </c>
    </row>
    <row r="1196" spans="1:12" ht="15" thickBot="1" x14ac:dyDescent="0.4">
      <c r="A1196" s="649"/>
      <c r="B1196" s="567"/>
      <c r="C1196" s="143" t="s">
        <v>219</v>
      </c>
      <c r="D1196" s="149">
        <v>0</v>
      </c>
      <c r="E1196" s="149">
        <v>0</v>
      </c>
      <c r="F1196" s="149">
        <v>8.0693158412593179E-3</v>
      </c>
      <c r="G1196" s="149">
        <v>0</v>
      </c>
      <c r="H1196" s="149">
        <v>0</v>
      </c>
      <c r="I1196" s="149">
        <v>0</v>
      </c>
      <c r="J1196" s="149">
        <v>0</v>
      </c>
      <c r="K1196" s="149">
        <v>0</v>
      </c>
      <c r="L1196" s="150">
        <v>0</v>
      </c>
    </row>
    <row r="1197" spans="1:12" x14ac:dyDescent="0.35">
      <c r="A1197" s="649"/>
      <c r="B1197" s="565" t="s">
        <v>163</v>
      </c>
      <c r="C1197" s="142" t="s">
        <v>210</v>
      </c>
      <c r="D1197" s="145">
        <v>0.23086455798897043</v>
      </c>
      <c r="E1197" s="145">
        <v>0</v>
      </c>
      <c r="F1197" s="145">
        <v>9.6891936569331334E-3</v>
      </c>
      <c r="G1197" s="145">
        <v>0</v>
      </c>
      <c r="H1197" s="145">
        <v>7.1673613229947921E-3</v>
      </c>
      <c r="I1197" s="145">
        <v>4.2064982010394068E-2</v>
      </c>
      <c r="J1197" s="145">
        <v>0.1313507675160597</v>
      </c>
      <c r="K1197" s="145">
        <v>0</v>
      </c>
      <c r="L1197" s="146">
        <v>0</v>
      </c>
    </row>
    <row r="1198" spans="1:12" x14ac:dyDescent="0.35">
      <c r="A1198" s="649"/>
      <c r="B1198" s="566"/>
      <c r="C1198" s="32" t="s">
        <v>211</v>
      </c>
      <c r="D1198" s="147">
        <v>0.25794409184129469</v>
      </c>
      <c r="E1198" s="147">
        <v>3.9799892215597675E-2</v>
      </c>
      <c r="F1198" s="147">
        <v>0</v>
      </c>
      <c r="G1198" s="147">
        <v>1.5334443270264132E-2</v>
      </c>
      <c r="H1198" s="147">
        <v>0</v>
      </c>
      <c r="I1198" s="147">
        <v>0</v>
      </c>
      <c r="J1198" s="147">
        <v>0</v>
      </c>
      <c r="K1198" s="147">
        <v>6.5422476865108865E-3</v>
      </c>
      <c r="L1198" s="148">
        <v>0</v>
      </c>
    </row>
    <row r="1199" spans="1:12" x14ac:dyDescent="0.35">
      <c r="A1199" s="649"/>
      <c r="B1199" s="566"/>
      <c r="C1199" s="32" t="s">
        <v>212</v>
      </c>
      <c r="D1199" s="147">
        <v>6.5280564920310261E-3</v>
      </c>
      <c r="E1199" s="147">
        <v>6.4155578206686274E-6</v>
      </c>
      <c r="F1199" s="147">
        <v>0</v>
      </c>
      <c r="G1199" s="147">
        <v>0</v>
      </c>
      <c r="H1199" s="147">
        <v>0</v>
      </c>
      <c r="I1199" s="147">
        <v>0</v>
      </c>
      <c r="J1199" s="147">
        <v>0</v>
      </c>
      <c r="K1199" s="147">
        <v>0</v>
      </c>
      <c r="L1199" s="148">
        <v>0</v>
      </c>
    </row>
    <row r="1200" spans="1:12" x14ac:dyDescent="0.35">
      <c r="A1200" s="649"/>
      <c r="B1200" s="566"/>
      <c r="C1200" s="32" t="s">
        <v>213</v>
      </c>
      <c r="D1200" s="147">
        <v>1.755604046878337E-3</v>
      </c>
      <c r="E1200" s="147">
        <v>7.3346606895877099E-4</v>
      </c>
      <c r="F1200" s="147">
        <v>0</v>
      </c>
      <c r="G1200" s="147">
        <v>0</v>
      </c>
      <c r="H1200" s="147">
        <v>0</v>
      </c>
      <c r="I1200" s="147">
        <v>0</v>
      </c>
      <c r="J1200" s="147">
        <v>0</v>
      </c>
      <c r="K1200" s="147">
        <v>0</v>
      </c>
      <c r="L1200" s="148">
        <v>0</v>
      </c>
    </row>
    <row r="1201" spans="1:12" x14ac:dyDescent="0.35">
      <c r="A1201" s="649"/>
      <c r="B1201" s="566"/>
      <c r="C1201" s="32" t="s">
        <v>214</v>
      </c>
      <c r="D1201" s="147">
        <v>0.12456387625204263</v>
      </c>
      <c r="E1201" s="147">
        <v>1.46983623677616E-2</v>
      </c>
      <c r="F1201" s="147">
        <v>0</v>
      </c>
      <c r="G1201" s="147">
        <v>0</v>
      </c>
      <c r="H1201" s="147">
        <v>0</v>
      </c>
      <c r="I1201" s="147">
        <v>0</v>
      </c>
      <c r="J1201" s="147">
        <v>0</v>
      </c>
      <c r="K1201" s="147">
        <v>0</v>
      </c>
      <c r="L1201" s="148">
        <v>0</v>
      </c>
    </row>
    <row r="1202" spans="1:12" x14ac:dyDescent="0.35">
      <c r="A1202" s="649"/>
      <c r="B1202" s="566"/>
      <c r="C1202" s="32" t="s">
        <v>215</v>
      </c>
      <c r="D1202" s="147">
        <v>3.4756797764896499E-2</v>
      </c>
      <c r="E1202" s="147">
        <v>0</v>
      </c>
      <c r="F1202" s="147">
        <v>0</v>
      </c>
      <c r="G1202" s="147">
        <v>0</v>
      </c>
      <c r="H1202" s="147">
        <v>0</v>
      </c>
      <c r="I1202" s="147">
        <v>0</v>
      </c>
      <c r="J1202" s="147">
        <v>0</v>
      </c>
      <c r="K1202" s="147">
        <v>0</v>
      </c>
      <c r="L1202" s="148">
        <v>0</v>
      </c>
    </row>
    <row r="1203" spans="1:12" x14ac:dyDescent="0.35">
      <c r="A1203" s="649"/>
      <c r="B1203" s="566"/>
      <c r="C1203" s="32" t="s">
        <v>216</v>
      </c>
      <c r="D1203" s="147">
        <v>0</v>
      </c>
      <c r="E1203" s="147">
        <v>0</v>
      </c>
      <c r="F1203" s="147">
        <v>0</v>
      </c>
      <c r="G1203" s="147">
        <v>0</v>
      </c>
      <c r="H1203" s="147">
        <v>0</v>
      </c>
      <c r="I1203" s="147">
        <v>0</v>
      </c>
      <c r="J1203" s="147">
        <v>0</v>
      </c>
      <c r="K1203" s="147">
        <v>0</v>
      </c>
      <c r="L1203" s="148">
        <v>0</v>
      </c>
    </row>
    <row r="1204" spans="1:12" x14ac:dyDescent="0.35">
      <c r="A1204" s="649"/>
      <c r="B1204" s="566"/>
      <c r="C1204" s="32" t="s">
        <v>217</v>
      </c>
      <c r="D1204" s="147">
        <v>0</v>
      </c>
      <c r="E1204" s="147">
        <v>0</v>
      </c>
      <c r="F1204" s="147">
        <v>0</v>
      </c>
      <c r="G1204" s="147">
        <v>0</v>
      </c>
      <c r="H1204" s="147">
        <v>0</v>
      </c>
      <c r="I1204" s="147">
        <v>0</v>
      </c>
      <c r="J1204" s="147">
        <v>0</v>
      </c>
      <c r="K1204" s="147">
        <v>0</v>
      </c>
      <c r="L1204" s="148">
        <v>0</v>
      </c>
    </row>
    <row r="1205" spans="1:12" x14ac:dyDescent="0.35">
      <c r="A1205" s="649"/>
      <c r="B1205" s="566"/>
      <c r="C1205" s="32" t="s">
        <v>218</v>
      </c>
      <c r="D1205" s="147">
        <v>0</v>
      </c>
      <c r="E1205" s="147">
        <v>0</v>
      </c>
      <c r="F1205" s="147">
        <v>0</v>
      </c>
      <c r="G1205" s="147">
        <v>4.3544755158003837E-2</v>
      </c>
      <c r="H1205" s="147">
        <v>0</v>
      </c>
      <c r="I1205" s="147">
        <v>0</v>
      </c>
      <c r="J1205" s="147">
        <v>0</v>
      </c>
      <c r="K1205" s="147">
        <v>0</v>
      </c>
      <c r="L1205" s="148">
        <v>0</v>
      </c>
    </row>
    <row r="1206" spans="1:12" ht="15" thickBot="1" x14ac:dyDescent="0.4">
      <c r="A1206" s="649"/>
      <c r="B1206" s="567"/>
      <c r="C1206" s="143" t="s">
        <v>219</v>
      </c>
      <c r="D1206" s="149">
        <v>0</v>
      </c>
      <c r="E1206" s="149">
        <v>0</v>
      </c>
      <c r="F1206" s="149">
        <v>3.8561491709418215E-2</v>
      </c>
      <c r="G1206" s="149">
        <v>0</v>
      </c>
      <c r="H1206" s="149">
        <v>0</v>
      </c>
      <c r="I1206" s="149">
        <v>0</v>
      </c>
      <c r="J1206" s="149">
        <v>0</v>
      </c>
      <c r="K1206" s="149">
        <v>0</v>
      </c>
      <c r="L1206" s="150">
        <v>0</v>
      </c>
    </row>
    <row r="1207" spans="1:12" x14ac:dyDescent="0.35">
      <c r="A1207" s="649"/>
      <c r="B1207" s="565" t="s">
        <v>164</v>
      </c>
      <c r="C1207" s="142" t="s">
        <v>210</v>
      </c>
      <c r="D1207" s="145">
        <v>0.48233910209051695</v>
      </c>
      <c r="E1207" s="145">
        <v>0</v>
      </c>
      <c r="F1207" s="145">
        <v>4.9185539159793748E-2</v>
      </c>
      <c r="G1207" s="145">
        <v>0</v>
      </c>
      <c r="H1207" s="145">
        <v>1.2683896282373543E-2</v>
      </c>
      <c r="I1207" s="145">
        <v>0.16565055360038156</v>
      </c>
      <c r="J1207" s="145">
        <v>5.9980047199427178E-2</v>
      </c>
      <c r="K1207" s="145">
        <v>0</v>
      </c>
      <c r="L1207" s="146">
        <v>0</v>
      </c>
    </row>
    <row r="1208" spans="1:12" x14ac:dyDescent="0.35">
      <c r="A1208" s="649"/>
      <c r="B1208" s="566"/>
      <c r="C1208" s="32" t="s">
        <v>211</v>
      </c>
      <c r="D1208" s="147">
        <v>3.8384148054543744E-2</v>
      </c>
      <c r="E1208" s="147">
        <v>0.11798602861109339</v>
      </c>
      <c r="F1208" s="147">
        <v>0</v>
      </c>
      <c r="G1208" s="147">
        <v>3.3521123436562501E-3</v>
      </c>
      <c r="H1208" s="147">
        <v>0</v>
      </c>
      <c r="I1208" s="147">
        <v>0</v>
      </c>
      <c r="J1208" s="147">
        <v>0</v>
      </c>
      <c r="K1208" s="147">
        <v>3.674952465215606E-3</v>
      </c>
      <c r="L1208" s="148">
        <v>0</v>
      </c>
    </row>
    <row r="1209" spans="1:12" x14ac:dyDescent="0.35">
      <c r="A1209" s="649"/>
      <c r="B1209" s="566"/>
      <c r="C1209" s="32" t="s">
        <v>212</v>
      </c>
      <c r="D1209" s="147">
        <v>4.3011741689629332E-2</v>
      </c>
      <c r="E1209" s="147">
        <v>0</v>
      </c>
      <c r="F1209" s="147">
        <v>0</v>
      </c>
      <c r="G1209" s="147">
        <v>0</v>
      </c>
      <c r="H1209" s="147">
        <v>0</v>
      </c>
      <c r="I1209" s="147">
        <v>0</v>
      </c>
      <c r="J1209" s="147">
        <v>0</v>
      </c>
      <c r="K1209" s="147">
        <v>0</v>
      </c>
      <c r="L1209" s="148">
        <v>0</v>
      </c>
    </row>
    <row r="1210" spans="1:12" x14ac:dyDescent="0.35">
      <c r="A1210" s="649"/>
      <c r="B1210" s="566"/>
      <c r="C1210" s="32" t="s">
        <v>213</v>
      </c>
      <c r="D1210" s="147">
        <v>5.5662060059690312E-4</v>
      </c>
      <c r="E1210" s="147">
        <v>3.7657589795549442E-3</v>
      </c>
      <c r="F1210" s="147">
        <v>0</v>
      </c>
      <c r="G1210" s="147">
        <v>0</v>
      </c>
      <c r="H1210" s="147">
        <v>0</v>
      </c>
      <c r="I1210" s="147">
        <v>0</v>
      </c>
      <c r="J1210" s="147">
        <v>0</v>
      </c>
      <c r="K1210" s="147">
        <v>0</v>
      </c>
      <c r="L1210" s="148">
        <v>0</v>
      </c>
    </row>
    <row r="1211" spans="1:12" x14ac:dyDescent="0.35">
      <c r="A1211" s="649"/>
      <c r="B1211" s="566"/>
      <c r="C1211" s="32" t="s">
        <v>214</v>
      </c>
      <c r="D1211" s="147">
        <v>2.0726985589550819E-3</v>
      </c>
      <c r="E1211" s="147">
        <v>0</v>
      </c>
      <c r="F1211" s="147">
        <v>0</v>
      </c>
      <c r="G1211" s="147">
        <v>0</v>
      </c>
      <c r="H1211" s="147">
        <v>0</v>
      </c>
      <c r="I1211" s="147">
        <v>0</v>
      </c>
      <c r="J1211" s="147">
        <v>0</v>
      </c>
      <c r="K1211" s="147">
        <v>0</v>
      </c>
      <c r="L1211" s="148">
        <v>0</v>
      </c>
    </row>
    <row r="1212" spans="1:12" x14ac:dyDescent="0.35">
      <c r="A1212" s="649"/>
      <c r="B1212" s="566"/>
      <c r="C1212" s="32" t="s">
        <v>215</v>
      </c>
      <c r="D1212" s="147">
        <v>1.4995333392741762E-3</v>
      </c>
      <c r="E1212" s="147">
        <v>0</v>
      </c>
      <c r="F1212" s="147">
        <v>0</v>
      </c>
      <c r="G1212" s="147">
        <v>0</v>
      </c>
      <c r="H1212" s="147">
        <v>0</v>
      </c>
      <c r="I1212" s="147">
        <v>0</v>
      </c>
      <c r="J1212" s="147">
        <v>0</v>
      </c>
      <c r="K1212" s="147">
        <v>0</v>
      </c>
      <c r="L1212" s="148">
        <v>0</v>
      </c>
    </row>
    <row r="1213" spans="1:12" x14ac:dyDescent="0.35">
      <c r="A1213" s="649"/>
      <c r="B1213" s="566"/>
      <c r="C1213" s="32" t="s">
        <v>216</v>
      </c>
      <c r="D1213" s="147">
        <v>0</v>
      </c>
      <c r="E1213" s="147">
        <v>0</v>
      </c>
      <c r="F1213" s="147">
        <v>0</v>
      </c>
      <c r="G1213" s="147">
        <v>0</v>
      </c>
      <c r="H1213" s="147">
        <v>0</v>
      </c>
      <c r="I1213" s="147">
        <v>0</v>
      </c>
      <c r="J1213" s="147">
        <v>0</v>
      </c>
      <c r="K1213" s="147">
        <v>0</v>
      </c>
      <c r="L1213" s="148">
        <v>0</v>
      </c>
    </row>
    <row r="1214" spans="1:12" x14ac:dyDescent="0.35">
      <c r="A1214" s="649"/>
      <c r="B1214" s="566"/>
      <c r="C1214" s="32" t="s">
        <v>217</v>
      </c>
      <c r="D1214" s="147">
        <v>0</v>
      </c>
      <c r="E1214" s="147">
        <v>0</v>
      </c>
      <c r="F1214" s="147">
        <v>0</v>
      </c>
      <c r="G1214" s="147">
        <v>0</v>
      </c>
      <c r="H1214" s="147">
        <v>0</v>
      </c>
      <c r="I1214" s="147">
        <v>0</v>
      </c>
      <c r="J1214" s="147">
        <v>0</v>
      </c>
      <c r="K1214" s="147">
        <v>0</v>
      </c>
      <c r="L1214" s="148">
        <v>0</v>
      </c>
    </row>
    <row r="1215" spans="1:12" x14ac:dyDescent="0.35">
      <c r="A1215" s="649"/>
      <c r="B1215" s="566"/>
      <c r="C1215" s="32" t="s">
        <v>218</v>
      </c>
      <c r="D1215" s="147">
        <v>0</v>
      </c>
      <c r="E1215" s="147">
        <v>0</v>
      </c>
      <c r="F1215" s="147">
        <v>0</v>
      </c>
      <c r="G1215" s="147">
        <v>1.3599298966842916E-2</v>
      </c>
      <c r="H1215" s="147">
        <v>0</v>
      </c>
      <c r="I1215" s="147">
        <v>0</v>
      </c>
      <c r="J1215" s="147">
        <v>0</v>
      </c>
      <c r="K1215" s="147">
        <v>0</v>
      </c>
      <c r="L1215" s="148">
        <v>0</v>
      </c>
    </row>
    <row r="1216" spans="1:12" ht="15" thickBot="1" x14ac:dyDescent="0.4">
      <c r="A1216" s="649"/>
      <c r="B1216" s="567"/>
      <c r="C1216" s="143" t="s">
        <v>219</v>
      </c>
      <c r="D1216" s="149">
        <v>0</v>
      </c>
      <c r="E1216" s="149">
        <v>0</v>
      </c>
      <c r="F1216" s="149">
        <v>2.5743554431738739E-3</v>
      </c>
      <c r="G1216" s="149">
        <v>0</v>
      </c>
      <c r="H1216" s="149">
        <v>0</v>
      </c>
      <c r="I1216" s="149">
        <v>0</v>
      </c>
      <c r="J1216" s="149">
        <v>0</v>
      </c>
      <c r="K1216" s="149">
        <v>0</v>
      </c>
      <c r="L1216" s="150">
        <v>0</v>
      </c>
    </row>
    <row r="1217" spans="1:12" x14ac:dyDescent="0.35">
      <c r="A1217" s="649"/>
      <c r="B1217" s="565" t="s">
        <v>165</v>
      </c>
      <c r="C1217" s="142" t="s">
        <v>210</v>
      </c>
      <c r="D1217" s="145">
        <v>0.315</v>
      </c>
      <c r="E1217" s="145">
        <v>3.3903064543943084E-4</v>
      </c>
      <c r="F1217" s="145">
        <v>5.5363922410632998E-3</v>
      </c>
      <c r="G1217" s="145">
        <v>0</v>
      </c>
      <c r="H1217" s="145">
        <v>0</v>
      </c>
      <c r="I1217" s="145">
        <v>5.2421799997555883E-2</v>
      </c>
      <c r="J1217" s="145">
        <v>2.0740343631762321E-2</v>
      </c>
      <c r="K1217" s="145">
        <v>0</v>
      </c>
      <c r="L1217" s="146">
        <v>0</v>
      </c>
    </row>
    <row r="1218" spans="1:12" x14ac:dyDescent="0.35">
      <c r="A1218" s="649"/>
      <c r="B1218" s="566"/>
      <c r="C1218" s="32" t="s">
        <v>211</v>
      </c>
      <c r="D1218" s="147">
        <v>0.20138923749898072</v>
      </c>
      <c r="E1218" s="147">
        <v>0.18293788487872953</v>
      </c>
      <c r="F1218" s="147">
        <v>0</v>
      </c>
      <c r="G1218" s="147">
        <v>2.2703589753713678E-2</v>
      </c>
      <c r="H1218" s="147">
        <v>0</v>
      </c>
      <c r="I1218" s="147">
        <v>0</v>
      </c>
      <c r="J1218" s="147">
        <v>0</v>
      </c>
      <c r="K1218" s="147">
        <v>0</v>
      </c>
      <c r="L1218" s="148">
        <v>0</v>
      </c>
    </row>
    <row r="1219" spans="1:12" x14ac:dyDescent="0.35">
      <c r="A1219" s="649"/>
      <c r="B1219" s="566"/>
      <c r="C1219" s="32" t="s">
        <v>212</v>
      </c>
      <c r="D1219" s="147">
        <v>6.752213542669484E-3</v>
      </c>
      <c r="E1219" s="147">
        <v>1.256586085352816E-5</v>
      </c>
      <c r="F1219" s="147">
        <v>0</v>
      </c>
      <c r="G1219" s="147">
        <v>0</v>
      </c>
      <c r="H1219" s="147">
        <v>0</v>
      </c>
      <c r="I1219" s="147">
        <v>0</v>
      </c>
      <c r="J1219" s="147">
        <v>0</v>
      </c>
      <c r="K1219" s="147">
        <v>0</v>
      </c>
      <c r="L1219" s="148">
        <v>0</v>
      </c>
    </row>
    <row r="1220" spans="1:12" x14ac:dyDescent="0.35">
      <c r="A1220" s="649"/>
      <c r="B1220" s="566"/>
      <c r="C1220" s="32" t="s">
        <v>213</v>
      </c>
      <c r="D1220" s="147">
        <v>1.1679414388652999E-4</v>
      </c>
      <c r="E1220" s="147">
        <v>1.4976810434467263E-3</v>
      </c>
      <c r="F1220" s="147">
        <v>0</v>
      </c>
      <c r="G1220" s="147">
        <v>0</v>
      </c>
      <c r="H1220" s="147">
        <v>0</v>
      </c>
      <c r="I1220" s="147">
        <v>0</v>
      </c>
      <c r="J1220" s="147">
        <v>0</v>
      </c>
      <c r="K1220" s="147">
        <v>0</v>
      </c>
      <c r="L1220" s="148">
        <v>0</v>
      </c>
    </row>
    <row r="1221" spans="1:12" x14ac:dyDescent="0.35">
      <c r="A1221" s="649"/>
      <c r="B1221" s="566"/>
      <c r="C1221" s="32" t="s">
        <v>214</v>
      </c>
      <c r="D1221" s="147">
        <v>1.6250909699868619E-2</v>
      </c>
      <c r="E1221" s="147">
        <v>8.3125633322974318E-2</v>
      </c>
      <c r="F1221" s="147">
        <v>0</v>
      </c>
      <c r="G1221" s="147">
        <v>0</v>
      </c>
      <c r="H1221" s="147">
        <v>0</v>
      </c>
      <c r="I1221" s="147">
        <v>0</v>
      </c>
      <c r="J1221" s="147">
        <v>0</v>
      </c>
      <c r="K1221" s="147">
        <v>0</v>
      </c>
      <c r="L1221" s="148">
        <v>0</v>
      </c>
    </row>
    <row r="1222" spans="1:12" x14ac:dyDescent="0.35">
      <c r="A1222" s="649"/>
      <c r="B1222" s="566"/>
      <c r="C1222" s="32" t="s">
        <v>215</v>
      </c>
      <c r="D1222" s="147">
        <v>2.8246363503874735E-3</v>
      </c>
      <c r="E1222" s="147">
        <v>0</v>
      </c>
      <c r="F1222" s="147">
        <v>0</v>
      </c>
      <c r="G1222" s="147">
        <v>0</v>
      </c>
      <c r="H1222" s="147">
        <v>0</v>
      </c>
      <c r="I1222" s="147">
        <v>0</v>
      </c>
      <c r="J1222" s="147">
        <v>0</v>
      </c>
      <c r="K1222" s="147">
        <v>0</v>
      </c>
      <c r="L1222" s="148">
        <v>0</v>
      </c>
    </row>
    <row r="1223" spans="1:12" x14ac:dyDescent="0.35">
      <c r="A1223" s="649"/>
      <c r="B1223" s="566"/>
      <c r="C1223" s="32" t="s">
        <v>216</v>
      </c>
      <c r="D1223" s="147">
        <v>0</v>
      </c>
      <c r="E1223" s="147">
        <v>0</v>
      </c>
      <c r="F1223" s="147">
        <v>0</v>
      </c>
      <c r="G1223" s="147">
        <v>0</v>
      </c>
      <c r="H1223" s="147">
        <v>0</v>
      </c>
      <c r="I1223" s="147">
        <v>0</v>
      </c>
      <c r="J1223" s="147">
        <v>0</v>
      </c>
      <c r="K1223" s="147">
        <v>0</v>
      </c>
      <c r="L1223" s="148">
        <v>0</v>
      </c>
    </row>
    <row r="1224" spans="1:12" x14ac:dyDescent="0.35">
      <c r="A1224" s="649"/>
      <c r="B1224" s="566"/>
      <c r="C1224" s="32" t="s">
        <v>217</v>
      </c>
      <c r="D1224" s="147">
        <v>0</v>
      </c>
      <c r="E1224" s="147">
        <v>0</v>
      </c>
      <c r="F1224" s="147">
        <v>0</v>
      </c>
      <c r="G1224" s="147">
        <v>0</v>
      </c>
      <c r="H1224" s="147">
        <v>0</v>
      </c>
      <c r="I1224" s="147">
        <v>0</v>
      </c>
      <c r="J1224" s="147">
        <v>0</v>
      </c>
      <c r="K1224" s="147">
        <v>0</v>
      </c>
      <c r="L1224" s="148">
        <v>0</v>
      </c>
    </row>
    <row r="1225" spans="1:12" x14ac:dyDescent="0.35">
      <c r="A1225" s="649"/>
      <c r="B1225" s="566"/>
      <c r="C1225" s="32" t="s">
        <v>218</v>
      </c>
      <c r="D1225" s="147">
        <v>0</v>
      </c>
      <c r="E1225" s="147">
        <v>0</v>
      </c>
      <c r="F1225" s="147">
        <v>0</v>
      </c>
      <c r="G1225" s="147">
        <v>9.4416487034821861E-2</v>
      </c>
      <c r="H1225" s="147">
        <v>0</v>
      </c>
      <c r="I1225" s="147">
        <v>0</v>
      </c>
      <c r="J1225" s="147">
        <v>0</v>
      </c>
      <c r="K1225" s="147">
        <v>0</v>
      </c>
      <c r="L1225" s="148">
        <v>0</v>
      </c>
    </row>
    <row r="1226" spans="1:12" ht="15" thickBot="1" x14ac:dyDescent="0.4">
      <c r="A1226" s="649"/>
      <c r="B1226" s="567"/>
      <c r="C1226" s="143" t="s">
        <v>219</v>
      </c>
      <c r="D1226" s="149">
        <v>0</v>
      </c>
      <c r="E1226" s="149">
        <v>0</v>
      </c>
      <c r="F1226" s="149">
        <v>6.9009379396478587E-4</v>
      </c>
      <c r="G1226" s="149">
        <v>0</v>
      </c>
      <c r="H1226" s="149">
        <v>0</v>
      </c>
      <c r="I1226" s="149">
        <v>0</v>
      </c>
      <c r="J1226" s="149">
        <v>0</v>
      </c>
      <c r="K1226" s="149">
        <v>0</v>
      </c>
      <c r="L1226" s="150">
        <v>0</v>
      </c>
    </row>
    <row r="1227" spans="1:12" x14ac:dyDescent="0.35">
      <c r="A1227" s="649"/>
      <c r="B1227" s="565" t="s">
        <v>166</v>
      </c>
      <c r="C1227" s="142" t="s">
        <v>210</v>
      </c>
      <c r="D1227" s="145">
        <v>0.23003760401638257</v>
      </c>
      <c r="E1227" s="145">
        <v>5.8324074808216776E-5</v>
      </c>
      <c r="F1227" s="145">
        <v>1.4551584493564505E-3</v>
      </c>
      <c r="G1227" s="145">
        <v>0</v>
      </c>
      <c r="H1227" s="145">
        <v>2.4560873925096028E-4</v>
      </c>
      <c r="I1227" s="145">
        <v>0.14789062682761495</v>
      </c>
      <c r="J1227" s="145">
        <v>0.10117749620771789</v>
      </c>
      <c r="K1227" s="145">
        <v>0</v>
      </c>
      <c r="L1227" s="146">
        <v>0</v>
      </c>
    </row>
    <row r="1228" spans="1:12" x14ac:dyDescent="0.35">
      <c r="A1228" s="649"/>
      <c r="B1228" s="566"/>
      <c r="C1228" s="32" t="s">
        <v>211</v>
      </c>
      <c r="D1228" s="147">
        <v>0.27338237667109733</v>
      </c>
      <c r="E1228" s="147">
        <v>0.11364620539327953</v>
      </c>
      <c r="F1228" s="147">
        <v>0</v>
      </c>
      <c r="G1228" s="147">
        <v>1.9488922801357059E-2</v>
      </c>
      <c r="H1228" s="147">
        <v>0</v>
      </c>
      <c r="I1228" s="147">
        <v>0</v>
      </c>
      <c r="J1228" s="147">
        <v>0</v>
      </c>
      <c r="K1228" s="147">
        <v>5.9341296653249017E-3</v>
      </c>
      <c r="L1228" s="148">
        <v>0</v>
      </c>
    </row>
    <row r="1229" spans="1:12" x14ac:dyDescent="0.35">
      <c r="A1229" s="649"/>
      <c r="B1229" s="566"/>
      <c r="C1229" s="32" t="s">
        <v>212</v>
      </c>
      <c r="D1229" s="147">
        <v>5.2411680124164273E-4</v>
      </c>
      <c r="E1229" s="147">
        <v>6.4164063449641219E-6</v>
      </c>
      <c r="F1229" s="147">
        <v>0</v>
      </c>
      <c r="G1229" s="147">
        <v>0</v>
      </c>
      <c r="H1229" s="147">
        <v>0</v>
      </c>
      <c r="I1229" s="147">
        <v>0</v>
      </c>
      <c r="J1229" s="147">
        <v>0</v>
      </c>
      <c r="K1229" s="147">
        <v>0</v>
      </c>
      <c r="L1229" s="148">
        <v>0</v>
      </c>
    </row>
    <row r="1230" spans="1:12" x14ac:dyDescent="0.35">
      <c r="A1230" s="649"/>
      <c r="B1230" s="566"/>
      <c r="C1230" s="32" t="s">
        <v>213</v>
      </c>
      <c r="D1230" s="147">
        <v>6.2605578634798018E-6</v>
      </c>
      <c r="E1230" s="147">
        <v>0</v>
      </c>
      <c r="F1230" s="147">
        <v>0</v>
      </c>
      <c r="G1230" s="147">
        <v>0</v>
      </c>
      <c r="H1230" s="147">
        <v>0</v>
      </c>
      <c r="I1230" s="147">
        <v>0</v>
      </c>
      <c r="J1230" s="147">
        <v>0</v>
      </c>
      <c r="K1230" s="147">
        <v>0</v>
      </c>
      <c r="L1230" s="148">
        <v>0</v>
      </c>
    </row>
    <row r="1231" spans="1:12" x14ac:dyDescent="0.35">
      <c r="A1231" s="649"/>
      <c r="B1231" s="566"/>
      <c r="C1231" s="32" t="s">
        <v>214</v>
      </c>
      <c r="D1231" s="147">
        <v>9.6939084416410429E-2</v>
      </c>
      <c r="E1231" s="147">
        <v>2.5573090969000551E-3</v>
      </c>
      <c r="F1231" s="147">
        <v>0</v>
      </c>
      <c r="G1231" s="147">
        <v>0</v>
      </c>
      <c r="H1231" s="147">
        <v>0</v>
      </c>
      <c r="I1231" s="147">
        <v>0</v>
      </c>
      <c r="J1231" s="147">
        <v>0</v>
      </c>
      <c r="K1231" s="147">
        <v>0</v>
      </c>
      <c r="L1231" s="148">
        <v>0</v>
      </c>
    </row>
    <row r="1232" spans="1:12" x14ac:dyDescent="0.35">
      <c r="A1232" s="649"/>
      <c r="B1232" s="566"/>
      <c r="C1232" s="32" t="s">
        <v>215</v>
      </c>
      <c r="D1232" s="147">
        <v>6.1330309597499126E-3</v>
      </c>
      <c r="E1232" s="147">
        <v>0</v>
      </c>
      <c r="F1232" s="147">
        <v>0</v>
      </c>
      <c r="G1232" s="147">
        <v>0</v>
      </c>
      <c r="H1232" s="147">
        <v>0</v>
      </c>
      <c r="I1232" s="147">
        <v>0</v>
      </c>
      <c r="J1232" s="147">
        <v>0</v>
      </c>
      <c r="K1232" s="147">
        <v>0</v>
      </c>
      <c r="L1232" s="148">
        <v>0</v>
      </c>
    </row>
    <row r="1233" spans="1:12" x14ac:dyDescent="0.35">
      <c r="A1233" s="649"/>
      <c r="B1233" s="566"/>
      <c r="C1233" s="32" t="s">
        <v>216</v>
      </c>
      <c r="D1233" s="147">
        <v>0</v>
      </c>
      <c r="E1233" s="147">
        <v>0</v>
      </c>
      <c r="F1233" s="147">
        <v>0</v>
      </c>
      <c r="G1233" s="147">
        <v>0</v>
      </c>
      <c r="H1233" s="147">
        <v>0</v>
      </c>
      <c r="I1233" s="147">
        <v>0</v>
      </c>
      <c r="J1233" s="147">
        <v>0</v>
      </c>
      <c r="K1233" s="147">
        <v>0</v>
      </c>
      <c r="L1233" s="148">
        <v>0</v>
      </c>
    </row>
    <row r="1234" spans="1:12" x14ac:dyDescent="0.35">
      <c r="A1234" s="649"/>
      <c r="B1234" s="566"/>
      <c r="C1234" s="32" t="s">
        <v>217</v>
      </c>
      <c r="D1234" s="147">
        <v>0</v>
      </c>
      <c r="E1234" s="147">
        <v>0</v>
      </c>
      <c r="F1234" s="147">
        <v>0</v>
      </c>
      <c r="G1234" s="147">
        <v>0</v>
      </c>
      <c r="H1234" s="147">
        <v>0</v>
      </c>
      <c r="I1234" s="147">
        <v>0</v>
      </c>
      <c r="J1234" s="147">
        <v>0</v>
      </c>
      <c r="K1234" s="147">
        <v>0</v>
      </c>
      <c r="L1234" s="148">
        <v>0</v>
      </c>
    </row>
    <row r="1235" spans="1:12" x14ac:dyDescent="0.35">
      <c r="A1235" s="649"/>
      <c r="B1235" s="566"/>
      <c r="C1235" s="32" t="s">
        <v>218</v>
      </c>
      <c r="D1235" s="147">
        <v>0</v>
      </c>
      <c r="E1235" s="147">
        <v>0</v>
      </c>
      <c r="F1235" s="147">
        <v>0</v>
      </c>
      <c r="G1235" s="147">
        <v>4.4090351161535013E-3</v>
      </c>
      <c r="H1235" s="147">
        <v>0</v>
      </c>
      <c r="I1235" s="147">
        <v>0</v>
      </c>
      <c r="J1235" s="147">
        <v>0</v>
      </c>
      <c r="K1235" s="147">
        <v>0</v>
      </c>
      <c r="L1235" s="148">
        <v>0</v>
      </c>
    </row>
    <row r="1236" spans="1:12" ht="15" thickBot="1" x14ac:dyDescent="0.4">
      <c r="A1236" s="649"/>
      <c r="B1236" s="567"/>
      <c r="C1236" s="143" t="s">
        <v>219</v>
      </c>
      <c r="D1236" s="149">
        <v>0</v>
      </c>
      <c r="E1236" s="149">
        <v>0</v>
      </c>
      <c r="F1236" s="149">
        <v>5.2552445460979343E-3</v>
      </c>
      <c r="G1236" s="149">
        <v>0</v>
      </c>
      <c r="H1236" s="149">
        <v>0</v>
      </c>
      <c r="I1236" s="149">
        <v>0</v>
      </c>
      <c r="J1236" s="149">
        <v>0</v>
      </c>
      <c r="K1236" s="149">
        <v>0</v>
      </c>
      <c r="L1236" s="150">
        <v>0</v>
      </c>
    </row>
    <row r="1237" spans="1:12" x14ac:dyDescent="0.35">
      <c r="A1237" s="649"/>
      <c r="B1237" s="565" t="s">
        <v>167</v>
      </c>
      <c r="C1237" s="142" t="s">
        <v>210</v>
      </c>
      <c r="D1237" s="145">
        <v>0.13758150031375527</v>
      </c>
      <c r="E1237" s="145">
        <v>3.9019543670059073E-5</v>
      </c>
      <c r="F1237" s="145">
        <v>3.8727457502410176E-2</v>
      </c>
      <c r="G1237" s="145">
        <v>0</v>
      </c>
      <c r="H1237" s="145">
        <v>1.3710652307583459E-2</v>
      </c>
      <c r="I1237" s="145">
        <v>4.3566702518177063E-2</v>
      </c>
      <c r="J1237" s="145">
        <v>8.3834971762873231E-2</v>
      </c>
      <c r="K1237" s="145">
        <v>0</v>
      </c>
      <c r="L1237" s="146">
        <v>0</v>
      </c>
    </row>
    <row r="1238" spans="1:12" x14ac:dyDescent="0.35">
      <c r="A1238" s="649"/>
      <c r="B1238" s="566"/>
      <c r="C1238" s="32" t="s">
        <v>211</v>
      </c>
      <c r="D1238" s="147">
        <v>0.24</v>
      </c>
      <c r="E1238" s="147">
        <v>7.6084685822525727E-2</v>
      </c>
      <c r="F1238" s="147">
        <v>0</v>
      </c>
      <c r="G1238" s="147">
        <v>8.9701133917729017E-4</v>
      </c>
      <c r="H1238" s="147">
        <v>0</v>
      </c>
      <c r="I1238" s="147">
        <v>0</v>
      </c>
      <c r="J1238" s="147">
        <v>0</v>
      </c>
      <c r="K1238" s="147">
        <v>4.1503636629976956E-3</v>
      </c>
      <c r="L1238" s="148">
        <v>0</v>
      </c>
    </row>
    <row r="1239" spans="1:12" x14ac:dyDescent="0.35">
      <c r="A1239" s="649"/>
      <c r="B1239" s="566"/>
      <c r="C1239" s="32" t="s">
        <v>212</v>
      </c>
      <c r="D1239" s="147">
        <v>3.0633499836115755E-2</v>
      </c>
      <c r="E1239" s="147">
        <v>1.8250910433384584E-4</v>
      </c>
      <c r="F1239" s="147">
        <v>0</v>
      </c>
      <c r="G1239" s="147">
        <v>0</v>
      </c>
      <c r="H1239" s="147">
        <v>0</v>
      </c>
      <c r="I1239" s="147">
        <v>0</v>
      </c>
      <c r="J1239" s="147">
        <v>0</v>
      </c>
      <c r="K1239" s="147">
        <v>0</v>
      </c>
      <c r="L1239" s="148">
        <v>0</v>
      </c>
    </row>
    <row r="1240" spans="1:12" x14ac:dyDescent="0.35">
      <c r="A1240" s="649"/>
      <c r="B1240" s="566"/>
      <c r="C1240" s="32" t="s">
        <v>213</v>
      </c>
      <c r="D1240" s="147">
        <v>1.1727871915751711E-2</v>
      </c>
      <c r="E1240" s="147">
        <v>5.9305067943072731E-3</v>
      </c>
      <c r="F1240" s="147">
        <v>0</v>
      </c>
      <c r="G1240" s="147">
        <v>0</v>
      </c>
      <c r="H1240" s="147">
        <v>0</v>
      </c>
      <c r="I1240" s="147">
        <v>0</v>
      </c>
      <c r="J1240" s="147">
        <v>0</v>
      </c>
      <c r="K1240" s="147">
        <v>0</v>
      </c>
      <c r="L1240" s="148">
        <v>0</v>
      </c>
    </row>
    <row r="1241" spans="1:12" x14ac:dyDescent="0.35">
      <c r="A1241" s="649"/>
      <c r="B1241" s="566"/>
      <c r="C1241" s="32" t="s">
        <v>214</v>
      </c>
      <c r="D1241" s="147">
        <v>5.52779245367091E-2</v>
      </c>
      <c r="E1241" s="147">
        <v>0.10308984019789472</v>
      </c>
      <c r="F1241" s="147">
        <v>0</v>
      </c>
      <c r="G1241" s="147">
        <v>0</v>
      </c>
      <c r="H1241" s="147">
        <v>0</v>
      </c>
      <c r="I1241" s="147">
        <v>0</v>
      </c>
      <c r="J1241" s="147">
        <v>0</v>
      </c>
      <c r="K1241" s="147">
        <v>0</v>
      </c>
      <c r="L1241" s="148">
        <v>0</v>
      </c>
    </row>
    <row r="1242" spans="1:12" x14ac:dyDescent="0.35">
      <c r="A1242" s="649"/>
      <c r="B1242" s="566"/>
      <c r="C1242" s="32" t="s">
        <v>215</v>
      </c>
      <c r="D1242" s="147">
        <v>0.10427157172897354</v>
      </c>
      <c r="E1242" s="147">
        <v>0</v>
      </c>
      <c r="F1242" s="147">
        <v>0</v>
      </c>
      <c r="G1242" s="147">
        <v>0</v>
      </c>
      <c r="H1242" s="147">
        <v>0</v>
      </c>
      <c r="I1242" s="147">
        <v>0</v>
      </c>
      <c r="J1242" s="147">
        <v>0</v>
      </c>
      <c r="K1242" s="147">
        <v>0</v>
      </c>
      <c r="L1242" s="148">
        <v>0</v>
      </c>
    </row>
    <row r="1243" spans="1:12" x14ac:dyDescent="0.35">
      <c r="A1243" s="649"/>
      <c r="B1243" s="566"/>
      <c r="C1243" s="32" t="s">
        <v>216</v>
      </c>
      <c r="D1243" s="147">
        <v>0</v>
      </c>
      <c r="E1243" s="147">
        <v>0</v>
      </c>
      <c r="F1243" s="147">
        <v>0</v>
      </c>
      <c r="G1243" s="147">
        <v>0</v>
      </c>
      <c r="H1243" s="147">
        <v>0</v>
      </c>
      <c r="I1243" s="147">
        <v>0</v>
      </c>
      <c r="J1243" s="147">
        <v>0</v>
      </c>
      <c r="K1243" s="147">
        <v>0</v>
      </c>
      <c r="L1243" s="148">
        <v>0</v>
      </c>
    </row>
    <row r="1244" spans="1:12" x14ac:dyDescent="0.35">
      <c r="A1244" s="649"/>
      <c r="B1244" s="566"/>
      <c r="C1244" s="32" t="s">
        <v>217</v>
      </c>
      <c r="D1244" s="147">
        <v>0</v>
      </c>
      <c r="E1244" s="147">
        <v>0</v>
      </c>
      <c r="F1244" s="147">
        <v>0</v>
      </c>
      <c r="G1244" s="147">
        <v>0</v>
      </c>
      <c r="H1244" s="147">
        <v>0</v>
      </c>
      <c r="I1244" s="147">
        <v>0</v>
      </c>
      <c r="J1244" s="147">
        <v>0</v>
      </c>
      <c r="K1244" s="147">
        <v>0</v>
      </c>
      <c r="L1244" s="148">
        <v>0</v>
      </c>
    </row>
    <row r="1245" spans="1:12" x14ac:dyDescent="0.35">
      <c r="A1245" s="649"/>
      <c r="B1245" s="566"/>
      <c r="C1245" s="32" t="s">
        <v>218</v>
      </c>
      <c r="D1245" s="147">
        <v>0</v>
      </c>
      <c r="E1245" s="147">
        <v>0</v>
      </c>
      <c r="F1245" s="147">
        <v>0</v>
      </c>
      <c r="G1245" s="147">
        <v>4.3782780751785391E-2</v>
      </c>
      <c r="H1245" s="147">
        <v>0</v>
      </c>
      <c r="I1245" s="147">
        <v>0</v>
      </c>
      <c r="J1245" s="147">
        <v>0</v>
      </c>
      <c r="K1245" s="147">
        <v>0</v>
      </c>
      <c r="L1245" s="148">
        <v>0</v>
      </c>
    </row>
    <row r="1246" spans="1:12" ht="15" thickBot="1" x14ac:dyDescent="0.4">
      <c r="A1246" s="649"/>
      <c r="B1246" s="567"/>
      <c r="C1246" s="143" t="s">
        <v>219</v>
      </c>
      <c r="D1246" s="149">
        <v>0</v>
      </c>
      <c r="E1246" s="149">
        <v>0</v>
      </c>
      <c r="F1246" s="149">
        <v>1.3580619014579952E-2</v>
      </c>
      <c r="G1246" s="149">
        <v>0</v>
      </c>
      <c r="H1246" s="149">
        <v>0</v>
      </c>
      <c r="I1246" s="149">
        <v>0</v>
      </c>
      <c r="J1246" s="149">
        <v>0</v>
      </c>
      <c r="K1246" s="149">
        <v>0</v>
      </c>
      <c r="L1246" s="150">
        <v>0</v>
      </c>
    </row>
    <row r="1247" spans="1:12" x14ac:dyDescent="0.35">
      <c r="A1247" s="649"/>
      <c r="B1247" s="565" t="s">
        <v>168</v>
      </c>
      <c r="C1247" s="142" t="s">
        <v>210</v>
      </c>
      <c r="D1247" s="145">
        <v>1E-3</v>
      </c>
      <c r="E1247" s="145">
        <v>6.4348046542298215E-5</v>
      </c>
      <c r="F1247" s="145">
        <v>4.3096827721998583E-3</v>
      </c>
      <c r="G1247" s="145">
        <v>0</v>
      </c>
      <c r="H1247" s="145">
        <v>0</v>
      </c>
      <c r="I1247" s="145">
        <v>0.11198320609509947</v>
      </c>
      <c r="J1247" s="145">
        <v>5.4921039367459012E-2</v>
      </c>
      <c r="K1247" s="145">
        <v>0</v>
      </c>
      <c r="L1247" s="146">
        <v>0</v>
      </c>
    </row>
    <row r="1248" spans="1:12" x14ac:dyDescent="0.35">
      <c r="A1248" s="649"/>
      <c r="B1248" s="566"/>
      <c r="C1248" s="32" t="s">
        <v>211</v>
      </c>
      <c r="D1248" s="147">
        <v>1E-3</v>
      </c>
      <c r="E1248" s="147">
        <v>0</v>
      </c>
      <c r="F1248" s="147">
        <v>0</v>
      </c>
      <c r="G1248" s="147">
        <v>1.7767862480935655E-2</v>
      </c>
      <c r="H1248" s="147">
        <v>0</v>
      </c>
      <c r="I1248" s="147">
        <v>0</v>
      </c>
      <c r="J1248" s="147">
        <v>0</v>
      </c>
      <c r="K1248" s="147">
        <v>4.806958711716978E-3</v>
      </c>
      <c r="L1248" s="148">
        <v>0</v>
      </c>
    </row>
    <row r="1249" spans="1:12" x14ac:dyDescent="0.35">
      <c r="A1249" s="649"/>
      <c r="B1249" s="566"/>
      <c r="C1249" s="32" t="s">
        <v>212</v>
      </c>
      <c r="D1249" s="147">
        <v>1E-3</v>
      </c>
      <c r="E1249" s="147">
        <v>0</v>
      </c>
      <c r="F1249" s="147">
        <v>0</v>
      </c>
      <c r="G1249" s="147">
        <v>0</v>
      </c>
      <c r="H1249" s="147">
        <v>0</v>
      </c>
      <c r="I1249" s="147">
        <v>0</v>
      </c>
      <c r="J1249" s="147">
        <v>0</v>
      </c>
      <c r="K1249" s="147">
        <v>0</v>
      </c>
      <c r="L1249" s="148">
        <v>0</v>
      </c>
    </row>
    <row r="1250" spans="1:12" x14ac:dyDescent="0.35">
      <c r="A1250" s="649"/>
      <c r="B1250" s="566"/>
      <c r="C1250" s="32" t="s">
        <v>213</v>
      </c>
      <c r="D1250" s="147">
        <v>0</v>
      </c>
      <c r="E1250" s="147">
        <v>0</v>
      </c>
      <c r="F1250" s="147">
        <v>0</v>
      </c>
      <c r="G1250" s="147">
        <v>0</v>
      </c>
      <c r="H1250" s="147">
        <v>0</v>
      </c>
      <c r="I1250" s="147">
        <v>0</v>
      </c>
      <c r="J1250" s="147">
        <v>0</v>
      </c>
      <c r="K1250" s="147">
        <v>0</v>
      </c>
      <c r="L1250" s="148">
        <v>0</v>
      </c>
    </row>
    <row r="1251" spans="1:12" x14ac:dyDescent="0.35">
      <c r="A1251" s="649"/>
      <c r="B1251" s="566"/>
      <c r="C1251" s="32" t="s">
        <v>214</v>
      </c>
      <c r="D1251" s="147">
        <v>3.4981254182454791E-2</v>
      </c>
      <c r="E1251" s="147">
        <v>0.75</v>
      </c>
      <c r="F1251" s="147">
        <v>0</v>
      </c>
      <c r="G1251" s="147">
        <v>0</v>
      </c>
      <c r="H1251" s="147">
        <v>0</v>
      </c>
      <c r="I1251" s="147">
        <v>0</v>
      </c>
      <c r="J1251" s="147">
        <v>0</v>
      </c>
      <c r="K1251" s="147">
        <v>0</v>
      </c>
      <c r="L1251" s="148">
        <v>0</v>
      </c>
    </row>
    <row r="1252" spans="1:12" x14ac:dyDescent="0.35">
      <c r="A1252" s="649"/>
      <c r="B1252" s="566"/>
      <c r="C1252" s="32" t="s">
        <v>215</v>
      </c>
      <c r="D1252" s="147">
        <v>1.982112072849508E-3</v>
      </c>
      <c r="E1252" s="147">
        <v>0</v>
      </c>
      <c r="F1252" s="147">
        <v>0</v>
      </c>
      <c r="G1252" s="147">
        <v>0</v>
      </c>
      <c r="H1252" s="147">
        <v>0</v>
      </c>
      <c r="I1252" s="147">
        <v>0</v>
      </c>
      <c r="J1252" s="147">
        <v>0</v>
      </c>
      <c r="K1252" s="147">
        <v>0</v>
      </c>
      <c r="L1252" s="148">
        <v>0</v>
      </c>
    </row>
    <row r="1253" spans="1:12" x14ac:dyDescent="0.35">
      <c r="A1253" s="649"/>
      <c r="B1253" s="566"/>
      <c r="C1253" s="32" t="s">
        <v>216</v>
      </c>
      <c r="D1253" s="147">
        <v>0</v>
      </c>
      <c r="E1253" s="147">
        <v>0</v>
      </c>
      <c r="F1253" s="147">
        <v>0</v>
      </c>
      <c r="G1253" s="147">
        <v>0</v>
      </c>
      <c r="H1253" s="147">
        <v>0</v>
      </c>
      <c r="I1253" s="147">
        <v>0</v>
      </c>
      <c r="J1253" s="147">
        <v>0</v>
      </c>
      <c r="K1253" s="147">
        <v>0</v>
      </c>
      <c r="L1253" s="148">
        <v>0</v>
      </c>
    </row>
    <row r="1254" spans="1:12" x14ac:dyDescent="0.35">
      <c r="A1254" s="649"/>
      <c r="B1254" s="566"/>
      <c r="C1254" s="32" t="s">
        <v>217</v>
      </c>
      <c r="D1254" s="147">
        <v>0</v>
      </c>
      <c r="E1254" s="147">
        <v>0</v>
      </c>
      <c r="F1254" s="147">
        <v>0</v>
      </c>
      <c r="G1254" s="147">
        <v>0</v>
      </c>
      <c r="H1254" s="147">
        <v>0</v>
      </c>
      <c r="I1254" s="147">
        <v>0</v>
      </c>
      <c r="J1254" s="147">
        <v>0</v>
      </c>
      <c r="K1254" s="147">
        <v>0</v>
      </c>
      <c r="L1254" s="148">
        <v>0</v>
      </c>
    </row>
    <row r="1255" spans="1:12" x14ac:dyDescent="0.35">
      <c r="A1255" s="649"/>
      <c r="B1255" s="566"/>
      <c r="C1255" s="32" t="s">
        <v>218</v>
      </c>
      <c r="D1255" s="147">
        <v>0</v>
      </c>
      <c r="E1255" s="147">
        <v>0</v>
      </c>
      <c r="F1255" s="147">
        <v>0</v>
      </c>
      <c r="G1255" s="147">
        <v>1.7630375925189547E-2</v>
      </c>
      <c r="H1255" s="147">
        <v>0</v>
      </c>
      <c r="I1255" s="147">
        <v>0</v>
      </c>
      <c r="J1255" s="147">
        <v>0</v>
      </c>
      <c r="K1255" s="147">
        <v>0</v>
      </c>
      <c r="L1255" s="148">
        <v>0</v>
      </c>
    </row>
    <row r="1256" spans="1:12" ht="15" thickBot="1" x14ac:dyDescent="0.4">
      <c r="A1256" s="649"/>
      <c r="B1256" s="567"/>
      <c r="C1256" s="143" t="s">
        <v>219</v>
      </c>
      <c r="D1256" s="149">
        <v>0</v>
      </c>
      <c r="E1256" s="149">
        <v>0</v>
      </c>
      <c r="F1256" s="149">
        <v>1.0059913353814854E-2</v>
      </c>
      <c r="G1256" s="149">
        <v>0</v>
      </c>
      <c r="H1256" s="149">
        <v>0</v>
      </c>
      <c r="I1256" s="149">
        <v>0</v>
      </c>
      <c r="J1256" s="149">
        <v>0</v>
      </c>
      <c r="K1256" s="149">
        <v>0</v>
      </c>
      <c r="L1256" s="150">
        <v>0</v>
      </c>
    </row>
    <row r="1257" spans="1:12" x14ac:dyDescent="0.35">
      <c r="A1257" s="649"/>
      <c r="B1257" s="565" t="s">
        <v>169</v>
      </c>
      <c r="C1257" s="142" t="s">
        <v>210</v>
      </c>
      <c r="D1257" s="145">
        <v>0</v>
      </c>
      <c r="E1257" s="145">
        <v>0</v>
      </c>
      <c r="F1257" s="145">
        <v>3.2470546520731178E-3</v>
      </c>
      <c r="G1257" s="145">
        <v>0</v>
      </c>
      <c r="H1257" s="145">
        <v>0</v>
      </c>
      <c r="I1257" s="145">
        <v>6.7453485760360421E-2</v>
      </c>
      <c r="J1257" s="145">
        <v>2.1681646644003461E-2</v>
      </c>
      <c r="K1257" s="145">
        <v>0</v>
      </c>
      <c r="L1257" s="146">
        <v>0</v>
      </c>
    </row>
    <row r="1258" spans="1:12" x14ac:dyDescent="0.35">
      <c r="A1258" s="649"/>
      <c r="B1258" s="566"/>
      <c r="C1258" s="32" t="s">
        <v>211</v>
      </c>
      <c r="D1258" s="147">
        <v>0</v>
      </c>
      <c r="E1258" s="147">
        <v>0</v>
      </c>
      <c r="F1258" s="147">
        <v>0</v>
      </c>
      <c r="G1258" s="147">
        <v>7.3099037665676587E-3</v>
      </c>
      <c r="H1258" s="147">
        <v>0</v>
      </c>
      <c r="I1258" s="147">
        <v>0</v>
      </c>
      <c r="J1258" s="147">
        <v>0</v>
      </c>
      <c r="K1258" s="147">
        <v>5.4391747286496065E-3</v>
      </c>
      <c r="L1258" s="148">
        <v>0</v>
      </c>
    </row>
    <row r="1259" spans="1:12" x14ac:dyDescent="0.35">
      <c r="A1259" s="649"/>
      <c r="B1259" s="566"/>
      <c r="C1259" s="32" t="s">
        <v>212</v>
      </c>
      <c r="D1259" s="147">
        <v>0</v>
      </c>
      <c r="E1259" s="147">
        <v>0</v>
      </c>
      <c r="F1259" s="147">
        <v>0</v>
      </c>
      <c r="G1259" s="147">
        <v>0</v>
      </c>
      <c r="H1259" s="147">
        <v>0</v>
      </c>
      <c r="I1259" s="147">
        <v>0</v>
      </c>
      <c r="J1259" s="147">
        <v>0</v>
      </c>
      <c r="K1259" s="147">
        <v>0</v>
      </c>
      <c r="L1259" s="148">
        <v>0</v>
      </c>
    </row>
    <row r="1260" spans="1:12" x14ac:dyDescent="0.35">
      <c r="A1260" s="649"/>
      <c r="B1260" s="566"/>
      <c r="C1260" s="32" t="s">
        <v>213</v>
      </c>
      <c r="D1260" s="147">
        <v>0</v>
      </c>
      <c r="E1260" s="147">
        <v>0</v>
      </c>
      <c r="F1260" s="147">
        <v>0</v>
      </c>
      <c r="G1260" s="147">
        <v>0</v>
      </c>
      <c r="H1260" s="147">
        <v>0</v>
      </c>
      <c r="I1260" s="147">
        <v>0</v>
      </c>
      <c r="J1260" s="147">
        <v>0</v>
      </c>
      <c r="K1260" s="147">
        <v>0</v>
      </c>
      <c r="L1260" s="148">
        <v>0</v>
      </c>
    </row>
    <row r="1261" spans="1:12" x14ac:dyDescent="0.35">
      <c r="A1261" s="649"/>
      <c r="B1261" s="566"/>
      <c r="C1261" s="32" t="s">
        <v>214</v>
      </c>
      <c r="D1261" s="147">
        <v>8.2197281067379405E-3</v>
      </c>
      <c r="E1261" s="147">
        <v>0.69</v>
      </c>
      <c r="F1261" s="147">
        <v>0</v>
      </c>
      <c r="G1261" s="147">
        <v>0</v>
      </c>
      <c r="H1261" s="147">
        <v>0</v>
      </c>
      <c r="I1261" s="147">
        <v>0</v>
      </c>
      <c r="J1261" s="147">
        <v>0</v>
      </c>
      <c r="K1261" s="147">
        <v>0</v>
      </c>
      <c r="L1261" s="148">
        <v>0</v>
      </c>
    </row>
    <row r="1262" spans="1:12" x14ac:dyDescent="0.35">
      <c r="A1262" s="649"/>
      <c r="B1262" s="566"/>
      <c r="C1262" s="32" t="s">
        <v>215</v>
      </c>
      <c r="D1262" s="147">
        <v>0.20426564974314509</v>
      </c>
      <c r="E1262" s="147">
        <v>0</v>
      </c>
      <c r="F1262" s="147">
        <v>0</v>
      </c>
      <c r="G1262" s="147">
        <v>0</v>
      </c>
      <c r="H1262" s="147">
        <v>0</v>
      </c>
      <c r="I1262" s="147">
        <v>0</v>
      </c>
      <c r="J1262" s="147">
        <v>0</v>
      </c>
      <c r="K1262" s="147">
        <v>0</v>
      </c>
      <c r="L1262" s="148">
        <v>0</v>
      </c>
    </row>
    <row r="1263" spans="1:12" x14ac:dyDescent="0.35">
      <c r="A1263" s="649"/>
      <c r="B1263" s="566"/>
      <c r="C1263" s="32" t="s">
        <v>216</v>
      </c>
      <c r="D1263" s="147">
        <v>0</v>
      </c>
      <c r="E1263" s="147">
        <v>0</v>
      </c>
      <c r="F1263" s="147">
        <v>0</v>
      </c>
      <c r="G1263" s="147">
        <v>0</v>
      </c>
      <c r="H1263" s="147">
        <v>0</v>
      </c>
      <c r="I1263" s="147">
        <v>0</v>
      </c>
      <c r="J1263" s="147">
        <v>0</v>
      </c>
      <c r="K1263" s="147">
        <v>0</v>
      </c>
      <c r="L1263" s="148">
        <v>0</v>
      </c>
    </row>
    <row r="1264" spans="1:12" x14ac:dyDescent="0.35">
      <c r="A1264" s="649"/>
      <c r="B1264" s="566"/>
      <c r="C1264" s="32" t="s">
        <v>217</v>
      </c>
      <c r="D1264" s="147">
        <v>0</v>
      </c>
      <c r="E1264" s="147">
        <v>0</v>
      </c>
      <c r="F1264" s="147">
        <v>0</v>
      </c>
      <c r="G1264" s="147">
        <v>0</v>
      </c>
      <c r="H1264" s="147">
        <v>0</v>
      </c>
      <c r="I1264" s="147">
        <v>0</v>
      </c>
      <c r="J1264" s="147">
        <v>0</v>
      </c>
      <c r="K1264" s="147">
        <v>0</v>
      </c>
      <c r="L1264" s="148">
        <v>0</v>
      </c>
    </row>
    <row r="1265" spans="1:12" x14ac:dyDescent="0.35">
      <c r="A1265" s="649"/>
      <c r="B1265" s="566"/>
      <c r="C1265" s="32" t="s">
        <v>218</v>
      </c>
      <c r="D1265" s="147">
        <v>0</v>
      </c>
      <c r="E1265" s="147">
        <v>0</v>
      </c>
      <c r="F1265" s="147">
        <v>0</v>
      </c>
      <c r="G1265" s="147">
        <v>1.1641768243162423E-3</v>
      </c>
      <c r="H1265" s="147">
        <v>0</v>
      </c>
      <c r="I1265" s="147">
        <v>0</v>
      </c>
      <c r="J1265" s="147">
        <v>0</v>
      </c>
      <c r="K1265" s="147">
        <v>0</v>
      </c>
      <c r="L1265" s="148">
        <v>0</v>
      </c>
    </row>
    <row r="1266" spans="1:12" ht="15" thickBot="1" x14ac:dyDescent="0.4">
      <c r="A1266" s="649"/>
      <c r="B1266" s="567"/>
      <c r="C1266" s="143" t="s">
        <v>219</v>
      </c>
      <c r="D1266" s="149">
        <v>0</v>
      </c>
      <c r="E1266" s="149">
        <v>0</v>
      </c>
      <c r="F1266" s="149">
        <v>6.7415098255749076E-4</v>
      </c>
      <c r="G1266" s="149">
        <v>0</v>
      </c>
      <c r="H1266" s="149">
        <v>0</v>
      </c>
      <c r="I1266" s="149">
        <v>0</v>
      </c>
      <c r="J1266" s="149">
        <v>0</v>
      </c>
      <c r="K1266" s="149">
        <v>0</v>
      </c>
      <c r="L1266" s="150">
        <v>0</v>
      </c>
    </row>
    <row r="1267" spans="1:12" x14ac:dyDescent="0.35">
      <c r="A1267" s="649"/>
      <c r="B1267" s="565" t="s">
        <v>170</v>
      </c>
      <c r="C1267" s="142" t="s">
        <v>210</v>
      </c>
      <c r="D1267" s="145">
        <v>0.05</v>
      </c>
      <c r="E1267" s="145">
        <v>0</v>
      </c>
      <c r="F1267" s="145">
        <v>6.4175306694297315E-3</v>
      </c>
      <c r="G1267" s="145">
        <v>0</v>
      </c>
      <c r="H1267" s="145">
        <v>0</v>
      </c>
      <c r="I1267" s="145">
        <v>0.10414319816152572</v>
      </c>
      <c r="J1267" s="145">
        <v>1.9472472043836037E-2</v>
      </c>
      <c r="K1267" s="145">
        <v>0</v>
      </c>
      <c r="L1267" s="146">
        <v>0</v>
      </c>
    </row>
    <row r="1268" spans="1:12" x14ac:dyDescent="0.35">
      <c r="A1268" s="649"/>
      <c r="B1268" s="566"/>
      <c r="C1268" s="32" t="s">
        <v>211</v>
      </c>
      <c r="D1268" s="147">
        <v>0.11</v>
      </c>
      <c r="E1268" s="147">
        <v>5.5E-2</v>
      </c>
      <c r="F1268" s="147">
        <v>0</v>
      </c>
      <c r="G1268" s="147">
        <v>8.6711038207044899E-3</v>
      </c>
      <c r="H1268" s="147">
        <v>0</v>
      </c>
      <c r="I1268" s="147">
        <v>0</v>
      </c>
      <c r="J1268" s="147">
        <v>0</v>
      </c>
      <c r="K1268" s="147">
        <v>0</v>
      </c>
      <c r="L1268" s="148">
        <v>0</v>
      </c>
    </row>
    <row r="1269" spans="1:12" x14ac:dyDescent="0.35">
      <c r="A1269" s="649"/>
      <c r="B1269" s="566"/>
      <c r="C1269" s="32" t="s">
        <v>212</v>
      </c>
      <c r="D1269" s="147">
        <v>5.0960458351998719E-4</v>
      </c>
      <c r="E1269" s="147">
        <v>0</v>
      </c>
      <c r="F1269" s="147">
        <v>0</v>
      </c>
      <c r="G1269" s="147">
        <v>0</v>
      </c>
      <c r="H1269" s="147">
        <v>0</v>
      </c>
      <c r="I1269" s="147">
        <v>0</v>
      </c>
      <c r="J1269" s="147">
        <v>0</v>
      </c>
      <c r="K1269" s="147">
        <v>0</v>
      </c>
      <c r="L1269" s="148">
        <v>0</v>
      </c>
    </row>
    <row r="1270" spans="1:12" x14ac:dyDescent="0.35">
      <c r="A1270" s="649"/>
      <c r="B1270" s="566"/>
      <c r="C1270" s="32" t="s">
        <v>213</v>
      </c>
      <c r="D1270" s="147">
        <v>0</v>
      </c>
      <c r="E1270" s="147">
        <v>0</v>
      </c>
      <c r="F1270" s="147">
        <v>0</v>
      </c>
      <c r="G1270" s="147">
        <v>0</v>
      </c>
      <c r="H1270" s="147">
        <v>0</v>
      </c>
      <c r="I1270" s="147">
        <v>0</v>
      </c>
      <c r="J1270" s="147">
        <v>0</v>
      </c>
      <c r="K1270" s="147">
        <v>0</v>
      </c>
      <c r="L1270" s="148">
        <v>0</v>
      </c>
    </row>
    <row r="1271" spans="1:12" x14ac:dyDescent="0.35">
      <c r="A1271" s="649"/>
      <c r="B1271" s="566"/>
      <c r="C1271" s="32" t="s">
        <v>214</v>
      </c>
      <c r="D1271" s="147">
        <v>0.30865773990344364</v>
      </c>
      <c r="E1271" s="147">
        <v>4.5925438116939811E-2</v>
      </c>
      <c r="F1271" s="147">
        <v>0</v>
      </c>
      <c r="G1271" s="147">
        <v>0</v>
      </c>
      <c r="H1271" s="147">
        <v>0</v>
      </c>
      <c r="I1271" s="147">
        <v>0</v>
      </c>
      <c r="J1271" s="147">
        <v>0</v>
      </c>
      <c r="K1271" s="147">
        <v>0</v>
      </c>
      <c r="L1271" s="148">
        <v>0</v>
      </c>
    </row>
    <row r="1272" spans="1:12" x14ac:dyDescent="0.35">
      <c r="A1272" s="649"/>
      <c r="B1272" s="566"/>
      <c r="C1272" s="32" t="s">
        <v>215</v>
      </c>
      <c r="D1272" s="147">
        <v>0.26240603190660439</v>
      </c>
      <c r="E1272" s="147">
        <v>0</v>
      </c>
      <c r="F1272" s="147">
        <v>0</v>
      </c>
      <c r="G1272" s="147">
        <v>0</v>
      </c>
      <c r="H1272" s="147">
        <v>0</v>
      </c>
      <c r="I1272" s="147">
        <v>0</v>
      </c>
      <c r="J1272" s="147">
        <v>0</v>
      </c>
      <c r="K1272" s="147">
        <v>0</v>
      </c>
      <c r="L1272" s="148">
        <v>0</v>
      </c>
    </row>
    <row r="1273" spans="1:12" x14ac:dyDescent="0.35">
      <c r="A1273" s="649"/>
      <c r="B1273" s="566"/>
      <c r="C1273" s="32" t="s">
        <v>216</v>
      </c>
      <c r="D1273" s="147">
        <v>0</v>
      </c>
      <c r="E1273" s="147">
        <v>0</v>
      </c>
      <c r="F1273" s="147">
        <v>0</v>
      </c>
      <c r="G1273" s="147">
        <v>0</v>
      </c>
      <c r="H1273" s="147">
        <v>0</v>
      </c>
      <c r="I1273" s="147">
        <v>0</v>
      </c>
      <c r="J1273" s="147">
        <v>0</v>
      </c>
      <c r="K1273" s="147">
        <v>0</v>
      </c>
      <c r="L1273" s="148">
        <v>0</v>
      </c>
    </row>
    <row r="1274" spans="1:12" x14ac:dyDescent="0.35">
      <c r="A1274" s="649"/>
      <c r="B1274" s="566"/>
      <c r="C1274" s="32" t="s">
        <v>217</v>
      </c>
      <c r="D1274" s="147">
        <v>0</v>
      </c>
      <c r="E1274" s="147">
        <v>0</v>
      </c>
      <c r="F1274" s="147">
        <v>0</v>
      </c>
      <c r="G1274" s="147">
        <v>0</v>
      </c>
      <c r="H1274" s="147">
        <v>0</v>
      </c>
      <c r="I1274" s="147">
        <v>0</v>
      </c>
      <c r="J1274" s="147">
        <v>0</v>
      </c>
      <c r="K1274" s="147">
        <v>0</v>
      </c>
      <c r="L1274" s="148">
        <v>0</v>
      </c>
    </row>
    <row r="1275" spans="1:12" x14ac:dyDescent="0.35">
      <c r="A1275" s="649"/>
      <c r="B1275" s="566"/>
      <c r="C1275" s="32" t="s">
        <v>218</v>
      </c>
      <c r="D1275" s="147">
        <v>0</v>
      </c>
      <c r="E1275" s="147">
        <v>0</v>
      </c>
      <c r="F1275" s="147">
        <v>0</v>
      </c>
      <c r="G1275" s="147">
        <v>3.2470839647037467E-2</v>
      </c>
      <c r="H1275" s="147">
        <v>0</v>
      </c>
      <c r="I1275" s="147">
        <v>0</v>
      </c>
      <c r="J1275" s="147">
        <v>0</v>
      </c>
      <c r="K1275" s="147">
        <v>0</v>
      </c>
      <c r="L1275" s="148">
        <v>0</v>
      </c>
    </row>
    <row r="1276" spans="1:12" ht="15" thickBot="1" x14ac:dyDescent="0.4">
      <c r="A1276" s="649"/>
      <c r="B1276" s="567"/>
      <c r="C1276" s="143" t="s">
        <v>219</v>
      </c>
      <c r="D1276" s="149">
        <v>0</v>
      </c>
      <c r="E1276" s="149">
        <v>0</v>
      </c>
      <c r="F1276" s="149">
        <v>6.5252771340987162E-4</v>
      </c>
      <c r="G1276" s="149">
        <v>0</v>
      </c>
      <c r="H1276" s="149">
        <v>0</v>
      </c>
      <c r="I1276" s="149">
        <v>0</v>
      </c>
      <c r="J1276" s="149">
        <v>0</v>
      </c>
      <c r="K1276" s="149">
        <v>0</v>
      </c>
      <c r="L1276" s="150">
        <v>0</v>
      </c>
    </row>
    <row r="1277" spans="1:12" x14ac:dyDescent="0.35">
      <c r="A1277" s="649"/>
      <c r="B1277" s="565" t="s">
        <v>171</v>
      </c>
      <c r="C1277" s="142" t="s">
        <v>210</v>
      </c>
      <c r="D1277" s="145">
        <v>3.5000000000000003E-2</v>
      </c>
      <c r="E1277" s="145">
        <v>3.1167872570297939E-5</v>
      </c>
      <c r="F1277" s="145">
        <v>6.3099833059849222E-3</v>
      </c>
      <c r="G1277" s="145">
        <v>0</v>
      </c>
      <c r="H1277" s="145">
        <v>0</v>
      </c>
      <c r="I1277" s="145">
        <v>0.48008580499560904</v>
      </c>
      <c r="J1277" s="145">
        <v>6.1832734528177946E-2</v>
      </c>
      <c r="K1277" s="145">
        <v>0</v>
      </c>
      <c r="L1277" s="146">
        <v>0</v>
      </c>
    </row>
    <row r="1278" spans="1:12" x14ac:dyDescent="0.35">
      <c r="A1278" s="649"/>
      <c r="B1278" s="566"/>
      <c r="C1278" s="32" t="s">
        <v>211</v>
      </c>
      <c r="D1278" s="147">
        <v>2.5000000000000001E-2</v>
      </c>
      <c r="E1278" s="147">
        <v>3.5000000000000003E-2</v>
      </c>
      <c r="F1278" s="147">
        <v>0</v>
      </c>
      <c r="G1278" s="147">
        <v>0</v>
      </c>
      <c r="H1278" s="147">
        <v>0</v>
      </c>
      <c r="I1278" s="147">
        <v>0</v>
      </c>
      <c r="J1278" s="147">
        <v>0</v>
      </c>
      <c r="K1278" s="147">
        <v>3.6747502584463412E-3</v>
      </c>
      <c r="L1278" s="148">
        <v>0</v>
      </c>
    </row>
    <row r="1279" spans="1:12" x14ac:dyDescent="0.35">
      <c r="A1279" s="649"/>
      <c r="B1279" s="566"/>
      <c r="C1279" s="32" t="s">
        <v>212</v>
      </c>
      <c r="D1279" s="147">
        <v>0</v>
      </c>
      <c r="E1279" s="147">
        <v>0</v>
      </c>
      <c r="F1279" s="147">
        <v>0</v>
      </c>
      <c r="G1279" s="147">
        <v>0</v>
      </c>
      <c r="H1279" s="147">
        <v>0</v>
      </c>
      <c r="I1279" s="147">
        <v>0</v>
      </c>
      <c r="J1279" s="147">
        <v>0</v>
      </c>
      <c r="K1279" s="147">
        <v>0</v>
      </c>
      <c r="L1279" s="148">
        <v>0</v>
      </c>
    </row>
    <row r="1280" spans="1:12" x14ac:dyDescent="0.35">
      <c r="A1280" s="649"/>
      <c r="B1280" s="566"/>
      <c r="C1280" s="32" t="s">
        <v>213</v>
      </c>
      <c r="D1280" s="147">
        <v>0</v>
      </c>
      <c r="E1280" s="147">
        <v>0</v>
      </c>
      <c r="F1280" s="147">
        <v>0</v>
      </c>
      <c r="G1280" s="147">
        <v>0</v>
      </c>
      <c r="H1280" s="147">
        <v>0</v>
      </c>
      <c r="I1280" s="147">
        <v>0</v>
      </c>
      <c r="J1280" s="147">
        <v>0</v>
      </c>
      <c r="K1280" s="147">
        <v>0</v>
      </c>
      <c r="L1280" s="148">
        <v>0</v>
      </c>
    </row>
    <row r="1281" spans="1:12" x14ac:dyDescent="0.35">
      <c r="A1281" s="649"/>
      <c r="B1281" s="566"/>
      <c r="C1281" s="32" t="s">
        <v>214</v>
      </c>
      <c r="D1281" s="147">
        <v>3.1842957992941366E-2</v>
      </c>
      <c r="E1281" s="147">
        <v>0</v>
      </c>
      <c r="F1281" s="147">
        <v>0</v>
      </c>
      <c r="G1281" s="147">
        <v>0</v>
      </c>
      <c r="H1281" s="147">
        <v>0</v>
      </c>
      <c r="I1281" s="147">
        <v>0</v>
      </c>
      <c r="J1281" s="147">
        <v>0</v>
      </c>
      <c r="K1281" s="147">
        <v>0</v>
      </c>
      <c r="L1281" s="148">
        <v>0</v>
      </c>
    </row>
    <row r="1282" spans="1:12" x14ac:dyDescent="0.35">
      <c r="A1282" s="649"/>
      <c r="B1282" s="566"/>
      <c r="C1282" s="32" t="s">
        <v>215</v>
      </c>
      <c r="D1282" s="147">
        <v>0.32802704818512285</v>
      </c>
      <c r="E1282" s="147">
        <v>0</v>
      </c>
      <c r="F1282" s="147">
        <v>0</v>
      </c>
      <c r="G1282" s="147">
        <v>0</v>
      </c>
      <c r="H1282" s="147">
        <v>0</v>
      </c>
      <c r="I1282" s="147">
        <v>0</v>
      </c>
      <c r="J1282" s="147">
        <v>0</v>
      </c>
      <c r="K1282" s="147">
        <v>0</v>
      </c>
      <c r="L1282" s="148">
        <v>0</v>
      </c>
    </row>
    <row r="1283" spans="1:12" x14ac:dyDescent="0.35">
      <c r="A1283" s="649"/>
      <c r="B1283" s="566"/>
      <c r="C1283" s="32" t="s">
        <v>216</v>
      </c>
      <c r="D1283" s="147">
        <v>0</v>
      </c>
      <c r="E1283" s="147">
        <v>0</v>
      </c>
      <c r="F1283" s="147">
        <v>0</v>
      </c>
      <c r="G1283" s="147">
        <v>0</v>
      </c>
      <c r="H1283" s="147">
        <v>0</v>
      </c>
      <c r="I1283" s="147">
        <v>0</v>
      </c>
      <c r="J1283" s="147">
        <v>0</v>
      </c>
      <c r="K1283" s="147">
        <v>0</v>
      </c>
      <c r="L1283" s="148">
        <v>0</v>
      </c>
    </row>
    <row r="1284" spans="1:12" x14ac:dyDescent="0.35">
      <c r="A1284" s="649"/>
      <c r="B1284" s="566"/>
      <c r="C1284" s="32" t="s">
        <v>217</v>
      </c>
      <c r="D1284" s="147">
        <v>0</v>
      </c>
      <c r="E1284" s="147">
        <v>0</v>
      </c>
      <c r="F1284" s="147">
        <v>0</v>
      </c>
      <c r="G1284" s="147">
        <v>0</v>
      </c>
      <c r="H1284" s="147">
        <v>0</v>
      </c>
      <c r="I1284" s="147">
        <v>0</v>
      </c>
      <c r="J1284" s="147">
        <v>0</v>
      </c>
      <c r="K1284" s="147">
        <v>0</v>
      </c>
      <c r="L1284" s="148">
        <v>0</v>
      </c>
    </row>
    <row r="1285" spans="1:12" x14ac:dyDescent="0.35">
      <c r="A1285" s="649"/>
      <c r="B1285" s="566"/>
      <c r="C1285" s="32" t="s">
        <v>218</v>
      </c>
      <c r="D1285" s="147">
        <v>0</v>
      </c>
      <c r="E1285" s="147">
        <v>0</v>
      </c>
      <c r="F1285" s="147">
        <v>0</v>
      </c>
      <c r="G1285" s="147">
        <v>0</v>
      </c>
      <c r="H1285" s="147">
        <v>0</v>
      </c>
      <c r="I1285" s="147">
        <v>0</v>
      </c>
      <c r="J1285" s="147">
        <v>0</v>
      </c>
      <c r="K1285" s="147">
        <v>0</v>
      </c>
      <c r="L1285" s="148">
        <v>0</v>
      </c>
    </row>
    <row r="1286" spans="1:12" ht="15" thickBot="1" x14ac:dyDescent="0.4">
      <c r="A1286" s="649"/>
      <c r="B1286" s="567"/>
      <c r="C1286" s="143" t="s">
        <v>219</v>
      </c>
      <c r="D1286" s="149">
        <v>0</v>
      </c>
      <c r="E1286" s="149">
        <v>0</v>
      </c>
      <c r="F1286" s="149">
        <v>3.3833668802131918E-4</v>
      </c>
      <c r="G1286" s="149">
        <v>0</v>
      </c>
      <c r="H1286" s="149">
        <v>0</v>
      </c>
      <c r="I1286" s="149">
        <v>0</v>
      </c>
      <c r="J1286" s="149">
        <v>0</v>
      </c>
      <c r="K1286" s="149">
        <v>0</v>
      </c>
      <c r="L1286" s="150">
        <v>0</v>
      </c>
    </row>
    <row r="1287" spans="1:12" x14ac:dyDescent="0.35">
      <c r="A1287" s="649"/>
      <c r="B1287" s="565" t="s">
        <v>172</v>
      </c>
      <c r="C1287" s="142" t="s">
        <v>210</v>
      </c>
      <c r="D1287" s="145">
        <v>0</v>
      </c>
      <c r="E1287" s="145">
        <v>0</v>
      </c>
      <c r="F1287" s="145">
        <v>1.7244734794489465E-2</v>
      </c>
      <c r="G1287" s="145">
        <v>0</v>
      </c>
      <c r="H1287" s="145">
        <v>0</v>
      </c>
      <c r="I1287" s="145">
        <v>6.8175926085643157E-2</v>
      </c>
      <c r="J1287" s="145">
        <v>0.27322183391384053</v>
      </c>
      <c r="K1287" s="145">
        <v>0</v>
      </c>
      <c r="L1287" s="146">
        <v>0</v>
      </c>
    </row>
    <row r="1288" spans="1:12" x14ac:dyDescent="0.35">
      <c r="A1288" s="649"/>
      <c r="B1288" s="566"/>
      <c r="C1288" s="32" t="s">
        <v>211</v>
      </c>
      <c r="D1288" s="147">
        <v>0</v>
      </c>
      <c r="E1288" s="147">
        <v>0</v>
      </c>
      <c r="F1288" s="147">
        <v>0</v>
      </c>
      <c r="G1288" s="147">
        <v>6.8549238081955658E-3</v>
      </c>
      <c r="H1288" s="147">
        <v>0</v>
      </c>
      <c r="I1288" s="147">
        <v>0</v>
      </c>
      <c r="J1288" s="147">
        <v>0</v>
      </c>
      <c r="K1288" s="147">
        <v>6.32132405323032E-3</v>
      </c>
      <c r="L1288" s="148">
        <v>0</v>
      </c>
    </row>
    <row r="1289" spans="1:12" x14ac:dyDescent="0.35">
      <c r="A1289" s="649"/>
      <c r="B1289" s="566"/>
      <c r="C1289" s="32" t="s">
        <v>212</v>
      </c>
      <c r="D1289" s="147">
        <v>0</v>
      </c>
      <c r="E1289" s="147">
        <v>0</v>
      </c>
      <c r="F1289" s="147">
        <v>0</v>
      </c>
      <c r="G1289" s="147">
        <v>0</v>
      </c>
      <c r="H1289" s="147">
        <v>0</v>
      </c>
      <c r="I1289" s="147">
        <v>0</v>
      </c>
      <c r="J1289" s="147">
        <v>0</v>
      </c>
      <c r="K1289" s="147">
        <v>0</v>
      </c>
      <c r="L1289" s="148">
        <v>0</v>
      </c>
    </row>
    <row r="1290" spans="1:12" x14ac:dyDescent="0.35">
      <c r="A1290" s="649"/>
      <c r="B1290" s="566"/>
      <c r="C1290" s="32" t="s">
        <v>213</v>
      </c>
      <c r="D1290" s="147">
        <v>0</v>
      </c>
      <c r="E1290" s="147">
        <v>0</v>
      </c>
      <c r="F1290" s="147">
        <v>0</v>
      </c>
      <c r="G1290" s="147">
        <v>0</v>
      </c>
      <c r="H1290" s="147">
        <v>0</v>
      </c>
      <c r="I1290" s="147">
        <v>0</v>
      </c>
      <c r="J1290" s="147">
        <v>0</v>
      </c>
      <c r="K1290" s="147">
        <v>0</v>
      </c>
      <c r="L1290" s="148">
        <v>0</v>
      </c>
    </row>
    <row r="1291" spans="1:12" x14ac:dyDescent="0.35">
      <c r="A1291" s="649"/>
      <c r="B1291" s="566"/>
      <c r="C1291" s="32" t="s">
        <v>214</v>
      </c>
      <c r="D1291" s="147">
        <v>9.4842834231792156E-2</v>
      </c>
      <c r="E1291" s="147">
        <v>9.7808183827925773E-3</v>
      </c>
      <c r="F1291" s="147">
        <v>0</v>
      </c>
      <c r="G1291" s="147">
        <v>0</v>
      </c>
      <c r="H1291" s="147">
        <v>0</v>
      </c>
      <c r="I1291" s="147">
        <v>0</v>
      </c>
      <c r="J1291" s="147">
        <v>0</v>
      </c>
      <c r="K1291" s="147">
        <v>0</v>
      </c>
      <c r="L1291" s="148">
        <v>0</v>
      </c>
    </row>
    <row r="1292" spans="1:12" x14ac:dyDescent="0.35">
      <c r="A1292" s="649"/>
      <c r="B1292" s="566"/>
      <c r="C1292" s="32" t="s">
        <v>215</v>
      </c>
      <c r="D1292" s="147">
        <v>0.39845836917711691</v>
      </c>
      <c r="E1292" s="147">
        <v>0</v>
      </c>
      <c r="F1292" s="147">
        <v>0</v>
      </c>
      <c r="G1292" s="147">
        <v>0</v>
      </c>
      <c r="H1292" s="147">
        <v>0</v>
      </c>
      <c r="I1292" s="147">
        <v>0</v>
      </c>
      <c r="J1292" s="147">
        <v>0</v>
      </c>
      <c r="K1292" s="147">
        <v>0</v>
      </c>
      <c r="L1292" s="148">
        <v>0</v>
      </c>
    </row>
    <row r="1293" spans="1:12" x14ac:dyDescent="0.35">
      <c r="A1293" s="649"/>
      <c r="B1293" s="566"/>
      <c r="C1293" s="32" t="s">
        <v>216</v>
      </c>
      <c r="D1293" s="147">
        <v>0</v>
      </c>
      <c r="E1293" s="147">
        <v>0</v>
      </c>
      <c r="F1293" s="147">
        <v>0</v>
      </c>
      <c r="G1293" s="147">
        <v>0</v>
      </c>
      <c r="H1293" s="147">
        <v>0</v>
      </c>
      <c r="I1293" s="147">
        <v>0</v>
      </c>
      <c r="J1293" s="147">
        <v>0</v>
      </c>
      <c r="K1293" s="147">
        <v>0</v>
      </c>
      <c r="L1293" s="148">
        <v>0</v>
      </c>
    </row>
    <row r="1294" spans="1:12" x14ac:dyDescent="0.35">
      <c r="A1294" s="649"/>
      <c r="B1294" s="566"/>
      <c r="C1294" s="32" t="s">
        <v>217</v>
      </c>
      <c r="D1294" s="147">
        <v>0</v>
      </c>
      <c r="E1294" s="147">
        <v>0</v>
      </c>
      <c r="F1294" s="147">
        <v>0</v>
      </c>
      <c r="G1294" s="147">
        <v>0</v>
      </c>
      <c r="H1294" s="147">
        <v>0</v>
      </c>
      <c r="I1294" s="147">
        <v>0</v>
      </c>
      <c r="J1294" s="147">
        <v>0</v>
      </c>
      <c r="K1294" s="147">
        <v>0</v>
      </c>
      <c r="L1294" s="148">
        <v>0</v>
      </c>
    </row>
    <row r="1295" spans="1:12" x14ac:dyDescent="0.35">
      <c r="A1295" s="649"/>
      <c r="B1295" s="566"/>
      <c r="C1295" s="32" t="s">
        <v>218</v>
      </c>
      <c r="D1295" s="147">
        <v>0</v>
      </c>
      <c r="E1295" s="147">
        <v>0</v>
      </c>
      <c r="F1295" s="147">
        <v>0</v>
      </c>
      <c r="G1295" s="147">
        <v>5.2772814061635136E-2</v>
      </c>
      <c r="H1295" s="147">
        <v>0</v>
      </c>
      <c r="I1295" s="147">
        <v>0</v>
      </c>
      <c r="J1295" s="147">
        <v>0</v>
      </c>
      <c r="K1295" s="147">
        <v>0</v>
      </c>
      <c r="L1295" s="148">
        <v>0</v>
      </c>
    </row>
    <row r="1296" spans="1:12" ht="15" thickBot="1" x14ac:dyDescent="0.4">
      <c r="A1296" s="649"/>
      <c r="B1296" s="567"/>
      <c r="C1296" s="143" t="s">
        <v>219</v>
      </c>
      <c r="D1296" s="149">
        <v>0</v>
      </c>
      <c r="E1296" s="149">
        <v>0</v>
      </c>
      <c r="F1296" s="149">
        <v>8.2470758278852571E-2</v>
      </c>
      <c r="G1296" s="149">
        <v>0</v>
      </c>
      <c r="H1296" s="149">
        <v>0</v>
      </c>
      <c r="I1296" s="149">
        <v>0</v>
      </c>
      <c r="J1296" s="149">
        <v>0</v>
      </c>
      <c r="K1296" s="149">
        <v>0</v>
      </c>
      <c r="L1296" s="150">
        <v>0</v>
      </c>
    </row>
    <row r="1297" spans="1:12" x14ac:dyDescent="0.35">
      <c r="A1297" s="649"/>
      <c r="B1297" s="565" t="s">
        <v>173</v>
      </c>
      <c r="C1297" s="142" t="s">
        <v>210</v>
      </c>
      <c r="D1297" s="145">
        <v>0.1540239384156073</v>
      </c>
      <c r="E1297" s="145">
        <v>0</v>
      </c>
      <c r="F1297" s="145">
        <v>1.0044396062104133E-2</v>
      </c>
      <c r="G1297" s="145">
        <v>0</v>
      </c>
      <c r="H1297" s="145">
        <v>1.9024703670911238E-3</v>
      </c>
      <c r="I1297" s="145">
        <v>4.5445145619330142E-2</v>
      </c>
      <c r="J1297" s="145">
        <v>2.7709654238602294E-2</v>
      </c>
      <c r="K1297" s="145">
        <v>0</v>
      </c>
      <c r="L1297" s="146">
        <v>0</v>
      </c>
    </row>
    <row r="1298" spans="1:12" x14ac:dyDescent="0.35">
      <c r="A1298" s="649"/>
      <c r="B1298" s="566"/>
      <c r="C1298" s="32" t="s">
        <v>211</v>
      </c>
      <c r="D1298" s="147">
        <v>0.20915349367718034</v>
      </c>
      <c r="E1298" s="147">
        <v>0.10048928938440893</v>
      </c>
      <c r="F1298" s="147">
        <v>0</v>
      </c>
      <c r="G1298" s="147">
        <v>6.978728406976417E-3</v>
      </c>
      <c r="H1298" s="147">
        <v>0</v>
      </c>
      <c r="I1298" s="147">
        <v>0</v>
      </c>
      <c r="J1298" s="147">
        <v>0</v>
      </c>
      <c r="K1298" s="147">
        <v>7.9364865573689821E-3</v>
      </c>
      <c r="L1298" s="148">
        <v>0</v>
      </c>
    </row>
    <row r="1299" spans="1:12" x14ac:dyDescent="0.35">
      <c r="A1299" s="649"/>
      <c r="B1299" s="566"/>
      <c r="C1299" s="32" t="s">
        <v>212</v>
      </c>
      <c r="D1299" s="147">
        <v>6.6809711898626625E-2</v>
      </c>
      <c r="E1299" s="147">
        <v>1.0522452842125567E-3</v>
      </c>
      <c r="F1299" s="147">
        <v>0</v>
      </c>
      <c r="G1299" s="147">
        <v>0</v>
      </c>
      <c r="H1299" s="147">
        <v>0</v>
      </c>
      <c r="I1299" s="147">
        <v>0</v>
      </c>
      <c r="J1299" s="147">
        <v>0</v>
      </c>
      <c r="K1299" s="147">
        <v>0</v>
      </c>
      <c r="L1299" s="148">
        <v>0</v>
      </c>
    </row>
    <row r="1300" spans="1:12" x14ac:dyDescent="0.35">
      <c r="A1300" s="649"/>
      <c r="B1300" s="566"/>
      <c r="C1300" s="32" t="s">
        <v>213</v>
      </c>
      <c r="D1300" s="147">
        <v>8.8941223137877493E-5</v>
      </c>
      <c r="E1300" s="147">
        <v>1.5086178705022001E-3</v>
      </c>
      <c r="F1300" s="147">
        <v>0</v>
      </c>
      <c r="G1300" s="147">
        <v>0</v>
      </c>
      <c r="H1300" s="147">
        <v>0</v>
      </c>
      <c r="I1300" s="147">
        <v>0</v>
      </c>
      <c r="J1300" s="147">
        <v>0</v>
      </c>
      <c r="K1300" s="147">
        <v>0</v>
      </c>
      <c r="L1300" s="148">
        <v>0</v>
      </c>
    </row>
    <row r="1301" spans="1:12" x14ac:dyDescent="0.35">
      <c r="A1301" s="649"/>
      <c r="B1301" s="566"/>
      <c r="C1301" s="32" t="s">
        <v>214</v>
      </c>
      <c r="D1301" s="147">
        <v>2.4065043463070259E-3</v>
      </c>
      <c r="E1301" s="147">
        <v>0.26775426001211866</v>
      </c>
      <c r="F1301" s="147">
        <v>0</v>
      </c>
      <c r="G1301" s="147">
        <v>0</v>
      </c>
      <c r="H1301" s="147">
        <v>0</v>
      </c>
      <c r="I1301" s="147">
        <v>0</v>
      </c>
      <c r="J1301" s="147">
        <v>0</v>
      </c>
      <c r="K1301" s="147">
        <v>0</v>
      </c>
      <c r="L1301" s="148">
        <v>0</v>
      </c>
    </row>
    <row r="1302" spans="1:12" x14ac:dyDescent="0.35">
      <c r="A1302" s="649"/>
      <c r="B1302" s="566"/>
      <c r="C1302" s="32" t="s">
        <v>215</v>
      </c>
      <c r="D1302" s="147">
        <v>7.0392696910627599E-3</v>
      </c>
      <c r="E1302" s="147">
        <v>0</v>
      </c>
      <c r="F1302" s="147">
        <v>0</v>
      </c>
      <c r="G1302" s="147">
        <v>0</v>
      </c>
      <c r="H1302" s="147">
        <v>0</v>
      </c>
      <c r="I1302" s="147">
        <v>0</v>
      </c>
      <c r="J1302" s="147">
        <v>0</v>
      </c>
      <c r="K1302" s="147">
        <v>0</v>
      </c>
      <c r="L1302" s="148">
        <v>0</v>
      </c>
    </row>
    <row r="1303" spans="1:12" x14ac:dyDescent="0.35">
      <c r="A1303" s="649"/>
      <c r="B1303" s="566"/>
      <c r="C1303" s="32" t="s">
        <v>216</v>
      </c>
      <c r="D1303" s="147">
        <v>0</v>
      </c>
      <c r="E1303" s="147">
        <v>0</v>
      </c>
      <c r="F1303" s="147">
        <v>0</v>
      </c>
      <c r="G1303" s="147">
        <v>0</v>
      </c>
      <c r="H1303" s="147">
        <v>0</v>
      </c>
      <c r="I1303" s="147">
        <v>0</v>
      </c>
      <c r="J1303" s="147">
        <v>0</v>
      </c>
      <c r="K1303" s="147">
        <v>0</v>
      </c>
      <c r="L1303" s="148">
        <v>0</v>
      </c>
    </row>
    <row r="1304" spans="1:12" x14ac:dyDescent="0.35">
      <c r="A1304" s="649"/>
      <c r="B1304" s="566"/>
      <c r="C1304" s="32" t="s">
        <v>217</v>
      </c>
      <c r="D1304" s="147">
        <v>0</v>
      </c>
      <c r="E1304" s="147">
        <v>0</v>
      </c>
      <c r="F1304" s="147">
        <v>0</v>
      </c>
      <c r="G1304" s="147">
        <v>0</v>
      </c>
      <c r="H1304" s="147">
        <v>0</v>
      </c>
      <c r="I1304" s="147">
        <v>0</v>
      </c>
      <c r="J1304" s="147">
        <v>0</v>
      </c>
      <c r="K1304" s="147">
        <v>0</v>
      </c>
      <c r="L1304" s="148">
        <v>0</v>
      </c>
    </row>
    <row r="1305" spans="1:12" x14ac:dyDescent="0.35">
      <c r="A1305" s="649"/>
      <c r="B1305" s="566"/>
      <c r="C1305" s="32" t="s">
        <v>218</v>
      </c>
      <c r="D1305" s="147">
        <v>0</v>
      </c>
      <c r="E1305" s="147">
        <v>0</v>
      </c>
      <c r="F1305" s="147">
        <v>0</v>
      </c>
      <c r="G1305" s="147">
        <v>6.4325073131661581E-2</v>
      </c>
      <c r="H1305" s="147">
        <v>0</v>
      </c>
      <c r="I1305" s="147">
        <v>0</v>
      </c>
      <c r="J1305" s="147">
        <v>0</v>
      </c>
      <c r="K1305" s="147">
        <v>0</v>
      </c>
      <c r="L1305" s="148">
        <v>0</v>
      </c>
    </row>
    <row r="1306" spans="1:12" ht="15" thickBot="1" x14ac:dyDescent="0.4">
      <c r="A1306" s="649"/>
      <c r="B1306" s="567"/>
      <c r="C1306" s="143" t="s">
        <v>219</v>
      </c>
      <c r="D1306" s="149">
        <v>0</v>
      </c>
      <c r="E1306" s="149">
        <v>0</v>
      </c>
      <c r="F1306" s="149">
        <v>2.6784711223822984E-2</v>
      </c>
      <c r="G1306" s="149">
        <v>0</v>
      </c>
      <c r="H1306" s="149">
        <v>0</v>
      </c>
      <c r="I1306" s="149">
        <v>0</v>
      </c>
      <c r="J1306" s="149">
        <v>0</v>
      </c>
      <c r="K1306" s="149">
        <v>0</v>
      </c>
      <c r="L1306" s="150">
        <v>0</v>
      </c>
    </row>
    <row r="1307" spans="1:12" x14ac:dyDescent="0.35">
      <c r="A1307" s="649"/>
      <c r="B1307" s="565" t="s">
        <v>174</v>
      </c>
      <c r="C1307" s="142" t="s">
        <v>210</v>
      </c>
      <c r="D1307" s="145">
        <v>0.14930881110757532</v>
      </c>
      <c r="E1307" s="145">
        <v>4.0181761191028266E-6</v>
      </c>
      <c r="F1307" s="145">
        <v>1.2984959440083299E-2</v>
      </c>
      <c r="G1307" s="145">
        <v>0</v>
      </c>
      <c r="H1307" s="145">
        <v>1.9988775802887163E-2</v>
      </c>
      <c r="I1307" s="145">
        <v>0.16744164824797939</v>
      </c>
      <c r="J1307" s="145">
        <v>0.12222053128676284</v>
      </c>
      <c r="K1307" s="145">
        <v>0</v>
      </c>
      <c r="L1307" s="146">
        <v>0</v>
      </c>
    </row>
    <row r="1308" spans="1:12" x14ac:dyDescent="0.35">
      <c r="A1308" s="649"/>
      <c r="B1308" s="566"/>
      <c r="C1308" s="32" t="s">
        <v>211</v>
      </c>
      <c r="D1308" s="147">
        <v>0.380404688375517</v>
      </c>
      <c r="E1308" s="147">
        <v>3.7543422208709591E-2</v>
      </c>
      <c r="F1308" s="147">
        <v>0</v>
      </c>
      <c r="G1308" s="147">
        <v>4.8165653025783158E-3</v>
      </c>
      <c r="H1308" s="147">
        <v>0</v>
      </c>
      <c r="I1308" s="147">
        <v>0</v>
      </c>
      <c r="J1308" s="147">
        <v>0</v>
      </c>
      <c r="K1308" s="147">
        <v>4.4800126015787072E-3</v>
      </c>
      <c r="L1308" s="148">
        <v>0</v>
      </c>
    </row>
    <row r="1309" spans="1:12" x14ac:dyDescent="0.35">
      <c r="A1309" s="649"/>
      <c r="B1309" s="566"/>
      <c r="C1309" s="32" t="s">
        <v>212</v>
      </c>
      <c r="D1309" s="147">
        <v>5.6448491024894895E-3</v>
      </c>
      <c r="E1309" s="147">
        <v>7.83618297425629E-6</v>
      </c>
      <c r="F1309" s="147">
        <v>0</v>
      </c>
      <c r="G1309" s="147">
        <v>0</v>
      </c>
      <c r="H1309" s="147">
        <v>0</v>
      </c>
      <c r="I1309" s="147">
        <v>0</v>
      </c>
      <c r="J1309" s="147">
        <v>0</v>
      </c>
      <c r="K1309" s="147">
        <v>0</v>
      </c>
      <c r="L1309" s="148">
        <v>0</v>
      </c>
    </row>
    <row r="1310" spans="1:12" x14ac:dyDescent="0.35">
      <c r="A1310" s="649"/>
      <c r="B1310" s="566"/>
      <c r="C1310" s="32" t="s">
        <v>213</v>
      </c>
      <c r="D1310" s="147">
        <v>3.1757695201963674E-6</v>
      </c>
      <c r="E1310" s="147">
        <v>2.9214825221208444E-3</v>
      </c>
      <c r="F1310" s="147">
        <v>0</v>
      </c>
      <c r="G1310" s="147">
        <v>0</v>
      </c>
      <c r="H1310" s="147">
        <v>0</v>
      </c>
      <c r="I1310" s="147">
        <v>0</v>
      </c>
      <c r="J1310" s="147">
        <v>0</v>
      </c>
      <c r="K1310" s="147">
        <v>0</v>
      </c>
      <c r="L1310" s="148">
        <v>0</v>
      </c>
    </row>
    <row r="1311" spans="1:12" x14ac:dyDescent="0.35">
      <c r="A1311" s="649"/>
      <c r="B1311" s="566"/>
      <c r="C1311" s="32" t="s">
        <v>214</v>
      </c>
      <c r="D1311" s="147">
        <v>4.2747827238682375E-2</v>
      </c>
      <c r="E1311" s="147">
        <v>1.1108350827262923E-2</v>
      </c>
      <c r="F1311" s="147">
        <v>0</v>
      </c>
      <c r="G1311" s="147">
        <v>0</v>
      </c>
      <c r="H1311" s="147">
        <v>0</v>
      </c>
      <c r="I1311" s="147">
        <v>0</v>
      </c>
      <c r="J1311" s="147">
        <v>0</v>
      </c>
      <c r="K1311" s="147">
        <v>0</v>
      </c>
      <c r="L1311" s="148">
        <v>0</v>
      </c>
    </row>
    <row r="1312" spans="1:12" x14ac:dyDescent="0.35">
      <c r="A1312" s="649"/>
      <c r="B1312" s="566"/>
      <c r="C1312" s="32" t="s">
        <v>215</v>
      </c>
      <c r="D1312" s="147">
        <v>1.1588057575241714E-2</v>
      </c>
      <c r="E1312" s="147">
        <v>0</v>
      </c>
      <c r="F1312" s="147">
        <v>0</v>
      </c>
      <c r="G1312" s="147">
        <v>0</v>
      </c>
      <c r="H1312" s="147">
        <v>0</v>
      </c>
      <c r="I1312" s="147">
        <v>0</v>
      </c>
      <c r="J1312" s="147">
        <v>0</v>
      </c>
      <c r="K1312" s="147">
        <v>0</v>
      </c>
      <c r="L1312" s="148">
        <v>0</v>
      </c>
    </row>
    <row r="1313" spans="1:12" x14ac:dyDescent="0.35">
      <c r="A1313" s="649"/>
      <c r="B1313" s="566"/>
      <c r="C1313" s="32" t="s">
        <v>216</v>
      </c>
      <c r="D1313" s="147">
        <v>0</v>
      </c>
      <c r="E1313" s="147">
        <v>0</v>
      </c>
      <c r="F1313" s="147">
        <v>0</v>
      </c>
      <c r="G1313" s="147">
        <v>0</v>
      </c>
      <c r="H1313" s="147">
        <v>0</v>
      </c>
      <c r="I1313" s="147">
        <v>0</v>
      </c>
      <c r="J1313" s="147">
        <v>0</v>
      </c>
      <c r="K1313" s="147">
        <v>0</v>
      </c>
      <c r="L1313" s="148">
        <v>0</v>
      </c>
    </row>
    <row r="1314" spans="1:12" x14ac:dyDescent="0.35">
      <c r="A1314" s="649"/>
      <c r="B1314" s="566"/>
      <c r="C1314" s="32" t="s">
        <v>217</v>
      </c>
      <c r="D1314" s="147">
        <v>0</v>
      </c>
      <c r="E1314" s="147">
        <v>0</v>
      </c>
      <c r="F1314" s="147">
        <v>0</v>
      </c>
      <c r="G1314" s="147">
        <v>0</v>
      </c>
      <c r="H1314" s="147">
        <v>0</v>
      </c>
      <c r="I1314" s="147">
        <v>0</v>
      </c>
      <c r="J1314" s="147">
        <v>0</v>
      </c>
      <c r="K1314" s="147">
        <v>0</v>
      </c>
      <c r="L1314" s="148">
        <v>0</v>
      </c>
    </row>
    <row r="1315" spans="1:12" x14ac:dyDescent="0.35">
      <c r="A1315" s="649"/>
      <c r="B1315" s="566"/>
      <c r="C1315" s="32" t="s">
        <v>218</v>
      </c>
      <c r="D1315" s="147">
        <v>0</v>
      </c>
      <c r="E1315" s="147">
        <v>0</v>
      </c>
      <c r="F1315" s="147">
        <v>0</v>
      </c>
      <c r="G1315" s="147">
        <v>2.6225318131801716E-2</v>
      </c>
      <c r="H1315" s="147">
        <v>0</v>
      </c>
      <c r="I1315" s="147">
        <v>0</v>
      </c>
      <c r="J1315" s="147">
        <v>0</v>
      </c>
      <c r="K1315" s="147">
        <v>0</v>
      </c>
      <c r="L1315" s="148">
        <v>0</v>
      </c>
    </row>
    <row r="1316" spans="1:12" ht="15" thickBot="1" x14ac:dyDescent="0.4">
      <c r="A1316" s="649"/>
      <c r="B1316" s="567"/>
      <c r="C1316" s="143" t="s">
        <v>219</v>
      </c>
      <c r="D1316" s="149">
        <v>0</v>
      </c>
      <c r="E1316" s="149">
        <v>0</v>
      </c>
      <c r="F1316" s="149">
        <v>2.7759960810688931E-3</v>
      </c>
      <c r="G1316" s="149">
        <v>0</v>
      </c>
      <c r="H1316" s="149">
        <v>0</v>
      </c>
      <c r="I1316" s="149">
        <v>0</v>
      </c>
      <c r="J1316" s="149">
        <v>0</v>
      </c>
      <c r="K1316" s="149">
        <v>0</v>
      </c>
      <c r="L1316" s="150">
        <v>0</v>
      </c>
    </row>
    <row r="1317" spans="1:12" x14ac:dyDescent="0.35">
      <c r="A1317" s="649"/>
      <c r="B1317" s="565" t="s">
        <v>175</v>
      </c>
      <c r="C1317" s="142" t="s">
        <v>210</v>
      </c>
      <c r="D1317" s="145">
        <v>0.26115973652461122</v>
      </c>
      <c r="E1317" s="145">
        <v>2.1527262081733506E-4</v>
      </c>
      <c r="F1317" s="145">
        <v>4.7873551773507843E-3</v>
      </c>
      <c r="G1317" s="145">
        <v>0</v>
      </c>
      <c r="H1317" s="145">
        <v>1.3777165790913302E-3</v>
      </c>
      <c r="I1317" s="145">
        <v>6.9841265594317525E-2</v>
      </c>
      <c r="J1317" s="145">
        <v>1.1732368469038088E-2</v>
      </c>
      <c r="K1317" s="145">
        <v>0</v>
      </c>
      <c r="L1317" s="146">
        <v>0</v>
      </c>
    </row>
    <row r="1318" spans="1:12" x14ac:dyDescent="0.35">
      <c r="A1318" s="649"/>
      <c r="B1318" s="566"/>
      <c r="C1318" s="32" t="s">
        <v>211</v>
      </c>
      <c r="D1318" s="147">
        <v>0.36801589730599488</v>
      </c>
      <c r="E1318" s="147">
        <v>0.12761508457025458</v>
      </c>
      <c r="F1318" s="147">
        <v>0</v>
      </c>
      <c r="G1318" s="147">
        <v>2.5100393838401552E-2</v>
      </c>
      <c r="H1318" s="147">
        <v>0</v>
      </c>
      <c r="I1318" s="147">
        <v>0</v>
      </c>
      <c r="J1318" s="147">
        <v>0</v>
      </c>
      <c r="K1318" s="147">
        <v>6.5420604894049572E-3</v>
      </c>
      <c r="L1318" s="148">
        <v>0</v>
      </c>
    </row>
    <row r="1319" spans="1:12" x14ac:dyDescent="0.35">
      <c r="A1319" s="649"/>
      <c r="B1319" s="566"/>
      <c r="C1319" s="32" t="s">
        <v>212</v>
      </c>
      <c r="D1319" s="147">
        <v>1.0908484792835554E-2</v>
      </c>
      <c r="E1319" s="147">
        <v>1.4930617463110069E-4</v>
      </c>
      <c r="F1319" s="147">
        <v>0</v>
      </c>
      <c r="G1319" s="147">
        <v>0</v>
      </c>
      <c r="H1319" s="147">
        <v>0</v>
      </c>
      <c r="I1319" s="147">
        <v>0</v>
      </c>
      <c r="J1319" s="147">
        <v>0</v>
      </c>
      <c r="K1319" s="147">
        <v>0</v>
      </c>
      <c r="L1319" s="148">
        <v>0</v>
      </c>
    </row>
    <row r="1320" spans="1:12" x14ac:dyDescent="0.35">
      <c r="A1320" s="649"/>
      <c r="B1320" s="566"/>
      <c r="C1320" s="32" t="s">
        <v>213</v>
      </c>
      <c r="D1320" s="147">
        <v>0</v>
      </c>
      <c r="E1320" s="147">
        <v>0</v>
      </c>
      <c r="F1320" s="147">
        <v>0</v>
      </c>
      <c r="G1320" s="147">
        <v>0</v>
      </c>
      <c r="H1320" s="147">
        <v>0</v>
      </c>
      <c r="I1320" s="147">
        <v>0</v>
      </c>
      <c r="J1320" s="147">
        <v>0</v>
      </c>
      <c r="K1320" s="147">
        <v>0</v>
      </c>
      <c r="L1320" s="148">
        <v>0</v>
      </c>
    </row>
    <row r="1321" spans="1:12" x14ac:dyDescent="0.35">
      <c r="A1321" s="649"/>
      <c r="B1321" s="566"/>
      <c r="C1321" s="32" t="s">
        <v>214</v>
      </c>
      <c r="D1321" s="147">
        <v>3.6522519068007235E-2</v>
      </c>
      <c r="E1321" s="147">
        <v>2.4633977686869877E-3</v>
      </c>
      <c r="F1321" s="147">
        <v>0</v>
      </c>
      <c r="G1321" s="147">
        <v>0</v>
      </c>
      <c r="H1321" s="147">
        <v>0</v>
      </c>
      <c r="I1321" s="147">
        <v>0</v>
      </c>
      <c r="J1321" s="147">
        <v>0</v>
      </c>
      <c r="K1321" s="147">
        <v>0</v>
      </c>
      <c r="L1321" s="148">
        <v>0</v>
      </c>
    </row>
    <row r="1322" spans="1:12" x14ac:dyDescent="0.35">
      <c r="A1322" s="649"/>
      <c r="B1322" s="566"/>
      <c r="C1322" s="32" t="s">
        <v>215</v>
      </c>
      <c r="D1322" s="147">
        <v>4.2767346145792312E-3</v>
      </c>
      <c r="E1322" s="147">
        <v>0</v>
      </c>
      <c r="F1322" s="147">
        <v>0</v>
      </c>
      <c r="G1322" s="147">
        <v>0</v>
      </c>
      <c r="H1322" s="147">
        <v>0</v>
      </c>
      <c r="I1322" s="147">
        <v>0</v>
      </c>
      <c r="J1322" s="147">
        <v>0</v>
      </c>
      <c r="K1322" s="147">
        <v>0</v>
      </c>
      <c r="L1322" s="148">
        <v>0</v>
      </c>
    </row>
    <row r="1323" spans="1:12" x14ac:dyDescent="0.35">
      <c r="A1323" s="649"/>
      <c r="B1323" s="566"/>
      <c r="C1323" s="32" t="s">
        <v>216</v>
      </c>
      <c r="D1323" s="147">
        <v>0</v>
      </c>
      <c r="E1323" s="147">
        <v>0</v>
      </c>
      <c r="F1323" s="147">
        <v>0</v>
      </c>
      <c r="G1323" s="147">
        <v>0</v>
      </c>
      <c r="H1323" s="147">
        <v>0</v>
      </c>
      <c r="I1323" s="147">
        <v>0</v>
      </c>
      <c r="J1323" s="147">
        <v>0</v>
      </c>
      <c r="K1323" s="147">
        <v>0</v>
      </c>
      <c r="L1323" s="148">
        <v>0</v>
      </c>
    </row>
    <row r="1324" spans="1:12" x14ac:dyDescent="0.35">
      <c r="A1324" s="649"/>
      <c r="B1324" s="566"/>
      <c r="C1324" s="32" t="s">
        <v>217</v>
      </c>
      <c r="D1324" s="147">
        <v>0</v>
      </c>
      <c r="E1324" s="147">
        <v>0</v>
      </c>
      <c r="F1324" s="147">
        <v>0</v>
      </c>
      <c r="G1324" s="147">
        <v>0</v>
      </c>
      <c r="H1324" s="147">
        <v>0</v>
      </c>
      <c r="I1324" s="147">
        <v>0</v>
      </c>
      <c r="J1324" s="147">
        <v>0</v>
      </c>
      <c r="K1324" s="147">
        <v>0</v>
      </c>
      <c r="L1324" s="148">
        <v>0</v>
      </c>
    </row>
    <row r="1325" spans="1:12" x14ac:dyDescent="0.35">
      <c r="A1325" s="649"/>
      <c r="B1325" s="566"/>
      <c r="C1325" s="32" t="s">
        <v>218</v>
      </c>
      <c r="D1325" s="147">
        <v>0</v>
      </c>
      <c r="E1325" s="147">
        <v>0</v>
      </c>
      <c r="F1325" s="147">
        <v>0</v>
      </c>
      <c r="G1325" s="147">
        <v>7.1019235119390803E-2</v>
      </c>
      <c r="H1325" s="147">
        <v>0</v>
      </c>
      <c r="I1325" s="147">
        <v>0</v>
      </c>
      <c r="J1325" s="147">
        <v>0</v>
      </c>
      <c r="K1325" s="147">
        <v>0</v>
      </c>
      <c r="L1325" s="148">
        <v>0</v>
      </c>
    </row>
    <row r="1326" spans="1:12" ht="15" thickBot="1" x14ac:dyDescent="0.4">
      <c r="A1326" s="649"/>
      <c r="B1326" s="567"/>
      <c r="C1326" s="143" t="s">
        <v>219</v>
      </c>
      <c r="D1326" s="149">
        <v>0</v>
      </c>
      <c r="E1326" s="149">
        <v>0</v>
      </c>
      <c r="F1326" s="149">
        <v>1.7991493235868415E-3</v>
      </c>
      <c r="G1326" s="149">
        <v>0</v>
      </c>
      <c r="H1326" s="149">
        <v>0</v>
      </c>
      <c r="I1326" s="149">
        <v>0</v>
      </c>
      <c r="J1326" s="149">
        <v>0</v>
      </c>
      <c r="K1326" s="149">
        <v>0</v>
      </c>
      <c r="L1326" s="150">
        <v>0</v>
      </c>
    </row>
    <row r="1327" spans="1:12" x14ac:dyDescent="0.35">
      <c r="A1327" s="649"/>
      <c r="B1327" s="565" t="s">
        <v>176</v>
      </c>
      <c r="C1327" s="142" t="s">
        <v>210</v>
      </c>
      <c r="D1327" s="145">
        <v>0.122</v>
      </c>
      <c r="E1327" s="145">
        <v>0</v>
      </c>
      <c r="F1327" s="145">
        <v>3.401929881197919E-3</v>
      </c>
      <c r="G1327" s="145">
        <v>0</v>
      </c>
      <c r="H1327" s="145">
        <v>0</v>
      </c>
      <c r="I1327" s="145">
        <v>2.7997094512165362E-2</v>
      </c>
      <c r="J1327" s="145">
        <v>1.0412845990912007E-2</v>
      </c>
      <c r="K1327" s="145">
        <v>0</v>
      </c>
      <c r="L1327" s="146">
        <v>0</v>
      </c>
    </row>
    <row r="1328" spans="1:12" x14ac:dyDescent="0.35">
      <c r="A1328" s="649"/>
      <c r="B1328" s="566"/>
      <c r="C1328" s="32" t="s">
        <v>211</v>
      </c>
      <c r="D1328" s="147">
        <v>6.6000000000000003E-2</v>
      </c>
      <c r="E1328" s="147">
        <v>0</v>
      </c>
      <c r="F1328" s="147">
        <v>0</v>
      </c>
      <c r="G1328" s="147">
        <v>0</v>
      </c>
      <c r="H1328" s="147">
        <v>0</v>
      </c>
      <c r="I1328" s="147">
        <v>0</v>
      </c>
      <c r="J1328" s="147">
        <v>0</v>
      </c>
      <c r="K1328" s="147">
        <v>0</v>
      </c>
      <c r="L1328" s="148">
        <v>0</v>
      </c>
    </row>
    <row r="1329" spans="1:12" x14ac:dyDescent="0.35">
      <c r="A1329" s="649"/>
      <c r="B1329" s="566"/>
      <c r="C1329" s="32" t="s">
        <v>212</v>
      </c>
      <c r="D1329" s="147">
        <v>5.6006867886520192E-3</v>
      </c>
      <c r="E1329" s="147">
        <v>0</v>
      </c>
      <c r="F1329" s="147">
        <v>0</v>
      </c>
      <c r="G1329" s="147">
        <v>0</v>
      </c>
      <c r="H1329" s="147">
        <v>0</v>
      </c>
      <c r="I1329" s="147">
        <v>0</v>
      </c>
      <c r="J1329" s="147">
        <v>0</v>
      </c>
      <c r="K1329" s="147">
        <v>0</v>
      </c>
      <c r="L1329" s="148">
        <v>0</v>
      </c>
    </row>
    <row r="1330" spans="1:12" x14ac:dyDescent="0.35">
      <c r="A1330" s="649"/>
      <c r="B1330" s="566"/>
      <c r="C1330" s="32" t="s">
        <v>213</v>
      </c>
      <c r="D1330" s="147">
        <v>1.2565275820417658E-3</v>
      </c>
      <c r="E1330" s="147">
        <v>0</v>
      </c>
      <c r="F1330" s="147">
        <v>0</v>
      </c>
      <c r="G1330" s="147">
        <v>0</v>
      </c>
      <c r="H1330" s="147">
        <v>0</v>
      </c>
      <c r="I1330" s="147">
        <v>0</v>
      </c>
      <c r="J1330" s="147">
        <v>0</v>
      </c>
      <c r="K1330" s="147">
        <v>0</v>
      </c>
      <c r="L1330" s="148">
        <v>0</v>
      </c>
    </row>
    <row r="1331" spans="1:12" x14ac:dyDescent="0.35">
      <c r="A1331" s="649"/>
      <c r="B1331" s="566"/>
      <c r="C1331" s="32" t="s">
        <v>214</v>
      </c>
      <c r="D1331" s="147">
        <v>8.1084314838662085E-3</v>
      </c>
      <c r="E1331" s="147">
        <v>0.75</v>
      </c>
      <c r="F1331" s="147">
        <v>0</v>
      </c>
      <c r="G1331" s="147">
        <v>0</v>
      </c>
      <c r="H1331" s="147">
        <v>0</v>
      </c>
      <c r="I1331" s="147">
        <v>0</v>
      </c>
      <c r="J1331" s="147">
        <v>0</v>
      </c>
      <c r="K1331" s="147">
        <v>0</v>
      </c>
      <c r="L1331" s="148">
        <v>0</v>
      </c>
    </row>
    <row r="1332" spans="1:12" x14ac:dyDescent="0.35">
      <c r="A1332" s="649"/>
      <c r="B1332" s="566"/>
      <c r="C1332" s="32" t="s">
        <v>215</v>
      </c>
      <c r="D1332" s="147">
        <v>3.6798777218678617E-3</v>
      </c>
      <c r="E1332" s="147">
        <v>0</v>
      </c>
      <c r="F1332" s="147">
        <v>0</v>
      </c>
      <c r="G1332" s="147">
        <v>0</v>
      </c>
      <c r="H1332" s="147">
        <v>0</v>
      </c>
      <c r="I1332" s="147">
        <v>0</v>
      </c>
      <c r="J1332" s="147">
        <v>0</v>
      </c>
      <c r="K1332" s="147">
        <v>0</v>
      </c>
      <c r="L1332" s="148">
        <v>0</v>
      </c>
    </row>
    <row r="1333" spans="1:12" x14ac:dyDescent="0.35">
      <c r="A1333" s="649"/>
      <c r="B1333" s="566"/>
      <c r="C1333" s="32" t="s">
        <v>216</v>
      </c>
      <c r="D1333" s="147">
        <v>0</v>
      </c>
      <c r="E1333" s="147">
        <v>0</v>
      </c>
      <c r="F1333" s="147">
        <v>0</v>
      </c>
      <c r="G1333" s="147">
        <v>0</v>
      </c>
      <c r="H1333" s="147">
        <v>0</v>
      </c>
      <c r="I1333" s="147">
        <v>0</v>
      </c>
      <c r="J1333" s="147">
        <v>0</v>
      </c>
      <c r="K1333" s="147">
        <v>0</v>
      </c>
      <c r="L1333" s="148">
        <v>0</v>
      </c>
    </row>
    <row r="1334" spans="1:12" x14ac:dyDescent="0.35">
      <c r="A1334" s="649"/>
      <c r="B1334" s="566"/>
      <c r="C1334" s="32" t="s">
        <v>217</v>
      </c>
      <c r="D1334" s="147">
        <v>0</v>
      </c>
      <c r="E1334" s="147">
        <v>0</v>
      </c>
      <c r="F1334" s="147">
        <v>0</v>
      </c>
      <c r="G1334" s="147">
        <v>0</v>
      </c>
      <c r="H1334" s="147">
        <v>0</v>
      </c>
      <c r="I1334" s="147">
        <v>0</v>
      </c>
      <c r="J1334" s="147">
        <v>0</v>
      </c>
      <c r="K1334" s="147">
        <v>0</v>
      </c>
      <c r="L1334" s="148">
        <v>0</v>
      </c>
    </row>
    <row r="1335" spans="1:12" x14ac:dyDescent="0.35">
      <c r="A1335" s="649"/>
      <c r="B1335" s="566"/>
      <c r="C1335" s="32" t="s">
        <v>218</v>
      </c>
      <c r="D1335" s="147">
        <v>0</v>
      </c>
      <c r="E1335" s="147">
        <v>0</v>
      </c>
      <c r="F1335" s="147">
        <v>0</v>
      </c>
      <c r="G1335" s="147">
        <v>2.6809536023200855E-3</v>
      </c>
      <c r="H1335" s="147">
        <v>0</v>
      </c>
      <c r="I1335" s="147">
        <v>0</v>
      </c>
      <c r="J1335" s="147">
        <v>0</v>
      </c>
      <c r="K1335" s="147">
        <v>0</v>
      </c>
      <c r="L1335" s="148">
        <v>0</v>
      </c>
    </row>
    <row r="1336" spans="1:12" ht="15" thickBot="1" x14ac:dyDescent="0.4">
      <c r="A1336" s="649"/>
      <c r="B1336" s="567"/>
      <c r="C1336" s="143" t="s">
        <v>219</v>
      </c>
      <c r="D1336" s="149">
        <v>0</v>
      </c>
      <c r="E1336" s="149">
        <v>0</v>
      </c>
      <c r="F1336" s="149">
        <v>7.1596917177674973E-4</v>
      </c>
      <c r="G1336" s="149">
        <v>0</v>
      </c>
      <c r="H1336" s="149">
        <v>0</v>
      </c>
      <c r="I1336" s="149">
        <v>0</v>
      </c>
      <c r="J1336" s="149">
        <v>0</v>
      </c>
      <c r="K1336" s="149">
        <v>0</v>
      </c>
      <c r="L1336" s="150">
        <v>0</v>
      </c>
    </row>
    <row r="1337" spans="1:12" x14ac:dyDescent="0.35">
      <c r="A1337" s="649"/>
      <c r="B1337" s="565" t="s">
        <v>177</v>
      </c>
      <c r="C1337" s="142" t="s">
        <v>210</v>
      </c>
      <c r="D1337" s="145">
        <v>0.29739359126800546</v>
      </c>
      <c r="E1337" s="145">
        <v>5.560402843535168E-5</v>
      </c>
      <c r="F1337" s="145">
        <v>8.2332393254998821E-3</v>
      </c>
      <c r="G1337" s="145">
        <v>0</v>
      </c>
      <c r="H1337" s="145">
        <v>0</v>
      </c>
      <c r="I1337" s="145">
        <v>1.1553000679366749E-2</v>
      </c>
      <c r="J1337" s="145">
        <v>1.2749561327313107E-2</v>
      </c>
      <c r="K1337" s="145">
        <v>0</v>
      </c>
      <c r="L1337" s="146">
        <v>0</v>
      </c>
    </row>
    <row r="1338" spans="1:12" x14ac:dyDescent="0.35">
      <c r="A1338" s="649"/>
      <c r="B1338" s="566"/>
      <c r="C1338" s="32" t="s">
        <v>211</v>
      </c>
      <c r="D1338" s="147">
        <v>0.47530435825293144</v>
      </c>
      <c r="E1338" s="147">
        <v>0.10656097772455109</v>
      </c>
      <c r="F1338" s="147">
        <v>0</v>
      </c>
      <c r="G1338" s="147">
        <v>7.0883533235413668E-3</v>
      </c>
      <c r="H1338" s="147">
        <v>0</v>
      </c>
      <c r="I1338" s="147">
        <v>0</v>
      </c>
      <c r="J1338" s="147">
        <v>0</v>
      </c>
      <c r="K1338" s="147">
        <v>4.1542944273337372E-3</v>
      </c>
      <c r="L1338" s="148">
        <v>0</v>
      </c>
    </row>
    <row r="1339" spans="1:12" x14ac:dyDescent="0.35">
      <c r="A1339" s="649"/>
      <c r="B1339" s="566"/>
      <c r="C1339" s="32" t="s">
        <v>212</v>
      </c>
      <c r="D1339" s="147">
        <v>7.7662908992941638E-3</v>
      </c>
      <c r="E1339" s="147">
        <v>0</v>
      </c>
      <c r="F1339" s="147">
        <v>0</v>
      </c>
      <c r="G1339" s="147">
        <v>0</v>
      </c>
      <c r="H1339" s="147">
        <v>0</v>
      </c>
      <c r="I1339" s="147">
        <v>0</v>
      </c>
      <c r="J1339" s="147">
        <v>0</v>
      </c>
      <c r="K1339" s="147">
        <v>0</v>
      </c>
      <c r="L1339" s="148">
        <v>0</v>
      </c>
    </row>
    <row r="1340" spans="1:12" x14ac:dyDescent="0.35">
      <c r="A1340" s="649"/>
      <c r="B1340" s="566"/>
      <c r="C1340" s="32" t="s">
        <v>213</v>
      </c>
      <c r="D1340" s="147">
        <v>1.2442233675012335E-4</v>
      </c>
      <c r="E1340" s="147">
        <v>3.0156823279644408E-3</v>
      </c>
      <c r="F1340" s="147">
        <v>0</v>
      </c>
      <c r="G1340" s="147">
        <v>0</v>
      </c>
      <c r="H1340" s="147">
        <v>0</v>
      </c>
      <c r="I1340" s="147">
        <v>0</v>
      </c>
      <c r="J1340" s="147">
        <v>0</v>
      </c>
      <c r="K1340" s="147">
        <v>0</v>
      </c>
      <c r="L1340" s="148">
        <v>0</v>
      </c>
    </row>
    <row r="1341" spans="1:12" x14ac:dyDescent="0.35">
      <c r="A1341" s="649"/>
      <c r="B1341" s="566"/>
      <c r="C1341" s="32" t="s">
        <v>214</v>
      </c>
      <c r="D1341" s="147">
        <v>1.6316274251740211E-2</v>
      </c>
      <c r="E1341" s="147">
        <v>1.7661654590270963E-2</v>
      </c>
      <c r="F1341" s="147">
        <v>0</v>
      </c>
      <c r="G1341" s="147">
        <v>0</v>
      </c>
      <c r="H1341" s="147">
        <v>0</v>
      </c>
      <c r="I1341" s="147">
        <v>0</v>
      </c>
      <c r="J1341" s="147">
        <v>0</v>
      </c>
      <c r="K1341" s="147">
        <v>0</v>
      </c>
      <c r="L1341" s="148">
        <v>0</v>
      </c>
    </row>
    <row r="1342" spans="1:12" x14ac:dyDescent="0.35">
      <c r="A1342" s="649"/>
      <c r="B1342" s="566"/>
      <c r="C1342" s="32" t="s">
        <v>215</v>
      </c>
      <c r="D1342" s="147">
        <v>4.5326021171368013E-3</v>
      </c>
      <c r="E1342" s="147">
        <v>0</v>
      </c>
      <c r="F1342" s="147">
        <v>0</v>
      </c>
      <c r="G1342" s="147">
        <v>0</v>
      </c>
      <c r="H1342" s="147">
        <v>0</v>
      </c>
      <c r="I1342" s="147">
        <v>0</v>
      </c>
      <c r="J1342" s="147">
        <v>0</v>
      </c>
      <c r="K1342" s="147">
        <v>0</v>
      </c>
      <c r="L1342" s="148">
        <v>0</v>
      </c>
    </row>
    <row r="1343" spans="1:12" x14ac:dyDescent="0.35">
      <c r="A1343" s="649"/>
      <c r="B1343" s="566"/>
      <c r="C1343" s="32" t="s">
        <v>216</v>
      </c>
      <c r="D1343" s="147">
        <v>0</v>
      </c>
      <c r="E1343" s="147">
        <v>0</v>
      </c>
      <c r="F1343" s="147">
        <v>0</v>
      </c>
      <c r="G1343" s="147">
        <v>0</v>
      </c>
      <c r="H1343" s="147">
        <v>0</v>
      </c>
      <c r="I1343" s="147">
        <v>0</v>
      </c>
      <c r="J1343" s="147">
        <v>0</v>
      </c>
      <c r="K1343" s="147">
        <v>0</v>
      </c>
      <c r="L1343" s="148">
        <v>0</v>
      </c>
    </row>
    <row r="1344" spans="1:12" x14ac:dyDescent="0.35">
      <c r="A1344" s="649"/>
      <c r="B1344" s="566"/>
      <c r="C1344" s="32" t="s">
        <v>217</v>
      </c>
      <c r="D1344" s="147">
        <v>0</v>
      </c>
      <c r="E1344" s="147">
        <v>0</v>
      </c>
      <c r="F1344" s="147">
        <v>0</v>
      </c>
      <c r="G1344" s="147">
        <v>0</v>
      </c>
      <c r="H1344" s="147">
        <v>0</v>
      </c>
      <c r="I1344" s="147">
        <v>0</v>
      </c>
      <c r="J1344" s="147">
        <v>0</v>
      </c>
      <c r="K1344" s="147">
        <v>0</v>
      </c>
      <c r="L1344" s="148">
        <v>0</v>
      </c>
    </row>
    <row r="1345" spans="1:12" x14ac:dyDescent="0.35">
      <c r="A1345" s="649"/>
      <c r="B1345" s="566"/>
      <c r="C1345" s="32" t="s">
        <v>218</v>
      </c>
      <c r="D1345" s="147">
        <v>0</v>
      </c>
      <c r="E1345" s="147">
        <v>0</v>
      </c>
      <c r="F1345" s="147">
        <v>0</v>
      </c>
      <c r="G1345" s="147">
        <v>1.2396551902213265E-2</v>
      </c>
      <c r="H1345" s="147">
        <v>0</v>
      </c>
      <c r="I1345" s="147">
        <v>0</v>
      </c>
      <c r="J1345" s="147">
        <v>0</v>
      </c>
      <c r="K1345" s="147">
        <v>0</v>
      </c>
      <c r="L1345" s="148">
        <v>0</v>
      </c>
    </row>
    <row r="1346" spans="1:12" ht="15" thickBot="1" x14ac:dyDescent="0.4">
      <c r="A1346" s="649"/>
      <c r="B1346" s="567"/>
      <c r="C1346" s="143" t="s">
        <v>219</v>
      </c>
      <c r="D1346" s="149">
        <v>0</v>
      </c>
      <c r="E1346" s="149">
        <v>0</v>
      </c>
      <c r="F1346" s="149">
        <v>1.7426916676944817E-2</v>
      </c>
      <c r="G1346" s="149">
        <v>0</v>
      </c>
      <c r="H1346" s="149">
        <v>0</v>
      </c>
      <c r="I1346" s="149">
        <v>0</v>
      </c>
      <c r="J1346" s="149">
        <v>0</v>
      </c>
      <c r="K1346" s="149">
        <v>0</v>
      </c>
      <c r="L1346" s="150">
        <v>0</v>
      </c>
    </row>
    <row r="1347" spans="1:12" x14ac:dyDescent="0.35">
      <c r="A1347" s="649"/>
      <c r="B1347" s="565" t="s">
        <v>178</v>
      </c>
      <c r="C1347" s="142" t="s">
        <v>210</v>
      </c>
      <c r="D1347" s="145">
        <v>0.1122290348882789</v>
      </c>
      <c r="E1347" s="145">
        <v>1.5370463699637527E-4</v>
      </c>
      <c r="F1347" s="145">
        <v>2.9358986495675879E-2</v>
      </c>
      <c r="G1347" s="145">
        <v>0</v>
      </c>
      <c r="H1347" s="145">
        <v>4.7568625422031274E-2</v>
      </c>
      <c r="I1347" s="145">
        <v>0.157585905546165</v>
      </c>
      <c r="J1347" s="145">
        <v>0.11660318816214807</v>
      </c>
      <c r="K1347" s="145">
        <v>0</v>
      </c>
      <c r="L1347" s="146">
        <v>0</v>
      </c>
    </row>
    <row r="1348" spans="1:12" x14ac:dyDescent="0.35">
      <c r="A1348" s="649"/>
      <c r="B1348" s="566"/>
      <c r="C1348" s="32" t="s">
        <v>211</v>
      </c>
      <c r="D1348" s="147">
        <v>0.35746731382104352</v>
      </c>
      <c r="E1348" s="147">
        <v>5.6401032554983618E-2</v>
      </c>
      <c r="F1348" s="147">
        <v>0</v>
      </c>
      <c r="G1348" s="147">
        <v>5.2551153182919834E-3</v>
      </c>
      <c r="H1348" s="147">
        <v>0</v>
      </c>
      <c r="I1348" s="147">
        <v>0</v>
      </c>
      <c r="J1348" s="147">
        <v>0</v>
      </c>
      <c r="K1348" s="147">
        <v>6.9541572267857411E-3</v>
      </c>
      <c r="L1348" s="148">
        <v>0</v>
      </c>
    </row>
    <row r="1349" spans="1:12" x14ac:dyDescent="0.35">
      <c r="A1349" s="649"/>
      <c r="B1349" s="566"/>
      <c r="C1349" s="32" t="s">
        <v>212</v>
      </c>
      <c r="D1349" s="147">
        <v>1.3075435463743073E-3</v>
      </c>
      <c r="E1349" s="147">
        <v>6.5305608155821098E-5</v>
      </c>
      <c r="F1349" s="147">
        <v>0</v>
      </c>
      <c r="G1349" s="147">
        <v>0</v>
      </c>
      <c r="H1349" s="147">
        <v>0</v>
      </c>
      <c r="I1349" s="147">
        <v>0</v>
      </c>
      <c r="J1349" s="147">
        <v>0</v>
      </c>
      <c r="K1349" s="147">
        <v>0</v>
      </c>
      <c r="L1349" s="148">
        <v>0</v>
      </c>
    </row>
    <row r="1350" spans="1:12" x14ac:dyDescent="0.35">
      <c r="A1350" s="649"/>
      <c r="B1350" s="566"/>
      <c r="C1350" s="32" t="s">
        <v>213</v>
      </c>
      <c r="D1350" s="147">
        <v>2.1556639421322155E-3</v>
      </c>
      <c r="E1350" s="147">
        <v>1.6587547446353271E-2</v>
      </c>
      <c r="F1350" s="147">
        <v>0</v>
      </c>
      <c r="G1350" s="147">
        <v>0</v>
      </c>
      <c r="H1350" s="147">
        <v>0</v>
      </c>
      <c r="I1350" s="147">
        <v>0</v>
      </c>
      <c r="J1350" s="147">
        <v>0</v>
      </c>
      <c r="K1350" s="147">
        <v>0</v>
      </c>
      <c r="L1350" s="148">
        <v>0</v>
      </c>
    </row>
    <row r="1351" spans="1:12" x14ac:dyDescent="0.35">
      <c r="A1351" s="649"/>
      <c r="B1351" s="566"/>
      <c r="C1351" s="32" t="s">
        <v>214</v>
      </c>
      <c r="D1351" s="147">
        <v>2.3227614448237288E-2</v>
      </c>
      <c r="E1351" s="147">
        <v>3.8560967146704421E-2</v>
      </c>
      <c r="F1351" s="147">
        <v>0</v>
      </c>
      <c r="G1351" s="147">
        <v>0</v>
      </c>
      <c r="H1351" s="147">
        <v>0</v>
      </c>
      <c r="I1351" s="147">
        <v>0</v>
      </c>
      <c r="J1351" s="147">
        <v>0</v>
      </c>
      <c r="K1351" s="147">
        <v>0</v>
      </c>
      <c r="L1351" s="148">
        <v>0</v>
      </c>
    </row>
    <row r="1352" spans="1:12" x14ac:dyDescent="0.35">
      <c r="A1352" s="649"/>
      <c r="B1352" s="566"/>
      <c r="C1352" s="32" t="s">
        <v>215</v>
      </c>
      <c r="D1352" s="147">
        <v>5.0632765455419599E-3</v>
      </c>
      <c r="E1352" s="147">
        <v>0</v>
      </c>
      <c r="F1352" s="147">
        <v>0</v>
      </c>
      <c r="G1352" s="147">
        <v>0</v>
      </c>
      <c r="H1352" s="147">
        <v>0</v>
      </c>
      <c r="I1352" s="147">
        <v>0</v>
      </c>
      <c r="J1352" s="147">
        <v>0</v>
      </c>
      <c r="K1352" s="147">
        <v>0</v>
      </c>
      <c r="L1352" s="148">
        <v>0</v>
      </c>
    </row>
    <row r="1353" spans="1:12" x14ac:dyDescent="0.35">
      <c r="A1353" s="649"/>
      <c r="B1353" s="566"/>
      <c r="C1353" s="32" t="s">
        <v>216</v>
      </c>
      <c r="D1353" s="147">
        <v>0</v>
      </c>
      <c r="E1353" s="147">
        <v>0</v>
      </c>
      <c r="F1353" s="147">
        <v>0</v>
      </c>
      <c r="G1353" s="147">
        <v>0</v>
      </c>
      <c r="H1353" s="147">
        <v>0</v>
      </c>
      <c r="I1353" s="147">
        <v>0</v>
      </c>
      <c r="J1353" s="147">
        <v>0</v>
      </c>
      <c r="K1353" s="147">
        <v>0</v>
      </c>
      <c r="L1353" s="148">
        <v>0</v>
      </c>
    </row>
    <row r="1354" spans="1:12" x14ac:dyDescent="0.35">
      <c r="A1354" s="649"/>
      <c r="B1354" s="566"/>
      <c r="C1354" s="32" t="s">
        <v>217</v>
      </c>
      <c r="D1354" s="147">
        <v>0</v>
      </c>
      <c r="E1354" s="147">
        <v>0</v>
      </c>
      <c r="F1354" s="147">
        <v>0</v>
      </c>
      <c r="G1354" s="147">
        <v>0</v>
      </c>
      <c r="H1354" s="147">
        <v>0</v>
      </c>
      <c r="I1354" s="147">
        <v>0</v>
      </c>
      <c r="J1354" s="147">
        <v>0</v>
      </c>
      <c r="K1354" s="147">
        <v>0</v>
      </c>
      <c r="L1354" s="148">
        <v>0</v>
      </c>
    </row>
    <row r="1355" spans="1:12" x14ac:dyDescent="0.35">
      <c r="A1355" s="649"/>
      <c r="B1355" s="566"/>
      <c r="C1355" s="32" t="s">
        <v>218</v>
      </c>
      <c r="D1355" s="147">
        <v>0</v>
      </c>
      <c r="E1355" s="147">
        <v>0</v>
      </c>
      <c r="F1355" s="147">
        <v>0</v>
      </c>
      <c r="G1355" s="147">
        <v>2.7196793477318449E-2</v>
      </c>
      <c r="H1355" s="147">
        <v>0</v>
      </c>
      <c r="I1355" s="147">
        <v>0</v>
      </c>
      <c r="J1355" s="147">
        <v>0</v>
      </c>
      <c r="K1355" s="147">
        <v>0</v>
      </c>
      <c r="L1355" s="148">
        <v>0</v>
      </c>
    </row>
    <row r="1356" spans="1:12" ht="15" thickBot="1" x14ac:dyDescent="0.4">
      <c r="A1356" s="649"/>
      <c r="B1356" s="567"/>
      <c r="C1356" s="143" t="s">
        <v>219</v>
      </c>
      <c r="D1356" s="149">
        <v>0</v>
      </c>
      <c r="E1356" s="149">
        <v>0</v>
      </c>
      <c r="F1356" s="149">
        <v>5.352377202436871E-4</v>
      </c>
      <c r="G1356" s="149">
        <v>0</v>
      </c>
      <c r="H1356" s="149">
        <v>0</v>
      </c>
      <c r="I1356" s="149">
        <v>0</v>
      </c>
      <c r="J1356" s="149">
        <v>0</v>
      </c>
      <c r="K1356" s="149">
        <v>0</v>
      </c>
      <c r="L1356" s="150">
        <v>0</v>
      </c>
    </row>
    <row r="1357" spans="1:12" x14ac:dyDescent="0.35">
      <c r="A1357" s="649"/>
      <c r="B1357" s="565" t="s">
        <v>179</v>
      </c>
      <c r="C1357" s="142" t="s">
        <v>210</v>
      </c>
      <c r="D1357" s="145">
        <v>0.1610077881440872</v>
      </c>
      <c r="E1357" s="145">
        <v>4.5699590851536484E-5</v>
      </c>
      <c r="F1357" s="145">
        <v>4.4221379697151854E-3</v>
      </c>
      <c r="G1357" s="145">
        <v>0</v>
      </c>
      <c r="H1357" s="145">
        <v>2.2435167189938789E-2</v>
      </c>
      <c r="I1357" s="145">
        <v>8.2053566139901474E-2</v>
      </c>
      <c r="J1357" s="145">
        <v>9.0947325958378386E-2</v>
      </c>
      <c r="K1357" s="145">
        <v>0</v>
      </c>
      <c r="L1357" s="146">
        <v>0</v>
      </c>
    </row>
    <row r="1358" spans="1:12" x14ac:dyDescent="0.35">
      <c r="A1358" s="649"/>
      <c r="B1358" s="566"/>
      <c r="C1358" s="32" t="s">
        <v>211</v>
      </c>
      <c r="D1358" s="147">
        <v>0.16282395743920777</v>
      </c>
      <c r="E1358" s="147">
        <v>3.4110059333384471E-2</v>
      </c>
      <c r="F1358" s="147">
        <v>0</v>
      </c>
      <c r="G1358" s="147">
        <v>2.725514714984721E-4</v>
      </c>
      <c r="H1358" s="147">
        <v>0</v>
      </c>
      <c r="I1358" s="147">
        <v>0</v>
      </c>
      <c r="J1358" s="147">
        <v>0</v>
      </c>
      <c r="K1358" s="147">
        <v>5.7618259618212033E-3</v>
      </c>
      <c r="L1358" s="148">
        <v>0</v>
      </c>
    </row>
    <row r="1359" spans="1:12" x14ac:dyDescent="0.35">
      <c r="A1359" s="649"/>
      <c r="B1359" s="566"/>
      <c r="C1359" s="32" t="s">
        <v>212</v>
      </c>
      <c r="D1359" s="147">
        <v>0</v>
      </c>
      <c r="E1359" s="147">
        <v>0</v>
      </c>
      <c r="F1359" s="147">
        <v>0</v>
      </c>
      <c r="G1359" s="147">
        <v>0</v>
      </c>
      <c r="H1359" s="147">
        <v>0</v>
      </c>
      <c r="I1359" s="147">
        <v>0</v>
      </c>
      <c r="J1359" s="147">
        <v>0</v>
      </c>
      <c r="K1359" s="147">
        <v>0</v>
      </c>
      <c r="L1359" s="148">
        <v>0</v>
      </c>
    </row>
    <row r="1360" spans="1:12" x14ac:dyDescent="0.35">
      <c r="A1360" s="649"/>
      <c r="B1360" s="566"/>
      <c r="C1360" s="32" t="s">
        <v>213</v>
      </c>
      <c r="D1360" s="147">
        <v>2.6601188357362657E-3</v>
      </c>
      <c r="E1360" s="147">
        <v>8.5088846094206073E-3</v>
      </c>
      <c r="F1360" s="147">
        <v>0</v>
      </c>
      <c r="G1360" s="147">
        <v>0</v>
      </c>
      <c r="H1360" s="147">
        <v>0</v>
      </c>
      <c r="I1360" s="147">
        <v>0</v>
      </c>
      <c r="J1360" s="147">
        <v>0</v>
      </c>
      <c r="K1360" s="147">
        <v>0</v>
      </c>
      <c r="L1360" s="148">
        <v>0</v>
      </c>
    </row>
    <row r="1361" spans="1:12" x14ac:dyDescent="0.35">
      <c r="A1361" s="649"/>
      <c r="B1361" s="566"/>
      <c r="C1361" s="32" t="s">
        <v>214</v>
      </c>
      <c r="D1361" s="147">
        <v>0.13528340672546763</v>
      </c>
      <c r="E1361" s="147">
        <v>1.1154811845479323E-2</v>
      </c>
      <c r="F1361" s="147">
        <v>0</v>
      </c>
      <c r="G1361" s="147">
        <v>0</v>
      </c>
      <c r="H1361" s="147">
        <v>0</v>
      </c>
      <c r="I1361" s="147">
        <v>0</v>
      </c>
      <c r="J1361" s="147">
        <v>0</v>
      </c>
      <c r="K1361" s="147">
        <v>0</v>
      </c>
      <c r="L1361" s="148">
        <v>0</v>
      </c>
    </row>
    <row r="1362" spans="1:12" x14ac:dyDescent="0.35">
      <c r="A1362" s="649"/>
      <c r="B1362" s="566"/>
      <c r="C1362" s="32" t="s">
        <v>215</v>
      </c>
      <c r="D1362" s="147">
        <v>0.19114731632027973</v>
      </c>
      <c r="E1362" s="147">
        <v>0</v>
      </c>
      <c r="F1362" s="147">
        <v>0</v>
      </c>
      <c r="G1362" s="147">
        <v>0</v>
      </c>
      <c r="H1362" s="147">
        <v>0</v>
      </c>
      <c r="I1362" s="147">
        <v>0</v>
      </c>
      <c r="J1362" s="147">
        <v>0</v>
      </c>
      <c r="K1362" s="147">
        <v>0</v>
      </c>
      <c r="L1362" s="148">
        <v>0</v>
      </c>
    </row>
    <row r="1363" spans="1:12" x14ac:dyDescent="0.35">
      <c r="A1363" s="649"/>
      <c r="B1363" s="566"/>
      <c r="C1363" s="32" t="s">
        <v>216</v>
      </c>
      <c r="D1363" s="147">
        <v>0</v>
      </c>
      <c r="E1363" s="147">
        <v>0</v>
      </c>
      <c r="F1363" s="147">
        <v>0</v>
      </c>
      <c r="G1363" s="147">
        <v>0</v>
      </c>
      <c r="H1363" s="147">
        <v>0</v>
      </c>
      <c r="I1363" s="147">
        <v>0</v>
      </c>
      <c r="J1363" s="147">
        <v>0</v>
      </c>
      <c r="K1363" s="147">
        <v>0</v>
      </c>
      <c r="L1363" s="148">
        <v>0</v>
      </c>
    </row>
    <row r="1364" spans="1:12" x14ac:dyDescent="0.35">
      <c r="A1364" s="649"/>
      <c r="B1364" s="566"/>
      <c r="C1364" s="32" t="s">
        <v>217</v>
      </c>
      <c r="D1364" s="147">
        <v>0</v>
      </c>
      <c r="E1364" s="147">
        <v>0</v>
      </c>
      <c r="F1364" s="147">
        <v>0</v>
      </c>
      <c r="G1364" s="147">
        <v>0</v>
      </c>
      <c r="H1364" s="147">
        <v>0</v>
      </c>
      <c r="I1364" s="147">
        <v>0</v>
      </c>
      <c r="J1364" s="147">
        <v>0</v>
      </c>
      <c r="K1364" s="147">
        <v>0</v>
      </c>
      <c r="L1364" s="148">
        <v>0</v>
      </c>
    </row>
    <row r="1365" spans="1:12" x14ac:dyDescent="0.35">
      <c r="A1365" s="649"/>
      <c r="B1365" s="566"/>
      <c r="C1365" s="32" t="s">
        <v>218</v>
      </c>
      <c r="D1365" s="147">
        <v>0</v>
      </c>
      <c r="E1365" s="147">
        <v>0</v>
      </c>
      <c r="F1365" s="147">
        <v>0</v>
      </c>
      <c r="G1365" s="147">
        <v>6.806187352463923E-2</v>
      </c>
      <c r="H1365" s="147">
        <v>0</v>
      </c>
      <c r="I1365" s="147">
        <v>0</v>
      </c>
      <c r="J1365" s="147">
        <v>0</v>
      </c>
      <c r="K1365" s="147">
        <v>0</v>
      </c>
      <c r="L1365" s="148">
        <v>0</v>
      </c>
    </row>
    <row r="1366" spans="1:12" ht="15" thickBot="1" x14ac:dyDescent="0.4">
      <c r="A1366" s="649"/>
      <c r="B1366" s="567"/>
      <c r="C1366" s="143" t="s">
        <v>219</v>
      </c>
      <c r="D1366" s="149">
        <v>0</v>
      </c>
      <c r="E1366" s="149">
        <v>0</v>
      </c>
      <c r="F1366" s="149">
        <v>2.5440579906773283E-2</v>
      </c>
      <c r="G1366" s="149">
        <v>0</v>
      </c>
      <c r="H1366" s="149">
        <v>0</v>
      </c>
      <c r="I1366" s="149">
        <v>0</v>
      </c>
      <c r="J1366" s="149">
        <v>0</v>
      </c>
      <c r="K1366" s="149">
        <v>0</v>
      </c>
      <c r="L1366" s="150">
        <v>0</v>
      </c>
    </row>
    <row r="1367" spans="1:12" x14ac:dyDescent="0.35">
      <c r="A1367" s="649"/>
      <c r="B1367" s="565" t="s">
        <v>142</v>
      </c>
      <c r="C1367" s="142" t="s">
        <v>210</v>
      </c>
      <c r="D1367" s="145">
        <v>0.21166306726534942</v>
      </c>
      <c r="E1367" s="145">
        <v>0</v>
      </c>
      <c r="F1367" s="145">
        <v>4.4439954053172807E-3</v>
      </c>
      <c r="G1367" s="145">
        <v>0</v>
      </c>
      <c r="H1367" s="145">
        <v>9.336628089107471E-3</v>
      </c>
      <c r="I1367" s="145">
        <v>7.9336374615771671E-2</v>
      </c>
      <c r="J1367" s="145">
        <v>0.23424931230177362</v>
      </c>
      <c r="K1367" s="145">
        <v>0</v>
      </c>
      <c r="L1367" s="146">
        <v>0</v>
      </c>
    </row>
    <row r="1368" spans="1:12" x14ac:dyDescent="0.35">
      <c r="A1368" s="649"/>
      <c r="B1368" s="566"/>
      <c r="C1368" s="32" t="s">
        <v>211</v>
      </c>
      <c r="D1368" s="147">
        <v>0.18824330259875588</v>
      </c>
      <c r="E1368" s="147">
        <v>2.9777026566086225E-2</v>
      </c>
      <c r="F1368" s="147">
        <v>0</v>
      </c>
      <c r="G1368" s="147">
        <v>3.3690570647426511E-2</v>
      </c>
      <c r="H1368" s="147">
        <v>0</v>
      </c>
      <c r="I1368" s="147">
        <v>0</v>
      </c>
      <c r="J1368" s="147">
        <v>0</v>
      </c>
      <c r="K1368" s="147">
        <v>5.9672482252819629E-3</v>
      </c>
      <c r="L1368" s="148">
        <v>0</v>
      </c>
    </row>
    <row r="1369" spans="1:12" x14ac:dyDescent="0.35">
      <c r="A1369" s="649"/>
      <c r="B1369" s="566"/>
      <c r="C1369" s="32" t="s">
        <v>212</v>
      </c>
      <c r="D1369" s="147">
        <v>1.3531667887317457E-4</v>
      </c>
      <c r="E1369" s="147">
        <v>0</v>
      </c>
      <c r="F1369" s="147">
        <v>0</v>
      </c>
      <c r="G1369" s="147">
        <v>0</v>
      </c>
      <c r="H1369" s="147">
        <v>0</v>
      </c>
      <c r="I1369" s="147">
        <v>0</v>
      </c>
      <c r="J1369" s="147">
        <v>0</v>
      </c>
      <c r="K1369" s="147">
        <v>0</v>
      </c>
      <c r="L1369" s="148">
        <v>0</v>
      </c>
    </row>
    <row r="1370" spans="1:12" x14ac:dyDescent="0.35">
      <c r="A1370" s="649"/>
      <c r="B1370" s="566"/>
      <c r="C1370" s="32" t="s">
        <v>213</v>
      </c>
      <c r="D1370" s="147">
        <v>0</v>
      </c>
      <c r="E1370" s="147">
        <v>0</v>
      </c>
      <c r="F1370" s="147">
        <v>0</v>
      </c>
      <c r="G1370" s="147">
        <v>0</v>
      </c>
      <c r="H1370" s="147">
        <v>0</v>
      </c>
      <c r="I1370" s="147">
        <v>0</v>
      </c>
      <c r="J1370" s="147">
        <v>0</v>
      </c>
      <c r="K1370" s="147">
        <v>0</v>
      </c>
      <c r="L1370" s="148">
        <v>0</v>
      </c>
    </row>
    <row r="1371" spans="1:12" x14ac:dyDescent="0.35">
      <c r="A1371" s="649"/>
      <c r="B1371" s="566"/>
      <c r="C1371" s="32" t="s">
        <v>214</v>
      </c>
      <c r="D1371" s="147">
        <v>5.7811357103534751E-2</v>
      </c>
      <c r="E1371" s="147">
        <v>2.9520889944941339E-2</v>
      </c>
      <c r="F1371" s="147">
        <v>0</v>
      </c>
      <c r="G1371" s="147">
        <v>0</v>
      </c>
      <c r="H1371" s="147">
        <v>0</v>
      </c>
      <c r="I1371" s="147">
        <v>0</v>
      </c>
      <c r="J1371" s="147">
        <v>0</v>
      </c>
      <c r="K1371" s="147">
        <v>0</v>
      </c>
      <c r="L1371" s="148">
        <v>0</v>
      </c>
    </row>
    <row r="1372" spans="1:12" x14ac:dyDescent="0.35">
      <c r="A1372" s="649"/>
      <c r="B1372" s="566"/>
      <c r="C1372" s="32" t="s">
        <v>215</v>
      </c>
      <c r="D1372" s="147">
        <v>8.5609646364248851E-2</v>
      </c>
      <c r="E1372" s="147">
        <v>0</v>
      </c>
      <c r="F1372" s="147">
        <v>0</v>
      </c>
      <c r="G1372" s="147">
        <v>0</v>
      </c>
      <c r="H1372" s="147">
        <v>0</v>
      </c>
      <c r="I1372" s="147">
        <v>0</v>
      </c>
      <c r="J1372" s="147">
        <v>0</v>
      </c>
      <c r="K1372" s="147">
        <v>0</v>
      </c>
      <c r="L1372" s="148">
        <v>0</v>
      </c>
    </row>
    <row r="1373" spans="1:12" x14ac:dyDescent="0.35">
      <c r="A1373" s="649"/>
      <c r="B1373" s="566"/>
      <c r="C1373" s="32" t="s">
        <v>216</v>
      </c>
      <c r="D1373" s="147">
        <v>0</v>
      </c>
      <c r="E1373" s="147">
        <v>0</v>
      </c>
      <c r="F1373" s="147">
        <v>0</v>
      </c>
      <c r="G1373" s="147">
        <v>0</v>
      </c>
      <c r="H1373" s="147">
        <v>0</v>
      </c>
      <c r="I1373" s="147">
        <v>0</v>
      </c>
      <c r="J1373" s="147">
        <v>0</v>
      </c>
      <c r="K1373" s="147">
        <v>0</v>
      </c>
      <c r="L1373" s="148">
        <v>0</v>
      </c>
    </row>
    <row r="1374" spans="1:12" x14ac:dyDescent="0.35">
      <c r="A1374" s="649"/>
      <c r="B1374" s="566"/>
      <c r="C1374" s="32" t="s">
        <v>217</v>
      </c>
      <c r="D1374" s="147">
        <v>0</v>
      </c>
      <c r="E1374" s="147">
        <v>0</v>
      </c>
      <c r="F1374" s="147">
        <v>0</v>
      </c>
      <c r="G1374" s="147">
        <v>0</v>
      </c>
      <c r="H1374" s="147">
        <v>0</v>
      </c>
      <c r="I1374" s="147">
        <v>0</v>
      </c>
      <c r="J1374" s="147">
        <v>0</v>
      </c>
      <c r="K1374" s="147">
        <v>0</v>
      </c>
      <c r="L1374" s="148">
        <v>0</v>
      </c>
    </row>
    <row r="1375" spans="1:12" x14ac:dyDescent="0.35">
      <c r="A1375" s="649"/>
      <c r="B1375" s="566"/>
      <c r="C1375" s="32" t="s">
        <v>218</v>
      </c>
      <c r="D1375" s="147">
        <v>0</v>
      </c>
      <c r="E1375" s="147">
        <v>0</v>
      </c>
      <c r="F1375" s="147">
        <v>0</v>
      </c>
      <c r="G1375" s="147">
        <v>3.0694629269399972E-2</v>
      </c>
      <c r="H1375" s="147">
        <v>0</v>
      </c>
      <c r="I1375" s="147">
        <v>0</v>
      </c>
      <c r="J1375" s="147">
        <v>0</v>
      </c>
      <c r="K1375" s="147">
        <v>0</v>
      </c>
      <c r="L1375" s="148">
        <v>0</v>
      </c>
    </row>
    <row r="1376" spans="1:12" ht="15" thickBot="1" x14ac:dyDescent="0.4">
      <c r="A1376" s="649"/>
      <c r="B1376" s="567"/>
      <c r="C1376" s="143" t="s">
        <v>219</v>
      </c>
      <c r="D1376" s="149">
        <v>0</v>
      </c>
      <c r="E1376" s="149">
        <v>0</v>
      </c>
      <c r="F1376" s="149">
        <v>4.7999013949530647E-3</v>
      </c>
      <c r="G1376" s="149">
        <v>0</v>
      </c>
      <c r="H1376" s="149">
        <v>0</v>
      </c>
      <c r="I1376" s="149">
        <v>0</v>
      </c>
      <c r="J1376" s="149">
        <v>0</v>
      </c>
      <c r="K1376" s="149">
        <v>0</v>
      </c>
      <c r="L1376" s="150">
        <v>0</v>
      </c>
    </row>
    <row r="1377" spans="1:12" x14ac:dyDescent="0.35">
      <c r="A1377" s="649"/>
      <c r="B1377" s="565" t="s">
        <v>203</v>
      </c>
      <c r="C1377" s="142" t="s">
        <v>210</v>
      </c>
      <c r="D1377" s="145">
        <v>5.0000000000000001E-3</v>
      </c>
      <c r="E1377" s="145">
        <v>0</v>
      </c>
      <c r="F1377" s="145">
        <v>5.9032768688531502E-2</v>
      </c>
      <c r="G1377" s="145">
        <v>0</v>
      </c>
      <c r="H1377" s="145">
        <v>1.4322054052919725E-3</v>
      </c>
      <c r="I1377" s="145">
        <v>0</v>
      </c>
      <c r="J1377" s="145">
        <v>4.883861675404147E-2</v>
      </c>
      <c r="K1377" s="145">
        <v>0</v>
      </c>
      <c r="L1377" s="146">
        <v>0</v>
      </c>
    </row>
    <row r="1378" spans="1:12" x14ac:dyDescent="0.35">
      <c r="A1378" s="649"/>
      <c r="B1378" s="566"/>
      <c r="C1378" s="32" t="s">
        <v>211</v>
      </c>
      <c r="D1378" s="147">
        <v>8.0000000000000002E-3</v>
      </c>
      <c r="E1378" s="147">
        <v>5.0000000000000001E-3</v>
      </c>
      <c r="F1378" s="147">
        <v>0</v>
      </c>
      <c r="G1378" s="147">
        <v>1.5632462694772361E-2</v>
      </c>
      <c r="H1378" s="147">
        <v>0</v>
      </c>
      <c r="I1378" s="147">
        <v>0</v>
      </c>
      <c r="J1378" s="147">
        <v>0</v>
      </c>
      <c r="K1378" s="147">
        <v>6.9444459722124187E-4</v>
      </c>
      <c r="L1378" s="148">
        <v>0</v>
      </c>
    </row>
    <row r="1379" spans="1:12" x14ac:dyDescent="0.35">
      <c r="A1379" s="649"/>
      <c r="B1379" s="566"/>
      <c r="C1379" s="32" t="s">
        <v>212</v>
      </c>
      <c r="D1379" s="147">
        <v>0</v>
      </c>
      <c r="E1379" s="147">
        <v>5.0000000000000001E-3</v>
      </c>
      <c r="F1379" s="147">
        <v>0</v>
      </c>
      <c r="G1379" s="147">
        <v>0</v>
      </c>
      <c r="H1379" s="147">
        <v>0</v>
      </c>
      <c r="I1379" s="147">
        <v>0</v>
      </c>
      <c r="J1379" s="147">
        <v>0</v>
      </c>
      <c r="K1379" s="147">
        <v>0</v>
      </c>
      <c r="L1379" s="148">
        <v>0</v>
      </c>
    </row>
    <row r="1380" spans="1:12" x14ac:dyDescent="0.35">
      <c r="A1380" s="649"/>
      <c r="B1380" s="566"/>
      <c r="C1380" s="32" t="s">
        <v>213</v>
      </c>
      <c r="D1380" s="147">
        <v>0</v>
      </c>
      <c r="E1380" s="147">
        <v>0</v>
      </c>
      <c r="F1380" s="147">
        <v>0</v>
      </c>
      <c r="G1380" s="147">
        <v>0</v>
      </c>
      <c r="H1380" s="147">
        <v>0</v>
      </c>
      <c r="I1380" s="147">
        <v>0</v>
      </c>
      <c r="J1380" s="147">
        <v>0</v>
      </c>
      <c r="K1380" s="147">
        <v>0</v>
      </c>
      <c r="L1380" s="148">
        <v>0</v>
      </c>
    </row>
    <row r="1381" spans="1:12" x14ac:dyDescent="0.35">
      <c r="A1381" s="649"/>
      <c r="B1381" s="566"/>
      <c r="C1381" s="32" t="s">
        <v>214</v>
      </c>
      <c r="D1381" s="147">
        <v>1.4295056619727759E-2</v>
      </c>
      <c r="E1381" s="147">
        <v>0.71</v>
      </c>
      <c r="F1381" s="147">
        <v>0</v>
      </c>
      <c r="G1381" s="147">
        <v>0</v>
      </c>
      <c r="H1381" s="147">
        <v>0</v>
      </c>
      <c r="I1381" s="147">
        <v>0</v>
      </c>
      <c r="J1381" s="147">
        <v>0</v>
      </c>
      <c r="K1381" s="147">
        <v>0</v>
      </c>
      <c r="L1381" s="148">
        <v>0</v>
      </c>
    </row>
    <row r="1382" spans="1:12" x14ac:dyDescent="0.35">
      <c r="A1382" s="649"/>
      <c r="B1382" s="566"/>
      <c r="C1382" s="32" t="s">
        <v>215</v>
      </c>
      <c r="D1382" s="147">
        <v>9.2288535510207086E-3</v>
      </c>
      <c r="E1382" s="147">
        <v>0</v>
      </c>
      <c r="F1382" s="147">
        <v>0</v>
      </c>
      <c r="G1382" s="147">
        <v>0</v>
      </c>
      <c r="H1382" s="147">
        <v>0</v>
      </c>
      <c r="I1382" s="147">
        <v>0</v>
      </c>
      <c r="J1382" s="147">
        <v>0</v>
      </c>
      <c r="K1382" s="147">
        <v>0</v>
      </c>
      <c r="L1382" s="148">
        <v>0</v>
      </c>
    </row>
    <row r="1383" spans="1:12" x14ac:dyDescent="0.35">
      <c r="A1383" s="649"/>
      <c r="B1383" s="566"/>
      <c r="C1383" s="32" t="s">
        <v>216</v>
      </c>
      <c r="D1383" s="147">
        <v>0</v>
      </c>
      <c r="E1383" s="147">
        <v>0</v>
      </c>
      <c r="F1383" s="147">
        <v>0</v>
      </c>
      <c r="G1383" s="147">
        <v>0</v>
      </c>
      <c r="H1383" s="147">
        <v>0</v>
      </c>
      <c r="I1383" s="147">
        <v>0</v>
      </c>
      <c r="J1383" s="147">
        <v>0</v>
      </c>
      <c r="K1383" s="147">
        <v>0</v>
      </c>
      <c r="L1383" s="148">
        <v>0</v>
      </c>
    </row>
    <row r="1384" spans="1:12" x14ac:dyDescent="0.35">
      <c r="A1384" s="649"/>
      <c r="B1384" s="566"/>
      <c r="C1384" s="32" t="s">
        <v>217</v>
      </c>
      <c r="D1384" s="147">
        <v>0</v>
      </c>
      <c r="E1384" s="147">
        <v>0</v>
      </c>
      <c r="F1384" s="147">
        <v>0</v>
      </c>
      <c r="G1384" s="147">
        <v>0</v>
      </c>
      <c r="H1384" s="147">
        <v>0</v>
      </c>
      <c r="I1384" s="147">
        <v>0</v>
      </c>
      <c r="J1384" s="147">
        <v>0</v>
      </c>
      <c r="K1384" s="147">
        <v>0</v>
      </c>
      <c r="L1384" s="148">
        <v>0</v>
      </c>
    </row>
    <row r="1385" spans="1:12" x14ac:dyDescent="0.35">
      <c r="A1385" s="649"/>
      <c r="B1385" s="566"/>
      <c r="C1385" s="32" t="s">
        <v>218</v>
      </c>
      <c r="D1385" s="147">
        <v>0</v>
      </c>
      <c r="E1385" s="147">
        <v>0</v>
      </c>
      <c r="F1385" s="147">
        <v>0</v>
      </c>
      <c r="G1385" s="147">
        <v>4.6272548558620868E-2</v>
      </c>
      <c r="H1385" s="147">
        <v>0</v>
      </c>
      <c r="I1385" s="147">
        <v>0</v>
      </c>
      <c r="J1385" s="147">
        <v>0</v>
      </c>
      <c r="K1385" s="147">
        <v>0</v>
      </c>
      <c r="L1385" s="148">
        <v>0</v>
      </c>
    </row>
    <row r="1386" spans="1:12" ht="15" thickBot="1" x14ac:dyDescent="0.4">
      <c r="A1386" s="649"/>
      <c r="B1386" s="567"/>
      <c r="C1386" s="143" t="s">
        <v>219</v>
      </c>
      <c r="D1386" s="149">
        <v>0</v>
      </c>
      <c r="E1386" s="149">
        <v>0</v>
      </c>
      <c r="F1386" s="149">
        <v>8.0358037460352139E-2</v>
      </c>
      <c r="G1386" s="149">
        <v>0</v>
      </c>
      <c r="H1386" s="149">
        <v>0</v>
      </c>
      <c r="I1386" s="149">
        <v>0</v>
      </c>
      <c r="J1386" s="149">
        <v>0</v>
      </c>
      <c r="K1386" s="149">
        <v>0</v>
      </c>
      <c r="L1386" s="150">
        <v>0</v>
      </c>
    </row>
    <row r="1387" spans="1:12" x14ac:dyDescent="0.35">
      <c r="A1387" s="649"/>
      <c r="B1387" s="565" t="s">
        <v>225</v>
      </c>
      <c r="C1387" s="142" t="s">
        <v>210</v>
      </c>
      <c r="D1387" s="145">
        <v>5.0000000000000001E-3</v>
      </c>
      <c r="E1387" s="145">
        <v>0</v>
      </c>
      <c r="F1387" s="145">
        <v>0.1311806044362408</v>
      </c>
      <c r="G1387" s="145">
        <v>0</v>
      </c>
      <c r="H1387" s="145">
        <v>2.5359426180656566E-3</v>
      </c>
      <c r="I1387" s="145">
        <v>0</v>
      </c>
      <c r="J1387" s="145">
        <v>8.6476373553904057E-2</v>
      </c>
      <c r="K1387" s="145">
        <v>0</v>
      </c>
      <c r="L1387" s="146">
        <v>0</v>
      </c>
    </row>
    <row r="1388" spans="1:12" x14ac:dyDescent="0.35">
      <c r="A1388" s="649"/>
      <c r="B1388" s="566"/>
      <c r="C1388" s="32" t="s">
        <v>211</v>
      </c>
      <c r="D1388" s="147">
        <v>5.0000000000000001E-3</v>
      </c>
      <c r="E1388" s="147">
        <v>2E-3</v>
      </c>
      <c r="F1388" s="147">
        <v>0</v>
      </c>
      <c r="G1388" s="147">
        <v>1.9572671434182926E-2</v>
      </c>
      <c r="H1388" s="147">
        <v>0</v>
      </c>
      <c r="I1388" s="147">
        <v>0</v>
      </c>
      <c r="J1388" s="147">
        <v>0</v>
      </c>
      <c r="K1388" s="147">
        <v>2.6766571141219777E-3</v>
      </c>
      <c r="L1388" s="148">
        <v>0</v>
      </c>
    </row>
    <row r="1389" spans="1:12" x14ac:dyDescent="0.35">
      <c r="A1389" s="649"/>
      <c r="B1389" s="566"/>
      <c r="C1389" s="32" t="s">
        <v>212</v>
      </c>
      <c r="D1389" s="147">
        <v>0</v>
      </c>
      <c r="E1389" s="147">
        <v>5.2871814747149754E-5</v>
      </c>
      <c r="F1389" s="147">
        <v>0</v>
      </c>
      <c r="G1389" s="147">
        <v>0</v>
      </c>
      <c r="H1389" s="147">
        <v>0</v>
      </c>
      <c r="I1389" s="147">
        <v>0</v>
      </c>
      <c r="J1389" s="147">
        <v>0</v>
      </c>
      <c r="K1389" s="147">
        <v>0</v>
      </c>
      <c r="L1389" s="148">
        <v>0</v>
      </c>
    </row>
    <row r="1390" spans="1:12" x14ac:dyDescent="0.35">
      <c r="A1390" s="649"/>
      <c r="B1390" s="566"/>
      <c r="C1390" s="32" t="s">
        <v>213</v>
      </c>
      <c r="D1390" s="147">
        <v>0</v>
      </c>
      <c r="E1390" s="147">
        <v>1.2721146367220548E-3</v>
      </c>
      <c r="F1390" s="147">
        <v>0</v>
      </c>
      <c r="G1390" s="147">
        <v>0</v>
      </c>
      <c r="H1390" s="147">
        <v>0</v>
      </c>
      <c r="I1390" s="147">
        <v>0</v>
      </c>
      <c r="J1390" s="147">
        <v>0</v>
      </c>
      <c r="K1390" s="147">
        <v>0</v>
      </c>
      <c r="L1390" s="148">
        <v>0</v>
      </c>
    </row>
    <row r="1391" spans="1:12" x14ac:dyDescent="0.35">
      <c r="A1391" s="649"/>
      <c r="B1391" s="566"/>
      <c r="C1391" s="32" t="s">
        <v>214</v>
      </c>
      <c r="D1391" s="147">
        <v>2.1054535003399634E-2</v>
      </c>
      <c r="E1391" s="147">
        <v>0.65</v>
      </c>
      <c r="F1391" s="147">
        <v>0</v>
      </c>
      <c r="G1391" s="147">
        <v>0</v>
      </c>
      <c r="H1391" s="147">
        <v>0</v>
      </c>
      <c r="I1391" s="147">
        <v>0</v>
      </c>
      <c r="J1391" s="147">
        <v>0</v>
      </c>
      <c r="K1391" s="147">
        <v>0</v>
      </c>
      <c r="L1391" s="148">
        <v>0</v>
      </c>
    </row>
    <row r="1392" spans="1:12" x14ac:dyDescent="0.35">
      <c r="A1392" s="649"/>
      <c r="B1392" s="566"/>
      <c r="C1392" s="32" t="s">
        <v>215</v>
      </c>
      <c r="D1392" s="147">
        <v>1.3592756244355107E-2</v>
      </c>
      <c r="E1392" s="147">
        <v>0</v>
      </c>
      <c r="F1392" s="147">
        <v>0</v>
      </c>
      <c r="G1392" s="147">
        <v>0</v>
      </c>
      <c r="H1392" s="147">
        <v>0</v>
      </c>
      <c r="I1392" s="147">
        <v>0</v>
      </c>
      <c r="J1392" s="147">
        <v>0</v>
      </c>
      <c r="K1392" s="147">
        <v>0</v>
      </c>
      <c r="L1392" s="148">
        <v>0</v>
      </c>
    </row>
    <row r="1393" spans="1:12" x14ac:dyDescent="0.35">
      <c r="A1393" s="649"/>
      <c r="B1393" s="566"/>
      <c r="C1393" s="32" t="s">
        <v>216</v>
      </c>
      <c r="D1393" s="147">
        <v>0</v>
      </c>
      <c r="E1393" s="147">
        <v>0</v>
      </c>
      <c r="F1393" s="147">
        <v>0</v>
      </c>
      <c r="G1393" s="147">
        <v>0</v>
      </c>
      <c r="H1393" s="147">
        <v>0</v>
      </c>
      <c r="I1393" s="147">
        <v>0</v>
      </c>
      <c r="J1393" s="147">
        <v>0</v>
      </c>
      <c r="K1393" s="147">
        <v>0</v>
      </c>
      <c r="L1393" s="148">
        <v>0</v>
      </c>
    </row>
    <row r="1394" spans="1:12" x14ac:dyDescent="0.35">
      <c r="A1394" s="649"/>
      <c r="B1394" s="566"/>
      <c r="C1394" s="32" t="s">
        <v>217</v>
      </c>
      <c r="D1394" s="147">
        <v>0</v>
      </c>
      <c r="E1394" s="147">
        <v>0</v>
      </c>
      <c r="F1394" s="147">
        <v>0</v>
      </c>
      <c r="G1394" s="147">
        <v>0</v>
      </c>
      <c r="H1394" s="147">
        <v>0</v>
      </c>
      <c r="I1394" s="147">
        <v>0</v>
      </c>
      <c r="J1394" s="147">
        <v>0</v>
      </c>
      <c r="K1394" s="147">
        <v>0</v>
      </c>
      <c r="L1394" s="148">
        <v>0</v>
      </c>
    </row>
    <row r="1395" spans="1:12" x14ac:dyDescent="0.35">
      <c r="A1395" s="649"/>
      <c r="B1395" s="566"/>
      <c r="C1395" s="32" t="s">
        <v>218</v>
      </c>
      <c r="D1395" s="147">
        <v>0</v>
      </c>
      <c r="E1395" s="147">
        <v>0</v>
      </c>
      <c r="F1395" s="147">
        <v>0</v>
      </c>
      <c r="G1395" s="147">
        <v>5.7935682115078872E-2</v>
      </c>
      <c r="H1395" s="147">
        <v>0</v>
      </c>
      <c r="I1395" s="147">
        <v>0</v>
      </c>
      <c r="J1395" s="147">
        <v>0</v>
      </c>
      <c r="K1395" s="147">
        <v>0</v>
      </c>
      <c r="L1395" s="148">
        <v>0</v>
      </c>
    </row>
    <row r="1396" spans="1:12" ht="15" thickBot="1" x14ac:dyDescent="0.4">
      <c r="A1396" s="649"/>
      <c r="B1396" s="567"/>
      <c r="C1396" s="143" t="s">
        <v>219</v>
      </c>
      <c r="D1396" s="149">
        <v>0</v>
      </c>
      <c r="E1396" s="149">
        <v>0</v>
      </c>
      <c r="F1396" s="149">
        <v>1.5457165985560928E-2</v>
      </c>
      <c r="G1396" s="149">
        <v>0</v>
      </c>
      <c r="H1396" s="149">
        <v>0</v>
      </c>
      <c r="I1396" s="149">
        <v>0</v>
      </c>
      <c r="J1396" s="149">
        <v>0</v>
      </c>
      <c r="K1396" s="149">
        <v>0</v>
      </c>
      <c r="L1396" s="150">
        <v>0</v>
      </c>
    </row>
    <row r="1397" spans="1:12" x14ac:dyDescent="0.35">
      <c r="A1397" s="649"/>
      <c r="B1397" s="565" t="s">
        <v>204</v>
      </c>
      <c r="C1397" s="142" t="s">
        <v>210</v>
      </c>
      <c r="D1397" s="145">
        <v>0.01</v>
      </c>
      <c r="E1397" s="145">
        <v>0</v>
      </c>
      <c r="F1397" s="145">
        <v>0.24439838600636379</v>
      </c>
      <c r="G1397" s="145">
        <v>0</v>
      </c>
      <c r="H1397" s="145">
        <v>9.594328308542093E-4</v>
      </c>
      <c r="I1397" s="145">
        <v>0</v>
      </c>
      <c r="J1397" s="145">
        <v>3.2716935820935107E-2</v>
      </c>
      <c r="K1397" s="145">
        <v>0</v>
      </c>
      <c r="L1397" s="146">
        <v>0</v>
      </c>
    </row>
    <row r="1398" spans="1:12" x14ac:dyDescent="0.35">
      <c r="A1398" s="649"/>
      <c r="B1398" s="566"/>
      <c r="C1398" s="32" t="s">
        <v>211</v>
      </c>
      <c r="D1398" s="147">
        <v>0.01</v>
      </c>
      <c r="E1398" s="147">
        <v>1.4999999999999999E-2</v>
      </c>
      <c r="F1398" s="147">
        <v>0</v>
      </c>
      <c r="G1398" s="147">
        <v>4.1649468453221268E-2</v>
      </c>
      <c r="H1398" s="147">
        <v>0</v>
      </c>
      <c r="I1398" s="147">
        <v>0</v>
      </c>
      <c r="J1398" s="147">
        <v>0</v>
      </c>
      <c r="K1398" s="147">
        <v>1.7511633529738613E-3</v>
      </c>
      <c r="L1398" s="148">
        <v>0</v>
      </c>
    </row>
    <row r="1399" spans="1:12" x14ac:dyDescent="0.35">
      <c r="A1399" s="649"/>
      <c r="B1399" s="566"/>
      <c r="C1399" s="32" t="s">
        <v>212</v>
      </c>
      <c r="D1399" s="147">
        <v>0</v>
      </c>
      <c r="E1399" s="147">
        <v>0</v>
      </c>
      <c r="F1399" s="147">
        <v>0</v>
      </c>
      <c r="G1399" s="147">
        <v>0</v>
      </c>
      <c r="H1399" s="147">
        <v>0</v>
      </c>
      <c r="I1399" s="147">
        <v>0</v>
      </c>
      <c r="J1399" s="147">
        <v>0</v>
      </c>
      <c r="K1399" s="147">
        <v>0</v>
      </c>
      <c r="L1399" s="148">
        <v>0</v>
      </c>
    </row>
    <row r="1400" spans="1:12" x14ac:dyDescent="0.35">
      <c r="A1400" s="649"/>
      <c r="B1400" s="566"/>
      <c r="C1400" s="32" t="s">
        <v>213</v>
      </c>
      <c r="D1400" s="147">
        <v>0</v>
      </c>
      <c r="E1400" s="147">
        <v>0</v>
      </c>
      <c r="F1400" s="147">
        <v>0</v>
      </c>
      <c r="G1400" s="147">
        <v>0</v>
      </c>
      <c r="H1400" s="147">
        <v>0</v>
      </c>
      <c r="I1400" s="147">
        <v>0</v>
      </c>
      <c r="J1400" s="147">
        <v>0</v>
      </c>
      <c r="K1400" s="147">
        <v>0</v>
      </c>
      <c r="L1400" s="148">
        <v>0</v>
      </c>
    </row>
    <row r="1401" spans="1:12" x14ac:dyDescent="0.35">
      <c r="A1401" s="649"/>
      <c r="B1401" s="566"/>
      <c r="C1401" s="32" t="s">
        <v>214</v>
      </c>
      <c r="D1401" s="147">
        <v>1.0645935572029421E-2</v>
      </c>
      <c r="E1401" s="147">
        <v>0.5</v>
      </c>
      <c r="F1401" s="147">
        <v>0</v>
      </c>
      <c r="G1401" s="147">
        <v>0</v>
      </c>
      <c r="H1401" s="147">
        <v>0</v>
      </c>
      <c r="I1401" s="147">
        <v>0</v>
      </c>
      <c r="J1401" s="147">
        <v>0</v>
      </c>
      <c r="K1401" s="147">
        <v>0</v>
      </c>
      <c r="L1401" s="148">
        <v>0</v>
      </c>
    </row>
    <row r="1402" spans="1:12" x14ac:dyDescent="0.35">
      <c r="A1402" s="649"/>
      <c r="B1402" s="566"/>
      <c r="C1402" s="32" t="s">
        <v>215</v>
      </c>
      <c r="D1402" s="147">
        <v>6.8729899378133707E-3</v>
      </c>
      <c r="E1402" s="147">
        <v>0</v>
      </c>
      <c r="F1402" s="147">
        <v>0</v>
      </c>
      <c r="G1402" s="147">
        <v>0</v>
      </c>
      <c r="H1402" s="147">
        <v>0</v>
      </c>
      <c r="I1402" s="147">
        <v>0</v>
      </c>
      <c r="J1402" s="147">
        <v>0</v>
      </c>
      <c r="K1402" s="147">
        <v>0</v>
      </c>
      <c r="L1402" s="148">
        <v>0</v>
      </c>
    </row>
    <row r="1403" spans="1:12" x14ac:dyDescent="0.35">
      <c r="A1403" s="649"/>
      <c r="B1403" s="566"/>
      <c r="C1403" s="32" t="s">
        <v>216</v>
      </c>
      <c r="D1403" s="147">
        <v>0</v>
      </c>
      <c r="E1403" s="147">
        <v>0</v>
      </c>
      <c r="F1403" s="147">
        <v>0</v>
      </c>
      <c r="G1403" s="147">
        <v>0</v>
      </c>
      <c r="H1403" s="147">
        <v>0</v>
      </c>
      <c r="I1403" s="147">
        <v>0</v>
      </c>
      <c r="J1403" s="147">
        <v>0</v>
      </c>
      <c r="K1403" s="147">
        <v>0</v>
      </c>
      <c r="L1403" s="148">
        <v>0</v>
      </c>
    </row>
    <row r="1404" spans="1:12" x14ac:dyDescent="0.35">
      <c r="A1404" s="649"/>
      <c r="B1404" s="566"/>
      <c r="C1404" s="32" t="s">
        <v>217</v>
      </c>
      <c r="D1404" s="147">
        <v>0</v>
      </c>
      <c r="E1404" s="147">
        <v>0</v>
      </c>
      <c r="F1404" s="147">
        <v>0</v>
      </c>
      <c r="G1404" s="147">
        <v>0</v>
      </c>
      <c r="H1404" s="147">
        <v>0</v>
      </c>
      <c r="I1404" s="147">
        <v>0</v>
      </c>
      <c r="J1404" s="147">
        <v>0</v>
      </c>
      <c r="K1404" s="147">
        <v>0</v>
      </c>
      <c r="L1404" s="148">
        <v>0</v>
      </c>
    </row>
    <row r="1405" spans="1:12" x14ac:dyDescent="0.35">
      <c r="A1405" s="649"/>
      <c r="B1405" s="566"/>
      <c r="C1405" s="32" t="s">
        <v>218</v>
      </c>
      <c r="D1405" s="147">
        <v>0</v>
      </c>
      <c r="E1405" s="147">
        <v>0</v>
      </c>
      <c r="F1405" s="147">
        <v>0</v>
      </c>
      <c r="G1405" s="147">
        <v>0.12328364948453779</v>
      </c>
      <c r="H1405" s="147">
        <v>0</v>
      </c>
      <c r="I1405" s="147">
        <v>0</v>
      </c>
      <c r="J1405" s="147">
        <v>0</v>
      </c>
      <c r="K1405" s="147">
        <v>0</v>
      </c>
      <c r="L1405" s="148">
        <v>0</v>
      </c>
    </row>
    <row r="1406" spans="1:12" ht="15" thickBot="1" x14ac:dyDescent="0.4">
      <c r="A1406" s="649"/>
      <c r="B1406" s="567"/>
      <c r="C1406" s="143" t="s">
        <v>219</v>
      </c>
      <c r="D1406" s="149">
        <v>0</v>
      </c>
      <c r="E1406" s="149">
        <v>0</v>
      </c>
      <c r="F1406" s="149">
        <v>1.3526387261499132E-2</v>
      </c>
      <c r="G1406" s="149">
        <v>0</v>
      </c>
      <c r="H1406" s="149">
        <v>0</v>
      </c>
      <c r="I1406" s="149">
        <v>0</v>
      </c>
      <c r="J1406" s="149">
        <v>0</v>
      </c>
      <c r="K1406" s="149">
        <v>0</v>
      </c>
      <c r="L1406" s="150">
        <v>0</v>
      </c>
    </row>
    <row r="1407" spans="1:12" x14ac:dyDescent="0.35">
      <c r="A1407" s="649"/>
      <c r="B1407" s="565" t="s">
        <v>146</v>
      </c>
      <c r="C1407" s="142" t="s">
        <v>210</v>
      </c>
      <c r="D1407" s="145">
        <v>0.01</v>
      </c>
      <c r="E1407" s="145">
        <v>0</v>
      </c>
      <c r="F1407" s="145">
        <v>7.1034157240574339E-2</v>
      </c>
      <c r="G1407" s="145">
        <v>0</v>
      </c>
      <c r="H1407" s="145">
        <v>1.9237327342772434E-3</v>
      </c>
      <c r="I1407" s="145">
        <v>0</v>
      </c>
      <c r="J1407" s="145">
        <v>6.5599840218042785E-2</v>
      </c>
      <c r="K1407" s="145">
        <v>0</v>
      </c>
      <c r="L1407" s="146">
        <v>0</v>
      </c>
    </row>
    <row r="1408" spans="1:12" x14ac:dyDescent="0.35">
      <c r="A1408" s="649"/>
      <c r="B1408" s="566"/>
      <c r="C1408" s="32" t="s">
        <v>211</v>
      </c>
      <c r="D1408" s="147">
        <v>0.01</v>
      </c>
      <c r="E1408" s="147">
        <v>5.3469363860422892E-2</v>
      </c>
      <c r="F1408" s="147">
        <v>0</v>
      </c>
      <c r="G1408" s="147">
        <v>4.4097910797698877E-4</v>
      </c>
      <c r="H1408" s="147">
        <v>0</v>
      </c>
      <c r="I1408" s="147">
        <v>0</v>
      </c>
      <c r="J1408" s="147">
        <v>0</v>
      </c>
      <c r="K1408" s="147">
        <v>3.2852672847718794E-3</v>
      </c>
      <c r="L1408" s="148">
        <v>0</v>
      </c>
    </row>
    <row r="1409" spans="1:12" x14ac:dyDescent="0.35">
      <c r="A1409" s="649"/>
      <c r="B1409" s="566"/>
      <c r="C1409" s="32" t="s">
        <v>212</v>
      </c>
      <c r="D1409" s="147">
        <v>0</v>
      </c>
      <c r="E1409" s="147">
        <v>1.1637524571231806E-4</v>
      </c>
      <c r="F1409" s="147">
        <v>0</v>
      </c>
      <c r="G1409" s="147">
        <v>0</v>
      </c>
      <c r="H1409" s="147">
        <v>0</v>
      </c>
      <c r="I1409" s="147">
        <v>0</v>
      </c>
      <c r="J1409" s="147">
        <v>0</v>
      </c>
      <c r="K1409" s="147">
        <v>0</v>
      </c>
      <c r="L1409" s="148">
        <v>0</v>
      </c>
    </row>
    <row r="1410" spans="1:12" x14ac:dyDescent="0.35">
      <c r="A1410" s="649"/>
      <c r="B1410" s="566"/>
      <c r="C1410" s="32" t="s">
        <v>213</v>
      </c>
      <c r="D1410" s="147">
        <v>0</v>
      </c>
      <c r="E1410" s="147">
        <v>2.8000297347604529E-3</v>
      </c>
      <c r="F1410" s="147">
        <v>0</v>
      </c>
      <c r="G1410" s="147">
        <v>0</v>
      </c>
      <c r="H1410" s="147">
        <v>0</v>
      </c>
      <c r="I1410" s="147">
        <v>0</v>
      </c>
      <c r="J1410" s="147">
        <v>0</v>
      </c>
      <c r="K1410" s="147">
        <v>0</v>
      </c>
      <c r="L1410" s="148">
        <v>0</v>
      </c>
    </row>
    <row r="1411" spans="1:12" x14ac:dyDescent="0.35">
      <c r="A1411" s="649"/>
      <c r="B1411" s="566"/>
      <c r="C1411" s="32" t="s">
        <v>214</v>
      </c>
      <c r="D1411" s="147">
        <v>7.5248326084094805E-2</v>
      </c>
      <c r="E1411" s="147">
        <v>0.64</v>
      </c>
      <c r="F1411" s="147">
        <v>0</v>
      </c>
      <c r="G1411" s="147">
        <v>0</v>
      </c>
      <c r="H1411" s="147">
        <v>0</v>
      </c>
      <c r="I1411" s="147">
        <v>0</v>
      </c>
      <c r="J1411" s="147">
        <v>0</v>
      </c>
      <c r="K1411" s="147">
        <v>0</v>
      </c>
      <c r="L1411" s="148">
        <v>0</v>
      </c>
    </row>
    <row r="1412" spans="1:12" x14ac:dyDescent="0.35">
      <c r="A1412" s="649"/>
      <c r="B1412" s="566"/>
      <c r="C1412" s="32" t="s">
        <v>215</v>
      </c>
      <c r="D1412" s="147">
        <v>4.8580135067893652E-2</v>
      </c>
      <c r="E1412" s="147">
        <v>0</v>
      </c>
      <c r="F1412" s="147">
        <v>0</v>
      </c>
      <c r="G1412" s="147">
        <v>0</v>
      </c>
      <c r="H1412" s="147">
        <v>0</v>
      </c>
      <c r="I1412" s="147">
        <v>0</v>
      </c>
      <c r="J1412" s="147">
        <v>0</v>
      </c>
      <c r="K1412" s="147">
        <v>0</v>
      </c>
      <c r="L1412" s="148">
        <v>0</v>
      </c>
    </row>
    <row r="1413" spans="1:12" x14ac:dyDescent="0.35">
      <c r="A1413" s="649"/>
      <c r="B1413" s="566"/>
      <c r="C1413" s="32" t="s">
        <v>216</v>
      </c>
      <c r="D1413" s="147">
        <v>0</v>
      </c>
      <c r="E1413" s="147">
        <v>0</v>
      </c>
      <c r="F1413" s="147">
        <v>0</v>
      </c>
      <c r="G1413" s="147">
        <v>0</v>
      </c>
      <c r="H1413" s="147">
        <v>0</v>
      </c>
      <c r="I1413" s="147">
        <v>0</v>
      </c>
      <c r="J1413" s="147">
        <v>0</v>
      </c>
      <c r="K1413" s="147">
        <v>0</v>
      </c>
      <c r="L1413" s="148">
        <v>0</v>
      </c>
    </row>
    <row r="1414" spans="1:12" x14ac:dyDescent="0.35">
      <c r="A1414" s="649"/>
      <c r="B1414" s="566"/>
      <c r="C1414" s="32" t="s">
        <v>217</v>
      </c>
      <c r="D1414" s="147">
        <v>0</v>
      </c>
      <c r="E1414" s="147">
        <v>0</v>
      </c>
      <c r="F1414" s="147">
        <v>0</v>
      </c>
      <c r="G1414" s="147">
        <v>0</v>
      </c>
      <c r="H1414" s="147">
        <v>0</v>
      </c>
      <c r="I1414" s="147">
        <v>0</v>
      </c>
      <c r="J1414" s="147">
        <v>0</v>
      </c>
      <c r="K1414" s="147">
        <v>0</v>
      </c>
      <c r="L1414" s="148">
        <v>0</v>
      </c>
    </row>
    <row r="1415" spans="1:12" x14ac:dyDescent="0.35">
      <c r="A1415" s="649"/>
      <c r="B1415" s="566"/>
      <c r="C1415" s="32" t="s">
        <v>218</v>
      </c>
      <c r="D1415" s="147">
        <v>0</v>
      </c>
      <c r="E1415" s="147">
        <v>0</v>
      </c>
      <c r="F1415" s="147">
        <v>0</v>
      </c>
      <c r="G1415" s="147">
        <v>1.3053111071249332E-3</v>
      </c>
      <c r="H1415" s="147">
        <v>0</v>
      </c>
      <c r="I1415" s="147">
        <v>0</v>
      </c>
      <c r="J1415" s="147">
        <v>0</v>
      </c>
      <c r="K1415" s="147">
        <v>0</v>
      </c>
      <c r="L1415" s="148">
        <v>0</v>
      </c>
    </row>
    <row r="1416" spans="1:12" ht="15" thickBot="1" x14ac:dyDescent="0.4">
      <c r="A1416" s="649"/>
      <c r="B1416" s="567"/>
      <c r="C1416" s="143" t="s">
        <v>219</v>
      </c>
      <c r="D1416" s="149">
        <v>0</v>
      </c>
      <c r="E1416" s="149">
        <v>0</v>
      </c>
      <c r="F1416" s="149">
        <v>2.2640196270868169E-2</v>
      </c>
      <c r="G1416" s="149">
        <v>0</v>
      </c>
      <c r="H1416" s="149">
        <v>0</v>
      </c>
      <c r="I1416" s="149">
        <v>0</v>
      </c>
      <c r="J1416" s="149">
        <v>0</v>
      </c>
      <c r="K1416" s="149">
        <v>0</v>
      </c>
      <c r="L1416" s="150">
        <v>0</v>
      </c>
    </row>
    <row r="1417" spans="1:12" x14ac:dyDescent="0.35">
      <c r="A1417" s="649"/>
      <c r="B1417" s="565" t="s">
        <v>205</v>
      </c>
      <c r="C1417" s="142" t="s">
        <v>210</v>
      </c>
      <c r="D1417" s="145">
        <v>7.0000000000000007E-2</v>
      </c>
      <c r="E1417" s="145">
        <v>5.4945869747787703E-5</v>
      </c>
      <c r="F1417" s="145">
        <v>2.7575704834258145E-2</v>
      </c>
      <c r="G1417" s="145">
        <v>0</v>
      </c>
      <c r="H1417" s="145">
        <v>3.6647785498665794E-3</v>
      </c>
      <c r="I1417" s="145">
        <v>0</v>
      </c>
      <c r="J1417" s="145">
        <v>0.12497000390029804</v>
      </c>
      <c r="K1417" s="145">
        <v>0</v>
      </c>
      <c r="L1417" s="146">
        <v>0</v>
      </c>
    </row>
    <row r="1418" spans="1:12" x14ac:dyDescent="0.35">
      <c r="A1418" s="649"/>
      <c r="B1418" s="566"/>
      <c r="C1418" s="32" t="s">
        <v>211</v>
      </c>
      <c r="D1418" s="147">
        <v>9.6000000000000002E-2</v>
      </c>
      <c r="E1418" s="147">
        <v>5.1620443314590564E-2</v>
      </c>
      <c r="F1418" s="147">
        <v>0</v>
      </c>
      <c r="G1418" s="147">
        <v>3.9896996203341695E-2</v>
      </c>
      <c r="H1418" s="147">
        <v>0</v>
      </c>
      <c r="I1418" s="147">
        <v>0</v>
      </c>
      <c r="J1418" s="147">
        <v>0</v>
      </c>
      <c r="K1418" s="147">
        <v>3.8499390673871295E-4</v>
      </c>
      <c r="L1418" s="148">
        <v>0</v>
      </c>
    </row>
    <row r="1419" spans="1:12" x14ac:dyDescent="0.35">
      <c r="A1419" s="649"/>
      <c r="B1419" s="566"/>
      <c r="C1419" s="32" t="s">
        <v>212</v>
      </c>
      <c r="D1419" s="147">
        <v>0</v>
      </c>
      <c r="E1419" s="147">
        <v>1.1235109866270158E-4</v>
      </c>
      <c r="F1419" s="147">
        <v>0</v>
      </c>
      <c r="G1419" s="147">
        <v>0</v>
      </c>
      <c r="H1419" s="147">
        <v>0</v>
      </c>
      <c r="I1419" s="147">
        <v>0</v>
      </c>
      <c r="J1419" s="147">
        <v>0</v>
      </c>
      <c r="K1419" s="147">
        <v>0</v>
      </c>
      <c r="L1419" s="148">
        <v>0</v>
      </c>
    </row>
    <row r="1420" spans="1:12" x14ac:dyDescent="0.35">
      <c r="A1420" s="649"/>
      <c r="B1420" s="566"/>
      <c r="C1420" s="32" t="s">
        <v>213</v>
      </c>
      <c r="D1420" s="147">
        <v>0</v>
      </c>
      <c r="E1420" s="147">
        <v>2.703207327838718E-3</v>
      </c>
      <c r="F1420" s="147">
        <v>0</v>
      </c>
      <c r="G1420" s="147">
        <v>0</v>
      </c>
      <c r="H1420" s="147">
        <v>0</v>
      </c>
      <c r="I1420" s="147">
        <v>0</v>
      </c>
      <c r="J1420" s="147">
        <v>0</v>
      </c>
      <c r="K1420" s="147">
        <v>0</v>
      </c>
      <c r="L1420" s="148">
        <v>0</v>
      </c>
    </row>
    <row r="1421" spans="1:12" x14ac:dyDescent="0.35">
      <c r="A1421" s="649"/>
      <c r="B1421" s="566"/>
      <c r="C1421" s="32" t="s">
        <v>214</v>
      </c>
      <c r="D1421" s="147">
        <v>9.8275281821391058E-2</v>
      </c>
      <c r="E1421" s="147">
        <v>0.27681349081135265</v>
      </c>
      <c r="F1421" s="147">
        <v>0</v>
      </c>
      <c r="G1421" s="147">
        <v>0</v>
      </c>
      <c r="H1421" s="147">
        <v>0</v>
      </c>
      <c r="I1421" s="147">
        <v>0</v>
      </c>
      <c r="J1421" s="147">
        <v>0</v>
      </c>
      <c r="K1421" s="147">
        <v>0</v>
      </c>
      <c r="L1421" s="148">
        <v>0</v>
      </c>
    </row>
    <row r="1422" spans="1:12" x14ac:dyDescent="0.35">
      <c r="A1422" s="649"/>
      <c r="B1422" s="566"/>
      <c r="C1422" s="32" t="s">
        <v>215</v>
      </c>
      <c r="D1422" s="147">
        <v>6.344628130841061E-2</v>
      </c>
      <c r="E1422" s="147">
        <v>0</v>
      </c>
      <c r="F1422" s="147">
        <v>0</v>
      </c>
      <c r="G1422" s="147">
        <v>0</v>
      </c>
      <c r="H1422" s="147">
        <v>0</v>
      </c>
      <c r="I1422" s="147">
        <v>0</v>
      </c>
      <c r="J1422" s="147">
        <v>0</v>
      </c>
      <c r="K1422" s="147">
        <v>0</v>
      </c>
      <c r="L1422" s="148">
        <v>0</v>
      </c>
    </row>
    <row r="1423" spans="1:12" x14ac:dyDescent="0.35">
      <c r="A1423" s="649"/>
      <c r="B1423" s="566"/>
      <c r="C1423" s="32" t="s">
        <v>216</v>
      </c>
      <c r="D1423" s="147">
        <v>0</v>
      </c>
      <c r="E1423" s="147">
        <v>0</v>
      </c>
      <c r="F1423" s="147">
        <v>0</v>
      </c>
      <c r="G1423" s="147">
        <v>0</v>
      </c>
      <c r="H1423" s="147">
        <v>0</v>
      </c>
      <c r="I1423" s="147">
        <v>0</v>
      </c>
      <c r="J1423" s="147">
        <v>0</v>
      </c>
      <c r="K1423" s="147">
        <v>0</v>
      </c>
      <c r="L1423" s="148">
        <v>0</v>
      </c>
    </row>
    <row r="1424" spans="1:12" x14ac:dyDescent="0.35">
      <c r="A1424" s="649"/>
      <c r="B1424" s="566"/>
      <c r="C1424" s="32" t="s">
        <v>217</v>
      </c>
      <c r="D1424" s="147">
        <v>0</v>
      </c>
      <c r="E1424" s="147">
        <v>0</v>
      </c>
      <c r="F1424" s="147">
        <v>0</v>
      </c>
      <c r="G1424" s="147">
        <v>0</v>
      </c>
      <c r="H1424" s="147">
        <v>0</v>
      </c>
      <c r="I1424" s="147">
        <v>0</v>
      </c>
      <c r="J1424" s="147">
        <v>0</v>
      </c>
      <c r="K1424" s="147">
        <v>0</v>
      </c>
      <c r="L1424" s="148">
        <v>0</v>
      </c>
    </row>
    <row r="1425" spans="1:12" x14ac:dyDescent="0.35">
      <c r="A1425" s="649"/>
      <c r="B1425" s="566"/>
      <c r="C1425" s="32" t="s">
        <v>218</v>
      </c>
      <c r="D1425" s="147">
        <v>0</v>
      </c>
      <c r="E1425" s="147">
        <v>0</v>
      </c>
      <c r="F1425" s="147">
        <v>0</v>
      </c>
      <c r="G1425" s="147">
        <v>0.11809628017085277</v>
      </c>
      <c r="H1425" s="147">
        <v>0</v>
      </c>
      <c r="I1425" s="147">
        <v>0</v>
      </c>
      <c r="J1425" s="147">
        <v>0</v>
      </c>
      <c r="K1425" s="147">
        <v>0</v>
      </c>
      <c r="L1425" s="148">
        <v>0</v>
      </c>
    </row>
    <row r="1426" spans="1:12" ht="15" thickBot="1" x14ac:dyDescent="0.4">
      <c r="A1426" s="649"/>
      <c r="B1426" s="567"/>
      <c r="C1426" s="143" t="s">
        <v>219</v>
      </c>
      <c r="D1426" s="149">
        <v>0</v>
      </c>
      <c r="E1426" s="149">
        <v>0</v>
      </c>
      <c r="F1426" s="149">
        <v>2.6803232735038571E-2</v>
      </c>
      <c r="G1426" s="149">
        <v>0</v>
      </c>
      <c r="H1426" s="149">
        <v>0</v>
      </c>
      <c r="I1426" s="149">
        <v>0</v>
      </c>
      <c r="J1426" s="149">
        <v>0</v>
      </c>
      <c r="K1426" s="149">
        <v>0</v>
      </c>
      <c r="L1426" s="150">
        <v>0</v>
      </c>
    </row>
    <row r="1427" spans="1:12" x14ac:dyDescent="0.35">
      <c r="A1427" s="649"/>
      <c r="B1427" s="565" t="s">
        <v>148</v>
      </c>
      <c r="C1427" s="142" t="s">
        <v>210</v>
      </c>
      <c r="D1427" s="145">
        <v>0.31699041198376593</v>
      </c>
      <c r="E1427" s="145">
        <v>1.9684265799586585E-4</v>
      </c>
      <c r="F1427" s="145">
        <v>5.1993581388395139E-3</v>
      </c>
      <c r="G1427" s="145">
        <v>0</v>
      </c>
      <c r="H1427" s="145">
        <v>4.8186912777671998E-3</v>
      </c>
      <c r="I1427" s="145">
        <v>0</v>
      </c>
      <c r="J1427" s="145">
        <v>0.1643187602150811</v>
      </c>
      <c r="K1427" s="145">
        <v>0</v>
      </c>
      <c r="L1427" s="146">
        <v>0</v>
      </c>
    </row>
    <row r="1428" spans="1:12" x14ac:dyDescent="0.35">
      <c r="A1428" s="649"/>
      <c r="B1428" s="566"/>
      <c r="C1428" s="32" t="s">
        <v>211</v>
      </c>
      <c r="D1428" s="147">
        <v>0.3720171650854055</v>
      </c>
      <c r="E1428" s="147">
        <v>9.3092541641308091E-2</v>
      </c>
      <c r="F1428" s="147">
        <v>0</v>
      </c>
      <c r="G1428" s="147">
        <v>5.0198122838184207E-5</v>
      </c>
      <c r="H1428" s="147">
        <v>0</v>
      </c>
      <c r="I1428" s="147">
        <v>0</v>
      </c>
      <c r="J1428" s="147">
        <v>0</v>
      </c>
      <c r="K1428" s="147">
        <v>6.4310175897950043E-4</v>
      </c>
      <c r="L1428" s="148">
        <v>0</v>
      </c>
    </row>
    <row r="1429" spans="1:12" x14ac:dyDescent="0.35">
      <c r="A1429" s="649"/>
      <c r="B1429" s="566"/>
      <c r="C1429" s="32" t="s">
        <v>212</v>
      </c>
      <c r="D1429" s="147">
        <v>2.4909206994811382E-2</v>
      </c>
      <c r="E1429" s="147">
        <v>2.0261448099086741E-4</v>
      </c>
      <c r="F1429" s="147">
        <v>0</v>
      </c>
      <c r="G1429" s="147">
        <v>0</v>
      </c>
      <c r="H1429" s="147">
        <v>0</v>
      </c>
      <c r="I1429" s="147">
        <v>0</v>
      </c>
      <c r="J1429" s="147">
        <v>0</v>
      </c>
      <c r="K1429" s="147">
        <v>0</v>
      </c>
      <c r="L1429" s="148">
        <v>0</v>
      </c>
    </row>
    <row r="1430" spans="1:12" x14ac:dyDescent="0.35">
      <c r="A1430" s="649"/>
      <c r="B1430" s="566"/>
      <c r="C1430" s="32" t="s">
        <v>213</v>
      </c>
      <c r="D1430" s="147">
        <v>2.1392445533794054E-3</v>
      </c>
      <c r="E1430" s="147">
        <v>4.8749763576863029E-3</v>
      </c>
      <c r="F1430" s="147">
        <v>0</v>
      </c>
      <c r="G1430" s="147">
        <v>0</v>
      </c>
      <c r="H1430" s="147">
        <v>0</v>
      </c>
      <c r="I1430" s="147">
        <v>0</v>
      </c>
      <c r="J1430" s="147">
        <v>0</v>
      </c>
      <c r="K1430" s="147">
        <v>0</v>
      </c>
      <c r="L1430" s="148">
        <v>0</v>
      </c>
    </row>
    <row r="1431" spans="1:12" x14ac:dyDescent="0.35">
      <c r="A1431" s="649"/>
      <c r="B1431" s="566"/>
      <c r="C1431" s="32" t="s">
        <v>214</v>
      </c>
      <c r="D1431" s="147">
        <v>6.1186122374445396E-4</v>
      </c>
      <c r="E1431" s="147">
        <v>1.6733497750417822E-3</v>
      </c>
      <c r="F1431" s="147">
        <v>0</v>
      </c>
      <c r="G1431" s="147">
        <v>0</v>
      </c>
      <c r="H1431" s="147">
        <v>0</v>
      </c>
      <c r="I1431" s="147">
        <v>0</v>
      </c>
      <c r="J1431" s="147">
        <v>0</v>
      </c>
      <c r="K1431" s="147">
        <v>0</v>
      </c>
      <c r="L1431" s="148">
        <v>0</v>
      </c>
    </row>
    <row r="1432" spans="1:12" x14ac:dyDescent="0.35">
      <c r="A1432" s="649"/>
      <c r="B1432" s="566"/>
      <c r="C1432" s="32" t="s">
        <v>215</v>
      </c>
      <c r="D1432" s="147">
        <v>3.9501610785459162E-4</v>
      </c>
      <c r="E1432" s="147">
        <v>0</v>
      </c>
      <c r="F1432" s="147">
        <v>0</v>
      </c>
      <c r="G1432" s="147">
        <v>0</v>
      </c>
      <c r="H1432" s="147">
        <v>0</v>
      </c>
      <c r="I1432" s="147">
        <v>0</v>
      </c>
      <c r="J1432" s="147">
        <v>0</v>
      </c>
      <c r="K1432" s="147">
        <v>0</v>
      </c>
      <c r="L1432" s="148">
        <v>0</v>
      </c>
    </row>
    <row r="1433" spans="1:12" x14ac:dyDescent="0.35">
      <c r="A1433" s="649"/>
      <c r="B1433" s="566"/>
      <c r="C1433" s="32" t="s">
        <v>216</v>
      </c>
      <c r="D1433" s="147">
        <v>0</v>
      </c>
      <c r="E1433" s="147">
        <v>0</v>
      </c>
      <c r="F1433" s="147">
        <v>0</v>
      </c>
      <c r="G1433" s="147">
        <v>0</v>
      </c>
      <c r="H1433" s="147">
        <v>0</v>
      </c>
      <c r="I1433" s="147">
        <v>0</v>
      </c>
      <c r="J1433" s="147">
        <v>0</v>
      </c>
      <c r="K1433" s="147">
        <v>0</v>
      </c>
      <c r="L1433" s="148">
        <v>0</v>
      </c>
    </row>
    <row r="1434" spans="1:12" x14ac:dyDescent="0.35">
      <c r="A1434" s="649"/>
      <c r="B1434" s="566"/>
      <c r="C1434" s="32" t="s">
        <v>217</v>
      </c>
      <c r="D1434" s="147">
        <v>0</v>
      </c>
      <c r="E1434" s="147">
        <v>0</v>
      </c>
      <c r="F1434" s="147">
        <v>0</v>
      </c>
      <c r="G1434" s="147">
        <v>0</v>
      </c>
      <c r="H1434" s="147">
        <v>0</v>
      </c>
      <c r="I1434" s="147">
        <v>0</v>
      </c>
      <c r="J1434" s="147">
        <v>0</v>
      </c>
      <c r="K1434" s="147">
        <v>0</v>
      </c>
      <c r="L1434" s="148">
        <v>0</v>
      </c>
    </row>
    <row r="1435" spans="1:12" x14ac:dyDescent="0.35">
      <c r="A1435" s="649"/>
      <c r="B1435" s="566"/>
      <c r="C1435" s="32" t="s">
        <v>218</v>
      </c>
      <c r="D1435" s="147">
        <v>0</v>
      </c>
      <c r="E1435" s="147">
        <v>0</v>
      </c>
      <c r="F1435" s="147">
        <v>0</v>
      </c>
      <c r="G1435" s="147">
        <v>1.4858791745962443E-4</v>
      </c>
      <c r="H1435" s="147">
        <v>0</v>
      </c>
      <c r="I1435" s="147">
        <v>0</v>
      </c>
      <c r="J1435" s="147">
        <v>0</v>
      </c>
      <c r="K1435" s="147">
        <v>0</v>
      </c>
      <c r="L1435" s="148">
        <v>0</v>
      </c>
    </row>
    <row r="1436" spans="1:12" ht="15" thickBot="1" x14ac:dyDescent="0.4">
      <c r="A1436" s="649"/>
      <c r="B1436" s="567"/>
      <c r="C1436" s="143" t="s">
        <v>219</v>
      </c>
      <c r="D1436" s="149">
        <v>0</v>
      </c>
      <c r="E1436" s="149">
        <v>0</v>
      </c>
      <c r="F1436" s="149">
        <v>7.7180717070509022E-3</v>
      </c>
      <c r="G1436" s="149">
        <v>0</v>
      </c>
      <c r="H1436" s="149">
        <v>0</v>
      </c>
      <c r="I1436" s="149">
        <v>0</v>
      </c>
      <c r="J1436" s="149">
        <v>0</v>
      </c>
      <c r="K1436" s="149">
        <v>0</v>
      </c>
      <c r="L1436" s="150">
        <v>0</v>
      </c>
    </row>
    <row r="1437" spans="1:12" x14ac:dyDescent="0.35">
      <c r="A1437" s="649"/>
      <c r="B1437" s="565" t="s">
        <v>149</v>
      </c>
      <c r="C1437" s="142" t="s">
        <v>210</v>
      </c>
      <c r="D1437" s="145">
        <v>0.01</v>
      </c>
      <c r="E1437" s="145">
        <v>-9.9453366038544091E-5</v>
      </c>
      <c r="F1437" s="145">
        <v>6.2013876777326171E-2</v>
      </c>
      <c r="G1437" s="145">
        <v>0</v>
      </c>
      <c r="H1437" s="145">
        <v>2.4975056707639185E-3</v>
      </c>
      <c r="I1437" s="145">
        <v>0</v>
      </c>
      <c r="J1437" s="145">
        <v>8.5165662582189619E-2</v>
      </c>
      <c r="K1437" s="145">
        <v>0</v>
      </c>
      <c r="L1437" s="146">
        <v>0</v>
      </c>
    </row>
    <row r="1438" spans="1:12" x14ac:dyDescent="0.35">
      <c r="A1438" s="649"/>
      <c r="B1438" s="566"/>
      <c r="C1438" s="32" t="s">
        <v>211</v>
      </c>
      <c r="D1438" s="147">
        <v>1.9E-2</v>
      </c>
      <c r="E1438" s="147">
        <v>0</v>
      </c>
      <c r="F1438" s="147">
        <v>0</v>
      </c>
      <c r="G1438" s="147">
        <v>2.530839579424542E-2</v>
      </c>
      <c r="H1438" s="147">
        <v>0</v>
      </c>
      <c r="I1438" s="147">
        <v>0</v>
      </c>
      <c r="J1438" s="147">
        <v>0</v>
      </c>
      <c r="K1438" s="147">
        <v>3.7779757803028001E-3</v>
      </c>
      <c r="L1438" s="148">
        <v>0</v>
      </c>
    </row>
    <row r="1439" spans="1:12" x14ac:dyDescent="0.35">
      <c r="A1439" s="649"/>
      <c r="B1439" s="566"/>
      <c r="C1439" s="32" t="s">
        <v>212</v>
      </c>
      <c r="D1439" s="147">
        <v>0</v>
      </c>
      <c r="E1439" s="147">
        <v>0</v>
      </c>
      <c r="F1439" s="147">
        <v>0</v>
      </c>
      <c r="G1439" s="147">
        <v>0</v>
      </c>
      <c r="H1439" s="147">
        <v>0</v>
      </c>
      <c r="I1439" s="147">
        <v>0</v>
      </c>
      <c r="J1439" s="147">
        <v>0</v>
      </c>
      <c r="K1439" s="147">
        <v>0</v>
      </c>
      <c r="L1439" s="148">
        <v>0</v>
      </c>
    </row>
    <row r="1440" spans="1:12" x14ac:dyDescent="0.35">
      <c r="A1440" s="649"/>
      <c r="B1440" s="566"/>
      <c r="C1440" s="32" t="s">
        <v>213</v>
      </c>
      <c r="D1440" s="147">
        <v>0</v>
      </c>
      <c r="E1440" s="147">
        <v>0</v>
      </c>
      <c r="F1440" s="147">
        <v>0</v>
      </c>
      <c r="G1440" s="147">
        <v>0</v>
      </c>
      <c r="H1440" s="147">
        <v>0</v>
      </c>
      <c r="I1440" s="147">
        <v>0</v>
      </c>
      <c r="J1440" s="147">
        <v>0</v>
      </c>
      <c r="K1440" s="147">
        <v>0</v>
      </c>
      <c r="L1440" s="148">
        <v>0</v>
      </c>
    </row>
    <row r="1441" spans="1:12" x14ac:dyDescent="0.35">
      <c r="A1441" s="649"/>
      <c r="B1441" s="566"/>
      <c r="C1441" s="32" t="s">
        <v>214</v>
      </c>
      <c r="D1441" s="147">
        <v>5.3709947812879154E-2</v>
      </c>
      <c r="E1441" s="147">
        <v>0.63</v>
      </c>
      <c r="F1441" s="147">
        <v>0</v>
      </c>
      <c r="G1441" s="147">
        <v>0</v>
      </c>
      <c r="H1441" s="147">
        <v>0</v>
      </c>
      <c r="I1441" s="147">
        <v>0</v>
      </c>
      <c r="J1441" s="147">
        <v>0</v>
      </c>
      <c r="K1441" s="147">
        <v>0</v>
      </c>
      <c r="L1441" s="148">
        <v>0</v>
      </c>
    </row>
    <row r="1442" spans="1:12" x14ac:dyDescent="0.35">
      <c r="A1442" s="649"/>
      <c r="B1442" s="566"/>
      <c r="C1442" s="32" t="s">
        <v>215</v>
      </c>
      <c r="D1442" s="147">
        <v>3.4675010794568376E-2</v>
      </c>
      <c r="E1442" s="147">
        <v>0</v>
      </c>
      <c r="F1442" s="147">
        <v>0</v>
      </c>
      <c r="G1442" s="147">
        <v>0</v>
      </c>
      <c r="H1442" s="147">
        <v>0</v>
      </c>
      <c r="I1442" s="147">
        <v>0</v>
      </c>
      <c r="J1442" s="147">
        <v>0</v>
      </c>
      <c r="K1442" s="147">
        <v>0</v>
      </c>
      <c r="L1442" s="148">
        <v>0</v>
      </c>
    </row>
    <row r="1443" spans="1:12" x14ac:dyDescent="0.35">
      <c r="A1443" s="649"/>
      <c r="B1443" s="566"/>
      <c r="C1443" s="32" t="s">
        <v>216</v>
      </c>
      <c r="D1443" s="147">
        <v>0</v>
      </c>
      <c r="E1443" s="147">
        <v>0</v>
      </c>
      <c r="F1443" s="147">
        <v>0</v>
      </c>
      <c r="G1443" s="147">
        <v>0</v>
      </c>
      <c r="H1443" s="147">
        <v>0</v>
      </c>
      <c r="I1443" s="147">
        <v>0</v>
      </c>
      <c r="J1443" s="147">
        <v>0</v>
      </c>
      <c r="K1443" s="147">
        <v>0</v>
      </c>
      <c r="L1443" s="148">
        <v>0</v>
      </c>
    </row>
    <row r="1444" spans="1:12" x14ac:dyDescent="0.35">
      <c r="A1444" s="649"/>
      <c r="B1444" s="566"/>
      <c r="C1444" s="32" t="s">
        <v>217</v>
      </c>
      <c r="D1444" s="147">
        <v>0</v>
      </c>
      <c r="E1444" s="147">
        <v>0</v>
      </c>
      <c r="F1444" s="147">
        <v>0</v>
      </c>
      <c r="G1444" s="147">
        <v>0</v>
      </c>
      <c r="H1444" s="147">
        <v>0</v>
      </c>
      <c r="I1444" s="147">
        <v>0</v>
      </c>
      <c r="J1444" s="147">
        <v>0</v>
      </c>
      <c r="K1444" s="147">
        <v>0</v>
      </c>
      <c r="L1444" s="148">
        <v>0</v>
      </c>
    </row>
    <row r="1445" spans="1:12" x14ac:dyDescent="0.35">
      <c r="A1445" s="649"/>
      <c r="B1445" s="566"/>
      <c r="C1445" s="32" t="s">
        <v>218</v>
      </c>
      <c r="D1445" s="147">
        <v>0</v>
      </c>
      <c r="E1445" s="147">
        <v>0</v>
      </c>
      <c r="F1445" s="147">
        <v>0</v>
      </c>
      <c r="G1445" s="147">
        <v>7.4913594626497243E-2</v>
      </c>
      <c r="H1445" s="147">
        <v>0</v>
      </c>
      <c r="I1445" s="147">
        <v>0</v>
      </c>
      <c r="J1445" s="147">
        <v>0</v>
      </c>
      <c r="K1445" s="147">
        <v>0</v>
      </c>
      <c r="L1445" s="148">
        <v>0</v>
      </c>
    </row>
    <row r="1446" spans="1:12" ht="15" thickBot="1" x14ac:dyDescent="0.4">
      <c r="A1446" s="649"/>
      <c r="B1446" s="567"/>
      <c r="C1446" s="143" t="s">
        <v>219</v>
      </c>
      <c r="D1446" s="149">
        <v>0</v>
      </c>
      <c r="E1446" s="149">
        <v>0</v>
      </c>
      <c r="F1446" s="149">
        <v>3.2246879381856606E-3</v>
      </c>
      <c r="G1446" s="149">
        <v>0</v>
      </c>
      <c r="H1446" s="149">
        <v>0</v>
      </c>
      <c r="I1446" s="149">
        <v>0</v>
      </c>
      <c r="J1446" s="149">
        <v>0</v>
      </c>
      <c r="K1446" s="149">
        <v>0</v>
      </c>
      <c r="L1446" s="150">
        <v>0</v>
      </c>
    </row>
    <row r="1447" spans="1:12" x14ac:dyDescent="0.35">
      <c r="A1447" s="649"/>
    </row>
    <row r="1448" spans="1:12" x14ac:dyDescent="0.35">
      <c r="A1448" s="649"/>
      <c r="B1448" s="640" t="s">
        <v>1328</v>
      </c>
      <c r="C1448" s="640"/>
      <c r="D1448" s="640"/>
      <c r="E1448" s="640"/>
      <c r="F1448" s="640"/>
      <c r="G1448" s="640"/>
      <c r="H1448" s="640"/>
      <c r="I1448" s="640"/>
      <c r="J1448" s="640"/>
      <c r="K1448" s="640"/>
    </row>
    <row r="1449" spans="1:12" x14ac:dyDescent="0.35">
      <c r="A1449" s="649"/>
    </row>
    <row r="1450" spans="1:12" x14ac:dyDescent="0.35">
      <c r="A1450" s="649"/>
      <c r="B1450" s="406" t="s">
        <v>1331</v>
      </c>
    </row>
    <row r="1451" spans="1:12" x14ac:dyDescent="0.35">
      <c r="A1451" s="649"/>
      <c r="B1451" s="67" t="s">
        <v>534</v>
      </c>
      <c r="C1451" s="162" t="s">
        <v>202</v>
      </c>
      <c r="D1451" s="163" t="s">
        <v>142</v>
      </c>
      <c r="E1451" s="163" t="s">
        <v>203</v>
      </c>
      <c r="F1451" s="163" t="s">
        <v>225</v>
      </c>
      <c r="G1451" s="163" t="s">
        <v>204</v>
      </c>
      <c r="H1451" s="163" t="s">
        <v>146</v>
      </c>
      <c r="I1451" s="163" t="s">
        <v>205</v>
      </c>
      <c r="J1451" s="163" t="s">
        <v>148</v>
      </c>
      <c r="K1451" s="163" t="s">
        <v>149</v>
      </c>
    </row>
    <row r="1452" spans="1:12" x14ac:dyDescent="0.35">
      <c r="A1452" s="649"/>
      <c r="B1452" s="167" t="s">
        <v>336</v>
      </c>
      <c r="C1452" s="68">
        <v>1</v>
      </c>
      <c r="D1452" s="68">
        <v>1</v>
      </c>
      <c r="E1452" s="68">
        <v>1</v>
      </c>
      <c r="F1452" s="68">
        <v>1</v>
      </c>
      <c r="G1452" s="68">
        <v>1</v>
      </c>
      <c r="H1452" s="68">
        <v>1</v>
      </c>
      <c r="I1452" s="68">
        <v>1</v>
      </c>
      <c r="J1452" s="68">
        <v>1</v>
      </c>
      <c r="K1452" s="68">
        <v>1</v>
      </c>
    </row>
    <row r="1453" spans="1:12" x14ac:dyDescent="0.35">
      <c r="A1453" s="649"/>
      <c r="B1453" s="167" t="s">
        <v>337</v>
      </c>
      <c r="C1453" s="68">
        <v>0</v>
      </c>
      <c r="D1453" s="68">
        <v>0</v>
      </c>
      <c r="E1453" s="68">
        <v>0</v>
      </c>
      <c r="F1453" s="68">
        <v>0</v>
      </c>
      <c r="G1453" s="68">
        <v>0</v>
      </c>
      <c r="H1453" s="68">
        <v>0</v>
      </c>
      <c r="I1453" s="68">
        <v>0</v>
      </c>
      <c r="J1453" s="68">
        <v>0</v>
      </c>
      <c r="K1453" s="68">
        <v>0</v>
      </c>
    </row>
    <row r="1454" spans="1:12" x14ac:dyDescent="0.35">
      <c r="A1454" s="649"/>
      <c r="B1454" s="167" t="s">
        <v>338</v>
      </c>
      <c r="C1454" s="68">
        <v>0</v>
      </c>
      <c r="D1454" s="68">
        <v>0</v>
      </c>
      <c r="E1454" s="68">
        <v>0</v>
      </c>
      <c r="F1454" s="68">
        <v>0</v>
      </c>
      <c r="G1454" s="68">
        <v>0</v>
      </c>
      <c r="H1454" s="68">
        <v>0</v>
      </c>
      <c r="I1454" s="68">
        <v>0</v>
      </c>
      <c r="J1454" s="68">
        <v>0</v>
      </c>
      <c r="K1454" s="68">
        <v>0</v>
      </c>
    </row>
    <row r="1455" spans="1:12" x14ac:dyDescent="0.35">
      <c r="A1455" s="649"/>
      <c r="B1455" s="167" t="s">
        <v>339</v>
      </c>
      <c r="C1455" s="68">
        <v>0.5</v>
      </c>
      <c r="D1455" s="68">
        <v>0.5</v>
      </c>
      <c r="E1455" s="68">
        <v>0.5</v>
      </c>
      <c r="F1455" s="68">
        <v>0.5</v>
      </c>
      <c r="G1455" s="68">
        <v>0.5</v>
      </c>
      <c r="H1455" s="68">
        <v>0.5</v>
      </c>
      <c r="I1455" s="68">
        <v>0.5</v>
      </c>
      <c r="J1455" s="68">
        <v>0.5</v>
      </c>
      <c r="K1455" s="68">
        <v>0.5</v>
      </c>
    </row>
    <row r="1456" spans="1:12" x14ac:dyDescent="0.35">
      <c r="A1456" s="649"/>
      <c r="B1456" s="167" t="s">
        <v>340</v>
      </c>
      <c r="C1456" s="68">
        <v>0</v>
      </c>
      <c r="D1456" s="68">
        <v>0</v>
      </c>
      <c r="E1456" s="68">
        <v>0</v>
      </c>
      <c r="F1456" s="68">
        <v>0</v>
      </c>
      <c r="G1456" s="68">
        <v>0</v>
      </c>
      <c r="H1456" s="68">
        <v>0</v>
      </c>
      <c r="I1456" s="68">
        <v>0</v>
      </c>
      <c r="J1456" s="68">
        <v>0</v>
      </c>
      <c r="K1456" s="68">
        <v>0</v>
      </c>
    </row>
    <row r="1457" spans="1:11" x14ac:dyDescent="0.35">
      <c r="A1457" s="649"/>
      <c r="B1457" s="167" t="s">
        <v>341</v>
      </c>
      <c r="C1457" s="68">
        <v>1</v>
      </c>
      <c r="D1457" s="68">
        <v>1</v>
      </c>
      <c r="E1457" s="68">
        <v>1</v>
      </c>
      <c r="F1457" s="68">
        <v>1</v>
      </c>
      <c r="G1457" s="68">
        <v>1</v>
      </c>
      <c r="H1457" s="68">
        <v>1</v>
      </c>
      <c r="I1457" s="68">
        <v>1</v>
      </c>
      <c r="J1457" s="68">
        <v>1</v>
      </c>
      <c r="K1457" s="68">
        <v>1</v>
      </c>
    </row>
    <row r="1458" spans="1:11" x14ac:dyDescent="0.35">
      <c r="A1458" s="649"/>
      <c r="B1458" s="167" t="s">
        <v>342</v>
      </c>
      <c r="C1458" s="68">
        <v>0</v>
      </c>
      <c r="D1458" s="68">
        <v>0</v>
      </c>
      <c r="E1458" s="68">
        <v>0</v>
      </c>
      <c r="F1458" s="68">
        <v>0</v>
      </c>
      <c r="G1458" s="68">
        <v>0</v>
      </c>
      <c r="H1458" s="68">
        <v>0</v>
      </c>
      <c r="I1458" s="68">
        <v>0</v>
      </c>
      <c r="J1458" s="68">
        <v>0</v>
      </c>
      <c r="K1458" s="68">
        <v>0</v>
      </c>
    </row>
    <row r="1459" spans="1:11" x14ac:dyDescent="0.35">
      <c r="A1459" s="649"/>
      <c r="B1459" s="167" t="s">
        <v>343</v>
      </c>
      <c r="C1459" s="68">
        <v>0.20593888799999999</v>
      </c>
      <c r="D1459" s="68">
        <v>0.20593888799999999</v>
      </c>
      <c r="E1459" s="68">
        <v>0.20593888799999999</v>
      </c>
      <c r="F1459" s="68">
        <v>0.20593888799999999</v>
      </c>
      <c r="G1459" s="68">
        <v>0.20593888799999999</v>
      </c>
      <c r="H1459" s="68">
        <v>0.20593888799999999</v>
      </c>
      <c r="I1459" s="68">
        <v>0.20593888799999999</v>
      </c>
      <c r="J1459" s="68">
        <v>0.20593888799999999</v>
      </c>
      <c r="K1459" s="68">
        <v>0.20593888799999999</v>
      </c>
    </row>
    <row r="1460" spans="1:11" x14ac:dyDescent="0.35">
      <c r="A1460" s="649"/>
      <c r="B1460" s="167" t="s">
        <v>344</v>
      </c>
      <c r="C1460" s="68">
        <v>0.29991262899999999</v>
      </c>
      <c r="D1460" s="68">
        <v>0.29991262899999999</v>
      </c>
      <c r="E1460" s="68">
        <v>0.29991262899999999</v>
      </c>
      <c r="F1460" s="68">
        <v>0.29991262899999999</v>
      </c>
      <c r="G1460" s="68">
        <v>0.29991262899999999</v>
      </c>
      <c r="H1460" s="68">
        <v>0.29991262899999999</v>
      </c>
      <c r="I1460" s="68">
        <v>0.29991262899999999</v>
      </c>
      <c r="J1460" s="68">
        <v>0.29991262899999999</v>
      </c>
      <c r="K1460" s="68">
        <v>0.29991262899999999</v>
      </c>
    </row>
    <row r="1461" spans="1:11" x14ac:dyDescent="0.35">
      <c r="A1461" s="649"/>
      <c r="B1461" s="167" t="s">
        <v>345</v>
      </c>
      <c r="C1461" s="68">
        <v>0</v>
      </c>
      <c r="D1461" s="68">
        <v>0</v>
      </c>
      <c r="E1461" s="68">
        <v>0</v>
      </c>
      <c r="F1461" s="68">
        <v>0</v>
      </c>
      <c r="G1461" s="68">
        <v>0</v>
      </c>
      <c r="H1461" s="68">
        <v>0</v>
      </c>
      <c r="I1461" s="68">
        <v>0</v>
      </c>
      <c r="J1461" s="68">
        <v>0</v>
      </c>
      <c r="K1461" s="68">
        <v>0</v>
      </c>
    </row>
    <row r="1462" spans="1:11" x14ac:dyDescent="0.35">
      <c r="A1462" s="649"/>
      <c r="B1462" s="167" t="s">
        <v>346</v>
      </c>
      <c r="C1462" s="68">
        <v>1</v>
      </c>
      <c r="D1462" s="68">
        <v>1</v>
      </c>
      <c r="E1462" s="68">
        <v>1</v>
      </c>
      <c r="F1462" s="68">
        <v>1</v>
      </c>
      <c r="G1462" s="68">
        <v>1</v>
      </c>
      <c r="H1462" s="68">
        <v>1</v>
      </c>
      <c r="I1462" s="68">
        <v>1</v>
      </c>
      <c r="J1462" s="68">
        <v>1</v>
      </c>
      <c r="K1462" s="68">
        <v>1</v>
      </c>
    </row>
    <row r="1463" spans="1:11" x14ac:dyDescent="0.35">
      <c r="A1463" s="649"/>
      <c r="B1463" s="167" t="s">
        <v>347</v>
      </c>
      <c r="C1463" s="68">
        <v>0.734680797</v>
      </c>
      <c r="D1463" s="68">
        <v>0.734680797</v>
      </c>
      <c r="E1463" s="68">
        <v>0.734680797</v>
      </c>
      <c r="F1463" s="68">
        <v>0.734680797</v>
      </c>
      <c r="G1463" s="68">
        <v>0.734680797</v>
      </c>
      <c r="H1463" s="68">
        <v>0.734680797</v>
      </c>
      <c r="I1463" s="68">
        <v>0.734680797</v>
      </c>
      <c r="J1463" s="68">
        <v>0.734680797</v>
      </c>
      <c r="K1463" s="68">
        <v>0.734680797</v>
      </c>
    </row>
    <row r="1464" spans="1:11" x14ac:dyDescent="0.35">
      <c r="A1464" s="649"/>
      <c r="B1464" s="167" t="s">
        <v>348</v>
      </c>
      <c r="C1464" s="68">
        <v>2.3220777000000001E-2</v>
      </c>
      <c r="D1464" s="68">
        <v>2.3220777000000001E-2</v>
      </c>
      <c r="E1464" s="68">
        <v>2.3220777000000001E-2</v>
      </c>
      <c r="F1464" s="68">
        <v>2.3220777000000001E-2</v>
      </c>
      <c r="G1464" s="68">
        <v>2.3220777000000001E-2</v>
      </c>
      <c r="H1464" s="68">
        <v>2.3220777000000001E-2</v>
      </c>
      <c r="I1464" s="68">
        <v>2.3220777000000001E-2</v>
      </c>
      <c r="J1464" s="68">
        <v>2.3220777000000001E-2</v>
      </c>
      <c r="K1464" s="68">
        <v>2.3220777000000001E-2</v>
      </c>
    </row>
    <row r="1465" spans="1:11" x14ac:dyDescent="0.35">
      <c r="A1465" s="649"/>
      <c r="B1465" s="167" t="s">
        <v>349</v>
      </c>
      <c r="C1465" s="68">
        <v>0.5</v>
      </c>
      <c r="D1465" s="68">
        <v>0.5</v>
      </c>
      <c r="E1465" s="68">
        <v>0.5</v>
      </c>
      <c r="F1465" s="68">
        <v>0.5</v>
      </c>
      <c r="G1465" s="68">
        <v>0.5</v>
      </c>
      <c r="H1465" s="68">
        <v>0.5</v>
      </c>
      <c r="I1465" s="68">
        <v>0.5</v>
      </c>
      <c r="J1465" s="68">
        <v>0.5</v>
      </c>
      <c r="K1465" s="68">
        <v>0.5</v>
      </c>
    </row>
    <row r="1466" spans="1:11" x14ac:dyDescent="0.35">
      <c r="A1466" s="649"/>
      <c r="B1466" s="167" t="s">
        <v>350</v>
      </c>
      <c r="C1466" s="68">
        <v>1.6197862E-2</v>
      </c>
      <c r="D1466" s="68">
        <v>1.6197862E-2</v>
      </c>
      <c r="E1466" s="68">
        <v>1.6197862E-2</v>
      </c>
      <c r="F1466" s="68">
        <v>1.6197862E-2</v>
      </c>
      <c r="G1466" s="68">
        <v>1.6197862E-2</v>
      </c>
      <c r="H1466" s="68">
        <v>1.6197862E-2</v>
      </c>
      <c r="I1466" s="68">
        <v>1.6197862E-2</v>
      </c>
      <c r="J1466" s="68">
        <v>1.6197862E-2</v>
      </c>
      <c r="K1466" s="68">
        <v>1.6197862E-2</v>
      </c>
    </row>
    <row r="1467" spans="1:11" x14ac:dyDescent="0.35">
      <c r="A1467" s="649"/>
      <c r="B1467" s="167" t="s">
        <v>351</v>
      </c>
      <c r="C1467" s="68">
        <v>1</v>
      </c>
      <c r="D1467" s="68">
        <v>1</v>
      </c>
      <c r="E1467" s="68">
        <v>1</v>
      </c>
      <c r="F1467" s="68">
        <v>1</v>
      </c>
      <c r="G1467" s="68">
        <v>1</v>
      </c>
      <c r="H1467" s="68">
        <v>1</v>
      </c>
      <c r="I1467" s="68">
        <v>1</v>
      </c>
      <c r="J1467" s="68">
        <v>1</v>
      </c>
      <c r="K1467" s="68">
        <v>1</v>
      </c>
    </row>
    <row r="1468" spans="1:11" x14ac:dyDescent="0.35">
      <c r="A1468" s="649"/>
      <c r="B1468" s="167" t="s">
        <v>352</v>
      </c>
      <c r="C1468" s="68">
        <v>0.18237119500000001</v>
      </c>
      <c r="D1468" s="68">
        <v>0.18237119500000001</v>
      </c>
      <c r="E1468" s="68">
        <v>0.18237119500000001</v>
      </c>
      <c r="F1468" s="68">
        <v>0.18237119500000001</v>
      </c>
      <c r="G1468" s="68">
        <v>0.18237119500000001</v>
      </c>
      <c r="H1468" s="68">
        <v>0.18237119500000001</v>
      </c>
      <c r="I1468" s="68">
        <v>0.18237119500000001</v>
      </c>
      <c r="J1468" s="68">
        <v>0.18237119500000001</v>
      </c>
      <c r="K1468" s="68">
        <v>0.18237119500000001</v>
      </c>
    </row>
    <row r="1469" spans="1:11" x14ac:dyDescent="0.35">
      <c r="A1469" s="649"/>
      <c r="B1469" s="167" t="s">
        <v>353</v>
      </c>
      <c r="C1469" s="68">
        <v>3.9767551999999998E-2</v>
      </c>
      <c r="D1469" s="68">
        <v>3.9767551999999998E-2</v>
      </c>
      <c r="E1469" s="68">
        <v>3.9767551999999998E-2</v>
      </c>
      <c r="F1469" s="68">
        <v>3.9767551999999998E-2</v>
      </c>
      <c r="G1469" s="68">
        <v>3.9767551999999998E-2</v>
      </c>
      <c r="H1469" s="68">
        <v>3.9767551999999998E-2</v>
      </c>
      <c r="I1469" s="68">
        <v>3.9767551999999998E-2</v>
      </c>
      <c r="J1469" s="68">
        <v>3.9767551999999998E-2</v>
      </c>
      <c r="K1469" s="68">
        <v>3.9767551999999998E-2</v>
      </c>
    </row>
    <row r="1470" spans="1:11" x14ac:dyDescent="0.35">
      <c r="A1470" s="649"/>
      <c r="B1470" s="167" t="s">
        <v>354</v>
      </c>
      <c r="C1470" s="68">
        <v>0</v>
      </c>
      <c r="D1470" s="68">
        <v>0</v>
      </c>
      <c r="E1470" s="68">
        <v>0</v>
      </c>
      <c r="F1470" s="68">
        <v>0</v>
      </c>
      <c r="G1470" s="68">
        <v>0</v>
      </c>
      <c r="H1470" s="68">
        <v>0</v>
      </c>
      <c r="I1470" s="68">
        <v>0</v>
      </c>
      <c r="J1470" s="68">
        <v>0</v>
      </c>
      <c r="K1470" s="68">
        <v>0</v>
      </c>
    </row>
    <row r="1471" spans="1:11" x14ac:dyDescent="0.35">
      <c r="A1471" s="649"/>
      <c r="B1471" s="167" t="s">
        <v>355</v>
      </c>
      <c r="C1471" s="68">
        <v>1</v>
      </c>
      <c r="D1471" s="68">
        <v>1</v>
      </c>
      <c r="E1471" s="68">
        <v>1</v>
      </c>
      <c r="F1471" s="68">
        <v>1</v>
      </c>
      <c r="G1471" s="68">
        <v>1</v>
      </c>
      <c r="H1471" s="68">
        <v>1</v>
      </c>
      <c r="I1471" s="68">
        <v>1</v>
      </c>
      <c r="J1471" s="68">
        <v>1</v>
      </c>
      <c r="K1471" s="68">
        <v>1</v>
      </c>
    </row>
    <row r="1472" spans="1:11" x14ac:dyDescent="0.35">
      <c r="A1472" s="649"/>
      <c r="B1472" s="167" t="s">
        <v>356</v>
      </c>
      <c r="C1472" s="68">
        <v>0</v>
      </c>
      <c r="D1472" s="68">
        <v>0</v>
      </c>
      <c r="E1472" s="68">
        <v>0</v>
      </c>
      <c r="F1472" s="68">
        <v>0</v>
      </c>
      <c r="G1472" s="68">
        <v>0</v>
      </c>
      <c r="H1472" s="68">
        <v>0</v>
      </c>
      <c r="I1472" s="68">
        <v>0</v>
      </c>
      <c r="J1472" s="68">
        <v>0</v>
      </c>
      <c r="K1472" s="68">
        <v>0</v>
      </c>
    </row>
    <row r="1473" spans="1:11" x14ac:dyDescent="0.35">
      <c r="A1473" s="649"/>
      <c r="B1473" s="167" t="s">
        <v>357</v>
      </c>
      <c r="C1473" s="68">
        <v>4.6837019999999997E-3</v>
      </c>
      <c r="D1473" s="68">
        <v>4.6837019999999997E-3</v>
      </c>
      <c r="E1473" s="68">
        <v>4.6837019999999997E-3</v>
      </c>
      <c r="F1473" s="68">
        <v>4.6837019999999997E-3</v>
      </c>
      <c r="G1473" s="68">
        <v>4.6837019999999997E-3</v>
      </c>
      <c r="H1473" s="68">
        <v>4.6837019999999997E-3</v>
      </c>
      <c r="I1473" s="68">
        <v>4.6837019999999997E-3</v>
      </c>
      <c r="J1473" s="68">
        <v>4.6837019999999997E-3</v>
      </c>
      <c r="K1473" s="68">
        <v>4.6837019999999997E-3</v>
      </c>
    </row>
    <row r="1474" spans="1:11" x14ac:dyDescent="0.35">
      <c r="A1474" s="649"/>
      <c r="B1474" s="167" t="s">
        <v>358</v>
      </c>
      <c r="C1474" s="68">
        <v>0.52565100399999998</v>
      </c>
      <c r="D1474" s="68">
        <v>0.52565100399999998</v>
      </c>
      <c r="E1474" s="68">
        <v>0.52565100399999998</v>
      </c>
      <c r="F1474" s="68">
        <v>0.52565100399999998</v>
      </c>
      <c r="G1474" s="68">
        <v>0.52565100399999998</v>
      </c>
      <c r="H1474" s="68">
        <v>0.52565100399999998</v>
      </c>
      <c r="I1474" s="68">
        <v>0.52565100399999998</v>
      </c>
      <c r="J1474" s="68">
        <v>0.52565100399999998</v>
      </c>
      <c r="K1474" s="68">
        <v>0.52565100399999998</v>
      </c>
    </row>
    <row r="1475" spans="1:11" x14ac:dyDescent="0.35">
      <c r="A1475" s="649"/>
      <c r="B1475" s="167" t="s">
        <v>359</v>
      </c>
      <c r="C1475" s="68">
        <v>0.27919959799999999</v>
      </c>
      <c r="D1475" s="68">
        <v>0.27919959799999999</v>
      </c>
      <c r="E1475" s="68">
        <v>0.27919959799999999</v>
      </c>
      <c r="F1475" s="68">
        <v>0.27919959799999999</v>
      </c>
      <c r="G1475" s="68">
        <v>0.27919959799999999</v>
      </c>
      <c r="H1475" s="68">
        <v>0.27919959799999999</v>
      </c>
      <c r="I1475" s="68">
        <v>0.27919959799999999</v>
      </c>
      <c r="J1475" s="68">
        <v>0.27919959799999999</v>
      </c>
      <c r="K1475" s="68">
        <v>0.27919959799999999</v>
      </c>
    </row>
    <row r="1476" spans="1:11" x14ac:dyDescent="0.35">
      <c r="A1476" s="649"/>
      <c r="B1476" s="167" t="s">
        <v>360</v>
      </c>
      <c r="C1476" s="68">
        <v>0.5</v>
      </c>
      <c r="D1476" s="68">
        <v>0.5</v>
      </c>
      <c r="E1476" s="68">
        <v>0.5</v>
      </c>
      <c r="F1476" s="68">
        <v>0.5</v>
      </c>
      <c r="G1476" s="68">
        <v>0.5</v>
      </c>
      <c r="H1476" s="68">
        <v>0.5</v>
      </c>
      <c r="I1476" s="68">
        <v>0.5</v>
      </c>
      <c r="J1476" s="68">
        <v>0.5</v>
      </c>
      <c r="K1476" s="68">
        <v>0.5</v>
      </c>
    </row>
    <row r="1477" spans="1:11" x14ac:dyDescent="0.35">
      <c r="A1477" s="649"/>
      <c r="B1477" s="167" t="s">
        <v>361</v>
      </c>
      <c r="C1477" s="68">
        <v>0</v>
      </c>
      <c r="D1477" s="68">
        <v>0</v>
      </c>
      <c r="E1477" s="68">
        <v>0</v>
      </c>
      <c r="F1477" s="68">
        <v>0</v>
      </c>
      <c r="G1477" s="68">
        <v>0</v>
      </c>
      <c r="H1477" s="68">
        <v>0</v>
      </c>
      <c r="I1477" s="68">
        <v>0</v>
      </c>
      <c r="J1477" s="68">
        <v>0</v>
      </c>
      <c r="K1477" s="68">
        <v>0</v>
      </c>
    </row>
    <row r="1478" spans="1:11" x14ac:dyDescent="0.35">
      <c r="A1478" s="649"/>
      <c r="B1478" s="167" t="s">
        <v>362</v>
      </c>
      <c r="C1478" s="68">
        <v>1</v>
      </c>
      <c r="D1478" s="68">
        <v>1</v>
      </c>
      <c r="E1478" s="68">
        <v>1</v>
      </c>
      <c r="F1478" s="68">
        <v>1</v>
      </c>
      <c r="G1478" s="68">
        <v>1</v>
      </c>
      <c r="H1478" s="68">
        <v>1</v>
      </c>
      <c r="I1478" s="68">
        <v>1</v>
      </c>
      <c r="J1478" s="68">
        <v>1</v>
      </c>
      <c r="K1478" s="68">
        <v>1</v>
      </c>
    </row>
    <row r="1479" spans="1:11" x14ac:dyDescent="0.35">
      <c r="A1479" s="649"/>
      <c r="B1479" s="167" t="s">
        <v>363</v>
      </c>
      <c r="C1479" s="68">
        <v>1.309569E-3</v>
      </c>
      <c r="D1479" s="68">
        <v>1.309569E-3</v>
      </c>
      <c r="E1479" s="68">
        <v>1.309569E-3</v>
      </c>
      <c r="F1479" s="68">
        <v>1.309569E-3</v>
      </c>
      <c r="G1479" s="68">
        <v>1.309569E-3</v>
      </c>
      <c r="H1479" s="68">
        <v>1.309569E-3</v>
      </c>
      <c r="I1479" s="68">
        <v>1.309569E-3</v>
      </c>
      <c r="J1479" s="68">
        <v>1.309569E-3</v>
      </c>
      <c r="K1479" s="68">
        <v>1.309569E-3</v>
      </c>
    </row>
    <row r="1480" spans="1:11" x14ac:dyDescent="0.35">
      <c r="A1480" s="649"/>
      <c r="B1480" s="167" t="s">
        <v>364</v>
      </c>
      <c r="C1480" s="68">
        <v>0</v>
      </c>
      <c r="D1480" s="68">
        <v>0</v>
      </c>
      <c r="E1480" s="68">
        <v>0</v>
      </c>
      <c r="F1480" s="68">
        <v>0</v>
      </c>
      <c r="G1480" s="68">
        <v>0</v>
      </c>
      <c r="H1480" s="68">
        <v>0</v>
      </c>
      <c r="I1480" s="68">
        <v>0</v>
      </c>
      <c r="J1480" s="68">
        <v>0</v>
      </c>
      <c r="K1480" s="68">
        <v>0</v>
      </c>
    </row>
    <row r="1481" spans="1:11" x14ac:dyDescent="0.35">
      <c r="A1481" s="649"/>
      <c r="B1481" s="167" t="s">
        <v>365</v>
      </c>
      <c r="C1481" s="68">
        <v>0.45</v>
      </c>
      <c r="D1481" s="68">
        <v>0.45</v>
      </c>
      <c r="E1481" s="68">
        <v>0.45</v>
      </c>
      <c r="F1481" s="68">
        <v>0.45</v>
      </c>
      <c r="G1481" s="68">
        <v>0.45</v>
      </c>
      <c r="H1481" s="68">
        <v>0.45</v>
      </c>
      <c r="I1481" s="68">
        <v>0.45</v>
      </c>
      <c r="J1481" s="68">
        <v>0.45</v>
      </c>
      <c r="K1481" s="68">
        <v>0.45</v>
      </c>
    </row>
    <row r="1482" spans="1:11" x14ac:dyDescent="0.35">
      <c r="A1482" s="649"/>
      <c r="B1482" s="167" t="s">
        <v>366</v>
      </c>
      <c r="C1482" s="68">
        <v>0.5</v>
      </c>
      <c r="D1482" s="68">
        <v>0.5</v>
      </c>
      <c r="E1482" s="68">
        <v>0.5</v>
      </c>
      <c r="F1482" s="68">
        <v>0.5</v>
      </c>
      <c r="G1482" s="68">
        <v>0.5</v>
      </c>
      <c r="H1482" s="68">
        <v>0.5</v>
      </c>
      <c r="I1482" s="68">
        <v>0.5</v>
      </c>
      <c r="J1482" s="68">
        <v>0.5</v>
      </c>
      <c r="K1482" s="68">
        <v>0.5</v>
      </c>
    </row>
    <row r="1483" spans="1:11" x14ac:dyDescent="0.35">
      <c r="A1483" s="649"/>
      <c r="B1483" s="167" t="s">
        <v>367</v>
      </c>
      <c r="C1483" s="68">
        <v>1</v>
      </c>
      <c r="D1483" s="68">
        <v>1</v>
      </c>
      <c r="E1483" s="68">
        <v>1</v>
      </c>
      <c r="F1483" s="68">
        <v>1</v>
      </c>
      <c r="G1483" s="68">
        <v>1</v>
      </c>
      <c r="H1483" s="68">
        <v>1</v>
      </c>
      <c r="I1483" s="68">
        <v>1</v>
      </c>
      <c r="J1483" s="68">
        <v>1</v>
      </c>
      <c r="K1483" s="68">
        <v>1</v>
      </c>
    </row>
    <row r="1484" spans="1:11" x14ac:dyDescent="0.35">
      <c r="A1484" s="649"/>
      <c r="B1484" s="167" t="s">
        <v>368</v>
      </c>
      <c r="C1484" s="68">
        <v>0</v>
      </c>
      <c r="D1484" s="68">
        <v>0</v>
      </c>
      <c r="E1484" s="68">
        <v>0</v>
      </c>
      <c r="F1484" s="68">
        <v>0</v>
      </c>
      <c r="G1484" s="68">
        <v>0</v>
      </c>
      <c r="H1484" s="68">
        <v>0</v>
      </c>
      <c r="I1484" s="68">
        <v>0</v>
      </c>
      <c r="J1484" s="68">
        <v>0</v>
      </c>
      <c r="K1484" s="68">
        <v>0</v>
      </c>
    </row>
    <row r="1485" spans="1:11" x14ac:dyDescent="0.35">
      <c r="A1485" s="649"/>
      <c r="B1485" s="167" t="s">
        <v>369</v>
      </c>
      <c r="C1485" s="68">
        <v>7.4005779999999997E-3</v>
      </c>
      <c r="D1485" s="68">
        <v>7.4005779999999997E-3</v>
      </c>
      <c r="E1485" s="68">
        <v>7.4005779999999997E-3</v>
      </c>
      <c r="F1485" s="68">
        <v>7.4005779999999997E-3</v>
      </c>
      <c r="G1485" s="68">
        <v>7.4005779999999997E-3</v>
      </c>
      <c r="H1485" s="68">
        <v>7.4005779999999997E-3</v>
      </c>
      <c r="I1485" s="68">
        <v>7.4005779999999997E-3</v>
      </c>
      <c r="J1485" s="68">
        <v>7.4005779999999997E-3</v>
      </c>
      <c r="K1485" s="68">
        <v>7.4005779999999997E-3</v>
      </c>
    </row>
    <row r="1486" spans="1:11" x14ac:dyDescent="0.35">
      <c r="A1486" s="649"/>
      <c r="B1486" s="167" t="s">
        <v>370</v>
      </c>
      <c r="C1486" s="68">
        <v>0</v>
      </c>
      <c r="D1486" s="68">
        <v>0</v>
      </c>
      <c r="E1486" s="68">
        <v>0</v>
      </c>
      <c r="F1486" s="68">
        <v>0</v>
      </c>
      <c r="G1486" s="68">
        <v>0</v>
      </c>
      <c r="H1486" s="68">
        <v>0</v>
      </c>
      <c r="I1486" s="68">
        <v>0</v>
      </c>
      <c r="J1486" s="68">
        <v>0</v>
      </c>
      <c r="K1486" s="68">
        <v>0</v>
      </c>
    </row>
    <row r="1487" spans="1:11" x14ac:dyDescent="0.35">
      <c r="A1487" s="649"/>
      <c r="B1487" s="167" t="s">
        <v>371</v>
      </c>
      <c r="C1487" s="68">
        <v>0.19269746099999999</v>
      </c>
      <c r="D1487" s="68">
        <v>0.19269746099999999</v>
      </c>
      <c r="E1487" s="68">
        <v>0.19269746099999999</v>
      </c>
      <c r="F1487" s="68">
        <v>0.19269746099999999</v>
      </c>
      <c r="G1487" s="68">
        <v>0.19269746099999999</v>
      </c>
      <c r="H1487" s="68">
        <v>0.19269746099999999</v>
      </c>
      <c r="I1487" s="68">
        <v>0.19269746099999999</v>
      </c>
      <c r="J1487" s="68">
        <v>0.19269746099999999</v>
      </c>
      <c r="K1487" s="68">
        <v>0.19269746099999999</v>
      </c>
    </row>
    <row r="1488" spans="1:11" x14ac:dyDescent="0.35">
      <c r="A1488" s="649"/>
      <c r="B1488" s="167" t="s">
        <v>372</v>
      </c>
      <c r="C1488" s="68">
        <v>0.7</v>
      </c>
      <c r="D1488" s="68">
        <v>0.7</v>
      </c>
      <c r="E1488" s="68">
        <v>0.7</v>
      </c>
      <c r="F1488" s="68">
        <v>0.7</v>
      </c>
      <c r="G1488" s="68">
        <v>0.7</v>
      </c>
      <c r="H1488" s="68">
        <v>0.7</v>
      </c>
      <c r="I1488" s="68">
        <v>0.7</v>
      </c>
      <c r="J1488" s="68">
        <v>0.7</v>
      </c>
      <c r="K1488" s="68">
        <v>0.7</v>
      </c>
    </row>
    <row r="1489" spans="1:11" x14ac:dyDescent="0.35">
      <c r="A1489" s="649"/>
      <c r="B1489" s="167" t="s">
        <v>373</v>
      </c>
      <c r="C1489" s="68">
        <v>1</v>
      </c>
      <c r="D1489" s="68">
        <v>1</v>
      </c>
      <c r="E1489" s="68">
        <v>1</v>
      </c>
      <c r="F1489" s="68">
        <v>1</v>
      </c>
      <c r="G1489" s="68">
        <v>1</v>
      </c>
      <c r="H1489" s="68">
        <v>1</v>
      </c>
      <c r="I1489" s="68">
        <v>1</v>
      </c>
      <c r="J1489" s="68">
        <v>1</v>
      </c>
      <c r="K1489" s="68">
        <v>1</v>
      </c>
    </row>
    <row r="1490" spans="1:11" x14ac:dyDescent="0.35">
      <c r="A1490" s="649"/>
      <c r="B1490" s="167" t="s">
        <v>374</v>
      </c>
      <c r="C1490" s="68">
        <v>1</v>
      </c>
      <c r="D1490" s="68">
        <v>1</v>
      </c>
      <c r="E1490" s="68">
        <v>1</v>
      </c>
      <c r="F1490" s="68">
        <v>1</v>
      </c>
      <c r="G1490" s="68">
        <v>1</v>
      </c>
      <c r="H1490" s="68">
        <v>1</v>
      </c>
      <c r="I1490" s="68">
        <v>1</v>
      </c>
      <c r="J1490" s="68">
        <v>1</v>
      </c>
      <c r="K1490" s="68">
        <v>1</v>
      </c>
    </row>
    <row r="1491" spans="1:11" x14ac:dyDescent="0.35">
      <c r="A1491" s="649"/>
      <c r="B1491" s="167" t="s">
        <v>375</v>
      </c>
      <c r="C1491" s="68">
        <v>1</v>
      </c>
      <c r="D1491" s="68">
        <v>1</v>
      </c>
      <c r="E1491" s="68">
        <v>1</v>
      </c>
      <c r="F1491" s="68">
        <v>1</v>
      </c>
      <c r="G1491" s="68">
        <v>1</v>
      </c>
      <c r="H1491" s="68">
        <v>1</v>
      </c>
      <c r="I1491" s="68">
        <v>1</v>
      </c>
      <c r="J1491" s="68">
        <v>1</v>
      </c>
      <c r="K1491" s="68">
        <v>1</v>
      </c>
    </row>
    <row r="1492" spans="1:11" x14ac:dyDescent="0.35">
      <c r="A1492" s="649"/>
      <c r="B1492" s="167" t="s">
        <v>376</v>
      </c>
      <c r="C1492" s="68">
        <v>1</v>
      </c>
      <c r="D1492" s="68">
        <v>1</v>
      </c>
      <c r="E1492" s="68">
        <v>1</v>
      </c>
      <c r="F1492" s="68">
        <v>1</v>
      </c>
      <c r="G1492" s="68">
        <v>1</v>
      </c>
      <c r="H1492" s="68">
        <v>1</v>
      </c>
      <c r="I1492" s="68">
        <v>1</v>
      </c>
      <c r="J1492" s="68">
        <v>1</v>
      </c>
      <c r="K1492" s="68">
        <v>1</v>
      </c>
    </row>
    <row r="1493" spans="1:11" x14ac:dyDescent="0.35">
      <c r="A1493" s="649"/>
      <c r="B1493" s="167" t="s">
        <v>377</v>
      </c>
      <c r="C1493" s="68">
        <v>1</v>
      </c>
      <c r="D1493" s="68">
        <v>1</v>
      </c>
      <c r="E1493" s="68">
        <v>1</v>
      </c>
      <c r="F1493" s="68">
        <v>1</v>
      </c>
      <c r="G1493" s="68">
        <v>1</v>
      </c>
      <c r="H1493" s="68">
        <v>1</v>
      </c>
      <c r="I1493" s="68">
        <v>1</v>
      </c>
      <c r="J1493" s="68">
        <v>1</v>
      </c>
      <c r="K1493" s="68">
        <v>1</v>
      </c>
    </row>
    <row r="1494" spans="1:11" x14ac:dyDescent="0.35">
      <c r="A1494" s="649"/>
    </row>
    <row r="1495" spans="1:11" x14ac:dyDescent="0.35">
      <c r="A1495" s="649"/>
      <c r="B1495" s="406" t="s">
        <v>1333</v>
      </c>
    </row>
    <row r="1496" spans="1:11" x14ac:dyDescent="0.35">
      <c r="A1496" s="649"/>
      <c r="B1496" s="67" t="s">
        <v>534</v>
      </c>
      <c r="C1496" s="162" t="s">
        <v>202</v>
      </c>
      <c r="D1496" s="163" t="s">
        <v>142</v>
      </c>
      <c r="E1496" s="163" t="s">
        <v>203</v>
      </c>
      <c r="F1496" s="163" t="s">
        <v>225</v>
      </c>
      <c r="G1496" s="163" t="s">
        <v>204</v>
      </c>
      <c r="H1496" s="163" t="s">
        <v>146</v>
      </c>
      <c r="I1496" s="163" t="s">
        <v>205</v>
      </c>
      <c r="J1496" s="163" t="s">
        <v>148</v>
      </c>
      <c r="K1496" s="163" t="s">
        <v>149</v>
      </c>
    </row>
    <row r="1497" spans="1:11" x14ac:dyDescent="0.35">
      <c r="A1497" s="649"/>
      <c r="B1497" s="167" t="s">
        <v>336</v>
      </c>
      <c r="C1497" s="68">
        <v>0.6</v>
      </c>
      <c r="D1497" s="68">
        <v>0.8</v>
      </c>
      <c r="E1497" s="68">
        <v>0.24921870517396064</v>
      </c>
      <c r="F1497" s="68">
        <v>0.7626893289497545</v>
      </c>
      <c r="G1497" s="68">
        <v>0.5</v>
      </c>
      <c r="H1497" s="68">
        <v>0.5</v>
      </c>
      <c r="I1497" s="68">
        <v>1</v>
      </c>
      <c r="J1497" s="68">
        <v>0.8</v>
      </c>
      <c r="K1497" s="68">
        <v>0.64878707902520139</v>
      </c>
    </row>
    <row r="1498" spans="1:11" x14ac:dyDescent="0.35">
      <c r="A1498" s="649"/>
      <c r="B1498" s="167" t="s">
        <v>337</v>
      </c>
      <c r="C1498" s="68">
        <v>0</v>
      </c>
      <c r="D1498" s="68">
        <v>0</v>
      </c>
      <c r="E1498" s="68">
        <v>0</v>
      </c>
      <c r="F1498" s="68">
        <v>0</v>
      </c>
      <c r="G1498" s="68">
        <v>0</v>
      </c>
      <c r="H1498" s="68">
        <v>0</v>
      </c>
      <c r="I1498" s="68">
        <v>0</v>
      </c>
      <c r="J1498" s="68">
        <v>0</v>
      </c>
      <c r="K1498" s="68">
        <v>0</v>
      </c>
    </row>
    <row r="1499" spans="1:11" x14ac:dyDescent="0.35">
      <c r="A1499" s="649"/>
      <c r="B1499" s="167" t="s">
        <v>338</v>
      </c>
      <c r="C1499" s="68">
        <v>0</v>
      </c>
      <c r="D1499" s="68">
        <v>0</v>
      </c>
      <c r="E1499" s="68">
        <v>0</v>
      </c>
      <c r="F1499" s="68">
        <v>0</v>
      </c>
      <c r="G1499" s="68">
        <v>0.5</v>
      </c>
      <c r="H1499" s="68">
        <v>0.5</v>
      </c>
      <c r="I1499" s="68">
        <v>0</v>
      </c>
      <c r="J1499" s="68">
        <v>0</v>
      </c>
      <c r="K1499" s="68">
        <v>0</v>
      </c>
    </row>
    <row r="1500" spans="1:11" x14ac:dyDescent="0.35">
      <c r="A1500" s="649"/>
      <c r="B1500" s="167" t="s">
        <v>339</v>
      </c>
      <c r="C1500" s="68">
        <v>2.4546506790645982E-2</v>
      </c>
      <c r="D1500" s="68">
        <v>1.9552890592447341E-2</v>
      </c>
      <c r="E1500" s="68">
        <v>0</v>
      </c>
      <c r="F1500" s="68">
        <v>0.22230886185889709</v>
      </c>
      <c r="G1500" s="68">
        <v>0.5</v>
      </c>
      <c r="H1500" s="68">
        <v>0.5</v>
      </c>
      <c r="I1500" s="68">
        <v>2.0776195908495717E-2</v>
      </c>
      <c r="J1500" s="68">
        <v>3.2868198896858812E-3</v>
      </c>
      <c r="K1500" s="68">
        <v>2.8133555349235707E-2</v>
      </c>
    </row>
    <row r="1501" spans="1:11" x14ac:dyDescent="0.35">
      <c r="A1501" s="649"/>
      <c r="B1501" s="167" t="s">
        <v>340</v>
      </c>
      <c r="C1501" s="68">
        <v>0</v>
      </c>
      <c r="D1501" s="68">
        <v>0</v>
      </c>
      <c r="E1501" s="68">
        <v>0</v>
      </c>
      <c r="F1501" s="68">
        <v>0</v>
      </c>
      <c r="G1501" s="68">
        <v>0</v>
      </c>
      <c r="H1501" s="68">
        <v>0</v>
      </c>
      <c r="I1501" s="68">
        <v>0</v>
      </c>
      <c r="J1501" s="68">
        <v>0</v>
      </c>
      <c r="K1501" s="68">
        <v>0</v>
      </c>
    </row>
    <row r="1502" spans="1:11" x14ac:dyDescent="0.35">
      <c r="A1502" s="649"/>
      <c r="B1502" s="167" t="s">
        <v>341</v>
      </c>
      <c r="C1502" s="68">
        <v>0.41968439727812396</v>
      </c>
      <c r="D1502" s="68">
        <v>6.5422040466304419E-3</v>
      </c>
      <c r="E1502" s="68">
        <v>1</v>
      </c>
      <c r="F1502" s="68">
        <v>1</v>
      </c>
      <c r="G1502" s="68">
        <v>0.5</v>
      </c>
      <c r="H1502" s="68">
        <v>0.5</v>
      </c>
      <c r="I1502" s="68">
        <v>0.25547136549778154</v>
      </c>
      <c r="J1502" s="68">
        <v>7.5949123748881506E-2</v>
      </c>
      <c r="K1502" s="68">
        <v>1</v>
      </c>
    </row>
    <row r="1503" spans="1:11" x14ac:dyDescent="0.35">
      <c r="A1503" s="649"/>
      <c r="B1503" s="167" t="s">
        <v>342</v>
      </c>
      <c r="C1503" s="68">
        <v>0</v>
      </c>
      <c r="D1503" s="68">
        <v>0</v>
      </c>
      <c r="E1503" s="68">
        <v>0</v>
      </c>
      <c r="F1503" s="68">
        <v>0</v>
      </c>
      <c r="G1503" s="68">
        <v>0</v>
      </c>
      <c r="H1503" s="68">
        <v>0</v>
      </c>
      <c r="I1503" s="68">
        <v>0</v>
      </c>
      <c r="J1503" s="68">
        <v>0</v>
      </c>
      <c r="K1503" s="68">
        <v>0</v>
      </c>
    </row>
    <row r="1504" spans="1:11" x14ac:dyDescent="0.35">
      <c r="A1504" s="649"/>
      <c r="B1504" s="167" t="s">
        <v>343</v>
      </c>
      <c r="C1504" s="68">
        <v>0.20593888762293716</v>
      </c>
      <c r="D1504" s="68">
        <v>0.14040286075771322</v>
      </c>
      <c r="E1504" s="68">
        <v>0</v>
      </c>
      <c r="F1504" s="68">
        <v>3.9944415947298924E-2</v>
      </c>
      <c r="G1504" s="68">
        <v>0.5</v>
      </c>
      <c r="H1504" s="68">
        <v>0.5</v>
      </c>
      <c r="I1504" s="68">
        <v>3.1119550744427824E-2</v>
      </c>
      <c r="J1504" s="68">
        <v>2.4229614772207652E-2</v>
      </c>
      <c r="K1504" s="68">
        <v>2.4489379599399879E-2</v>
      </c>
    </row>
    <row r="1505" spans="1:11" x14ac:dyDescent="0.35">
      <c r="A1505" s="649"/>
      <c r="B1505" s="167" t="s">
        <v>344</v>
      </c>
      <c r="C1505" s="68">
        <v>0.29991262933338469</v>
      </c>
      <c r="D1505" s="68">
        <v>4.0912671215370608E-2</v>
      </c>
      <c r="E1505" s="68">
        <v>0</v>
      </c>
      <c r="F1505" s="68">
        <v>2.7731088136068241E-2</v>
      </c>
      <c r="G1505" s="68">
        <v>0.5</v>
      </c>
      <c r="H1505" s="68">
        <v>0.5</v>
      </c>
      <c r="I1505" s="68">
        <v>9.8471175880938152E-4</v>
      </c>
      <c r="J1505" s="68">
        <v>8.9467224307170454E-2</v>
      </c>
      <c r="K1505" s="68">
        <v>3.128339757454187E-2</v>
      </c>
    </row>
    <row r="1506" spans="1:11" x14ac:dyDescent="0.35">
      <c r="A1506" s="649"/>
      <c r="B1506" s="167" t="s">
        <v>345</v>
      </c>
      <c r="C1506" s="68">
        <v>0</v>
      </c>
      <c r="D1506" s="68">
        <v>0</v>
      </c>
      <c r="E1506" s="68">
        <v>0</v>
      </c>
      <c r="F1506" s="68">
        <v>0</v>
      </c>
      <c r="G1506" s="68">
        <v>0</v>
      </c>
      <c r="H1506" s="68">
        <v>0</v>
      </c>
      <c r="I1506" s="68">
        <v>0</v>
      </c>
      <c r="J1506" s="68">
        <v>0</v>
      </c>
      <c r="K1506" s="68">
        <v>0</v>
      </c>
    </row>
    <row r="1507" spans="1:11" x14ac:dyDescent="0.35">
      <c r="A1507" s="649"/>
      <c r="B1507" s="167" t="s">
        <v>346</v>
      </c>
      <c r="C1507" s="68">
        <v>1</v>
      </c>
      <c r="D1507" s="68">
        <v>5.0996157230941135E-2</v>
      </c>
      <c r="E1507" s="68">
        <v>0.18655409821093813</v>
      </c>
      <c r="F1507" s="68">
        <v>0.10850713321552627</v>
      </c>
      <c r="G1507" s="68">
        <v>0.5</v>
      </c>
      <c r="H1507" s="68">
        <v>0.5</v>
      </c>
      <c r="I1507" s="68">
        <v>0.64114792999358572</v>
      </c>
      <c r="J1507" s="68">
        <v>5.0014231325984579E-3</v>
      </c>
      <c r="K1507" s="68">
        <v>0.80530456754645074</v>
      </c>
    </row>
    <row r="1508" spans="1:11" x14ac:dyDescent="0.35">
      <c r="A1508" s="649"/>
      <c r="B1508" s="167" t="s">
        <v>347</v>
      </c>
      <c r="C1508" s="68">
        <v>0.73468079704391864</v>
      </c>
      <c r="D1508" s="68">
        <v>3.6662031096310267E-3</v>
      </c>
      <c r="E1508" s="68">
        <v>4.9008892890325534E-3</v>
      </c>
      <c r="F1508" s="68">
        <v>3.5277804517707921E-3</v>
      </c>
      <c r="G1508" s="68">
        <v>0.5</v>
      </c>
      <c r="H1508" s="68">
        <v>0.5</v>
      </c>
      <c r="I1508" s="68">
        <v>7.4949028645851963E-3</v>
      </c>
      <c r="J1508" s="68">
        <v>0</v>
      </c>
      <c r="K1508" s="68">
        <v>0.12708752916799174</v>
      </c>
    </row>
    <row r="1509" spans="1:11" x14ac:dyDescent="0.35">
      <c r="A1509" s="649"/>
      <c r="B1509" s="167" t="s">
        <v>348</v>
      </c>
      <c r="C1509" s="68">
        <v>2.3220776530934704E-2</v>
      </c>
      <c r="D1509" s="68">
        <v>0</v>
      </c>
      <c r="E1509" s="68">
        <v>0</v>
      </c>
      <c r="F1509" s="68">
        <v>0</v>
      </c>
      <c r="G1509" s="68">
        <v>0.5</v>
      </c>
      <c r="H1509" s="68">
        <v>0.5</v>
      </c>
      <c r="I1509" s="68">
        <v>0</v>
      </c>
      <c r="J1509" s="68">
        <v>0</v>
      </c>
      <c r="K1509" s="68">
        <v>4.9487914721596797E-2</v>
      </c>
    </row>
    <row r="1510" spans="1:11" x14ac:dyDescent="0.35">
      <c r="A1510" s="649"/>
      <c r="B1510" s="167" t="s">
        <v>349</v>
      </c>
      <c r="C1510" s="68">
        <v>7.1472832507632783E-2</v>
      </c>
      <c r="D1510" s="68">
        <v>9.6538187447260042E-4</v>
      </c>
      <c r="E1510" s="68">
        <v>6.4429719028813254E-2</v>
      </c>
      <c r="F1510" s="68">
        <v>1.4744571058032349E-2</v>
      </c>
      <c r="G1510" s="68">
        <v>0.5</v>
      </c>
      <c r="H1510" s="68">
        <v>0.5</v>
      </c>
      <c r="I1510" s="68">
        <v>5.8359526412244643E-2</v>
      </c>
      <c r="J1510" s="68">
        <v>0</v>
      </c>
      <c r="K1510" s="68">
        <v>1.6563023399633756E-2</v>
      </c>
    </row>
    <row r="1511" spans="1:11" x14ac:dyDescent="0.35">
      <c r="A1511" s="649"/>
      <c r="B1511" s="167" t="s">
        <v>350</v>
      </c>
      <c r="C1511" s="68">
        <v>1.6197862164210861E-2</v>
      </c>
      <c r="D1511" s="68">
        <v>0</v>
      </c>
      <c r="E1511" s="68">
        <v>0</v>
      </c>
      <c r="F1511" s="68">
        <v>0</v>
      </c>
      <c r="G1511" s="68">
        <v>0.5</v>
      </c>
      <c r="H1511" s="68">
        <v>0.5</v>
      </c>
      <c r="I1511" s="68">
        <v>0</v>
      </c>
      <c r="J1511" s="68">
        <v>0</v>
      </c>
      <c r="K1511" s="68">
        <v>0</v>
      </c>
    </row>
    <row r="1512" spans="1:11" x14ac:dyDescent="0.35">
      <c r="A1512" s="649"/>
      <c r="B1512" s="167" t="s">
        <v>351</v>
      </c>
      <c r="C1512" s="68">
        <v>0.45582289609679744</v>
      </c>
      <c r="D1512" s="68">
        <v>8.7536473162529391E-5</v>
      </c>
      <c r="E1512" s="68">
        <v>0.62826812934508425</v>
      </c>
      <c r="F1512" s="68">
        <v>0</v>
      </c>
      <c r="G1512" s="68">
        <v>0.5</v>
      </c>
      <c r="H1512" s="68">
        <v>0.5</v>
      </c>
      <c r="I1512" s="68">
        <v>0.169597208080043</v>
      </c>
      <c r="J1512" s="68">
        <v>0</v>
      </c>
      <c r="K1512" s="68">
        <v>5.1903203760055194E-2</v>
      </c>
    </row>
    <row r="1513" spans="1:11" x14ac:dyDescent="0.35">
      <c r="A1513" s="649"/>
      <c r="B1513" s="167" t="s">
        <v>352</v>
      </c>
      <c r="C1513" s="68">
        <v>0.18237119528792889</v>
      </c>
      <c r="D1513" s="68">
        <v>1.1479271318963705E-3</v>
      </c>
      <c r="E1513" s="68">
        <v>2.0428363123088423E-2</v>
      </c>
      <c r="F1513" s="68">
        <v>6.3246891191170052E-2</v>
      </c>
      <c r="G1513" s="68">
        <v>0.5</v>
      </c>
      <c r="H1513" s="68">
        <v>0.5</v>
      </c>
      <c r="I1513" s="68">
        <v>2.7008959361169389E-2</v>
      </c>
      <c r="J1513" s="68">
        <v>3.8618633486378574E-3</v>
      </c>
      <c r="K1513" s="68">
        <v>4.9234738038243381E-3</v>
      </c>
    </row>
    <row r="1514" spans="1:11" x14ac:dyDescent="0.35">
      <c r="A1514" s="649"/>
      <c r="B1514" s="167" t="s">
        <v>353</v>
      </c>
      <c r="C1514" s="68">
        <v>3.9767552294575695E-2</v>
      </c>
      <c r="D1514" s="68">
        <v>0.21280409487628874</v>
      </c>
      <c r="E1514" s="68">
        <v>8.9469278410931122E-3</v>
      </c>
      <c r="F1514" s="68">
        <v>6.3672157173701366E-2</v>
      </c>
      <c r="G1514" s="68">
        <v>4.3873346041149786E-2</v>
      </c>
      <c r="H1514" s="68">
        <v>0.16553914840834874</v>
      </c>
      <c r="I1514" s="68">
        <v>2.0814650197855982E-2</v>
      </c>
      <c r="J1514" s="68">
        <v>2.3992064084663957E-2</v>
      </c>
      <c r="K1514" s="68">
        <v>1.5274022134212258E-2</v>
      </c>
    </row>
    <row r="1515" spans="1:11" x14ac:dyDescent="0.35">
      <c r="A1515" s="649"/>
      <c r="B1515" s="167" t="s">
        <v>354</v>
      </c>
      <c r="C1515" s="68">
        <v>0</v>
      </c>
      <c r="D1515" s="68">
        <v>0</v>
      </c>
      <c r="E1515" s="68">
        <v>0</v>
      </c>
      <c r="F1515" s="68">
        <v>0</v>
      </c>
      <c r="G1515" s="68">
        <v>0</v>
      </c>
      <c r="H1515" s="68">
        <v>0</v>
      </c>
      <c r="I1515" s="68">
        <v>0</v>
      </c>
      <c r="J1515" s="68">
        <v>0</v>
      </c>
      <c r="K1515" s="68">
        <v>0</v>
      </c>
    </row>
    <row r="1516" spans="1:11" x14ac:dyDescent="0.35">
      <c r="A1516" s="649"/>
      <c r="B1516" s="167" t="s">
        <v>355</v>
      </c>
      <c r="C1516" s="68">
        <v>0.79082527852801077</v>
      </c>
      <c r="D1516" s="68">
        <v>0.6</v>
      </c>
      <c r="E1516" s="68">
        <v>8.5215055076846055E-2</v>
      </c>
      <c r="F1516" s="68">
        <v>0.88380690895177616</v>
      </c>
      <c r="G1516" s="68">
        <v>0.16</v>
      </c>
      <c r="H1516" s="68">
        <v>0.32499224363863904</v>
      </c>
      <c r="I1516" s="68">
        <v>1</v>
      </c>
      <c r="J1516" s="68">
        <v>0.7</v>
      </c>
      <c r="K1516" s="68">
        <v>0.8</v>
      </c>
    </row>
    <row r="1517" spans="1:11" x14ac:dyDescent="0.35">
      <c r="A1517" s="649"/>
      <c r="B1517" s="167" t="s">
        <v>356</v>
      </c>
      <c r="C1517" s="68">
        <v>0</v>
      </c>
      <c r="D1517" s="68">
        <v>0</v>
      </c>
      <c r="E1517" s="68">
        <v>0</v>
      </c>
      <c r="F1517" s="68">
        <v>0</v>
      </c>
      <c r="G1517" s="68">
        <v>0</v>
      </c>
      <c r="H1517" s="68">
        <v>0</v>
      </c>
      <c r="I1517" s="68">
        <v>0</v>
      </c>
      <c r="J1517" s="68">
        <v>0</v>
      </c>
      <c r="K1517" s="68">
        <v>0</v>
      </c>
    </row>
    <row r="1518" spans="1:11" x14ac:dyDescent="0.35">
      <c r="A1518" s="649"/>
      <c r="B1518" s="167" t="s">
        <v>357</v>
      </c>
      <c r="C1518" s="68">
        <v>4.6837020087984963E-3</v>
      </c>
      <c r="D1518" s="68">
        <v>0</v>
      </c>
      <c r="E1518" s="68">
        <v>3.5549892460493014E-5</v>
      </c>
      <c r="F1518" s="68">
        <v>2.6950530163547853E-2</v>
      </c>
      <c r="G1518" s="68">
        <v>0</v>
      </c>
      <c r="H1518" s="68">
        <v>2.5154775891607379E-3</v>
      </c>
      <c r="I1518" s="68">
        <v>1.2456139461455194E-3</v>
      </c>
      <c r="J1518" s="68">
        <v>8.5416384617521216E-3</v>
      </c>
      <c r="K1518" s="68">
        <v>8.1968444711331585E-3</v>
      </c>
    </row>
    <row r="1519" spans="1:11" x14ac:dyDescent="0.35">
      <c r="A1519" s="649"/>
      <c r="B1519" s="167" t="s">
        <v>358</v>
      </c>
      <c r="C1519" s="68">
        <v>0.52565100360223449</v>
      </c>
      <c r="D1519" s="68">
        <v>0.11136126263342497</v>
      </c>
      <c r="E1519" s="68">
        <v>0.43090280443301798</v>
      </c>
      <c r="F1519" s="68">
        <v>0.32637807928846913</v>
      </c>
      <c r="G1519" s="68">
        <v>0.12176734775006164</v>
      </c>
      <c r="H1519" s="68">
        <v>0.45</v>
      </c>
      <c r="I1519" s="68">
        <v>0.3</v>
      </c>
      <c r="J1519" s="68">
        <v>0.38820203964050315</v>
      </c>
      <c r="K1519" s="68">
        <v>0.39685116082084437</v>
      </c>
    </row>
    <row r="1520" spans="1:11" x14ac:dyDescent="0.35">
      <c r="A1520" s="649"/>
      <c r="B1520" s="167" t="s">
        <v>359</v>
      </c>
      <c r="C1520" s="68">
        <v>0.27919959836001551</v>
      </c>
      <c r="D1520" s="68">
        <v>6.5745391226380512E-2</v>
      </c>
      <c r="E1520" s="68">
        <v>4.7878117348007614E-2</v>
      </c>
      <c r="F1520" s="68">
        <v>0.2175853901141144</v>
      </c>
      <c r="G1520" s="68">
        <v>8.1178186366190883E-2</v>
      </c>
      <c r="H1520" s="68">
        <v>0.35</v>
      </c>
      <c r="I1520" s="68">
        <v>0.24358665791472189</v>
      </c>
      <c r="J1520" s="68">
        <v>9.7050754260749286E-2</v>
      </c>
      <c r="K1520" s="68">
        <v>0.17007921648274837</v>
      </c>
    </row>
    <row r="1521" spans="1:11" x14ac:dyDescent="0.35">
      <c r="A1521" s="649"/>
      <c r="B1521" s="167" t="s">
        <v>360</v>
      </c>
      <c r="C1521" s="68">
        <v>0.12200281209959241</v>
      </c>
      <c r="D1521" s="68">
        <v>3.2243991388773069E-2</v>
      </c>
      <c r="E1521" s="68">
        <v>1.7602618009675715E-3</v>
      </c>
      <c r="F1521" s="68">
        <v>0.39650213870094547</v>
      </c>
      <c r="G1521" s="68">
        <v>2.4984655956286021E-3</v>
      </c>
      <c r="H1521" s="68">
        <v>0.21765733499168516</v>
      </c>
      <c r="I1521" s="68">
        <v>0</v>
      </c>
      <c r="J1521" s="68">
        <v>0.12683565044199069</v>
      </c>
      <c r="K1521" s="68">
        <v>1.9852292519269218E-2</v>
      </c>
    </row>
    <row r="1522" spans="1:11" x14ac:dyDescent="0.35">
      <c r="A1522" s="649"/>
      <c r="B1522" s="167" t="s">
        <v>361</v>
      </c>
      <c r="C1522" s="68">
        <v>0</v>
      </c>
      <c r="D1522" s="68">
        <v>0</v>
      </c>
      <c r="E1522" s="68">
        <v>0</v>
      </c>
      <c r="F1522" s="68">
        <v>0</v>
      </c>
      <c r="G1522" s="68">
        <v>0</v>
      </c>
      <c r="H1522" s="68">
        <v>0</v>
      </c>
      <c r="I1522" s="68">
        <v>0</v>
      </c>
      <c r="J1522" s="68">
        <v>0</v>
      </c>
      <c r="K1522" s="68">
        <v>0</v>
      </c>
    </row>
    <row r="1523" spans="1:11" x14ac:dyDescent="0.35">
      <c r="A1523" s="649"/>
      <c r="B1523" s="167" t="s">
        <v>362</v>
      </c>
      <c r="C1523" s="68">
        <v>0.57243015353025339</v>
      </c>
      <c r="D1523" s="68">
        <v>0.3</v>
      </c>
      <c r="E1523" s="68">
        <v>6.3406878676902895E-2</v>
      </c>
      <c r="F1523" s="68">
        <v>0.16346146763784294</v>
      </c>
      <c r="G1523" s="68">
        <v>2.5383483341571735E-2</v>
      </c>
      <c r="H1523" s="68">
        <v>3.4894467037280635E-2</v>
      </c>
      <c r="I1523" s="68">
        <v>0.3</v>
      </c>
      <c r="J1523" s="68">
        <v>0.2818319827800983</v>
      </c>
      <c r="K1523" s="68">
        <v>5.9741215555422458E-2</v>
      </c>
    </row>
    <row r="1524" spans="1:11" x14ac:dyDescent="0.35">
      <c r="A1524" s="649"/>
      <c r="B1524" s="167" t="s">
        <v>363</v>
      </c>
      <c r="C1524" s="68">
        <v>1.3095691598264936E-3</v>
      </c>
      <c r="D1524" s="68">
        <v>0</v>
      </c>
      <c r="E1524" s="68">
        <v>5.2666507348878533E-6</v>
      </c>
      <c r="F1524" s="68">
        <v>3.2345263014391013E-3</v>
      </c>
      <c r="G1524" s="68">
        <v>0</v>
      </c>
      <c r="H1524" s="68">
        <v>9.9181011961465681E-7</v>
      </c>
      <c r="I1524" s="68">
        <v>3.0380827954768758E-5</v>
      </c>
      <c r="J1524" s="68">
        <v>4.9067901781115306E-5</v>
      </c>
      <c r="K1524" s="68">
        <v>5.3101538762998857E-4</v>
      </c>
    </row>
    <row r="1525" spans="1:11" x14ac:dyDescent="0.35">
      <c r="A1525" s="649"/>
      <c r="B1525" s="167" t="s">
        <v>364</v>
      </c>
      <c r="C1525" s="68">
        <v>0</v>
      </c>
      <c r="D1525" s="68">
        <v>0</v>
      </c>
      <c r="E1525" s="68">
        <v>4.2351583566194135E-4</v>
      </c>
      <c r="F1525" s="68">
        <v>8.177220687683434E-6</v>
      </c>
      <c r="G1525" s="68">
        <v>8.8848374289915335E-4</v>
      </c>
      <c r="H1525" s="68">
        <v>0</v>
      </c>
      <c r="I1525" s="68">
        <v>0</v>
      </c>
      <c r="J1525" s="68">
        <v>4.3985220628054572E-3</v>
      </c>
      <c r="K1525" s="68">
        <v>8.1028541142596675E-4</v>
      </c>
    </row>
    <row r="1526" spans="1:11" x14ac:dyDescent="0.35">
      <c r="A1526" s="649"/>
      <c r="B1526" s="167" t="s">
        <v>365</v>
      </c>
      <c r="C1526" s="68">
        <v>0.45</v>
      </c>
      <c r="D1526" s="68">
        <v>0.1</v>
      </c>
      <c r="E1526" s="68">
        <v>0.4</v>
      </c>
      <c r="F1526" s="68">
        <v>0.5</v>
      </c>
      <c r="G1526" s="68">
        <v>0.4</v>
      </c>
      <c r="H1526" s="68">
        <v>0.25</v>
      </c>
      <c r="I1526" s="68">
        <v>0.2</v>
      </c>
      <c r="J1526" s="68">
        <v>0.38</v>
      </c>
      <c r="K1526" s="68">
        <v>0.25</v>
      </c>
    </row>
    <row r="1527" spans="1:11" x14ac:dyDescent="0.35">
      <c r="A1527" s="649"/>
      <c r="B1527" s="167" t="s">
        <v>366</v>
      </c>
      <c r="C1527" s="68">
        <v>0.5</v>
      </c>
      <c r="D1527" s="68">
        <v>0.1</v>
      </c>
      <c r="E1527" s="68">
        <v>0.4</v>
      </c>
      <c r="F1527" s="68">
        <v>0.5</v>
      </c>
      <c r="G1527" s="68">
        <v>0.3</v>
      </c>
      <c r="H1527" s="68">
        <v>0.25</v>
      </c>
      <c r="I1527" s="68">
        <v>0.2</v>
      </c>
      <c r="J1527" s="68">
        <v>0.38</v>
      </c>
      <c r="K1527" s="68">
        <v>0.25</v>
      </c>
    </row>
    <row r="1528" spans="1:11" x14ac:dyDescent="0.35">
      <c r="A1528" s="649"/>
      <c r="B1528" s="167" t="s">
        <v>367</v>
      </c>
      <c r="C1528" s="68">
        <v>0.55080269875777421</v>
      </c>
      <c r="D1528" s="68">
        <v>0.22200566076410183</v>
      </c>
      <c r="E1528" s="68">
        <v>0.9</v>
      </c>
      <c r="F1528" s="68">
        <v>1</v>
      </c>
      <c r="G1528" s="68">
        <v>0.9</v>
      </c>
      <c r="H1528" s="68">
        <v>0.295121633103823</v>
      </c>
      <c r="I1528" s="68">
        <v>0.56141539284042397</v>
      </c>
      <c r="J1528" s="68">
        <v>0.68064445855177136</v>
      </c>
      <c r="K1528" s="68">
        <v>0.55000966604685486</v>
      </c>
    </row>
    <row r="1529" spans="1:11" x14ac:dyDescent="0.35">
      <c r="A1529" s="649"/>
      <c r="B1529" s="167" t="s">
        <v>368</v>
      </c>
      <c r="C1529" s="68">
        <v>0</v>
      </c>
      <c r="D1529" s="68">
        <v>0</v>
      </c>
      <c r="E1529" s="68">
        <v>0</v>
      </c>
      <c r="F1529" s="68">
        <v>0</v>
      </c>
      <c r="G1529" s="68">
        <v>0</v>
      </c>
      <c r="H1529" s="68">
        <v>0</v>
      </c>
      <c r="I1529" s="68">
        <v>0</v>
      </c>
      <c r="J1529" s="68">
        <v>0</v>
      </c>
      <c r="K1529" s="68">
        <v>0</v>
      </c>
    </row>
    <row r="1530" spans="1:11" x14ac:dyDescent="0.35">
      <c r="A1530" s="649"/>
      <c r="B1530" s="167" t="s">
        <v>369</v>
      </c>
      <c r="C1530" s="68">
        <v>7.4005779560573125E-3</v>
      </c>
      <c r="D1530" s="68">
        <v>1.6209779094343117E-2</v>
      </c>
      <c r="E1530" s="68">
        <v>4.7081987207426334E-3</v>
      </c>
      <c r="F1530" s="68">
        <v>1.0206993337026961E-2</v>
      </c>
      <c r="G1530" s="68">
        <v>8.4519955731418063E-4</v>
      </c>
      <c r="H1530" s="68">
        <v>4.1624551196454276E-5</v>
      </c>
      <c r="I1530" s="68">
        <v>0</v>
      </c>
      <c r="J1530" s="68">
        <v>2.7059876204994474E-3</v>
      </c>
      <c r="K1530" s="68">
        <v>9.994651688400118E-4</v>
      </c>
    </row>
    <row r="1531" spans="1:11" x14ac:dyDescent="0.35">
      <c r="A1531" s="649"/>
      <c r="B1531" s="167" t="s">
        <v>370</v>
      </c>
      <c r="C1531" s="68">
        <v>0</v>
      </c>
      <c r="D1531" s="68">
        <v>0</v>
      </c>
      <c r="E1531" s="68">
        <v>0</v>
      </c>
      <c r="F1531" s="68">
        <v>0</v>
      </c>
      <c r="G1531" s="68">
        <v>0</v>
      </c>
      <c r="H1531" s="68">
        <v>0</v>
      </c>
      <c r="I1531" s="68">
        <v>0</v>
      </c>
      <c r="J1531" s="68">
        <v>0</v>
      </c>
      <c r="K1531" s="68">
        <v>0</v>
      </c>
    </row>
    <row r="1532" spans="1:11" x14ac:dyDescent="0.35">
      <c r="A1532" s="649"/>
      <c r="B1532" s="167" t="s">
        <v>371</v>
      </c>
      <c r="C1532" s="68">
        <v>0.19269746138953581</v>
      </c>
      <c r="D1532" s="68">
        <v>0.2</v>
      </c>
      <c r="E1532" s="68">
        <v>7.365414645989706E-3</v>
      </c>
      <c r="F1532" s="68">
        <v>9.5568337028860255E-4</v>
      </c>
      <c r="G1532" s="68">
        <v>0</v>
      </c>
      <c r="H1532" s="68">
        <v>0</v>
      </c>
      <c r="I1532" s="68">
        <v>0</v>
      </c>
      <c r="J1532" s="68">
        <v>9.2306327092054661E-5</v>
      </c>
      <c r="K1532" s="68">
        <v>2.4697105383459719E-3</v>
      </c>
    </row>
    <row r="1533" spans="1:11" x14ac:dyDescent="0.35">
      <c r="A1533" s="649"/>
      <c r="B1533" s="167" t="s">
        <v>372</v>
      </c>
      <c r="C1533" s="68">
        <v>0.7</v>
      </c>
      <c r="D1533" s="68">
        <v>0.35</v>
      </c>
      <c r="E1533" s="68">
        <v>0.4</v>
      </c>
      <c r="F1533" s="68">
        <v>0.5</v>
      </c>
      <c r="G1533" s="68">
        <v>0.3</v>
      </c>
      <c r="H1533" s="68">
        <v>0.25</v>
      </c>
      <c r="I1533" s="68">
        <v>9.1519028252237363E-4</v>
      </c>
      <c r="J1533" s="68">
        <v>0.45</v>
      </c>
      <c r="K1533" s="68">
        <v>0.25</v>
      </c>
    </row>
    <row r="1534" spans="1:11" x14ac:dyDescent="0.35">
      <c r="A1534" s="649"/>
      <c r="B1534" s="167" t="s">
        <v>373</v>
      </c>
      <c r="C1534" s="445">
        <v>1</v>
      </c>
      <c r="D1534" s="445">
        <v>1</v>
      </c>
      <c r="E1534" s="445">
        <v>1</v>
      </c>
      <c r="F1534" s="445">
        <v>1</v>
      </c>
      <c r="G1534" s="445">
        <v>1</v>
      </c>
      <c r="H1534" s="445">
        <v>1</v>
      </c>
      <c r="I1534" s="445">
        <v>1</v>
      </c>
      <c r="J1534" s="445">
        <v>1</v>
      </c>
      <c r="K1534" s="445">
        <v>1</v>
      </c>
    </row>
    <row r="1535" spans="1:11" x14ac:dyDescent="0.35">
      <c r="A1535" s="649"/>
      <c r="B1535" s="167" t="s">
        <v>374</v>
      </c>
      <c r="C1535" s="445">
        <v>1</v>
      </c>
      <c r="D1535" s="445">
        <v>1</v>
      </c>
      <c r="E1535" s="445">
        <v>1</v>
      </c>
      <c r="F1535" s="445">
        <v>1</v>
      </c>
      <c r="G1535" s="445">
        <v>1</v>
      </c>
      <c r="H1535" s="445">
        <v>1</v>
      </c>
      <c r="I1535" s="445">
        <v>1</v>
      </c>
      <c r="J1535" s="445">
        <v>1</v>
      </c>
      <c r="K1535" s="445">
        <v>1</v>
      </c>
    </row>
    <row r="1536" spans="1:11" x14ac:dyDescent="0.35">
      <c r="A1536" s="649"/>
      <c r="B1536" s="167" t="s">
        <v>375</v>
      </c>
      <c r="C1536" s="445">
        <v>1</v>
      </c>
      <c r="D1536" s="445">
        <v>1</v>
      </c>
      <c r="E1536" s="445">
        <v>1</v>
      </c>
      <c r="F1536" s="445">
        <v>1</v>
      </c>
      <c r="G1536" s="445">
        <v>1</v>
      </c>
      <c r="H1536" s="445">
        <v>1</v>
      </c>
      <c r="I1536" s="445">
        <v>1</v>
      </c>
      <c r="J1536" s="445">
        <v>1</v>
      </c>
      <c r="K1536" s="445">
        <v>1</v>
      </c>
    </row>
    <row r="1537" spans="1:11" x14ac:dyDescent="0.35">
      <c r="A1537" s="649"/>
      <c r="B1537" s="167" t="s">
        <v>376</v>
      </c>
      <c r="C1537" s="445">
        <v>1</v>
      </c>
      <c r="D1537" s="445">
        <v>1</v>
      </c>
      <c r="E1537" s="445">
        <v>1</v>
      </c>
      <c r="F1537" s="445">
        <v>1</v>
      </c>
      <c r="G1537" s="445">
        <v>1</v>
      </c>
      <c r="H1537" s="445">
        <v>1</v>
      </c>
      <c r="I1537" s="445">
        <v>1</v>
      </c>
      <c r="J1537" s="445">
        <v>1</v>
      </c>
      <c r="K1537" s="445">
        <v>1</v>
      </c>
    </row>
    <row r="1538" spans="1:11" x14ac:dyDescent="0.35">
      <c r="A1538" s="649"/>
      <c r="B1538" s="167" t="s">
        <v>377</v>
      </c>
      <c r="C1538" s="445">
        <v>1</v>
      </c>
      <c r="D1538" s="445">
        <v>1</v>
      </c>
      <c r="E1538" s="445">
        <v>1</v>
      </c>
      <c r="F1538" s="445">
        <v>1</v>
      </c>
      <c r="G1538" s="445">
        <v>1</v>
      </c>
      <c r="H1538" s="445">
        <v>1</v>
      </c>
      <c r="I1538" s="445">
        <v>1</v>
      </c>
      <c r="J1538" s="445">
        <v>1</v>
      </c>
      <c r="K1538" s="445">
        <v>1</v>
      </c>
    </row>
    <row r="1539" spans="1:11" x14ac:dyDescent="0.35">
      <c r="A1539" s="649"/>
    </row>
    <row r="1540" spans="1:11" x14ac:dyDescent="0.35">
      <c r="A1540" s="649"/>
      <c r="B1540" s="406" t="s">
        <v>1334</v>
      </c>
    </row>
    <row r="1541" spans="1:11" x14ac:dyDescent="0.35">
      <c r="A1541" s="649"/>
      <c r="B1541" s="67" t="s">
        <v>534</v>
      </c>
      <c r="C1541" s="162" t="s">
        <v>202</v>
      </c>
      <c r="D1541" s="163" t="s">
        <v>142</v>
      </c>
      <c r="E1541" s="163" t="s">
        <v>203</v>
      </c>
      <c r="F1541" s="163" t="s">
        <v>225</v>
      </c>
      <c r="G1541" s="163" t="s">
        <v>204</v>
      </c>
      <c r="H1541" s="163" t="s">
        <v>146</v>
      </c>
      <c r="I1541" s="163" t="s">
        <v>205</v>
      </c>
      <c r="J1541" s="163" t="s">
        <v>148</v>
      </c>
      <c r="K1541" s="163" t="s">
        <v>149</v>
      </c>
    </row>
    <row r="1542" spans="1:11" x14ac:dyDescent="0.35">
      <c r="A1542" s="649"/>
      <c r="B1542" s="167" t="s">
        <v>336</v>
      </c>
      <c r="C1542" s="68">
        <v>0.1</v>
      </c>
      <c r="D1542" s="68">
        <v>0.1</v>
      </c>
      <c r="E1542" s="68">
        <v>0.1</v>
      </c>
      <c r="F1542" s="68">
        <v>0.1</v>
      </c>
      <c r="G1542" s="68">
        <v>0.1</v>
      </c>
      <c r="H1542" s="68">
        <v>0.1</v>
      </c>
      <c r="I1542" s="68">
        <v>0.1</v>
      </c>
      <c r="J1542" s="68">
        <v>0.1</v>
      </c>
      <c r="K1542" s="68">
        <v>0.1</v>
      </c>
    </row>
    <row r="1543" spans="1:11" x14ac:dyDescent="0.35">
      <c r="A1543" s="649"/>
      <c r="B1543" s="167" t="s">
        <v>337</v>
      </c>
      <c r="C1543" s="68">
        <v>0.6</v>
      </c>
      <c r="D1543" s="68">
        <v>0.6</v>
      </c>
      <c r="E1543" s="68">
        <v>0.6</v>
      </c>
      <c r="F1543" s="68">
        <v>0.6</v>
      </c>
      <c r="G1543" s="68">
        <v>0.6</v>
      </c>
      <c r="H1543" s="68">
        <v>0.6</v>
      </c>
      <c r="I1543" s="68">
        <v>0.6</v>
      </c>
      <c r="J1543" s="68">
        <v>0.6</v>
      </c>
      <c r="K1543" s="68">
        <v>0.6</v>
      </c>
    </row>
    <row r="1544" spans="1:11" x14ac:dyDescent="0.35">
      <c r="A1544" s="649"/>
      <c r="B1544" s="167" t="s">
        <v>338</v>
      </c>
      <c r="C1544" s="68">
        <v>1</v>
      </c>
      <c r="D1544" s="68">
        <v>1</v>
      </c>
      <c r="E1544" s="68">
        <v>1</v>
      </c>
      <c r="F1544" s="68">
        <v>1</v>
      </c>
      <c r="G1544" s="68">
        <v>1</v>
      </c>
      <c r="H1544" s="68">
        <v>1</v>
      </c>
      <c r="I1544" s="68">
        <v>1</v>
      </c>
      <c r="J1544" s="68">
        <v>1</v>
      </c>
      <c r="K1544" s="68">
        <v>1</v>
      </c>
    </row>
    <row r="1545" spans="1:11" x14ac:dyDescent="0.35">
      <c r="A1545" s="649"/>
      <c r="B1545" s="167" t="s">
        <v>339</v>
      </c>
      <c r="C1545" s="68">
        <v>0.1</v>
      </c>
      <c r="D1545" s="68">
        <v>0.1</v>
      </c>
      <c r="E1545" s="68">
        <v>0.1</v>
      </c>
      <c r="F1545" s="68">
        <v>0.1</v>
      </c>
      <c r="G1545" s="68">
        <v>0.1</v>
      </c>
      <c r="H1545" s="68">
        <v>0.1</v>
      </c>
      <c r="I1545" s="68">
        <v>0.1</v>
      </c>
      <c r="J1545" s="68">
        <v>0.1</v>
      </c>
      <c r="K1545" s="68">
        <v>0.1</v>
      </c>
    </row>
    <row r="1546" spans="1:11" x14ac:dyDescent="0.35">
      <c r="A1546" s="649"/>
      <c r="B1546" s="167" t="s">
        <v>340</v>
      </c>
      <c r="C1546" s="68">
        <v>0.6</v>
      </c>
      <c r="D1546" s="68">
        <v>0.6</v>
      </c>
      <c r="E1546" s="68">
        <v>0.6</v>
      </c>
      <c r="F1546" s="68">
        <v>0.6</v>
      </c>
      <c r="G1546" s="68">
        <v>0.6</v>
      </c>
      <c r="H1546" s="68">
        <v>0.6</v>
      </c>
      <c r="I1546" s="68">
        <v>0.6</v>
      </c>
      <c r="J1546" s="68">
        <v>0.6</v>
      </c>
      <c r="K1546" s="68">
        <v>0.6</v>
      </c>
    </row>
    <row r="1547" spans="1:11" x14ac:dyDescent="0.35">
      <c r="A1547" s="649"/>
      <c r="B1547" s="167" t="s">
        <v>341</v>
      </c>
      <c r="C1547" s="68">
        <v>0.1</v>
      </c>
      <c r="D1547" s="68">
        <v>0.1</v>
      </c>
      <c r="E1547" s="68">
        <v>0.1</v>
      </c>
      <c r="F1547" s="68">
        <v>0.1</v>
      </c>
      <c r="G1547" s="68">
        <v>0.1</v>
      </c>
      <c r="H1547" s="68">
        <v>0.1</v>
      </c>
      <c r="I1547" s="68">
        <v>0.1</v>
      </c>
      <c r="J1547" s="68">
        <v>0.1</v>
      </c>
      <c r="K1547" s="68">
        <v>0.1</v>
      </c>
    </row>
    <row r="1548" spans="1:11" x14ac:dyDescent="0.35">
      <c r="A1548" s="649"/>
      <c r="B1548" s="167" t="s">
        <v>342</v>
      </c>
      <c r="C1548" s="68">
        <v>0.6</v>
      </c>
      <c r="D1548" s="68">
        <v>0.6</v>
      </c>
      <c r="E1548" s="68">
        <v>0.6</v>
      </c>
      <c r="F1548" s="68">
        <v>0.6</v>
      </c>
      <c r="G1548" s="68">
        <v>0.6</v>
      </c>
      <c r="H1548" s="68">
        <v>0.6</v>
      </c>
      <c r="I1548" s="68">
        <v>0.6</v>
      </c>
      <c r="J1548" s="68">
        <v>0.6</v>
      </c>
      <c r="K1548" s="68">
        <v>0.6</v>
      </c>
    </row>
    <row r="1549" spans="1:11" x14ac:dyDescent="0.35">
      <c r="A1549" s="649"/>
      <c r="B1549" s="167" t="s">
        <v>343</v>
      </c>
      <c r="C1549" s="68">
        <v>1</v>
      </c>
      <c r="D1549" s="68">
        <v>1</v>
      </c>
      <c r="E1549" s="68">
        <v>1</v>
      </c>
      <c r="F1549" s="68">
        <v>1</v>
      </c>
      <c r="G1549" s="68">
        <v>1</v>
      </c>
      <c r="H1549" s="68">
        <v>1</v>
      </c>
      <c r="I1549" s="68">
        <v>1</v>
      </c>
      <c r="J1549" s="68">
        <v>1</v>
      </c>
      <c r="K1549" s="68">
        <v>1</v>
      </c>
    </row>
    <row r="1550" spans="1:11" x14ac:dyDescent="0.35">
      <c r="A1550" s="649"/>
      <c r="B1550" s="167" t="s">
        <v>344</v>
      </c>
      <c r="C1550" s="68">
        <v>1</v>
      </c>
      <c r="D1550" s="68">
        <v>1</v>
      </c>
      <c r="E1550" s="68">
        <v>1</v>
      </c>
      <c r="F1550" s="68">
        <v>1</v>
      </c>
      <c r="G1550" s="68">
        <v>1</v>
      </c>
      <c r="H1550" s="68">
        <v>1</v>
      </c>
      <c r="I1550" s="68">
        <v>1</v>
      </c>
      <c r="J1550" s="68">
        <v>1</v>
      </c>
      <c r="K1550" s="68">
        <v>1</v>
      </c>
    </row>
    <row r="1551" spans="1:11" x14ac:dyDescent="0.35">
      <c r="A1551" s="649"/>
      <c r="B1551" s="167" t="s">
        <v>345</v>
      </c>
      <c r="C1551" s="68">
        <v>0.8</v>
      </c>
      <c r="D1551" s="68">
        <v>0.8</v>
      </c>
      <c r="E1551" s="68">
        <v>0.8</v>
      </c>
      <c r="F1551" s="68">
        <v>0.8</v>
      </c>
      <c r="G1551" s="68">
        <v>0.8</v>
      </c>
      <c r="H1551" s="68">
        <v>0.8</v>
      </c>
      <c r="I1551" s="68">
        <v>0.8</v>
      </c>
      <c r="J1551" s="68">
        <v>0.8</v>
      </c>
      <c r="K1551" s="68">
        <v>0.8</v>
      </c>
    </row>
    <row r="1552" spans="1:11" x14ac:dyDescent="0.35">
      <c r="A1552" s="649"/>
      <c r="B1552" s="167" t="s">
        <v>346</v>
      </c>
      <c r="C1552" s="68">
        <v>0.2</v>
      </c>
      <c r="D1552" s="68">
        <v>0.2</v>
      </c>
      <c r="E1552" s="68">
        <v>0.2</v>
      </c>
      <c r="F1552" s="68">
        <v>0.2</v>
      </c>
      <c r="G1552" s="68">
        <v>0.2</v>
      </c>
      <c r="H1552" s="68">
        <v>0.2</v>
      </c>
      <c r="I1552" s="68">
        <v>0.2</v>
      </c>
      <c r="J1552" s="68">
        <v>0.2</v>
      </c>
      <c r="K1552" s="68">
        <v>0.2</v>
      </c>
    </row>
    <row r="1553" spans="1:11" x14ac:dyDescent="0.35">
      <c r="A1553" s="649"/>
      <c r="B1553" s="167" t="s">
        <v>347</v>
      </c>
      <c r="C1553" s="68">
        <v>1</v>
      </c>
      <c r="D1553" s="68">
        <v>1</v>
      </c>
      <c r="E1553" s="68">
        <v>1</v>
      </c>
      <c r="F1553" s="68">
        <v>1</v>
      </c>
      <c r="G1553" s="68">
        <v>1</v>
      </c>
      <c r="H1553" s="68">
        <v>1</v>
      </c>
      <c r="I1553" s="68">
        <v>1</v>
      </c>
      <c r="J1553" s="68">
        <v>1</v>
      </c>
      <c r="K1553" s="68">
        <v>1</v>
      </c>
    </row>
    <row r="1554" spans="1:11" x14ac:dyDescent="0.35">
      <c r="A1554" s="649"/>
      <c r="B1554" s="167" t="s">
        <v>348</v>
      </c>
      <c r="C1554" s="68">
        <v>1</v>
      </c>
      <c r="D1554" s="68">
        <v>1</v>
      </c>
      <c r="E1554" s="68">
        <v>1</v>
      </c>
      <c r="F1554" s="68">
        <v>1</v>
      </c>
      <c r="G1554" s="68">
        <v>1</v>
      </c>
      <c r="H1554" s="68">
        <v>1</v>
      </c>
      <c r="I1554" s="68">
        <v>1</v>
      </c>
      <c r="J1554" s="68">
        <v>1</v>
      </c>
      <c r="K1554" s="68">
        <v>1</v>
      </c>
    </row>
    <row r="1555" spans="1:11" x14ac:dyDescent="0.35">
      <c r="A1555" s="649"/>
      <c r="B1555" s="167" t="s">
        <v>349</v>
      </c>
      <c r="C1555" s="68">
        <v>0.1</v>
      </c>
      <c r="D1555" s="68">
        <v>0.1</v>
      </c>
      <c r="E1555" s="68">
        <v>0.1</v>
      </c>
      <c r="F1555" s="68">
        <v>0.1</v>
      </c>
      <c r="G1555" s="68">
        <v>0.1</v>
      </c>
      <c r="H1555" s="68">
        <v>0.1</v>
      </c>
      <c r="I1555" s="68">
        <v>0.1</v>
      </c>
      <c r="J1555" s="68">
        <v>0.1</v>
      </c>
      <c r="K1555" s="68">
        <v>0.1</v>
      </c>
    </row>
    <row r="1556" spans="1:11" x14ac:dyDescent="0.35">
      <c r="A1556" s="649"/>
      <c r="B1556" s="167" t="s">
        <v>350</v>
      </c>
      <c r="C1556" s="68">
        <v>0.9</v>
      </c>
      <c r="D1556" s="68">
        <v>0.9</v>
      </c>
      <c r="E1556" s="68">
        <v>0.9</v>
      </c>
      <c r="F1556" s="68">
        <v>0.9</v>
      </c>
      <c r="G1556" s="68">
        <v>0.9</v>
      </c>
      <c r="H1556" s="68">
        <v>0.9</v>
      </c>
      <c r="I1556" s="68">
        <v>0.9</v>
      </c>
      <c r="J1556" s="68">
        <v>0.9</v>
      </c>
      <c r="K1556" s="68">
        <v>0.9</v>
      </c>
    </row>
    <row r="1557" spans="1:11" x14ac:dyDescent="0.35">
      <c r="A1557" s="649"/>
      <c r="B1557" s="167" t="s">
        <v>351</v>
      </c>
      <c r="C1557" s="68">
        <v>0.1</v>
      </c>
      <c r="D1557" s="68">
        <v>0.1</v>
      </c>
      <c r="E1557" s="68">
        <v>0.1</v>
      </c>
      <c r="F1557" s="68">
        <v>0.1</v>
      </c>
      <c r="G1557" s="68">
        <v>0.1</v>
      </c>
      <c r="H1557" s="68">
        <v>0.1</v>
      </c>
      <c r="I1557" s="68">
        <v>0.1</v>
      </c>
      <c r="J1557" s="68">
        <v>0.1</v>
      </c>
      <c r="K1557" s="68">
        <v>0.1</v>
      </c>
    </row>
    <row r="1558" spans="1:11" x14ac:dyDescent="0.35">
      <c r="A1558" s="649"/>
      <c r="B1558" s="167" t="s">
        <v>352</v>
      </c>
      <c r="C1558" s="68">
        <v>1</v>
      </c>
      <c r="D1558" s="68">
        <v>1</v>
      </c>
      <c r="E1558" s="68">
        <v>1</v>
      </c>
      <c r="F1558" s="68">
        <v>1</v>
      </c>
      <c r="G1558" s="68">
        <v>1</v>
      </c>
      <c r="H1558" s="68">
        <v>1</v>
      </c>
      <c r="I1558" s="68">
        <v>1</v>
      </c>
      <c r="J1558" s="68">
        <v>1</v>
      </c>
      <c r="K1558" s="68">
        <v>1</v>
      </c>
    </row>
    <row r="1559" spans="1:11" x14ac:dyDescent="0.35">
      <c r="A1559" s="649"/>
      <c r="B1559" s="167" t="s">
        <v>353</v>
      </c>
      <c r="C1559" s="68">
        <v>1</v>
      </c>
      <c r="D1559" s="68">
        <v>1</v>
      </c>
      <c r="E1559" s="68">
        <v>1</v>
      </c>
      <c r="F1559" s="68">
        <v>1</v>
      </c>
      <c r="G1559" s="68">
        <v>1</v>
      </c>
      <c r="H1559" s="68">
        <v>1</v>
      </c>
      <c r="I1559" s="68">
        <v>1</v>
      </c>
      <c r="J1559" s="68">
        <v>1</v>
      </c>
      <c r="K1559" s="68">
        <v>1</v>
      </c>
    </row>
    <row r="1560" spans="1:11" x14ac:dyDescent="0.35">
      <c r="A1560" s="649"/>
      <c r="B1560" s="167" t="s">
        <v>354</v>
      </c>
      <c r="C1560" s="68">
        <v>0.8</v>
      </c>
      <c r="D1560" s="68">
        <v>0.8</v>
      </c>
      <c r="E1560" s="68">
        <v>0.8</v>
      </c>
      <c r="F1560" s="68">
        <v>0.8</v>
      </c>
      <c r="G1560" s="68">
        <v>0.8</v>
      </c>
      <c r="H1560" s="68">
        <v>0.8</v>
      </c>
      <c r="I1560" s="68">
        <v>0.8</v>
      </c>
      <c r="J1560" s="68">
        <v>0.8</v>
      </c>
      <c r="K1560" s="68">
        <v>0.8</v>
      </c>
    </row>
    <row r="1561" spans="1:11" x14ac:dyDescent="0.35">
      <c r="A1561" s="649"/>
      <c r="B1561" s="167" t="s">
        <v>355</v>
      </c>
      <c r="C1561" s="68">
        <v>0.2</v>
      </c>
      <c r="D1561" s="68">
        <v>0.2</v>
      </c>
      <c r="E1561" s="68">
        <v>0.2</v>
      </c>
      <c r="F1561" s="68">
        <v>0.2</v>
      </c>
      <c r="G1561" s="68">
        <v>0.2</v>
      </c>
      <c r="H1561" s="68">
        <v>0.2</v>
      </c>
      <c r="I1561" s="68">
        <v>0.2</v>
      </c>
      <c r="J1561" s="68">
        <v>0.2</v>
      </c>
      <c r="K1561" s="68">
        <v>0.2</v>
      </c>
    </row>
    <row r="1562" spans="1:11" x14ac:dyDescent="0.35">
      <c r="A1562" s="649"/>
      <c r="B1562" s="167" t="s">
        <v>356</v>
      </c>
      <c r="C1562" s="68">
        <v>0.6</v>
      </c>
      <c r="D1562" s="68">
        <v>0.6</v>
      </c>
      <c r="E1562" s="68">
        <v>0.6</v>
      </c>
      <c r="F1562" s="68">
        <v>0.6</v>
      </c>
      <c r="G1562" s="68">
        <v>0.6</v>
      </c>
      <c r="H1562" s="68">
        <v>0.6</v>
      </c>
      <c r="I1562" s="68">
        <v>0.6</v>
      </c>
      <c r="J1562" s="68">
        <v>0.6</v>
      </c>
      <c r="K1562" s="68">
        <v>0.6</v>
      </c>
    </row>
    <row r="1563" spans="1:11" x14ac:dyDescent="0.35">
      <c r="A1563" s="649"/>
      <c r="B1563" s="167" t="s">
        <v>357</v>
      </c>
      <c r="C1563" s="68">
        <v>1</v>
      </c>
      <c r="D1563" s="68">
        <v>1</v>
      </c>
      <c r="E1563" s="68">
        <v>1</v>
      </c>
      <c r="F1563" s="68">
        <v>1</v>
      </c>
      <c r="G1563" s="68">
        <v>1</v>
      </c>
      <c r="H1563" s="68">
        <v>1</v>
      </c>
      <c r="I1563" s="68">
        <v>1</v>
      </c>
      <c r="J1563" s="68">
        <v>1</v>
      </c>
      <c r="K1563" s="68">
        <v>1</v>
      </c>
    </row>
    <row r="1564" spans="1:11" x14ac:dyDescent="0.35">
      <c r="A1564" s="649"/>
      <c r="B1564" s="167" t="s">
        <v>358</v>
      </c>
      <c r="C1564" s="68">
        <v>1</v>
      </c>
      <c r="D1564" s="68">
        <v>1</v>
      </c>
      <c r="E1564" s="68">
        <v>1</v>
      </c>
      <c r="F1564" s="68">
        <v>1</v>
      </c>
      <c r="G1564" s="68">
        <v>1</v>
      </c>
      <c r="H1564" s="68">
        <v>1</v>
      </c>
      <c r="I1564" s="68">
        <v>1</v>
      </c>
      <c r="J1564" s="68">
        <v>1</v>
      </c>
      <c r="K1564" s="68">
        <v>1</v>
      </c>
    </row>
    <row r="1565" spans="1:11" x14ac:dyDescent="0.35">
      <c r="A1565" s="649"/>
      <c r="B1565" s="167" t="s">
        <v>359</v>
      </c>
      <c r="C1565" s="68">
        <v>1</v>
      </c>
      <c r="D1565" s="68">
        <v>1</v>
      </c>
      <c r="E1565" s="68">
        <v>1</v>
      </c>
      <c r="F1565" s="68">
        <v>1</v>
      </c>
      <c r="G1565" s="68">
        <v>1</v>
      </c>
      <c r="H1565" s="68">
        <v>1</v>
      </c>
      <c r="I1565" s="68">
        <v>1</v>
      </c>
      <c r="J1565" s="68">
        <v>1</v>
      </c>
      <c r="K1565" s="68">
        <v>1</v>
      </c>
    </row>
    <row r="1566" spans="1:11" x14ac:dyDescent="0.35">
      <c r="A1566" s="649"/>
      <c r="B1566" s="167" t="s">
        <v>360</v>
      </c>
      <c r="C1566" s="68">
        <v>0.1</v>
      </c>
      <c r="D1566" s="68">
        <v>0.1</v>
      </c>
      <c r="E1566" s="68">
        <v>0.1</v>
      </c>
      <c r="F1566" s="68">
        <v>0.1</v>
      </c>
      <c r="G1566" s="68">
        <v>0.1</v>
      </c>
      <c r="H1566" s="68">
        <v>0.1</v>
      </c>
      <c r="I1566" s="68">
        <v>0.1</v>
      </c>
      <c r="J1566" s="68">
        <v>0.1</v>
      </c>
      <c r="K1566" s="68">
        <v>0.1</v>
      </c>
    </row>
    <row r="1567" spans="1:11" x14ac:dyDescent="0.35">
      <c r="A1567" s="649"/>
      <c r="B1567" s="167" t="s">
        <v>361</v>
      </c>
      <c r="C1567" s="68">
        <v>0.6</v>
      </c>
      <c r="D1567" s="68">
        <v>0.6</v>
      </c>
      <c r="E1567" s="68">
        <v>0.6</v>
      </c>
      <c r="F1567" s="68">
        <v>0.6</v>
      </c>
      <c r="G1567" s="68">
        <v>0.6</v>
      </c>
      <c r="H1567" s="68">
        <v>0.6</v>
      </c>
      <c r="I1567" s="68">
        <v>0.6</v>
      </c>
      <c r="J1567" s="68">
        <v>0.6</v>
      </c>
      <c r="K1567" s="68">
        <v>0.6</v>
      </c>
    </row>
    <row r="1568" spans="1:11" x14ac:dyDescent="0.35">
      <c r="A1568" s="649"/>
      <c r="B1568" s="167" t="s">
        <v>362</v>
      </c>
      <c r="C1568" s="68">
        <v>0.5</v>
      </c>
      <c r="D1568" s="68">
        <v>0.5</v>
      </c>
      <c r="E1568" s="68">
        <v>0.5</v>
      </c>
      <c r="F1568" s="68">
        <v>0.5</v>
      </c>
      <c r="G1568" s="68">
        <v>0.5</v>
      </c>
      <c r="H1568" s="68">
        <v>0.5</v>
      </c>
      <c r="I1568" s="68">
        <v>0.5</v>
      </c>
      <c r="J1568" s="68">
        <v>0.5</v>
      </c>
      <c r="K1568" s="68">
        <v>0.5</v>
      </c>
    </row>
    <row r="1569" spans="1:11" x14ac:dyDescent="0.35">
      <c r="A1569" s="649"/>
      <c r="B1569" s="167" t="s">
        <v>363</v>
      </c>
      <c r="C1569" s="68">
        <v>1</v>
      </c>
      <c r="D1569" s="68">
        <v>1</v>
      </c>
      <c r="E1569" s="68">
        <v>1</v>
      </c>
      <c r="F1569" s="68">
        <v>1</v>
      </c>
      <c r="G1569" s="68">
        <v>1</v>
      </c>
      <c r="H1569" s="68">
        <v>1</v>
      </c>
      <c r="I1569" s="68">
        <v>1</v>
      </c>
      <c r="J1569" s="68">
        <v>1</v>
      </c>
      <c r="K1569" s="68">
        <v>1</v>
      </c>
    </row>
    <row r="1570" spans="1:11" x14ac:dyDescent="0.35">
      <c r="A1570" s="649"/>
      <c r="B1570" s="167" t="s">
        <v>364</v>
      </c>
      <c r="C1570" s="68">
        <v>0.9</v>
      </c>
      <c r="D1570" s="68">
        <v>0.9</v>
      </c>
      <c r="E1570" s="68">
        <v>0.9</v>
      </c>
      <c r="F1570" s="68">
        <v>0.9</v>
      </c>
      <c r="G1570" s="68">
        <v>0.9</v>
      </c>
      <c r="H1570" s="68">
        <v>0.9</v>
      </c>
      <c r="I1570" s="68">
        <v>0.9</v>
      </c>
      <c r="J1570" s="68">
        <v>0.9</v>
      </c>
      <c r="K1570" s="68">
        <v>0.9</v>
      </c>
    </row>
    <row r="1571" spans="1:11" x14ac:dyDescent="0.35">
      <c r="A1571" s="649"/>
      <c r="B1571" s="167" t="s">
        <v>365</v>
      </c>
      <c r="C1571" s="68">
        <v>0.9</v>
      </c>
      <c r="D1571" s="68">
        <v>0.9</v>
      </c>
      <c r="E1571" s="68">
        <v>0.9</v>
      </c>
      <c r="F1571" s="68">
        <v>0.9</v>
      </c>
      <c r="G1571" s="68">
        <v>0.9</v>
      </c>
      <c r="H1571" s="68">
        <v>0.9</v>
      </c>
      <c r="I1571" s="68">
        <v>0.9</v>
      </c>
      <c r="J1571" s="68">
        <v>0.9</v>
      </c>
      <c r="K1571" s="68">
        <v>0.9</v>
      </c>
    </row>
    <row r="1572" spans="1:11" x14ac:dyDescent="0.35">
      <c r="A1572" s="649"/>
      <c r="B1572" s="167" t="s">
        <v>366</v>
      </c>
      <c r="C1572" s="68">
        <v>0.9</v>
      </c>
      <c r="D1572" s="68">
        <v>0.9</v>
      </c>
      <c r="E1572" s="68">
        <v>0.9</v>
      </c>
      <c r="F1572" s="68">
        <v>0.9</v>
      </c>
      <c r="G1572" s="68">
        <v>0.9</v>
      </c>
      <c r="H1572" s="68">
        <v>0.9</v>
      </c>
      <c r="I1572" s="68">
        <v>0.9</v>
      </c>
      <c r="J1572" s="68">
        <v>0.9</v>
      </c>
      <c r="K1572" s="68">
        <v>0.9</v>
      </c>
    </row>
    <row r="1573" spans="1:11" x14ac:dyDescent="0.35">
      <c r="A1573" s="649"/>
      <c r="B1573" s="167" t="s">
        <v>367</v>
      </c>
      <c r="C1573" s="68">
        <v>0.1</v>
      </c>
      <c r="D1573" s="68">
        <v>0.1</v>
      </c>
      <c r="E1573" s="68">
        <v>0.1</v>
      </c>
      <c r="F1573" s="68">
        <v>0.1</v>
      </c>
      <c r="G1573" s="68">
        <v>0.1</v>
      </c>
      <c r="H1573" s="68">
        <v>0.1</v>
      </c>
      <c r="I1573" s="68">
        <v>0.1</v>
      </c>
      <c r="J1573" s="68">
        <v>0.1</v>
      </c>
      <c r="K1573" s="68">
        <v>0.1</v>
      </c>
    </row>
    <row r="1574" spans="1:11" x14ac:dyDescent="0.35">
      <c r="A1574" s="649"/>
      <c r="B1574" s="167" t="s">
        <v>368</v>
      </c>
      <c r="C1574" s="68">
        <v>0.6</v>
      </c>
      <c r="D1574" s="68">
        <v>0.6</v>
      </c>
      <c r="E1574" s="68">
        <v>0.6</v>
      </c>
      <c r="F1574" s="68">
        <v>0.6</v>
      </c>
      <c r="G1574" s="68">
        <v>0.6</v>
      </c>
      <c r="H1574" s="68">
        <v>0.6</v>
      </c>
      <c r="I1574" s="68">
        <v>0.6</v>
      </c>
      <c r="J1574" s="68">
        <v>0.6</v>
      </c>
      <c r="K1574" s="68">
        <v>0.6</v>
      </c>
    </row>
    <row r="1575" spans="1:11" x14ac:dyDescent="0.35">
      <c r="A1575" s="649"/>
      <c r="B1575" s="167" t="s">
        <v>369</v>
      </c>
      <c r="C1575" s="68">
        <v>1</v>
      </c>
      <c r="D1575" s="68">
        <v>1</v>
      </c>
      <c r="E1575" s="68">
        <v>1</v>
      </c>
      <c r="F1575" s="68">
        <v>1</v>
      </c>
      <c r="G1575" s="68">
        <v>1</v>
      </c>
      <c r="H1575" s="68">
        <v>1</v>
      </c>
      <c r="I1575" s="68">
        <v>1</v>
      </c>
      <c r="J1575" s="68">
        <v>1</v>
      </c>
      <c r="K1575" s="68">
        <v>1</v>
      </c>
    </row>
    <row r="1576" spans="1:11" x14ac:dyDescent="0.35">
      <c r="A1576" s="649"/>
      <c r="B1576" s="167" t="s">
        <v>370</v>
      </c>
      <c r="C1576" s="68">
        <v>0.6</v>
      </c>
      <c r="D1576" s="68">
        <v>0.6</v>
      </c>
      <c r="E1576" s="68">
        <v>0.6</v>
      </c>
      <c r="F1576" s="68">
        <v>0.6</v>
      </c>
      <c r="G1576" s="68">
        <v>0.6</v>
      </c>
      <c r="H1576" s="68">
        <v>0.6</v>
      </c>
      <c r="I1576" s="68">
        <v>0.6</v>
      </c>
      <c r="J1576" s="68">
        <v>0.6</v>
      </c>
      <c r="K1576" s="68">
        <v>0.6</v>
      </c>
    </row>
    <row r="1577" spans="1:11" x14ac:dyDescent="0.35">
      <c r="A1577" s="649"/>
      <c r="B1577" s="167" t="s">
        <v>371</v>
      </c>
      <c r="C1577" s="68">
        <v>0.9</v>
      </c>
      <c r="D1577" s="68">
        <v>0.9</v>
      </c>
      <c r="E1577" s="68">
        <v>0.9</v>
      </c>
      <c r="F1577" s="68">
        <v>0.9</v>
      </c>
      <c r="G1577" s="68">
        <v>0.9</v>
      </c>
      <c r="H1577" s="68">
        <v>0.9</v>
      </c>
      <c r="I1577" s="68">
        <v>0.9</v>
      </c>
      <c r="J1577" s="68">
        <v>0.9</v>
      </c>
      <c r="K1577" s="68">
        <v>0.9</v>
      </c>
    </row>
    <row r="1578" spans="1:11" x14ac:dyDescent="0.35">
      <c r="A1578" s="649"/>
      <c r="B1578" s="167" t="s">
        <v>372</v>
      </c>
      <c r="C1578" s="68">
        <v>0.9</v>
      </c>
      <c r="D1578" s="68">
        <v>0.9</v>
      </c>
      <c r="E1578" s="68">
        <v>0.9</v>
      </c>
      <c r="F1578" s="68">
        <v>0.9</v>
      </c>
      <c r="G1578" s="68">
        <v>0.9</v>
      </c>
      <c r="H1578" s="68">
        <v>0.9</v>
      </c>
      <c r="I1578" s="68">
        <v>0.9</v>
      </c>
      <c r="J1578" s="68">
        <v>0.9</v>
      </c>
      <c r="K1578" s="68">
        <v>0.9</v>
      </c>
    </row>
    <row r="1579" spans="1:11" x14ac:dyDescent="0.35">
      <c r="A1579" s="649"/>
      <c r="B1579" s="167" t="s">
        <v>373</v>
      </c>
      <c r="C1579" s="68">
        <v>1</v>
      </c>
      <c r="D1579" s="68">
        <v>1</v>
      </c>
      <c r="E1579" s="68">
        <v>1</v>
      </c>
      <c r="F1579" s="68">
        <v>1</v>
      </c>
      <c r="G1579" s="68">
        <v>1</v>
      </c>
      <c r="H1579" s="68">
        <v>1</v>
      </c>
      <c r="I1579" s="68">
        <v>1</v>
      </c>
      <c r="J1579" s="68">
        <v>1</v>
      </c>
      <c r="K1579" s="68">
        <v>1</v>
      </c>
    </row>
    <row r="1580" spans="1:11" x14ac:dyDescent="0.35">
      <c r="A1580" s="649"/>
      <c r="B1580" s="167" t="s">
        <v>374</v>
      </c>
      <c r="C1580" s="68">
        <v>1</v>
      </c>
      <c r="D1580" s="68">
        <v>1</v>
      </c>
      <c r="E1580" s="68">
        <v>1</v>
      </c>
      <c r="F1580" s="68">
        <v>1</v>
      </c>
      <c r="G1580" s="68">
        <v>1</v>
      </c>
      <c r="H1580" s="68">
        <v>1</v>
      </c>
      <c r="I1580" s="68">
        <v>1</v>
      </c>
      <c r="J1580" s="68">
        <v>1</v>
      </c>
      <c r="K1580" s="68">
        <v>1</v>
      </c>
    </row>
    <row r="1581" spans="1:11" x14ac:dyDescent="0.35">
      <c r="A1581" s="649"/>
      <c r="B1581" s="167" t="s">
        <v>375</v>
      </c>
      <c r="C1581" s="68">
        <v>1</v>
      </c>
      <c r="D1581" s="68">
        <v>1</v>
      </c>
      <c r="E1581" s="68">
        <v>1</v>
      </c>
      <c r="F1581" s="68">
        <v>1</v>
      </c>
      <c r="G1581" s="68">
        <v>1</v>
      </c>
      <c r="H1581" s="68">
        <v>1</v>
      </c>
      <c r="I1581" s="68">
        <v>1</v>
      </c>
      <c r="J1581" s="68">
        <v>1</v>
      </c>
      <c r="K1581" s="68">
        <v>1</v>
      </c>
    </row>
    <row r="1582" spans="1:11" x14ac:dyDescent="0.35">
      <c r="A1582" s="649"/>
      <c r="B1582" s="167" t="s">
        <v>376</v>
      </c>
      <c r="C1582" s="68">
        <v>1</v>
      </c>
      <c r="D1582" s="68">
        <v>1</v>
      </c>
      <c r="E1582" s="68">
        <v>1</v>
      </c>
      <c r="F1582" s="68">
        <v>1</v>
      </c>
      <c r="G1582" s="68">
        <v>1</v>
      </c>
      <c r="H1582" s="68">
        <v>1</v>
      </c>
      <c r="I1582" s="68">
        <v>1</v>
      </c>
      <c r="J1582" s="68">
        <v>1</v>
      </c>
      <c r="K1582" s="68">
        <v>1</v>
      </c>
    </row>
    <row r="1583" spans="1:11" x14ac:dyDescent="0.35">
      <c r="A1583" s="649"/>
      <c r="B1583" s="167" t="s">
        <v>377</v>
      </c>
      <c r="C1583" s="68">
        <v>1</v>
      </c>
      <c r="D1583" s="68">
        <v>1</v>
      </c>
      <c r="E1583" s="68">
        <v>1</v>
      </c>
      <c r="F1583" s="68">
        <v>1</v>
      </c>
      <c r="G1583" s="68">
        <v>1</v>
      </c>
      <c r="H1583" s="68">
        <v>1</v>
      </c>
      <c r="I1583" s="68">
        <v>1</v>
      </c>
      <c r="J1583" s="68">
        <v>1</v>
      </c>
      <c r="K1583" s="68">
        <v>1</v>
      </c>
    </row>
    <row r="1584" spans="1:11" x14ac:dyDescent="0.35">
      <c r="A1584" s="649"/>
    </row>
    <row r="1585" spans="1:4" x14ac:dyDescent="0.35">
      <c r="A1585" s="649"/>
      <c r="B1585" s="658" t="s">
        <v>1201</v>
      </c>
      <c r="C1585" s="658"/>
      <c r="D1585" s="658"/>
    </row>
    <row r="1586" spans="1:4" x14ac:dyDescent="0.35">
      <c r="A1586" s="649"/>
    </row>
    <row r="1587" spans="1:4" x14ac:dyDescent="0.35">
      <c r="A1587" s="649"/>
      <c r="B1587" s="406" t="s">
        <v>1331</v>
      </c>
    </row>
    <row r="1588" spans="1:4" x14ac:dyDescent="0.35">
      <c r="A1588" s="649"/>
      <c r="B1588" s="127" t="s">
        <v>1006</v>
      </c>
      <c r="C1588" s="101" t="s">
        <v>186</v>
      </c>
    </row>
    <row r="1589" spans="1:4" x14ac:dyDescent="0.35">
      <c r="A1589" s="649"/>
      <c r="B1589" s="32" t="s">
        <v>153</v>
      </c>
      <c r="C1589" s="299">
        <v>-6.4759786703190011E-3</v>
      </c>
    </row>
    <row r="1590" spans="1:4" x14ac:dyDescent="0.35">
      <c r="A1590" s="649"/>
      <c r="B1590" s="32" t="s">
        <v>154</v>
      </c>
      <c r="C1590" s="299">
        <v>-8.1236186027205844E-3</v>
      </c>
    </row>
    <row r="1591" spans="1:4" x14ac:dyDescent="0.35">
      <c r="A1591" s="649"/>
      <c r="B1591" s="32" t="s">
        <v>155</v>
      </c>
      <c r="C1591" s="299">
        <v>-1.3050534309754145E-2</v>
      </c>
    </row>
    <row r="1592" spans="1:4" x14ac:dyDescent="0.35">
      <c r="A1592" s="649"/>
      <c r="B1592" s="32" t="s">
        <v>156</v>
      </c>
      <c r="C1592" s="299">
        <v>-6.9209271586904725E-3</v>
      </c>
    </row>
    <row r="1593" spans="1:4" x14ac:dyDescent="0.35">
      <c r="A1593" s="649"/>
      <c r="B1593" s="32" t="s">
        <v>157</v>
      </c>
      <c r="C1593" s="299">
        <v>-6.7741292596690556E-3</v>
      </c>
    </row>
    <row r="1594" spans="1:4" x14ac:dyDescent="0.35">
      <c r="A1594" s="649"/>
      <c r="B1594" s="32" t="s">
        <v>158</v>
      </c>
      <c r="C1594" s="299">
        <v>-1.3096697850941388E-2</v>
      </c>
    </row>
    <row r="1595" spans="1:4" x14ac:dyDescent="0.35">
      <c r="A1595" s="649"/>
      <c r="B1595" s="32" t="s">
        <v>159</v>
      </c>
      <c r="C1595" s="299">
        <v>-9.6799470537684579E-3</v>
      </c>
    </row>
    <row r="1596" spans="1:4" x14ac:dyDescent="0.35">
      <c r="A1596" s="649"/>
      <c r="B1596" s="32" t="s">
        <v>160</v>
      </c>
      <c r="C1596" s="299">
        <v>-1.0822183159605354E-2</v>
      </c>
    </row>
    <row r="1597" spans="1:4" x14ac:dyDescent="0.35">
      <c r="A1597" s="649"/>
      <c r="B1597" s="32" t="s">
        <v>161</v>
      </c>
      <c r="C1597" s="299">
        <v>-4.4477082447864939E-3</v>
      </c>
    </row>
    <row r="1598" spans="1:4" x14ac:dyDescent="0.35">
      <c r="A1598" s="649"/>
      <c r="B1598" s="32" t="s">
        <v>162</v>
      </c>
      <c r="C1598" s="299">
        <v>-9.1267650515330818E-3</v>
      </c>
    </row>
    <row r="1599" spans="1:4" x14ac:dyDescent="0.35">
      <c r="A1599" s="649"/>
      <c r="B1599" s="32" t="s">
        <v>163</v>
      </c>
      <c r="C1599" s="299">
        <v>-8.2380871260348057E-3</v>
      </c>
    </row>
    <row r="1600" spans="1:4" x14ac:dyDescent="0.35">
      <c r="A1600" s="649"/>
      <c r="B1600" s="32" t="s">
        <v>164</v>
      </c>
      <c r="C1600" s="299">
        <v>-3.3391961189991833E-3</v>
      </c>
    </row>
    <row r="1601" spans="1:3" x14ac:dyDescent="0.35">
      <c r="A1601" s="649"/>
      <c r="B1601" s="32" t="s">
        <v>165</v>
      </c>
      <c r="C1601" s="299">
        <v>-9.2925128731560884E-3</v>
      </c>
    </row>
    <row r="1602" spans="1:3" x14ac:dyDescent="0.35">
      <c r="A1602" s="649"/>
      <c r="B1602" s="32" t="s">
        <v>166</v>
      </c>
      <c r="C1602" s="299">
        <v>-2.1449142245542507E-2</v>
      </c>
    </row>
    <row r="1603" spans="1:3" x14ac:dyDescent="0.35">
      <c r="A1603" s="649"/>
      <c r="B1603" s="32" t="s">
        <v>167</v>
      </c>
      <c r="C1603" s="299">
        <v>-6.0615347638803569E-3</v>
      </c>
    </row>
    <row r="1604" spans="1:3" x14ac:dyDescent="0.35">
      <c r="A1604" s="649"/>
      <c r="B1604" s="32" t="s">
        <v>168</v>
      </c>
      <c r="C1604" s="299">
        <v>-8.9285419151711055E-3</v>
      </c>
    </row>
    <row r="1605" spans="1:3" x14ac:dyDescent="0.35">
      <c r="A1605" s="649"/>
      <c r="B1605" s="32" t="s">
        <v>169</v>
      </c>
      <c r="C1605" s="299">
        <v>-7.8823528989901519E-3</v>
      </c>
    </row>
    <row r="1606" spans="1:3" x14ac:dyDescent="0.35">
      <c r="A1606" s="649"/>
      <c r="B1606" s="32" t="s">
        <v>170</v>
      </c>
      <c r="C1606" s="299">
        <v>-1.5349170570533905E-2</v>
      </c>
    </row>
    <row r="1607" spans="1:3" x14ac:dyDescent="0.35">
      <c r="A1607" s="649"/>
      <c r="B1607" s="32" t="s">
        <v>171</v>
      </c>
      <c r="C1607" s="299">
        <v>-8.5120220842149277E-3</v>
      </c>
    </row>
    <row r="1608" spans="1:3" x14ac:dyDescent="0.35">
      <c r="A1608" s="649"/>
      <c r="B1608" s="32" t="s">
        <v>172</v>
      </c>
      <c r="C1608" s="299">
        <v>-9.980962344686024E-3</v>
      </c>
    </row>
    <row r="1609" spans="1:3" x14ac:dyDescent="0.35">
      <c r="A1609" s="649"/>
      <c r="B1609" s="32" t="s">
        <v>173</v>
      </c>
      <c r="C1609" s="299">
        <v>-1.2822384641377828E-2</v>
      </c>
    </row>
    <row r="1610" spans="1:3" x14ac:dyDescent="0.35">
      <c r="A1610" s="649"/>
      <c r="B1610" s="32" t="s">
        <v>174</v>
      </c>
      <c r="C1610" s="299">
        <v>-8.1705805179263739E-3</v>
      </c>
    </row>
    <row r="1611" spans="1:3" x14ac:dyDescent="0.35">
      <c r="A1611" s="649"/>
      <c r="B1611" s="32" t="s">
        <v>175</v>
      </c>
      <c r="C1611" s="299">
        <v>-1.6765437143789357E-2</v>
      </c>
    </row>
    <row r="1612" spans="1:3" x14ac:dyDescent="0.35">
      <c r="A1612" s="649"/>
      <c r="B1612" s="32" t="s">
        <v>176</v>
      </c>
      <c r="C1612" s="299">
        <v>-1.6658725403512754E-2</v>
      </c>
    </row>
    <row r="1613" spans="1:3" x14ac:dyDescent="0.35">
      <c r="A1613" s="649"/>
      <c r="B1613" s="32" t="s">
        <v>177</v>
      </c>
      <c r="C1613" s="299">
        <v>-1.0993591743163051E-2</v>
      </c>
    </row>
    <row r="1614" spans="1:3" x14ac:dyDescent="0.35">
      <c r="A1614" s="649"/>
      <c r="B1614" s="32" t="s">
        <v>178</v>
      </c>
      <c r="C1614" s="299">
        <v>-1.059973447684143E-2</v>
      </c>
    </row>
    <row r="1615" spans="1:3" x14ac:dyDescent="0.35">
      <c r="A1615" s="649"/>
      <c r="B1615" s="32" t="s">
        <v>179</v>
      </c>
      <c r="C1615" s="299">
        <v>-1.1662868229409526E-2</v>
      </c>
    </row>
    <row r="1616" spans="1:3" x14ac:dyDescent="0.35">
      <c r="A1616" s="649"/>
      <c r="B1616" s="32" t="s">
        <v>142</v>
      </c>
      <c r="C1616" s="299">
        <v>-1.1024621521343985E-2</v>
      </c>
    </row>
    <row r="1617" spans="1:3" x14ac:dyDescent="0.35">
      <c r="A1617" s="649"/>
      <c r="B1617" s="32" t="s">
        <v>203</v>
      </c>
      <c r="C1617" s="299">
        <v>-2.2241832090750053E-2</v>
      </c>
    </row>
    <row r="1618" spans="1:3" x14ac:dyDescent="0.35">
      <c r="A1618" s="649"/>
      <c r="B1618" s="32" t="s">
        <v>225</v>
      </c>
      <c r="C1618" s="299">
        <v>-1.0648130746950594E-2</v>
      </c>
    </row>
    <row r="1619" spans="1:3" x14ac:dyDescent="0.35">
      <c r="A1619" s="649"/>
      <c r="B1619" s="32" t="s">
        <v>204</v>
      </c>
      <c r="C1619" s="299">
        <v>-9.2453838660205411E-3</v>
      </c>
    </row>
    <row r="1620" spans="1:3" x14ac:dyDescent="0.35">
      <c r="A1620" s="649"/>
      <c r="B1620" s="32" t="s">
        <v>146</v>
      </c>
      <c r="C1620" s="299">
        <v>-1.7020724652820271E-3</v>
      </c>
    </row>
    <row r="1621" spans="1:3" x14ac:dyDescent="0.35">
      <c r="A1621" s="649"/>
      <c r="B1621" s="32" t="s">
        <v>205</v>
      </c>
      <c r="C1621" s="299">
        <v>-4.7853188794400297E-3</v>
      </c>
    </row>
    <row r="1622" spans="1:3" x14ac:dyDescent="0.35">
      <c r="A1622" s="649"/>
      <c r="B1622" s="32" t="s">
        <v>148</v>
      </c>
      <c r="C1622" s="299">
        <v>-7.7688889390337057E-3</v>
      </c>
    </row>
    <row r="1623" spans="1:3" x14ac:dyDescent="0.35">
      <c r="A1623" s="649"/>
      <c r="B1623" s="32" t="s">
        <v>149</v>
      </c>
      <c r="C1623" s="299">
        <v>-7.8841623789039691E-3</v>
      </c>
    </row>
    <row r="1624" spans="1:3" x14ac:dyDescent="0.35">
      <c r="A1624" s="649"/>
    </row>
    <row r="1625" spans="1:3" x14ac:dyDescent="0.35">
      <c r="A1625" s="649"/>
      <c r="B1625" s="406" t="s">
        <v>1333</v>
      </c>
    </row>
    <row r="1626" spans="1:3" x14ac:dyDescent="0.35">
      <c r="A1626" s="649"/>
      <c r="B1626" s="127" t="s">
        <v>1006</v>
      </c>
      <c r="C1626" s="101" t="s">
        <v>186</v>
      </c>
    </row>
    <row r="1627" spans="1:3" x14ac:dyDescent="0.35">
      <c r="A1627" s="649"/>
      <c r="B1627" s="32" t="s">
        <v>153</v>
      </c>
      <c r="C1627" s="299">
        <v>-1.2951957340638002E-2</v>
      </c>
    </row>
    <row r="1628" spans="1:3" x14ac:dyDescent="0.35">
      <c r="A1628" s="649"/>
      <c r="B1628" s="32" t="s">
        <v>154</v>
      </c>
      <c r="C1628" s="299">
        <v>-1.6247237205441169E-2</v>
      </c>
    </row>
    <row r="1629" spans="1:3" x14ac:dyDescent="0.35">
      <c r="A1629" s="649"/>
      <c r="B1629" s="32" t="s">
        <v>155</v>
      </c>
      <c r="C1629" s="299">
        <v>-2.610106861950829E-2</v>
      </c>
    </row>
    <row r="1630" spans="1:3" x14ac:dyDescent="0.35">
      <c r="A1630" s="649"/>
      <c r="B1630" s="32" t="s">
        <v>156</v>
      </c>
      <c r="C1630" s="299">
        <v>-1.3841854317380945E-2</v>
      </c>
    </row>
    <row r="1631" spans="1:3" x14ac:dyDescent="0.35">
      <c r="A1631" s="649"/>
      <c r="B1631" s="32" t="s">
        <v>157</v>
      </c>
      <c r="C1631" s="299">
        <v>-1.3548258519338111E-2</v>
      </c>
    </row>
    <row r="1632" spans="1:3" x14ac:dyDescent="0.35">
      <c r="A1632" s="649"/>
      <c r="B1632" s="32" t="s">
        <v>158</v>
      </c>
      <c r="C1632" s="299">
        <v>-2.6193395701882775E-2</v>
      </c>
    </row>
    <row r="1633" spans="1:3" x14ac:dyDescent="0.35">
      <c r="A1633" s="649"/>
      <c r="B1633" s="32" t="s">
        <v>159</v>
      </c>
      <c r="C1633" s="299">
        <v>-1.9359894107536916E-2</v>
      </c>
    </row>
    <row r="1634" spans="1:3" x14ac:dyDescent="0.35">
      <c r="A1634" s="649"/>
      <c r="B1634" s="32" t="s">
        <v>160</v>
      </c>
      <c r="C1634" s="299">
        <v>-2.1644366319210708E-2</v>
      </c>
    </row>
    <row r="1635" spans="1:3" x14ac:dyDescent="0.35">
      <c r="A1635" s="649"/>
      <c r="B1635" s="32" t="s">
        <v>161</v>
      </c>
      <c r="C1635" s="299">
        <v>-8.8954164895729878E-3</v>
      </c>
    </row>
    <row r="1636" spans="1:3" x14ac:dyDescent="0.35">
      <c r="A1636" s="649"/>
      <c r="B1636" s="32" t="s">
        <v>162</v>
      </c>
      <c r="C1636" s="299">
        <v>-1.8253530103066164E-2</v>
      </c>
    </row>
    <row r="1637" spans="1:3" x14ac:dyDescent="0.35">
      <c r="A1637" s="649"/>
      <c r="B1637" s="32" t="s">
        <v>163</v>
      </c>
      <c r="C1637" s="299">
        <v>-1.6476174252069611E-2</v>
      </c>
    </row>
    <row r="1638" spans="1:3" x14ac:dyDescent="0.35">
      <c r="A1638" s="649"/>
      <c r="B1638" s="32" t="s">
        <v>164</v>
      </c>
      <c r="C1638" s="299">
        <v>-6.6783922379983667E-3</v>
      </c>
    </row>
    <row r="1639" spans="1:3" x14ac:dyDescent="0.35">
      <c r="A1639" s="649"/>
      <c r="B1639" s="32" t="s">
        <v>165</v>
      </c>
      <c r="C1639" s="299">
        <v>-1.8585025746312177E-2</v>
      </c>
    </row>
    <row r="1640" spans="1:3" x14ac:dyDescent="0.35">
      <c r="A1640" s="649"/>
      <c r="B1640" s="32" t="s">
        <v>166</v>
      </c>
      <c r="C1640" s="299">
        <v>-4.2898284491085015E-2</v>
      </c>
    </row>
    <row r="1641" spans="1:3" x14ac:dyDescent="0.35">
      <c r="A1641" s="649"/>
      <c r="B1641" s="32" t="s">
        <v>167</v>
      </c>
      <c r="C1641" s="299">
        <v>-1.2123069527760714E-2</v>
      </c>
    </row>
    <row r="1642" spans="1:3" x14ac:dyDescent="0.35">
      <c r="A1642" s="649"/>
      <c r="B1642" s="32" t="s">
        <v>168</v>
      </c>
      <c r="C1642" s="299">
        <v>-1.7857083830342211E-2</v>
      </c>
    </row>
    <row r="1643" spans="1:3" x14ac:dyDescent="0.35">
      <c r="A1643" s="649"/>
      <c r="B1643" s="32" t="s">
        <v>169</v>
      </c>
      <c r="C1643" s="299">
        <v>-1.5764705797980304E-2</v>
      </c>
    </row>
    <row r="1644" spans="1:3" x14ac:dyDescent="0.35">
      <c r="A1644" s="649"/>
      <c r="B1644" s="32" t="s">
        <v>170</v>
      </c>
      <c r="C1644" s="299">
        <v>-3.0698341141067811E-2</v>
      </c>
    </row>
    <row r="1645" spans="1:3" x14ac:dyDescent="0.35">
      <c r="A1645" s="649"/>
      <c r="B1645" s="32" t="s">
        <v>171</v>
      </c>
      <c r="C1645" s="299">
        <v>-1.7024044168429855E-2</v>
      </c>
    </row>
    <row r="1646" spans="1:3" x14ac:dyDescent="0.35">
      <c r="A1646" s="649"/>
      <c r="B1646" s="32" t="s">
        <v>172</v>
      </c>
      <c r="C1646" s="299">
        <v>-1.9961924689372048E-2</v>
      </c>
    </row>
    <row r="1647" spans="1:3" x14ac:dyDescent="0.35">
      <c r="A1647" s="649"/>
      <c r="B1647" s="32" t="s">
        <v>173</v>
      </c>
      <c r="C1647" s="299">
        <v>-2.5644769282755657E-2</v>
      </c>
    </row>
    <row r="1648" spans="1:3" x14ac:dyDescent="0.35">
      <c r="A1648" s="649"/>
      <c r="B1648" s="32" t="s">
        <v>174</v>
      </c>
      <c r="C1648" s="299">
        <v>-1.6341161035852748E-2</v>
      </c>
    </row>
    <row r="1649" spans="1:3" x14ac:dyDescent="0.35">
      <c r="A1649" s="649"/>
      <c r="B1649" s="32" t="s">
        <v>175</v>
      </c>
      <c r="C1649" s="299">
        <v>-3.3530874287578713E-2</v>
      </c>
    </row>
    <row r="1650" spans="1:3" x14ac:dyDescent="0.35">
      <c r="A1650" s="649"/>
      <c r="B1650" s="32" t="s">
        <v>176</v>
      </c>
      <c r="C1650" s="299">
        <v>-3.3317450807025507E-2</v>
      </c>
    </row>
    <row r="1651" spans="1:3" x14ac:dyDescent="0.35">
      <c r="A1651" s="649"/>
      <c r="B1651" s="32" t="s">
        <v>177</v>
      </c>
      <c r="C1651" s="299">
        <v>-2.1987183486326101E-2</v>
      </c>
    </row>
    <row r="1652" spans="1:3" x14ac:dyDescent="0.35">
      <c r="A1652" s="649"/>
      <c r="B1652" s="32" t="s">
        <v>178</v>
      </c>
      <c r="C1652" s="299">
        <v>-2.1199468953682861E-2</v>
      </c>
    </row>
    <row r="1653" spans="1:3" x14ac:dyDescent="0.35">
      <c r="A1653" s="649"/>
      <c r="B1653" s="32" t="s">
        <v>179</v>
      </c>
      <c r="C1653" s="299">
        <v>-2.3325736458819052E-2</v>
      </c>
    </row>
    <row r="1654" spans="1:3" x14ac:dyDescent="0.35">
      <c r="A1654" s="649"/>
      <c r="B1654" s="32" t="s">
        <v>142</v>
      </c>
      <c r="C1654" s="299">
        <v>-2.2049243042687971E-2</v>
      </c>
    </row>
    <row r="1655" spans="1:3" x14ac:dyDescent="0.35">
      <c r="A1655" s="649"/>
      <c r="B1655" s="32" t="s">
        <v>203</v>
      </c>
      <c r="C1655" s="299">
        <v>-4.4483664181500106E-2</v>
      </c>
    </row>
    <row r="1656" spans="1:3" x14ac:dyDescent="0.35">
      <c r="A1656" s="649"/>
      <c r="B1656" s="32" t="s">
        <v>225</v>
      </c>
      <c r="C1656" s="299">
        <v>-2.1296261493901188E-2</v>
      </c>
    </row>
    <row r="1657" spans="1:3" x14ac:dyDescent="0.35">
      <c r="A1657" s="649"/>
      <c r="B1657" s="32" t="s">
        <v>204</v>
      </c>
      <c r="C1657" s="299">
        <v>-1.8490767732041082E-2</v>
      </c>
    </row>
    <row r="1658" spans="1:3" x14ac:dyDescent="0.35">
      <c r="A1658" s="649"/>
      <c r="B1658" s="32" t="s">
        <v>146</v>
      </c>
      <c r="C1658" s="299">
        <v>-3.4041449305640542E-3</v>
      </c>
    </row>
    <row r="1659" spans="1:3" x14ac:dyDescent="0.35">
      <c r="A1659" s="649"/>
      <c r="B1659" s="32" t="s">
        <v>205</v>
      </c>
      <c r="C1659" s="299">
        <v>-9.5706377588800594E-3</v>
      </c>
    </row>
    <row r="1660" spans="1:3" x14ac:dyDescent="0.35">
      <c r="A1660" s="649"/>
      <c r="B1660" s="32" t="s">
        <v>148</v>
      </c>
      <c r="C1660" s="299">
        <v>-1.5537777878067411E-2</v>
      </c>
    </row>
    <row r="1661" spans="1:3" x14ac:dyDescent="0.35">
      <c r="A1661" s="649"/>
      <c r="B1661" s="32" t="s">
        <v>149</v>
      </c>
      <c r="C1661" s="299">
        <v>-1.5768324757807938E-2</v>
      </c>
    </row>
    <row r="1662" spans="1:3" x14ac:dyDescent="0.35">
      <c r="A1662" s="649"/>
    </row>
    <row r="1663" spans="1:3" x14ac:dyDescent="0.35">
      <c r="A1663" s="649"/>
      <c r="B1663" s="406" t="s">
        <v>1334</v>
      </c>
    </row>
    <row r="1664" spans="1:3" x14ac:dyDescent="0.35">
      <c r="A1664" s="649"/>
      <c r="B1664" s="127" t="s">
        <v>1006</v>
      </c>
      <c r="C1664" s="101" t="s">
        <v>186</v>
      </c>
    </row>
    <row r="1665" spans="1:3" x14ac:dyDescent="0.35">
      <c r="A1665" s="649"/>
      <c r="B1665" s="32" t="s">
        <v>153</v>
      </c>
      <c r="C1665" s="299">
        <v>-2.5903914681276004E-2</v>
      </c>
    </row>
    <row r="1666" spans="1:3" x14ac:dyDescent="0.35">
      <c r="A1666" s="649"/>
      <c r="B1666" s="32" t="s">
        <v>154</v>
      </c>
      <c r="C1666" s="299">
        <v>-3.2494474410882337E-2</v>
      </c>
    </row>
    <row r="1667" spans="1:3" x14ac:dyDescent="0.35">
      <c r="A1667" s="649"/>
      <c r="B1667" s="32" t="s">
        <v>155</v>
      </c>
      <c r="C1667" s="299">
        <v>-5.220213723901658E-2</v>
      </c>
    </row>
    <row r="1668" spans="1:3" x14ac:dyDescent="0.35">
      <c r="A1668" s="649"/>
      <c r="B1668" s="32" t="s">
        <v>156</v>
      </c>
      <c r="C1668" s="299">
        <v>-2.768370863476189E-2</v>
      </c>
    </row>
    <row r="1669" spans="1:3" x14ac:dyDescent="0.35">
      <c r="A1669" s="649"/>
      <c r="B1669" s="32" t="s">
        <v>157</v>
      </c>
      <c r="C1669" s="299">
        <v>-2.7096517038676222E-2</v>
      </c>
    </row>
    <row r="1670" spans="1:3" x14ac:dyDescent="0.35">
      <c r="A1670" s="649"/>
      <c r="B1670" s="32" t="s">
        <v>158</v>
      </c>
      <c r="C1670" s="299">
        <v>-5.2386791403765551E-2</v>
      </c>
    </row>
    <row r="1671" spans="1:3" x14ac:dyDescent="0.35">
      <c r="A1671" s="649"/>
      <c r="B1671" s="32" t="s">
        <v>159</v>
      </c>
      <c r="C1671" s="299">
        <v>-3.8719788215073832E-2</v>
      </c>
    </row>
    <row r="1672" spans="1:3" x14ac:dyDescent="0.35">
      <c r="A1672" s="649"/>
      <c r="B1672" s="32" t="s">
        <v>160</v>
      </c>
      <c r="C1672" s="299">
        <v>-4.3288732638421416E-2</v>
      </c>
    </row>
    <row r="1673" spans="1:3" x14ac:dyDescent="0.35">
      <c r="A1673" s="649"/>
      <c r="B1673" s="32" t="s">
        <v>161</v>
      </c>
      <c r="C1673" s="299">
        <v>-1.7790832979145976E-2</v>
      </c>
    </row>
    <row r="1674" spans="1:3" x14ac:dyDescent="0.35">
      <c r="A1674" s="649"/>
      <c r="B1674" s="32" t="s">
        <v>162</v>
      </c>
      <c r="C1674" s="299">
        <v>-3.6507060206132327E-2</v>
      </c>
    </row>
    <row r="1675" spans="1:3" x14ac:dyDescent="0.35">
      <c r="A1675" s="649"/>
      <c r="B1675" s="32" t="s">
        <v>163</v>
      </c>
      <c r="C1675" s="299">
        <v>-3.2952348504139223E-2</v>
      </c>
    </row>
    <row r="1676" spans="1:3" x14ac:dyDescent="0.35">
      <c r="A1676" s="649"/>
      <c r="B1676" s="32" t="s">
        <v>164</v>
      </c>
      <c r="C1676" s="299">
        <v>-1.3356784475996733E-2</v>
      </c>
    </row>
    <row r="1677" spans="1:3" x14ac:dyDescent="0.35">
      <c r="A1677" s="649"/>
      <c r="B1677" s="32" t="s">
        <v>165</v>
      </c>
      <c r="C1677" s="299">
        <v>-3.7170051492624354E-2</v>
      </c>
    </row>
    <row r="1678" spans="1:3" x14ac:dyDescent="0.35">
      <c r="A1678" s="649"/>
      <c r="B1678" s="32" t="s">
        <v>166</v>
      </c>
      <c r="C1678" s="299">
        <v>-8.5796568982170029E-2</v>
      </c>
    </row>
    <row r="1679" spans="1:3" x14ac:dyDescent="0.35">
      <c r="A1679" s="649"/>
      <c r="B1679" s="32" t="s">
        <v>167</v>
      </c>
      <c r="C1679" s="299">
        <v>-2.4246139055521428E-2</v>
      </c>
    </row>
    <row r="1680" spans="1:3" x14ac:dyDescent="0.35">
      <c r="A1680" s="649"/>
      <c r="B1680" s="32" t="s">
        <v>168</v>
      </c>
      <c r="C1680" s="299">
        <v>-3.5714167660684422E-2</v>
      </c>
    </row>
    <row r="1681" spans="1:3" x14ac:dyDescent="0.35">
      <c r="A1681" s="649"/>
      <c r="B1681" s="32" t="s">
        <v>169</v>
      </c>
      <c r="C1681" s="299">
        <v>-3.1529411595960607E-2</v>
      </c>
    </row>
    <row r="1682" spans="1:3" x14ac:dyDescent="0.35">
      <c r="A1682" s="649"/>
      <c r="B1682" s="32" t="s">
        <v>170</v>
      </c>
      <c r="C1682" s="299">
        <v>-6.1396682282135621E-2</v>
      </c>
    </row>
    <row r="1683" spans="1:3" x14ac:dyDescent="0.35">
      <c r="A1683" s="649"/>
      <c r="B1683" s="32" t="s">
        <v>171</v>
      </c>
      <c r="C1683" s="299">
        <v>-3.4048088336859711E-2</v>
      </c>
    </row>
    <row r="1684" spans="1:3" x14ac:dyDescent="0.35">
      <c r="A1684" s="649"/>
      <c r="B1684" s="32" t="s">
        <v>172</v>
      </c>
      <c r="C1684" s="299">
        <v>-3.9923849378744096E-2</v>
      </c>
    </row>
    <row r="1685" spans="1:3" x14ac:dyDescent="0.35">
      <c r="A1685" s="649"/>
      <c r="B1685" s="32" t="s">
        <v>173</v>
      </c>
      <c r="C1685" s="299">
        <v>-5.1289538565511314E-2</v>
      </c>
    </row>
    <row r="1686" spans="1:3" x14ac:dyDescent="0.35">
      <c r="A1686" s="649"/>
      <c r="B1686" s="32" t="s">
        <v>174</v>
      </c>
      <c r="C1686" s="299">
        <v>-3.2682322071705495E-2</v>
      </c>
    </row>
    <row r="1687" spans="1:3" x14ac:dyDescent="0.35">
      <c r="A1687" s="649"/>
      <c r="B1687" s="32" t="s">
        <v>175</v>
      </c>
      <c r="C1687" s="299">
        <v>-6.7061748575157426E-2</v>
      </c>
    </row>
    <row r="1688" spans="1:3" x14ac:dyDescent="0.35">
      <c r="A1688" s="649"/>
      <c r="B1688" s="32" t="s">
        <v>176</v>
      </c>
      <c r="C1688" s="299">
        <v>-6.6634901614051015E-2</v>
      </c>
    </row>
    <row r="1689" spans="1:3" x14ac:dyDescent="0.35">
      <c r="A1689" s="649"/>
      <c r="B1689" s="32" t="s">
        <v>177</v>
      </c>
      <c r="C1689" s="299">
        <v>-4.3974366972652203E-2</v>
      </c>
    </row>
    <row r="1690" spans="1:3" x14ac:dyDescent="0.35">
      <c r="A1690" s="649"/>
      <c r="B1690" s="32" t="s">
        <v>178</v>
      </c>
      <c r="C1690" s="299">
        <v>-4.2398937907365722E-2</v>
      </c>
    </row>
    <row r="1691" spans="1:3" x14ac:dyDescent="0.35">
      <c r="A1691" s="649"/>
      <c r="B1691" s="32" t="s">
        <v>179</v>
      </c>
      <c r="C1691" s="299">
        <v>-4.6651472917638104E-2</v>
      </c>
    </row>
    <row r="1692" spans="1:3" x14ac:dyDescent="0.35">
      <c r="A1692" s="649"/>
      <c r="B1692" s="32" t="s">
        <v>142</v>
      </c>
      <c r="C1692" s="299">
        <v>-4.4098486085375942E-2</v>
      </c>
    </row>
    <row r="1693" spans="1:3" x14ac:dyDescent="0.35">
      <c r="A1693" s="649"/>
      <c r="B1693" s="32" t="s">
        <v>203</v>
      </c>
      <c r="C1693" s="299">
        <v>-8.8967328363000212E-2</v>
      </c>
    </row>
    <row r="1694" spans="1:3" x14ac:dyDescent="0.35">
      <c r="A1694" s="649"/>
      <c r="B1694" s="32" t="s">
        <v>225</v>
      </c>
      <c r="C1694" s="299">
        <v>-4.2592522987802375E-2</v>
      </c>
    </row>
    <row r="1695" spans="1:3" x14ac:dyDescent="0.35">
      <c r="A1695" s="649"/>
      <c r="B1695" s="32" t="s">
        <v>204</v>
      </c>
      <c r="C1695" s="299">
        <v>-3.6981535464082164E-2</v>
      </c>
    </row>
    <row r="1696" spans="1:3" x14ac:dyDescent="0.35">
      <c r="A1696" s="649"/>
      <c r="B1696" s="32" t="s">
        <v>146</v>
      </c>
      <c r="C1696" s="299">
        <v>-6.8082898611281084E-3</v>
      </c>
    </row>
    <row r="1697" spans="1:3" x14ac:dyDescent="0.35">
      <c r="A1697" s="649"/>
      <c r="B1697" s="32" t="s">
        <v>205</v>
      </c>
      <c r="C1697" s="299">
        <v>-1.9141275517760119E-2</v>
      </c>
    </row>
    <row r="1698" spans="1:3" x14ac:dyDescent="0.35">
      <c r="A1698" s="649"/>
      <c r="B1698" s="32" t="s">
        <v>148</v>
      </c>
      <c r="C1698" s="299">
        <v>-3.1075555756134823E-2</v>
      </c>
    </row>
    <row r="1699" spans="1:3" x14ac:dyDescent="0.35">
      <c r="A1699" s="649"/>
      <c r="B1699" s="32" t="s">
        <v>149</v>
      </c>
      <c r="C1699" s="299">
        <v>-3.1536649515615876E-2</v>
      </c>
    </row>
    <row r="1700" spans="1:3" x14ac:dyDescent="0.35">
      <c r="A1700" s="656" t="s">
        <v>790</v>
      </c>
    </row>
    <row r="1701" spans="1:3" x14ac:dyDescent="0.35">
      <c r="A1701" s="657"/>
    </row>
    <row r="1702" spans="1:3" x14ac:dyDescent="0.35">
      <c r="A1702" s="657"/>
      <c r="B1702" s="450" t="s">
        <v>1710</v>
      </c>
      <c r="C1702" s="10"/>
    </row>
    <row r="1703" spans="1:3" x14ac:dyDescent="0.35">
      <c r="A1703" s="657"/>
    </row>
    <row r="1704" spans="1:3" x14ac:dyDescent="0.35">
      <c r="A1704" s="657"/>
      <c r="B1704" s="406" t="s">
        <v>1331</v>
      </c>
    </row>
    <row r="1705" spans="1:3" x14ac:dyDescent="0.35">
      <c r="A1705" s="657"/>
      <c r="B1705" s="32" t="s">
        <v>184</v>
      </c>
      <c r="C1705" s="60" t="s">
        <v>1415</v>
      </c>
    </row>
    <row r="1706" spans="1:3" x14ac:dyDescent="0.35">
      <c r="A1706" s="657"/>
      <c r="B1706" s="8" t="s">
        <v>185</v>
      </c>
      <c r="C1706" s="57" t="s">
        <v>1418</v>
      </c>
    </row>
    <row r="1707" spans="1:3" x14ac:dyDescent="0.35">
      <c r="A1707" s="657"/>
      <c r="B1707" s="8" t="s">
        <v>186</v>
      </c>
      <c r="C1707" s="58">
        <v>698300000000</v>
      </c>
    </row>
    <row r="1708" spans="1:3" x14ac:dyDescent="0.35">
      <c r="A1708" s="657"/>
    </row>
    <row r="1709" spans="1:3" x14ac:dyDescent="0.35">
      <c r="A1709" s="657"/>
      <c r="B1709" s="406" t="s">
        <v>1333</v>
      </c>
    </row>
    <row r="1710" spans="1:3" x14ac:dyDescent="0.35">
      <c r="A1710" s="657"/>
      <c r="B1710" s="32" t="s">
        <v>184</v>
      </c>
      <c r="C1710" s="60" t="s">
        <v>1415</v>
      </c>
    </row>
    <row r="1711" spans="1:3" x14ac:dyDescent="0.35">
      <c r="A1711" s="657"/>
      <c r="B1711" s="8" t="s">
        <v>185</v>
      </c>
      <c r="C1711" s="57" t="s">
        <v>1418</v>
      </c>
    </row>
    <row r="1712" spans="1:3" x14ac:dyDescent="0.35">
      <c r="A1712" s="657"/>
      <c r="B1712" s="8" t="s">
        <v>186</v>
      </c>
      <c r="C1712" s="58">
        <v>1030000000000</v>
      </c>
    </row>
    <row r="1713" spans="1:3" x14ac:dyDescent="0.35">
      <c r="A1713" s="657"/>
    </row>
    <row r="1714" spans="1:3" x14ac:dyDescent="0.35">
      <c r="A1714" s="657"/>
      <c r="B1714" s="406" t="s">
        <v>1334</v>
      </c>
    </row>
    <row r="1715" spans="1:3" x14ac:dyDescent="0.35">
      <c r="A1715" s="657"/>
      <c r="B1715" s="32" t="s">
        <v>184</v>
      </c>
      <c r="C1715" s="60" t="s">
        <v>1415</v>
      </c>
    </row>
    <row r="1716" spans="1:3" x14ac:dyDescent="0.35">
      <c r="A1716" s="657"/>
      <c r="B1716" s="8" t="s">
        <v>185</v>
      </c>
      <c r="C1716" s="57" t="s">
        <v>1418</v>
      </c>
    </row>
    <row r="1717" spans="1:3" x14ac:dyDescent="0.35">
      <c r="A1717" s="657"/>
      <c r="B1717" s="8" t="s">
        <v>186</v>
      </c>
      <c r="C1717" s="58">
        <v>4750000000000</v>
      </c>
    </row>
    <row r="1718" spans="1:3" x14ac:dyDescent="0.35">
      <c r="A1718" s="657"/>
    </row>
    <row r="1719" spans="1:3" x14ac:dyDescent="0.35">
      <c r="A1719" s="657"/>
    </row>
    <row r="1720" spans="1:3" x14ac:dyDescent="0.35">
      <c r="A1720" s="657"/>
    </row>
    <row r="1721" spans="1:3" x14ac:dyDescent="0.35">
      <c r="A1721" s="650" t="s">
        <v>559</v>
      </c>
      <c r="B1721" s="661" t="s">
        <v>816</v>
      </c>
      <c r="C1721" s="662"/>
    </row>
    <row r="1722" spans="1:3" x14ac:dyDescent="0.35">
      <c r="A1722" s="651"/>
    </row>
    <row r="1723" spans="1:3" x14ac:dyDescent="0.35">
      <c r="A1723" s="651"/>
      <c r="B1723" s="406" t="s">
        <v>1331</v>
      </c>
    </row>
    <row r="1724" spans="1:3" x14ac:dyDescent="0.35">
      <c r="A1724" s="651"/>
      <c r="B1724" s="156" t="s">
        <v>184</v>
      </c>
      <c r="C1724" s="144" t="s">
        <v>817</v>
      </c>
    </row>
    <row r="1725" spans="1:3" x14ac:dyDescent="0.35">
      <c r="A1725" s="651"/>
      <c r="B1725" s="127" t="s">
        <v>506</v>
      </c>
      <c r="C1725" s="101" t="s">
        <v>187</v>
      </c>
    </row>
    <row r="1726" spans="1:3" x14ac:dyDescent="0.35">
      <c r="A1726" s="651"/>
      <c r="B1726" s="127" t="s">
        <v>186</v>
      </c>
      <c r="C1726" s="68">
        <v>2.6</v>
      </c>
    </row>
    <row r="1727" spans="1:3" x14ac:dyDescent="0.35">
      <c r="A1727" s="651"/>
    </row>
    <row r="1728" spans="1:3" x14ac:dyDescent="0.35">
      <c r="A1728" s="651"/>
      <c r="B1728" s="406" t="s">
        <v>1333</v>
      </c>
    </row>
    <row r="1729" spans="1:3" x14ac:dyDescent="0.35">
      <c r="A1729" s="651"/>
      <c r="B1729" s="156" t="s">
        <v>184</v>
      </c>
      <c r="C1729" s="144" t="s">
        <v>817</v>
      </c>
    </row>
    <row r="1730" spans="1:3" x14ac:dyDescent="0.35">
      <c r="A1730" s="651"/>
      <c r="B1730" s="127" t="s">
        <v>506</v>
      </c>
      <c r="C1730" s="101" t="s">
        <v>187</v>
      </c>
    </row>
    <row r="1731" spans="1:3" x14ac:dyDescent="0.35">
      <c r="A1731" s="651"/>
      <c r="B1731" s="127" t="s">
        <v>186</v>
      </c>
      <c r="C1731" s="68">
        <v>4.5</v>
      </c>
    </row>
    <row r="1732" spans="1:3" x14ac:dyDescent="0.35">
      <c r="A1732" s="651"/>
    </row>
    <row r="1733" spans="1:3" x14ac:dyDescent="0.35">
      <c r="A1733" s="651"/>
      <c r="B1733" s="406" t="s">
        <v>1334</v>
      </c>
    </row>
    <row r="1734" spans="1:3" x14ac:dyDescent="0.35">
      <c r="A1734" s="651"/>
      <c r="B1734" s="156" t="s">
        <v>184</v>
      </c>
      <c r="C1734" s="144" t="s">
        <v>817</v>
      </c>
    </row>
    <row r="1735" spans="1:3" x14ac:dyDescent="0.35">
      <c r="A1735" s="651"/>
      <c r="B1735" s="127" t="s">
        <v>506</v>
      </c>
      <c r="C1735" s="101" t="s">
        <v>187</v>
      </c>
    </row>
    <row r="1736" spans="1:3" x14ac:dyDescent="0.35">
      <c r="A1736" s="651"/>
      <c r="B1736" s="127" t="s">
        <v>186</v>
      </c>
      <c r="C1736" s="68">
        <v>6</v>
      </c>
    </row>
    <row r="1737" spans="1:3" x14ac:dyDescent="0.35">
      <c r="A1737" s="651"/>
    </row>
    <row r="1738" spans="1:3" x14ac:dyDescent="0.35">
      <c r="A1738" s="651"/>
      <c r="B1738" s="406" t="s">
        <v>1421</v>
      </c>
    </row>
    <row r="1739" spans="1:3" x14ac:dyDescent="0.35">
      <c r="A1739" s="651"/>
      <c r="B1739" s="156" t="s">
        <v>184</v>
      </c>
      <c r="C1739" s="144" t="s">
        <v>817</v>
      </c>
    </row>
    <row r="1740" spans="1:3" x14ac:dyDescent="0.35">
      <c r="A1740" s="651"/>
      <c r="B1740" s="127" t="s">
        <v>506</v>
      </c>
      <c r="C1740" s="101" t="s">
        <v>187</v>
      </c>
    </row>
    <row r="1741" spans="1:3" x14ac:dyDescent="0.35">
      <c r="A1741" s="651"/>
      <c r="B1741" s="127" t="s">
        <v>186</v>
      </c>
      <c r="C1741" s="68">
        <v>8.5</v>
      </c>
    </row>
    <row r="1742" spans="1:3" x14ac:dyDescent="0.35">
      <c r="A1742" s="651"/>
    </row>
    <row r="1743" spans="1:3" x14ac:dyDescent="0.35">
      <c r="A1743" s="651"/>
    </row>
    <row r="1744" spans="1:3" x14ac:dyDescent="0.35">
      <c r="A1744" s="651"/>
    </row>
    <row r="1745" spans="1:3" x14ac:dyDescent="0.35">
      <c r="A1745" s="651"/>
    </row>
    <row r="1746" spans="1:3" x14ac:dyDescent="0.35">
      <c r="A1746" s="659" t="s">
        <v>1329</v>
      </c>
    </row>
    <row r="1747" spans="1:3" x14ac:dyDescent="0.35">
      <c r="A1747" s="660"/>
      <c r="B1747" s="640" t="s">
        <v>1553</v>
      </c>
      <c r="C1747" s="640"/>
    </row>
    <row r="1748" spans="1:3" x14ac:dyDescent="0.35">
      <c r="A1748" s="660"/>
    </row>
    <row r="1749" spans="1:3" x14ac:dyDescent="0.35">
      <c r="A1749" s="660"/>
      <c r="B1749" s="406" t="s">
        <v>1331</v>
      </c>
    </row>
    <row r="1750" spans="1:3" x14ac:dyDescent="0.35">
      <c r="A1750" s="660"/>
      <c r="B1750" s="8" t="s">
        <v>504</v>
      </c>
      <c r="C1750" s="101" t="s">
        <v>187</v>
      </c>
    </row>
    <row r="1751" spans="1:3" x14ac:dyDescent="0.35">
      <c r="A1751" s="660"/>
      <c r="B1751" s="119" t="s">
        <v>202</v>
      </c>
      <c r="C1751" s="83">
        <v>0</v>
      </c>
    </row>
    <row r="1752" spans="1:3" x14ac:dyDescent="0.35">
      <c r="A1752" s="660"/>
      <c r="B1752" s="119" t="s">
        <v>142</v>
      </c>
      <c r="C1752" s="83">
        <v>0</v>
      </c>
    </row>
    <row r="1753" spans="1:3" x14ac:dyDescent="0.35">
      <c r="A1753" s="660"/>
      <c r="B1753" s="119" t="s">
        <v>203</v>
      </c>
      <c r="C1753" s="83">
        <v>0</v>
      </c>
    </row>
    <row r="1754" spans="1:3" x14ac:dyDescent="0.35">
      <c r="A1754" s="660"/>
      <c r="B1754" s="119" t="s">
        <v>225</v>
      </c>
      <c r="C1754" s="83">
        <v>0</v>
      </c>
    </row>
    <row r="1755" spans="1:3" x14ac:dyDescent="0.35">
      <c r="A1755" s="660"/>
      <c r="B1755" s="119" t="s">
        <v>204</v>
      </c>
      <c r="C1755" s="83">
        <v>0</v>
      </c>
    </row>
    <row r="1756" spans="1:3" x14ac:dyDescent="0.35">
      <c r="A1756" s="660"/>
      <c r="B1756" s="119" t="s">
        <v>146</v>
      </c>
      <c r="C1756" s="83">
        <v>0</v>
      </c>
    </row>
    <row r="1757" spans="1:3" x14ac:dyDescent="0.35">
      <c r="A1757" s="660"/>
      <c r="B1757" s="119" t="s">
        <v>205</v>
      </c>
      <c r="C1757" s="83">
        <v>0</v>
      </c>
    </row>
    <row r="1758" spans="1:3" x14ac:dyDescent="0.35">
      <c r="A1758" s="660"/>
      <c r="B1758" s="119" t="s">
        <v>148</v>
      </c>
      <c r="C1758" s="83">
        <v>0</v>
      </c>
    </row>
    <row r="1759" spans="1:3" x14ac:dyDescent="0.35">
      <c r="A1759" s="660"/>
      <c r="B1759" s="119" t="s">
        <v>149</v>
      </c>
      <c r="C1759" s="83">
        <v>0</v>
      </c>
    </row>
    <row r="1760" spans="1:3" x14ac:dyDescent="0.35">
      <c r="A1760" s="660"/>
    </row>
    <row r="1761" spans="1:3" x14ac:dyDescent="0.35">
      <c r="A1761" s="660"/>
      <c r="B1761" s="406" t="s">
        <v>1333</v>
      </c>
    </row>
    <row r="1762" spans="1:3" x14ac:dyDescent="0.35">
      <c r="A1762" s="660"/>
      <c r="B1762" s="8" t="s">
        <v>504</v>
      </c>
      <c r="C1762" s="101" t="s">
        <v>187</v>
      </c>
    </row>
    <row r="1763" spans="1:3" x14ac:dyDescent="0.35">
      <c r="A1763" s="660"/>
      <c r="B1763" s="119" t="s">
        <v>202</v>
      </c>
      <c r="C1763" s="83">
        <v>0.5</v>
      </c>
    </row>
    <row r="1764" spans="1:3" x14ac:dyDescent="0.35">
      <c r="A1764" s="660"/>
      <c r="B1764" s="119" t="s">
        <v>142</v>
      </c>
      <c r="C1764" s="83">
        <v>0.5</v>
      </c>
    </row>
    <row r="1765" spans="1:3" x14ac:dyDescent="0.35">
      <c r="A1765" s="660"/>
      <c r="B1765" s="119" t="s">
        <v>203</v>
      </c>
      <c r="C1765" s="83">
        <v>0.5</v>
      </c>
    </row>
    <row r="1766" spans="1:3" x14ac:dyDescent="0.35">
      <c r="A1766" s="660"/>
      <c r="B1766" s="119" t="s">
        <v>225</v>
      </c>
      <c r="C1766" s="83">
        <v>0.5</v>
      </c>
    </row>
    <row r="1767" spans="1:3" x14ac:dyDescent="0.35">
      <c r="A1767" s="660"/>
      <c r="B1767" s="119" t="s">
        <v>204</v>
      </c>
      <c r="C1767" s="83">
        <v>0.5</v>
      </c>
    </row>
    <row r="1768" spans="1:3" x14ac:dyDescent="0.35">
      <c r="A1768" s="660"/>
      <c r="B1768" s="119" t="s">
        <v>146</v>
      </c>
      <c r="C1768" s="83">
        <v>0.5</v>
      </c>
    </row>
    <row r="1769" spans="1:3" x14ac:dyDescent="0.35">
      <c r="A1769" s="660"/>
      <c r="B1769" s="119" t="s">
        <v>205</v>
      </c>
      <c r="C1769" s="83">
        <v>0.5</v>
      </c>
    </row>
    <row r="1770" spans="1:3" x14ac:dyDescent="0.35">
      <c r="A1770" s="660"/>
      <c r="B1770" s="119" t="s">
        <v>148</v>
      </c>
      <c r="C1770" s="83">
        <v>0.5</v>
      </c>
    </row>
    <row r="1771" spans="1:3" x14ac:dyDescent="0.35">
      <c r="A1771" s="660"/>
      <c r="B1771" s="119" t="s">
        <v>149</v>
      </c>
      <c r="C1771" s="83">
        <v>0.5</v>
      </c>
    </row>
    <row r="1772" spans="1:3" x14ac:dyDescent="0.35">
      <c r="A1772" s="660"/>
    </row>
    <row r="1773" spans="1:3" x14ac:dyDescent="0.35">
      <c r="A1773" s="660"/>
      <c r="B1773" s="406" t="s">
        <v>1334</v>
      </c>
    </row>
    <row r="1774" spans="1:3" x14ac:dyDescent="0.35">
      <c r="A1774" s="660"/>
      <c r="B1774" s="8" t="s">
        <v>504</v>
      </c>
      <c r="C1774" s="101" t="s">
        <v>187</v>
      </c>
    </row>
    <row r="1775" spans="1:3" x14ac:dyDescent="0.35">
      <c r="A1775" s="660"/>
      <c r="B1775" s="119" t="s">
        <v>202</v>
      </c>
      <c r="C1775" s="83">
        <v>1</v>
      </c>
    </row>
    <row r="1776" spans="1:3" x14ac:dyDescent="0.35">
      <c r="A1776" s="660"/>
      <c r="B1776" s="119" t="s">
        <v>142</v>
      </c>
      <c r="C1776" s="83">
        <v>1</v>
      </c>
    </row>
    <row r="1777" spans="1:9" x14ac:dyDescent="0.35">
      <c r="A1777" s="660"/>
      <c r="B1777" s="119" t="s">
        <v>203</v>
      </c>
      <c r="C1777" s="83">
        <v>1</v>
      </c>
    </row>
    <row r="1778" spans="1:9" x14ac:dyDescent="0.35">
      <c r="A1778" s="660"/>
      <c r="B1778" s="119" t="s">
        <v>225</v>
      </c>
      <c r="C1778" s="83">
        <v>1</v>
      </c>
    </row>
    <row r="1779" spans="1:9" x14ac:dyDescent="0.35">
      <c r="A1779" s="660"/>
      <c r="B1779" s="119" t="s">
        <v>204</v>
      </c>
      <c r="C1779" s="83">
        <v>1</v>
      </c>
    </row>
    <row r="1780" spans="1:9" x14ac:dyDescent="0.35">
      <c r="A1780" s="660"/>
      <c r="B1780" s="119" t="s">
        <v>146</v>
      </c>
      <c r="C1780" s="83">
        <v>1</v>
      </c>
    </row>
    <row r="1781" spans="1:9" x14ac:dyDescent="0.35">
      <c r="A1781" s="660"/>
      <c r="B1781" s="119" t="s">
        <v>205</v>
      </c>
      <c r="C1781" s="83">
        <v>1</v>
      </c>
    </row>
    <row r="1782" spans="1:9" x14ac:dyDescent="0.35">
      <c r="A1782" s="660"/>
      <c r="B1782" s="119" t="s">
        <v>148</v>
      </c>
      <c r="C1782" s="83">
        <v>1</v>
      </c>
    </row>
    <row r="1783" spans="1:9" x14ac:dyDescent="0.35">
      <c r="A1783" s="660"/>
      <c r="B1783" s="119" t="s">
        <v>149</v>
      </c>
      <c r="C1783" s="83">
        <v>1</v>
      </c>
    </row>
    <row r="1784" spans="1:9" x14ac:dyDescent="0.35">
      <c r="A1784" s="660"/>
    </row>
    <row r="1785" spans="1:9" x14ac:dyDescent="0.35">
      <c r="A1785" s="660"/>
      <c r="B1785" s="640" t="s">
        <v>1214</v>
      </c>
      <c r="C1785" s="640"/>
    </row>
    <row r="1786" spans="1:9" x14ac:dyDescent="0.35">
      <c r="A1786" s="660"/>
    </row>
    <row r="1787" spans="1:9" x14ac:dyDescent="0.35">
      <c r="A1787" s="660"/>
      <c r="B1787" s="652" t="s">
        <v>1331</v>
      </c>
      <c r="C1787" s="653"/>
      <c r="D1787" s="653"/>
      <c r="E1787" s="653"/>
      <c r="F1787" s="653"/>
      <c r="G1787" s="653"/>
      <c r="H1787" s="653"/>
      <c r="I1787" s="653"/>
    </row>
    <row r="1788" spans="1:9" ht="14.9" customHeight="1" x14ac:dyDescent="0.35">
      <c r="A1788" s="660"/>
      <c r="B1788" s="654" t="s">
        <v>1215</v>
      </c>
      <c r="C1788" s="655"/>
      <c r="E1788" s="654" t="s">
        <v>1216</v>
      </c>
      <c r="F1788" s="655"/>
      <c r="H1788" s="654" t="s">
        <v>1217</v>
      </c>
      <c r="I1788" s="655"/>
    </row>
    <row r="1789" spans="1:9" x14ac:dyDescent="0.35">
      <c r="A1789" s="660"/>
      <c r="B1789" s="8" t="s">
        <v>504</v>
      </c>
      <c r="C1789" s="115" t="s">
        <v>187</v>
      </c>
      <c r="E1789" s="8" t="s">
        <v>504</v>
      </c>
      <c r="F1789" s="115" t="s">
        <v>187</v>
      </c>
      <c r="H1789" s="8" t="s">
        <v>504</v>
      </c>
      <c r="I1789" s="115" t="s">
        <v>187</v>
      </c>
    </row>
    <row r="1790" spans="1:9" x14ac:dyDescent="0.35">
      <c r="A1790" s="660"/>
      <c r="B1790" s="119" t="s">
        <v>202</v>
      </c>
      <c r="C1790" s="449">
        <v>0</v>
      </c>
      <c r="E1790" s="119" t="s">
        <v>202</v>
      </c>
      <c r="F1790" s="449">
        <v>0</v>
      </c>
      <c r="H1790" s="119" t="s">
        <v>202</v>
      </c>
      <c r="I1790" s="449">
        <v>0</v>
      </c>
    </row>
    <row r="1791" spans="1:9" x14ac:dyDescent="0.35">
      <c r="A1791" s="660"/>
      <c r="B1791" s="119" t="s">
        <v>142</v>
      </c>
      <c r="C1791" s="449">
        <v>0</v>
      </c>
      <c r="E1791" s="119" t="s">
        <v>142</v>
      </c>
      <c r="F1791" s="449">
        <v>0</v>
      </c>
      <c r="H1791" s="119" t="s">
        <v>142</v>
      </c>
      <c r="I1791" s="449">
        <v>0</v>
      </c>
    </row>
    <row r="1792" spans="1:9" x14ac:dyDescent="0.35">
      <c r="A1792" s="660"/>
      <c r="B1792" s="119" t="s">
        <v>203</v>
      </c>
      <c r="C1792" s="449">
        <v>0</v>
      </c>
      <c r="E1792" s="119" t="s">
        <v>203</v>
      </c>
      <c r="F1792" s="449">
        <v>0</v>
      </c>
      <c r="H1792" s="119" t="s">
        <v>203</v>
      </c>
      <c r="I1792" s="449">
        <v>0</v>
      </c>
    </row>
    <row r="1793" spans="1:9" x14ac:dyDescent="0.35">
      <c r="A1793" s="660"/>
      <c r="B1793" s="119" t="s">
        <v>225</v>
      </c>
      <c r="C1793" s="449">
        <v>0</v>
      </c>
      <c r="E1793" s="119" t="s">
        <v>225</v>
      </c>
      <c r="F1793" s="449">
        <v>0</v>
      </c>
      <c r="H1793" s="119" t="s">
        <v>225</v>
      </c>
      <c r="I1793" s="449">
        <v>0</v>
      </c>
    </row>
    <row r="1794" spans="1:9" x14ac:dyDescent="0.35">
      <c r="A1794" s="660"/>
      <c r="B1794" s="119" t="s">
        <v>204</v>
      </c>
      <c r="C1794" s="449">
        <v>0</v>
      </c>
      <c r="E1794" s="119" t="s">
        <v>204</v>
      </c>
      <c r="F1794" s="449">
        <v>0</v>
      </c>
      <c r="H1794" s="119" t="s">
        <v>204</v>
      </c>
      <c r="I1794" s="449">
        <v>0</v>
      </c>
    </row>
    <row r="1795" spans="1:9" x14ac:dyDescent="0.35">
      <c r="A1795" s="660"/>
      <c r="B1795" s="119" t="s">
        <v>146</v>
      </c>
      <c r="C1795" s="449">
        <v>0</v>
      </c>
      <c r="E1795" s="119" t="s">
        <v>146</v>
      </c>
      <c r="F1795" s="449">
        <v>0</v>
      </c>
      <c r="H1795" s="119" t="s">
        <v>146</v>
      </c>
      <c r="I1795" s="449">
        <v>0</v>
      </c>
    </row>
    <row r="1796" spans="1:9" x14ac:dyDescent="0.35">
      <c r="A1796" s="660"/>
      <c r="B1796" s="119" t="s">
        <v>205</v>
      </c>
      <c r="C1796" s="449">
        <v>0</v>
      </c>
      <c r="E1796" s="119" t="s">
        <v>205</v>
      </c>
      <c r="F1796" s="449">
        <v>0</v>
      </c>
      <c r="H1796" s="119" t="s">
        <v>205</v>
      </c>
      <c r="I1796" s="449">
        <v>0</v>
      </c>
    </row>
    <row r="1797" spans="1:9" x14ac:dyDescent="0.35">
      <c r="A1797" s="660"/>
      <c r="B1797" s="119" t="s">
        <v>148</v>
      </c>
      <c r="C1797" s="449">
        <v>0</v>
      </c>
      <c r="E1797" s="119" t="s">
        <v>148</v>
      </c>
      <c r="F1797" s="449">
        <v>0</v>
      </c>
      <c r="H1797" s="119" t="s">
        <v>148</v>
      </c>
      <c r="I1797" s="449">
        <v>0</v>
      </c>
    </row>
    <row r="1798" spans="1:9" x14ac:dyDescent="0.35">
      <c r="A1798" s="660"/>
      <c r="B1798" s="119" t="s">
        <v>149</v>
      </c>
      <c r="C1798" s="449">
        <v>0</v>
      </c>
      <c r="E1798" s="119" t="s">
        <v>149</v>
      </c>
      <c r="F1798" s="449">
        <v>0</v>
      </c>
      <c r="H1798" s="119" t="s">
        <v>149</v>
      </c>
      <c r="I1798" s="449">
        <v>0</v>
      </c>
    </row>
    <row r="1799" spans="1:9" x14ac:dyDescent="0.35">
      <c r="A1799" s="660"/>
    </row>
    <row r="1800" spans="1:9" x14ac:dyDescent="0.35">
      <c r="A1800" s="660"/>
      <c r="B1800" s="652" t="s">
        <v>1333</v>
      </c>
      <c r="C1800" s="653"/>
      <c r="D1800" s="653"/>
      <c r="E1800" s="653"/>
      <c r="F1800" s="653"/>
      <c r="G1800" s="653"/>
      <c r="H1800" s="653"/>
      <c r="I1800" s="653"/>
    </row>
    <row r="1801" spans="1:9" ht="14.9" customHeight="1" x14ac:dyDescent="0.35">
      <c r="A1801" s="660"/>
      <c r="B1801" s="654" t="s">
        <v>1215</v>
      </c>
      <c r="C1801" s="655"/>
      <c r="E1801" s="654" t="s">
        <v>1216</v>
      </c>
      <c r="F1801" s="655"/>
      <c r="H1801" s="654" t="s">
        <v>1217</v>
      </c>
      <c r="I1801" s="655"/>
    </row>
    <row r="1802" spans="1:9" x14ac:dyDescent="0.35">
      <c r="A1802" s="660"/>
      <c r="B1802" s="8" t="s">
        <v>504</v>
      </c>
      <c r="C1802" s="115" t="s">
        <v>187</v>
      </c>
      <c r="E1802" s="8" t="s">
        <v>504</v>
      </c>
      <c r="F1802" s="115" t="s">
        <v>187</v>
      </c>
      <c r="H1802" s="8" t="s">
        <v>504</v>
      </c>
      <c r="I1802" s="115" t="s">
        <v>187</v>
      </c>
    </row>
    <row r="1803" spans="1:9" x14ac:dyDescent="0.35">
      <c r="A1803" s="660"/>
      <c r="B1803" s="119" t="s">
        <v>202</v>
      </c>
      <c r="C1803" s="449">
        <v>0.8</v>
      </c>
      <c r="E1803" s="119" t="s">
        <v>202</v>
      </c>
      <c r="F1803" s="449">
        <v>0.8</v>
      </c>
      <c r="H1803" s="119" t="s">
        <v>202</v>
      </c>
      <c r="I1803" s="449">
        <v>0.8</v>
      </c>
    </row>
    <row r="1804" spans="1:9" x14ac:dyDescent="0.35">
      <c r="A1804" s="660"/>
      <c r="B1804" s="119" t="s">
        <v>142</v>
      </c>
      <c r="C1804" s="449">
        <v>0.8</v>
      </c>
      <c r="E1804" s="119" t="s">
        <v>142</v>
      </c>
      <c r="F1804" s="449">
        <v>0.8</v>
      </c>
      <c r="H1804" s="119" t="s">
        <v>142</v>
      </c>
      <c r="I1804" s="449">
        <v>0.8</v>
      </c>
    </row>
    <row r="1805" spans="1:9" x14ac:dyDescent="0.35">
      <c r="A1805" s="660"/>
      <c r="B1805" s="119" t="s">
        <v>203</v>
      </c>
      <c r="C1805" s="449">
        <v>0.8</v>
      </c>
      <c r="E1805" s="119" t="s">
        <v>203</v>
      </c>
      <c r="F1805" s="449">
        <v>0.8</v>
      </c>
      <c r="H1805" s="119" t="s">
        <v>203</v>
      </c>
      <c r="I1805" s="449">
        <v>0.8</v>
      </c>
    </row>
    <row r="1806" spans="1:9" x14ac:dyDescent="0.35">
      <c r="A1806" s="660"/>
      <c r="B1806" s="119" t="s">
        <v>225</v>
      </c>
      <c r="C1806" s="449">
        <v>0.8</v>
      </c>
      <c r="E1806" s="119" t="s">
        <v>225</v>
      </c>
      <c r="F1806" s="449">
        <v>0.8</v>
      </c>
      <c r="H1806" s="119" t="s">
        <v>225</v>
      </c>
      <c r="I1806" s="449">
        <v>0.8</v>
      </c>
    </row>
    <row r="1807" spans="1:9" x14ac:dyDescent="0.35">
      <c r="A1807" s="660"/>
      <c r="B1807" s="119" t="s">
        <v>204</v>
      </c>
      <c r="C1807" s="449">
        <v>0.8</v>
      </c>
      <c r="E1807" s="119" t="s">
        <v>204</v>
      </c>
      <c r="F1807" s="449">
        <v>0.8</v>
      </c>
      <c r="H1807" s="119" t="s">
        <v>204</v>
      </c>
      <c r="I1807" s="449">
        <v>0.8</v>
      </c>
    </row>
    <row r="1808" spans="1:9" x14ac:dyDescent="0.35">
      <c r="A1808" s="660"/>
      <c r="B1808" s="119" t="s">
        <v>146</v>
      </c>
      <c r="C1808" s="449">
        <v>0.8</v>
      </c>
      <c r="E1808" s="119" t="s">
        <v>146</v>
      </c>
      <c r="F1808" s="449">
        <v>0.8</v>
      </c>
      <c r="H1808" s="119" t="s">
        <v>146</v>
      </c>
      <c r="I1808" s="449">
        <v>0.8</v>
      </c>
    </row>
    <row r="1809" spans="1:9" x14ac:dyDescent="0.35">
      <c r="A1809" s="660"/>
      <c r="B1809" s="119" t="s">
        <v>205</v>
      </c>
      <c r="C1809" s="449">
        <v>0.8</v>
      </c>
      <c r="E1809" s="119" t="s">
        <v>205</v>
      </c>
      <c r="F1809" s="449">
        <v>0.8</v>
      </c>
      <c r="H1809" s="119" t="s">
        <v>205</v>
      </c>
      <c r="I1809" s="449">
        <v>0.8</v>
      </c>
    </row>
    <row r="1810" spans="1:9" x14ac:dyDescent="0.35">
      <c r="A1810" s="660"/>
      <c r="B1810" s="119" t="s">
        <v>148</v>
      </c>
      <c r="C1810" s="449">
        <v>0.8</v>
      </c>
      <c r="E1810" s="119" t="s">
        <v>148</v>
      </c>
      <c r="F1810" s="449">
        <v>0.8</v>
      </c>
      <c r="H1810" s="119" t="s">
        <v>148</v>
      </c>
      <c r="I1810" s="449">
        <v>0.8</v>
      </c>
    </row>
    <row r="1811" spans="1:9" x14ac:dyDescent="0.35">
      <c r="A1811" s="660"/>
      <c r="B1811" s="119" t="s">
        <v>149</v>
      </c>
      <c r="C1811" s="449">
        <v>0.8</v>
      </c>
      <c r="E1811" s="119" t="s">
        <v>149</v>
      </c>
      <c r="F1811" s="449">
        <v>0.8</v>
      </c>
      <c r="H1811" s="119" t="s">
        <v>149</v>
      </c>
      <c r="I1811" s="449">
        <v>0.8</v>
      </c>
    </row>
    <row r="1812" spans="1:9" x14ac:dyDescent="0.35">
      <c r="A1812" s="660"/>
    </row>
    <row r="1813" spans="1:9" x14ac:dyDescent="0.35">
      <c r="A1813" s="660"/>
      <c r="B1813" s="652" t="s">
        <v>1334</v>
      </c>
      <c r="C1813" s="653"/>
      <c r="D1813" s="653"/>
      <c r="E1813" s="653"/>
      <c r="F1813" s="653"/>
      <c r="G1813" s="653"/>
      <c r="H1813" s="653"/>
      <c r="I1813" s="653"/>
    </row>
    <row r="1814" spans="1:9" ht="14.9" customHeight="1" x14ac:dyDescent="0.35">
      <c r="A1814" s="660"/>
      <c r="B1814" s="654" t="s">
        <v>1215</v>
      </c>
      <c r="C1814" s="655"/>
      <c r="E1814" s="654" t="s">
        <v>1216</v>
      </c>
      <c r="F1814" s="655"/>
      <c r="H1814" s="654" t="s">
        <v>1217</v>
      </c>
      <c r="I1814" s="655"/>
    </row>
    <row r="1815" spans="1:9" x14ac:dyDescent="0.35">
      <c r="A1815" s="660"/>
      <c r="B1815" s="8" t="s">
        <v>504</v>
      </c>
      <c r="C1815" s="115" t="s">
        <v>187</v>
      </c>
      <c r="E1815" s="8" t="s">
        <v>504</v>
      </c>
      <c r="F1815" s="115" t="s">
        <v>187</v>
      </c>
      <c r="H1815" s="8" t="s">
        <v>504</v>
      </c>
      <c r="I1815" s="115" t="s">
        <v>187</v>
      </c>
    </row>
    <row r="1816" spans="1:9" x14ac:dyDescent="0.35">
      <c r="A1816" s="660"/>
      <c r="B1816" s="119" t="s">
        <v>202</v>
      </c>
      <c r="C1816" s="449">
        <v>1</v>
      </c>
      <c r="E1816" s="119" t="s">
        <v>202</v>
      </c>
      <c r="F1816" s="449">
        <v>1</v>
      </c>
      <c r="H1816" s="119" t="s">
        <v>202</v>
      </c>
      <c r="I1816" s="449">
        <v>1</v>
      </c>
    </row>
    <row r="1817" spans="1:9" x14ac:dyDescent="0.35">
      <c r="A1817" s="660"/>
      <c r="B1817" s="119" t="s">
        <v>142</v>
      </c>
      <c r="C1817" s="449">
        <v>1</v>
      </c>
      <c r="E1817" s="119" t="s">
        <v>142</v>
      </c>
      <c r="F1817" s="449">
        <v>1</v>
      </c>
      <c r="H1817" s="119" t="s">
        <v>142</v>
      </c>
      <c r="I1817" s="449">
        <v>1</v>
      </c>
    </row>
    <row r="1818" spans="1:9" x14ac:dyDescent="0.35">
      <c r="A1818" s="660"/>
      <c r="B1818" s="119" t="s">
        <v>203</v>
      </c>
      <c r="C1818" s="449">
        <v>1</v>
      </c>
      <c r="E1818" s="119" t="s">
        <v>203</v>
      </c>
      <c r="F1818" s="449">
        <v>1</v>
      </c>
      <c r="H1818" s="119" t="s">
        <v>203</v>
      </c>
      <c r="I1818" s="449">
        <v>1</v>
      </c>
    </row>
    <row r="1819" spans="1:9" x14ac:dyDescent="0.35">
      <c r="A1819" s="660"/>
      <c r="B1819" s="119" t="s">
        <v>225</v>
      </c>
      <c r="C1819" s="449">
        <v>1</v>
      </c>
      <c r="E1819" s="119" t="s">
        <v>225</v>
      </c>
      <c r="F1819" s="449">
        <v>1</v>
      </c>
      <c r="H1819" s="119" t="s">
        <v>225</v>
      </c>
      <c r="I1819" s="449">
        <v>1</v>
      </c>
    </row>
    <row r="1820" spans="1:9" x14ac:dyDescent="0.35">
      <c r="A1820" s="660"/>
      <c r="B1820" s="119" t="s">
        <v>204</v>
      </c>
      <c r="C1820" s="449">
        <v>1</v>
      </c>
      <c r="E1820" s="119" t="s">
        <v>204</v>
      </c>
      <c r="F1820" s="449">
        <v>1</v>
      </c>
      <c r="H1820" s="119" t="s">
        <v>204</v>
      </c>
      <c r="I1820" s="449">
        <v>1</v>
      </c>
    </row>
    <row r="1821" spans="1:9" x14ac:dyDescent="0.35">
      <c r="A1821" s="660"/>
      <c r="B1821" s="119" t="s">
        <v>146</v>
      </c>
      <c r="C1821" s="449">
        <v>1</v>
      </c>
      <c r="E1821" s="119" t="s">
        <v>146</v>
      </c>
      <c r="F1821" s="449">
        <v>1</v>
      </c>
      <c r="H1821" s="119" t="s">
        <v>146</v>
      </c>
      <c r="I1821" s="449">
        <v>1</v>
      </c>
    </row>
    <row r="1822" spans="1:9" x14ac:dyDescent="0.35">
      <c r="A1822" s="660"/>
      <c r="B1822" s="119" t="s">
        <v>205</v>
      </c>
      <c r="C1822" s="449">
        <v>1</v>
      </c>
      <c r="E1822" s="119" t="s">
        <v>205</v>
      </c>
      <c r="F1822" s="449">
        <v>1</v>
      </c>
      <c r="H1822" s="119" t="s">
        <v>205</v>
      </c>
      <c r="I1822" s="449">
        <v>1</v>
      </c>
    </row>
    <row r="1823" spans="1:9" x14ac:dyDescent="0.35">
      <c r="A1823" s="660"/>
      <c r="B1823" s="119" t="s">
        <v>148</v>
      </c>
      <c r="C1823" s="449">
        <v>1</v>
      </c>
      <c r="E1823" s="119" t="s">
        <v>148</v>
      </c>
      <c r="F1823" s="449">
        <v>1</v>
      </c>
      <c r="H1823" s="119" t="s">
        <v>148</v>
      </c>
      <c r="I1823" s="449">
        <v>1</v>
      </c>
    </row>
    <row r="1824" spans="1:9" x14ac:dyDescent="0.35">
      <c r="A1824" s="660"/>
      <c r="B1824" s="119" t="s">
        <v>149</v>
      </c>
      <c r="C1824" s="449">
        <v>1</v>
      </c>
      <c r="E1824" s="119" t="s">
        <v>149</v>
      </c>
      <c r="F1824" s="449">
        <v>1</v>
      </c>
      <c r="H1824" s="119" t="s">
        <v>149</v>
      </c>
      <c r="I1824" s="449">
        <v>1</v>
      </c>
    </row>
    <row r="1825" spans="1:16" x14ac:dyDescent="0.35">
      <c r="A1825" s="660"/>
    </row>
    <row r="1826" spans="1:16" x14ac:dyDescent="0.35">
      <c r="A1826" s="660"/>
    </row>
    <row r="1827" spans="1:16" x14ac:dyDescent="0.35">
      <c r="A1827" s="660"/>
      <c r="B1827" s="640" t="s">
        <v>407</v>
      </c>
      <c r="C1827" s="640"/>
    </row>
    <row r="1828" spans="1:16" x14ac:dyDescent="0.35">
      <c r="A1828" s="660"/>
    </row>
    <row r="1829" spans="1:16" x14ac:dyDescent="0.35">
      <c r="A1829" s="660"/>
      <c r="B1829" s="41" t="s">
        <v>381</v>
      </c>
    </row>
    <row r="1830" spans="1:16" x14ac:dyDescent="0.35">
      <c r="A1830" s="660"/>
      <c r="B1830" s="101" t="s">
        <v>187</v>
      </c>
    </row>
    <row r="1831" spans="1:16" x14ac:dyDescent="0.35">
      <c r="A1831" s="660"/>
      <c r="B1831" s="102">
        <v>0.3</v>
      </c>
    </row>
    <row r="1832" spans="1:16" x14ac:dyDescent="0.35">
      <c r="A1832" s="660"/>
    </row>
    <row r="1833" spans="1:16" x14ac:dyDescent="0.35">
      <c r="A1833" s="660"/>
      <c r="B1833" s="652" t="s">
        <v>1331</v>
      </c>
      <c r="C1833" s="653"/>
      <c r="D1833" s="653"/>
      <c r="E1833" s="653"/>
      <c r="F1833" s="653"/>
      <c r="G1833" s="653"/>
      <c r="H1833" s="653"/>
      <c r="I1833" s="653"/>
    </row>
    <row r="1834" spans="1:16" x14ac:dyDescent="0.35">
      <c r="A1834" s="660"/>
      <c r="B1834" s="126" t="s">
        <v>1422</v>
      </c>
      <c r="C1834" s="98"/>
      <c r="H1834" s="88"/>
      <c r="L1834" s="28"/>
      <c r="M1834" s="28"/>
    </row>
    <row r="1835" spans="1:16" ht="19.399999999999999" customHeight="1" x14ac:dyDescent="0.35">
      <c r="A1835" s="660"/>
      <c r="B1835" s="8" t="s">
        <v>505</v>
      </c>
      <c r="C1835" s="41" t="s">
        <v>188</v>
      </c>
      <c r="D1835" s="41" t="s">
        <v>189</v>
      </c>
      <c r="E1835" s="41" t="s">
        <v>190</v>
      </c>
      <c r="F1835" s="41" t="s">
        <v>191</v>
      </c>
      <c r="G1835" s="41" t="s">
        <v>192</v>
      </c>
      <c r="H1835" s="41" t="s">
        <v>193</v>
      </c>
      <c r="I1835" s="41" t="s">
        <v>194</v>
      </c>
      <c r="J1835" s="41" t="s">
        <v>195</v>
      </c>
      <c r="K1835" s="41" t="s">
        <v>196</v>
      </c>
      <c r="L1835" s="41" t="s">
        <v>197</v>
      </c>
      <c r="M1835" s="41" t="s">
        <v>198</v>
      </c>
      <c r="N1835" s="41" t="s">
        <v>199</v>
      </c>
      <c r="O1835" s="41" t="s">
        <v>200</v>
      </c>
      <c r="P1835" s="41" t="s">
        <v>201</v>
      </c>
    </row>
    <row r="1836" spans="1:16" x14ac:dyDescent="0.35">
      <c r="A1836" s="660"/>
      <c r="B1836" s="123" t="s">
        <v>202</v>
      </c>
      <c r="C1836" s="102">
        <v>84.68</v>
      </c>
      <c r="D1836" s="102">
        <v>18.25</v>
      </c>
      <c r="E1836" s="102">
        <v>45.625</v>
      </c>
      <c r="F1836" s="102">
        <v>182.5</v>
      </c>
      <c r="G1836" s="102">
        <v>14.6</v>
      </c>
      <c r="H1836" s="102">
        <v>4.3070000000000004</v>
      </c>
      <c r="I1836" s="102">
        <v>91.25</v>
      </c>
      <c r="J1836" s="102">
        <v>4.7450000000000001</v>
      </c>
      <c r="K1836" s="102">
        <v>5.1100000000000003</v>
      </c>
      <c r="L1836" s="102">
        <v>10.585000000000001</v>
      </c>
      <c r="M1836" s="102">
        <v>10.220000000000001</v>
      </c>
      <c r="N1836" s="102">
        <v>11.315</v>
      </c>
      <c r="O1836" s="102">
        <v>0</v>
      </c>
      <c r="P1836" s="102">
        <v>0</v>
      </c>
    </row>
    <row r="1837" spans="1:16" x14ac:dyDescent="0.35">
      <c r="A1837" s="660"/>
      <c r="B1837" s="123" t="s">
        <v>142</v>
      </c>
      <c r="C1837" s="102">
        <v>84.68</v>
      </c>
      <c r="D1837" s="102">
        <v>18.25</v>
      </c>
      <c r="E1837" s="102">
        <v>45.625</v>
      </c>
      <c r="F1837" s="102">
        <v>182.5</v>
      </c>
      <c r="G1837" s="102">
        <v>14.6</v>
      </c>
      <c r="H1837" s="102">
        <v>4.3070000000000004</v>
      </c>
      <c r="I1837" s="102">
        <v>91.25</v>
      </c>
      <c r="J1837" s="102">
        <v>4.7450000000000001</v>
      </c>
      <c r="K1837" s="102">
        <v>5.1100000000000003</v>
      </c>
      <c r="L1837" s="102">
        <v>10.585000000000001</v>
      </c>
      <c r="M1837" s="102">
        <v>10.220000000000001</v>
      </c>
      <c r="N1837" s="102">
        <v>11.315</v>
      </c>
      <c r="O1837" s="102">
        <v>0</v>
      </c>
      <c r="P1837" s="102">
        <v>0</v>
      </c>
    </row>
    <row r="1838" spans="1:16" x14ac:dyDescent="0.35">
      <c r="A1838" s="660"/>
      <c r="B1838" s="123" t="s">
        <v>203</v>
      </c>
      <c r="C1838" s="102">
        <v>84.68</v>
      </c>
      <c r="D1838" s="102">
        <v>18.25</v>
      </c>
      <c r="E1838" s="102">
        <v>45.625</v>
      </c>
      <c r="F1838" s="102">
        <v>182.5</v>
      </c>
      <c r="G1838" s="102">
        <v>14.6</v>
      </c>
      <c r="H1838" s="102">
        <v>4.3070000000000004</v>
      </c>
      <c r="I1838" s="102">
        <v>91.25</v>
      </c>
      <c r="J1838" s="102">
        <v>4.7450000000000001</v>
      </c>
      <c r="K1838" s="102">
        <v>5.1100000000000003</v>
      </c>
      <c r="L1838" s="102">
        <v>10.585000000000001</v>
      </c>
      <c r="M1838" s="102">
        <v>10.220000000000001</v>
      </c>
      <c r="N1838" s="102">
        <v>11.315</v>
      </c>
      <c r="O1838" s="102">
        <v>0</v>
      </c>
      <c r="P1838" s="102">
        <v>0</v>
      </c>
    </row>
    <row r="1839" spans="1:16" x14ac:dyDescent="0.35">
      <c r="A1839" s="660"/>
      <c r="B1839" s="123" t="s">
        <v>144</v>
      </c>
      <c r="C1839" s="102">
        <v>84.68</v>
      </c>
      <c r="D1839" s="102">
        <v>18.25</v>
      </c>
      <c r="E1839" s="102">
        <v>45.625</v>
      </c>
      <c r="F1839" s="102">
        <v>182.5</v>
      </c>
      <c r="G1839" s="102">
        <v>14.6</v>
      </c>
      <c r="H1839" s="102">
        <v>4.3070000000000004</v>
      </c>
      <c r="I1839" s="102">
        <v>91.25</v>
      </c>
      <c r="J1839" s="102">
        <v>4.7450000000000001</v>
      </c>
      <c r="K1839" s="102">
        <v>5.1100000000000003</v>
      </c>
      <c r="L1839" s="102">
        <v>10.585000000000001</v>
      </c>
      <c r="M1839" s="102">
        <v>10.220000000000001</v>
      </c>
      <c r="N1839" s="102">
        <v>11.315</v>
      </c>
      <c r="O1839" s="102">
        <v>0</v>
      </c>
      <c r="P1839" s="102">
        <v>0</v>
      </c>
    </row>
    <row r="1840" spans="1:16" x14ac:dyDescent="0.35">
      <c r="A1840" s="660"/>
      <c r="B1840" s="123" t="s">
        <v>204</v>
      </c>
      <c r="C1840" s="102">
        <v>84.68</v>
      </c>
      <c r="D1840" s="102">
        <v>18.25</v>
      </c>
      <c r="E1840" s="102">
        <v>45.625</v>
      </c>
      <c r="F1840" s="102">
        <v>182.5</v>
      </c>
      <c r="G1840" s="102">
        <v>14.6</v>
      </c>
      <c r="H1840" s="102">
        <v>4.3070000000000004</v>
      </c>
      <c r="I1840" s="102">
        <v>91.25</v>
      </c>
      <c r="J1840" s="102">
        <v>4.7450000000000001</v>
      </c>
      <c r="K1840" s="102">
        <v>5.1100000000000003</v>
      </c>
      <c r="L1840" s="102">
        <v>10.585000000000001</v>
      </c>
      <c r="M1840" s="102">
        <v>10.220000000000001</v>
      </c>
      <c r="N1840" s="102">
        <v>11.315</v>
      </c>
      <c r="O1840" s="102">
        <v>0</v>
      </c>
      <c r="P1840" s="102">
        <v>0</v>
      </c>
    </row>
    <row r="1841" spans="1:16" x14ac:dyDescent="0.35">
      <c r="A1841" s="660"/>
      <c r="B1841" s="123" t="s">
        <v>146</v>
      </c>
      <c r="C1841" s="102">
        <v>84.68</v>
      </c>
      <c r="D1841" s="102">
        <v>18.25</v>
      </c>
      <c r="E1841" s="102">
        <v>45.625</v>
      </c>
      <c r="F1841" s="102">
        <v>182.5</v>
      </c>
      <c r="G1841" s="102">
        <v>14.6</v>
      </c>
      <c r="H1841" s="102">
        <v>4.3070000000000004</v>
      </c>
      <c r="I1841" s="102">
        <v>91.25</v>
      </c>
      <c r="J1841" s="102">
        <v>4.7450000000000001</v>
      </c>
      <c r="K1841" s="102">
        <v>5.1100000000000003</v>
      </c>
      <c r="L1841" s="102">
        <v>10.585000000000001</v>
      </c>
      <c r="M1841" s="102">
        <v>10.220000000000001</v>
      </c>
      <c r="N1841" s="102">
        <v>11.315</v>
      </c>
      <c r="O1841" s="102">
        <v>0</v>
      </c>
      <c r="P1841" s="102">
        <v>0</v>
      </c>
    </row>
    <row r="1842" spans="1:16" x14ac:dyDescent="0.35">
      <c r="A1842" s="660"/>
      <c r="B1842" s="123" t="s">
        <v>205</v>
      </c>
      <c r="C1842" s="102">
        <v>84.68</v>
      </c>
      <c r="D1842" s="102">
        <v>18.25</v>
      </c>
      <c r="E1842" s="102">
        <v>45.625</v>
      </c>
      <c r="F1842" s="102">
        <v>182.5</v>
      </c>
      <c r="G1842" s="102">
        <v>14.6</v>
      </c>
      <c r="H1842" s="102">
        <v>4.3070000000000004</v>
      </c>
      <c r="I1842" s="102">
        <v>91.25</v>
      </c>
      <c r="J1842" s="102">
        <v>4.7450000000000001</v>
      </c>
      <c r="K1842" s="102">
        <v>5.1100000000000003</v>
      </c>
      <c r="L1842" s="102">
        <v>10.585000000000001</v>
      </c>
      <c r="M1842" s="102">
        <v>10.220000000000001</v>
      </c>
      <c r="N1842" s="102">
        <v>11.315</v>
      </c>
      <c r="O1842" s="102">
        <v>0</v>
      </c>
      <c r="P1842" s="102">
        <v>0</v>
      </c>
    </row>
    <row r="1843" spans="1:16" x14ac:dyDescent="0.35">
      <c r="A1843" s="660"/>
      <c r="B1843" s="123" t="s">
        <v>148</v>
      </c>
      <c r="C1843" s="102">
        <v>84.68</v>
      </c>
      <c r="D1843" s="102">
        <v>18.25</v>
      </c>
      <c r="E1843" s="102">
        <v>45.625</v>
      </c>
      <c r="F1843" s="102">
        <v>182.5</v>
      </c>
      <c r="G1843" s="102">
        <v>14.6</v>
      </c>
      <c r="H1843" s="102">
        <v>4.3070000000000004</v>
      </c>
      <c r="I1843" s="102">
        <v>91.25</v>
      </c>
      <c r="J1843" s="102">
        <v>4.7450000000000001</v>
      </c>
      <c r="K1843" s="102">
        <v>5.1100000000000003</v>
      </c>
      <c r="L1843" s="102">
        <v>10.585000000000001</v>
      </c>
      <c r="M1843" s="102">
        <v>10.220000000000001</v>
      </c>
      <c r="N1843" s="102">
        <v>11.315</v>
      </c>
      <c r="O1843" s="102">
        <v>0</v>
      </c>
      <c r="P1843" s="102">
        <v>0</v>
      </c>
    </row>
    <row r="1844" spans="1:16" x14ac:dyDescent="0.35">
      <c r="A1844" s="660"/>
      <c r="B1844" s="123" t="s">
        <v>149</v>
      </c>
      <c r="C1844" s="102">
        <v>84.68</v>
      </c>
      <c r="D1844" s="102">
        <v>18.25</v>
      </c>
      <c r="E1844" s="102">
        <v>45.625</v>
      </c>
      <c r="F1844" s="102">
        <v>182.5</v>
      </c>
      <c r="G1844" s="102">
        <v>14.6</v>
      </c>
      <c r="H1844" s="102">
        <v>4.3070000000000004</v>
      </c>
      <c r="I1844" s="102">
        <v>91.25</v>
      </c>
      <c r="J1844" s="102">
        <v>4.7450000000000001</v>
      </c>
      <c r="K1844" s="102">
        <v>5.1100000000000003</v>
      </c>
      <c r="L1844" s="102">
        <v>10.585000000000001</v>
      </c>
      <c r="M1844" s="102">
        <v>10.220000000000001</v>
      </c>
      <c r="N1844" s="102">
        <v>11.315</v>
      </c>
      <c r="O1844" s="102">
        <v>0</v>
      </c>
      <c r="P1844" s="102">
        <v>0</v>
      </c>
    </row>
    <row r="1845" spans="1:16" x14ac:dyDescent="0.35">
      <c r="A1845" s="660"/>
    </row>
    <row r="1846" spans="1:16" x14ac:dyDescent="0.35">
      <c r="A1846" s="660"/>
      <c r="B1846" s="652" t="s">
        <v>1333</v>
      </c>
      <c r="C1846" s="653"/>
      <c r="D1846" s="653"/>
      <c r="E1846" s="653"/>
      <c r="F1846" s="653"/>
      <c r="G1846" s="653"/>
      <c r="H1846" s="653"/>
      <c r="I1846" s="653"/>
    </row>
    <row r="1847" spans="1:16" ht="30" customHeight="1" x14ac:dyDescent="0.35">
      <c r="A1847" s="660"/>
      <c r="B1847" s="126" t="s">
        <v>1062</v>
      </c>
    </row>
    <row r="1848" spans="1:16" ht="22.5" customHeight="1" x14ac:dyDescent="0.35">
      <c r="A1848" s="660"/>
      <c r="B1848" s="127" t="s">
        <v>505</v>
      </c>
      <c r="C1848" s="41" t="s">
        <v>188</v>
      </c>
      <c r="D1848" s="41" t="s">
        <v>189</v>
      </c>
      <c r="E1848" s="41" t="s">
        <v>190</v>
      </c>
      <c r="F1848" s="41" t="s">
        <v>191</v>
      </c>
      <c r="G1848" s="41" t="s">
        <v>192</v>
      </c>
      <c r="H1848" s="41" t="s">
        <v>193</v>
      </c>
      <c r="I1848" s="41" t="s">
        <v>194</v>
      </c>
      <c r="J1848" s="41" t="s">
        <v>195</v>
      </c>
      <c r="K1848" s="41" t="s">
        <v>196</v>
      </c>
      <c r="L1848" s="41" t="s">
        <v>197</v>
      </c>
      <c r="M1848" s="41" t="s">
        <v>198</v>
      </c>
      <c r="N1848" s="41" t="s">
        <v>199</v>
      </c>
      <c r="O1848" s="41" t="s">
        <v>200</v>
      </c>
      <c r="P1848" s="41" t="s">
        <v>201</v>
      </c>
    </row>
    <row r="1849" spans="1:16" x14ac:dyDescent="0.35">
      <c r="A1849" s="660"/>
      <c r="B1849" s="123" t="s">
        <v>202</v>
      </c>
      <c r="C1849" s="102">
        <v>126.38879259519562</v>
      </c>
      <c r="D1849" s="102">
        <v>69.755465554343246</v>
      </c>
      <c r="E1849" s="102">
        <v>8.7048660139512979</v>
      </c>
      <c r="F1849" s="102">
        <v>213</v>
      </c>
      <c r="G1849" s="102">
        <v>19.586747759697879</v>
      </c>
      <c r="H1849" s="102">
        <v>4.8272680836494217</v>
      </c>
      <c r="I1849" s="102">
        <v>240.17028885347744</v>
      </c>
      <c r="J1849" s="102">
        <v>12.042162501063169</v>
      </c>
      <c r="K1849" s="102">
        <v>17.066997895849294</v>
      </c>
      <c r="L1849" s="102">
        <v>64.301783089247223</v>
      </c>
      <c r="M1849" s="102">
        <v>22.583893960550288</v>
      </c>
      <c r="N1849" s="102">
        <v>39.6</v>
      </c>
      <c r="O1849" s="102">
        <v>96.2</v>
      </c>
      <c r="P1849" s="102">
        <v>7.5</v>
      </c>
    </row>
    <row r="1850" spans="1:16" x14ac:dyDescent="0.35">
      <c r="A1850" s="660"/>
      <c r="B1850" s="123" t="s">
        <v>142</v>
      </c>
      <c r="C1850" s="102">
        <v>115.68</v>
      </c>
      <c r="D1850" s="102">
        <v>104.05</v>
      </c>
      <c r="E1850" s="102">
        <v>7.6800000000000006</v>
      </c>
      <c r="F1850" s="102">
        <v>224.39999999999998</v>
      </c>
      <c r="G1850" s="102">
        <v>17.43</v>
      </c>
      <c r="H1850" s="102">
        <v>2.54</v>
      </c>
      <c r="I1850" s="102">
        <v>235.48</v>
      </c>
      <c r="J1850" s="102">
        <v>11.08</v>
      </c>
      <c r="K1850" s="102">
        <v>22.61</v>
      </c>
      <c r="L1850" s="102">
        <v>58.88</v>
      </c>
      <c r="M1850" s="102">
        <v>20.76</v>
      </c>
      <c r="N1850" s="102">
        <v>41.28</v>
      </c>
      <c r="O1850" s="102">
        <v>93.14</v>
      </c>
      <c r="P1850" s="102">
        <v>7.8</v>
      </c>
    </row>
    <row r="1851" spans="1:16" x14ac:dyDescent="0.35">
      <c r="A1851" s="660"/>
      <c r="B1851" s="123" t="s">
        <v>203</v>
      </c>
      <c r="C1851" s="102">
        <v>149.40804810550873</v>
      </c>
      <c r="D1851" s="102">
        <v>67.361880288201561</v>
      </c>
      <c r="E1851" s="102">
        <v>11.722828437086886</v>
      </c>
      <c r="F1851" s="102">
        <v>440.70396898440953</v>
      </c>
      <c r="G1851" s="102">
        <v>7.455625073421162</v>
      </c>
      <c r="H1851" s="102">
        <v>1.9266246572427177</v>
      </c>
      <c r="I1851" s="102">
        <v>33.688206790487385</v>
      </c>
      <c r="J1851" s="102">
        <v>18.628166984950226</v>
      </c>
      <c r="K1851" s="102">
        <v>8.4237462787425308</v>
      </c>
      <c r="L1851" s="102">
        <v>53.876580052352452</v>
      </c>
      <c r="M1851" s="102">
        <v>34.855028226337467</v>
      </c>
      <c r="N1851" s="102">
        <v>7.5295693055096411</v>
      </c>
      <c r="O1851" s="102">
        <v>44.693772742972108</v>
      </c>
      <c r="P1851" s="102">
        <v>1.3494088082236684</v>
      </c>
    </row>
    <row r="1852" spans="1:16" x14ac:dyDescent="0.35">
      <c r="A1852" s="660"/>
      <c r="B1852" s="123" t="s">
        <v>144</v>
      </c>
      <c r="C1852" s="102">
        <v>158.02380357906154</v>
      </c>
      <c r="D1852" s="102">
        <v>37.700000000000003</v>
      </c>
      <c r="E1852" s="102">
        <v>8.9126410415436332</v>
      </c>
      <c r="F1852" s="102">
        <v>150.39412942701961</v>
      </c>
      <c r="G1852" s="102">
        <v>10.18</v>
      </c>
      <c r="H1852" s="102">
        <v>1.1409549566607033</v>
      </c>
      <c r="I1852" s="102">
        <v>34.778812059801439</v>
      </c>
      <c r="J1852" s="102">
        <v>8.5977390264833353</v>
      </c>
      <c r="K1852" s="102">
        <v>7.1972249586053563</v>
      </c>
      <c r="L1852" s="102">
        <v>29.950824976219458</v>
      </c>
      <c r="M1852" s="102">
        <v>35.046144629347658</v>
      </c>
      <c r="N1852" s="102">
        <v>24.243369350339623</v>
      </c>
      <c r="O1852" s="102">
        <v>25.571707816740577</v>
      </c>
      <c r="P1852" s="102">
        <v>2.9750458397838258</v>
      </c>
    </row>
    <row r="1853" spans="1:16" x14ac:dyDescent="0.35">
      <c r="A1853" s="660"/>
      <c r="B1853" s="123" t="s">
        <v>204</v>
      </c>
      <c r="C1853" s="102">
        <v>148.46</v>
      </c>
      <c r="D1853" s="102">
        <v>30.79</v>
      </c>
      <c r="E1853" s="102">
        <v>16.71</v>
      </c>
      <c r="F1853" s="102">
        <v>145.06</v>
      </c>
      <c r="G1853" s="102">
        <v>8.67</v>
      </c>
      <c r="H1853" s="102">
        <v>0.04</v>
      </c>
      <c r="I1853" s="102">
        <v>87.53</v>
      </c>
      <c r="J1853" s="102">
        <v>2.58</v>
      </c>
      <c r="K1853" s="102">
        <v>1.3900000000000001</v>
      </c>
      <c r="L1853" s="102">
        <v>2.3000000000000003</v>
      </c>
      <c r="M1853" s="102">
        <v>5.04</v>
      </c>
      <c r="N1853" s="102">
        <v>23.43</v>
      </c>
      <c r="O1853" s="102">
        <v>2.02</v>
      </c>
      <c r="P1853" s="102">
        <v>0.81</v>
      </c>
    </row>
    <row r="1854" spans="1:16" x14ac:dyDescent="0.35">
      <c r="A1854" s="660"/>
      <c r="B1854" s="123" t="s">
        <v>146</v>
      </c>
      <c r="C1854" s="102">
        <v>114.9</v>
      </c>
      <c r="D1854" s="102">
        <v>63.5</v>
      </c>
      <c r="E1854" s="102">
        <v>14.873280010836929</v>
      </c>
      <c r="F1854" s="102">
        <v>154.17780023855337</v>
      </c>
      <c r="G1854" s="102">
        <v>15.5</v>
      </c>
      <c r="H1854" s="102">
        <v>2.417135253252447</v>
      </c>
      <c r="I1854" s="102">
        <v>141.11703732537495</v>
      </c>
      <c r="J1854" s="102">
        <v>9.5759059396834232</v>
      </c>
      <c r="K1854" s="102">
        <v>34.700296318652661</v>
      </c>
      <c r="L1854" s="102">
        <v>49.901510216760684</v>
      </c>
      <c r="M1854" s="102">
        <v>10.85942402663553</v>
      </c>
      <c r="N1854" s="102">
        <v>44.24</v>
      </c>
      <c r="O1854" s="102">
        <v>65.599999999999994</v>
      </c>
      <c r="P1854" s="102">
        <v>5.5</v>
      </c>
    </row>
    <row r="1855" spans="1:16" x14ac:dyDescent="0.35">
      <c r="A1855" s="660"/>
      <c r="B1855" s="123" t="s">
        <v>205</v>
      </c>
      <c r="C1855" s="102">
        <v>147.9</v>
      </c>
      <c r="D1855" s="102">
        <v>113.27</v>
      </c>
      <c r="E1855" s="102">
        <v>3.5</v>
      </c>
      <c r="F1855" s="102">
        <v>185.19</v>
      </c>
      <c r="G1855" s="102">
        <v>13.75</v>
      </c>
      <c r="H1855" s="102">
        <v>3.19</v>
      </c>
      <c r="I1855" s="102">
        <v>166.15</v>
      </c>
      <c r="J1855" s="102">
        <v>15.43</v>
      </c>
      <c r="K1855" s="102">
        <v>18.38</v>
      </c>
      <c r="L1855" s="102">
        <v>56.44</v>
      </c>
      <c r="M1855" s="102">
        <v>22.93</v>
      </c>
      <c r="N1855" s="102">
        <v>49.02</v>
      </c>
      <c r="O1855" s="102">
        <v>79.8</v>
      </c>
      <c r="P1855" s="102">
        <v>4.41</v>
      </c>
    </row>
    <row r="1856" spans="1:16" x14ac:dyDescent="0.35">
      <c r="A1856" s="660"/>
      <c r="B1856" s="123" t="s">
        <v>148</v>
      </c>
      <c r="C1856" s="102">
        <v>119</v>
      </c>
      <c r="D1856" s="102">
        <v>47.4</v>
      </c>
      <c r="E1856" s="102">
        <v>13.50148856367057</v>
      </c>
      <c r="F1856" s="102">
        <v>206.44986269582012</v>
      </c>
      <c r="G1856" s="102">
        <v>25.03</v>
      </c>
      <c r="H1856" s="102">
        <v>3.1328637583566836</v>
      </c>
      <c r="I1856" s="102">
        <v>215.32833884288621</v>
      </c>
      <c r="J1856" s="102">
        <v>15.409116269045944</v>
      </c>
      <c r="K1856" s="102">
        <v>31.091800005865029</v>
      </c>
      <c r="L1856" s="102">
        <v>68.839097068138386</v>
      </c>
      <c r="M1856" s="102">
        <v>18.791132299964442</v>
      </c>
      <c r="N1856" s="102">
        <v>58.7</v>
      </c>
      <c r="O1856" s="102">
        <v>82.8</v>
      </c>
      <c r="P1856" s="102">
        <v>6</v>
      </c>
    </row>
    <row r="1857" spans="1:16" x14ac:dyDescent="0.35">
      <c r="A1857" s="660"/>
      <c r="B1857" s="123" t="s">
        <v>149</v>
      </c>
      <c r="C1857" s="102">
        <v>143.9</v>
      </c>
      <c r="D1857" s="102">
        <v>81.7</v>
      </c>
      <c r="E1857" s="102">
        <v>12.820858157372772</v>
      </c>
      <c r="F1857" s="102">
        <v>141.72394231864041</v>
      </c>
      <c r="G1857" s="102">
        <v>9.4742357357929912</v>
      </c>
      <c r="H1857" s="102">
        <v>0.67639893598126588</v>
      </c>
      <c r="I1857" s="102">
        <v>71.152802588823207</v>
      </c>
      <c r="J1857" s="102">
        <v>4.0463381878294005</v>
      </c>
      <c r="K1857" s="102">
        <v>9.6901330320081644</v>
      </c>
      <c r="L1857" s="102">
        <v>14.026910696521444</v>
      </c>
      <c r="M1857" s="102">
        <v>10.314703381775674</v>
      </c>
      <c r="N1857" s="102">
        <v>19.8</v>
      </c>
      <c r="O1857" s="102">
        <v>23.3</v>
      </c>
      <c r="P1857" s="102">
        <v>0.54</v>
      </c>
    </row>
    <row r="1858" spans="1:16" x14ac:dyDescent="0.35">
      <c r="A1858" s="660"/>
    </row>
    <row r="1859" spans="1:16" x14ac:dyDescent="0.35">
      <c r="A1859" s="660"/>
      <c r="B1859" s="652" t="s">
        <v>1334</v>
      </c>
      <c r="C1859" s="653"/>
      <c r="D1859" s="653"/>
      <c r="E1859" s="653"/>
      <c r="F1859" s="653"/>
      <c r="G1859" s="653"/>
      <c r="H1859" s="653"/>
      <c r="I1859" s="653"/>
    </row>
    <row r="1860" spans="1:16" ht="29" x14ac:dyDescent="0.35">
      <c r="A1860" s="660"/>
      <c r="B1860" s="126" t="s">
        <v>1064</v>
      </c>
      <c r="C1860" s="125"/>
      <c r="D1860" s="85"/>
      <c r="E1860" s="85"/>
      <c r="F1860" s="85"/>
      <c r="G1860" s="85"/>
      <c r="H1860" s="85"/>
      <c r="I1860" s="85"/>
      <c r="J1860" s="85"/>
      <c r="K1860" s="85"/>
      <c r="L1860" s="85"/>
      <c r="M1860" s="85"/>
      <c r="N1860" s="85"/>
      <c r="O1860" s="85"/>
      <c r="P1860" s="85"/>
    </row>
    <row r="1861" spans="1:16" ht="19.399999999999999" customHeight="1" x14ac:dyDescent="0.35">
      <c r="A1861" s="660"/>
      <c r="B1861" s="127" t="s">
        <v>505</v>
      </c>
      <c r="C1861" s="41" t="s">
        <v>188</v>
      </c>
      <c r="D1861" s="41" t="s">
        <v>189</v>
      </c>
      <c r="E1861" s="41" t="s">
        <v>190</v>
      </c>
      <c r="F1861" s="41" t="s">
        <v>191</v>
      </c>
      <c r="G1861" s="41" t="s">
        <v>192</v>
      </c>
      <c r="H1861" s="41" t="s">
        <v>193</v>
      </c>
      <c r="I1861" s="41" t="s">
        <v>194</v>
      </c>
      <c r="J1861" s="41" t="s">
        <v>195</v>
      </c>
      <c r="K1861" s="41" t="s">
        <v>196</v>
      </c>
      <c r="L1861" s="41" t="s">
        <v>197</v>
      </c>
      <c r="M1861" s="41" t="s">
        <v>198</v>
      </c>
      <c r="N1861" s="41" t="s">
        <v>199</v>
      </c>
      <c r="O1861" s="41" t="s">
        <v>200</v>
      </c>
      <c r="P1861" s="41" t="s">
        <v>201</v>
      </c>
    </row>
    <row r="1862" spans="1:16" x14ac:dyDescent="0.35">
      <c r="A1862" s="660"/>
      <c r="B1862" s="123" t="s">
        <v>202</v>
      </c>
      <c r="C1862" s="102">
        <v>126.38879259519562</v>
      </c>
      <c r="D1862" s="102">
        <v>69.755465554343246</v>
      </c>
      <c r="E1862" s="102">
        <v>96.27</v>
      </c>
      <c r="F1862" s="102">
        <v>494.6</v>
      </c>
      <c r="G1862" s="102">
        <v>19.586747759697879</v>
      </c>
      <c r="H1862" s="102">
        <v>0</v>
      </c>
      <c r="I1862" s="102">
        <v>0</v>
      </c>
      <c r="J1862" s="102">
        <v>0</v>
      </c>
      <c r="K1862" s="102">
        <v>0</v>
      </c>
      <c r="L1862" s="102">
        <v>0</v>
      </c>
      <c r="M1862" s="102">
        <v>0</v>
      </c>
      <c r="N1862" s="102">
        <v>39.6</v>
      </c>
      <c r="O1862" s="102">
        <v>96.2</v>
      </c>
      <c r="P1862" s="102">
        <v>7.5</v>
      </c>
    </row>
    <row r="1863" spans="1:16" x14ac:dyDescent="0.35">
      <c r="A1863" s="660"/>
      <c r="B1863" s="123" t="s">
        <v>142</v>
      </c>
      <c r="C1863" s="102">
        <v>115.68</v>
      </c>
      <c r="D1863" s="102">
        <v>104.05</v>
      </c>
      <c r="E1863" s="102">
        <v>85.7453</v>
      </c>
      <c r="F1863" s="102">
        <v>475.45</v>
      </c>
      <c r="G1863" s="102">
        <v>17.43</v>
      </c>
      <c r="H1863" s="102">
        <v>0</v>
      </c>
      <c r="I1863" s="102">
        <v>0</v>
      </c>
      <c r="J1863" s="102">
        <v>0</v>
      </c>
      <c r="K1863" s="102">
        <v>0</v>
      </c>
      <c r="L1863" s="102">
        <v>0</v>
      </c>
      <c r="M1863" s="102">
        <v>0</v>
      </c>
      <c r="N1863" s="102">
        <v>41.28</v>
      </c>
      <c r="O1863" s="102">
        <v>93.14</v>
      </c>
      <c r="P1863" s="102">
        <v>7.8</v>
      </c>
    </row>
    <row r="1864" spans="1:16" x14ac:dyDescent="0.35">
      <c r="A1864" s="660"/>
      <c r="B1864" s="123" t="s">
        <v>203</v>
      </c>
      <c r="C1864" s="102">
        <v>149.40804810550873</v>
      </c>
      <c r="D1864" s="102">
        <v>67.361880288201561</v>
      </c>
      <c r="E1864" s="102">
        <v>67.17</v>
      </c>
      <c r="F1864" s="102">
        <v>619.02</v>
      </c>
      <c r="G1864" s="102">
        <v>7.455625073421162</v>
      </c>
      <c r="H1864" s="102">
        <v>0</v>
      </c>
      <c r="I1864" s="102">
        <v>0</v>
      </c>
      <c r="J1864" s="102">
        <v>0</v>
      </c>
      <c r="K1864" s="102">
        <v>0</v>
      </c>
      <c r="L1864" s="102">
        <v>0</v>
      </c>
      <c r="M1864" s="102">
        <v>0</v>
      </c>
      <c r="N1864" s="102">
        <v>7.5295693055096411</v>
      </c>
      <c r="O1864" s="102">
        <v>44.693772742972108</v>
      </c>
      <c r="P1864" s="102">
        <v>1.3494088082236684</v>
      </c>
    </row>
    <row r="1865" spans="1:16" x14ac:dyDescent="0.35">
      <c r="A1865" s="660"/>
      <c r="B1865" s="123" t="s">
        <v>144</v>
      </c>
      <c r="C1865" s="102">
        <v>158.02380357906154</v>
      </c>
      <c r="D1865" s="102">
        <v>37.700000000000003</v>
      </c>
      <c r="E1865" s="102">
        <v>44.57</v>
      </c>
      <c r="F1865" s="102">
        <v>265.07</v>
      </c>
      <c r="G1865" s="102">
        <v>10.18</v>
      </c>
      <c r="H1865" s="102">
        <v>0</v>
      </c>
      <c r="I1865" s="102">
        <v>0</v>
      </c>
      <c r="J1865" s="102">
        <v>0</v>
      </c>
      <c r="K1865" s="102">
        <v>0</v>
      </c>
      <c r="L1865" s="102">
        <v>0</v>
      </c>
      <c r="M1865" s="102">
        <v>0</v>
      </c>
      <c r="N1865" s="102">
        <v>24.243369350339623</v>
      </c>
      <c r="O1865" s="102">
        <v>25.571707816740577</v>
      </c>
      <c r="P1865" s="102">
        <v>2.9750458397838258</v>
      </c>
    </row>
    <row r="1866" spans="1:16" x14ac:dyDescent="0.35">
      <c r="A1866" s="660"/>
      <c r="B1866" s="123" t="s">
        <v>204</v>
      </c>
      <c r="C1866" s="102">
        <v>148.46</v>
      </c>
      <c r="D1866" s="102">
        <v>30.79</v>
      </c>
      <c r="E1866" s="102">
        <v>31.207799999999999</v>
      </c>
      <c r="F1866" s="102">
        <v>191.68700000000001</v>
      </c>
      <c r="G1866" s="102">
        <v>8.67</v>
      </c>
      <c r="H1866" s="102">
        <v>0</v>
      </c>
      <c r="I1866" s="102">
        <v>0</v>
      </c>
      <c r="J1866" s="102">
        <v>0</v>
      </c>
      <c r="K1866" s="102">
        <v>0</v>
      </c>
      <c r="L1866" s="102">
        <v>0</v>
      </c>
      <c r="M1866" s="102">
        <v>0</v>
      </c>
      <c r="N1866" s="102">
        <v>23.43</v>
      </c>
      <c r="O1866" s="102">
        <v>2.02</v>
      </c>
      <c r="P1866" s="102">
        <v>0.81</v>
      </c>
    </row>
    <row r="1867" spans="1:16" x14ac:dyDescent="0.35">
      <c r="A1867" s="660"/>
      <c r="B1867" s="123" t="s">
        <v>146</v>
      </c>
      <c r="C1867" s="102">
        <v>114.9</v>
      </c>
      <c r="D1867" s="102">
        <v>63.5</v>
      </c>
      <c r="E1867" s="102">
        <v>74.27</v>
      </c>
      <c r="F1867" s="102">
        <v>345.17</v>
      </c>
      <c r="G1867" s="102">
        <v>15.5</v>
      </c>
      <c r="H1867" s="102">
        <v>0</v>
      </c>
      <c r="I1867" s="102">
        <v>0</v>
      </c>
      <c r="J1867" s="102">
        <v>0</v>
      </c>
      <c r="K1867" s="102">
        <v>0</v>
      </c>
      <c r="L1867" s="102">
        <v>0</v>
      </c>
      <c r="M1867" s="102">
        <v>0</v>
      </c>
      <c r="N1867" s="102">
        <v>44.24</v>
      </c>
      <c r="O1867" s="102">
        <v>65.599999999999994</v>
      </c>
      <c r="P1867" s="102">
        <v>5.5</v>
      </c>
    </row>
    <row r="1868" spans="1:16" x14ac:dyDescent="0.35">
      <c r="A1868" s="660"/>
      <c r="B1868" s="123" t="s">
        <v>205</v>
      </c>
      <c r="C1868" s="102">
        <v>147.9</v>
      </c>
      <c r="D1868" s="102">
        <v>113.27</v>
      </c>
      <c r="E1868" s="102">
        <v>73.667199999999994</v>
      </c>
      <c r="F1868" s="102">
        <v>410.834</v>
      </c>
      <c r="G1868" s="102">
        <v>13.75</v>
      </c>
      <c r="H1868" s="102">
        <v>0</v>
      </c>
      <c r="I1868" s="102">
        <v>0</v>
      </c>
      <c r="J1868" s="102">
        <v>0</v>
      </c>
      <c r="K1868" s="102">
        <v>0</v>
      </c>
      <c r="L1868" s="102">
        <v>0</v>
      </c>
      <c r="M1868" s="102">
        <v>0</v>
      </c>
      <c r="N1868" s="102">
        <v>49.02</v>
      </c>
      <c r="O1868" s="102">
        <v>79.8</v>
      </c>
      <c r="P1868" s="102">
        <v>4.41</v>
      </c>
    </row>
    <row r="1869" spans="1:16" x14ac:dyDescent="0.35">
      <c r="A1869" s="660"/>
      <c r="B1869" s="123" t="s">
        <v>148</v>
      </c>
      <c r="C1869" s="102">
        <v>119</v>
      </c>
      <c r="D1869" s="102">
        <v>47.4</v>
      </c>
      <c r="E1869" s="102">
        <v>96.11</v>
      </c>
      <c r="F1869" s="102">
        <v>472.1</v>
      </c>
      <c r="G1869" s="102">
        <v>25.03</v>
      </c>
      <c r="H1869" s="102">
        <v>0</v>
      </c>
      <c r="I1869" s="102">
        <v>0</v>
      </c>
      <c r="J1869" s="102">
        <v>0</v>
      </c>
      <c r="K1869" s="102">
        <v>0</v>
      </c>
      <c r="L1869" s="102">
        <v>0</v>
      </c>
      <c r="M1869" s="102">
        <v>0</v>
      </c>
      <c r="N1869" s="102">
        <v>58.7</v>
      </c>
      <c r="O1869" s="102">
        <v>82.8</v>
      </c>
      <c r="P1869" s="102">
        <v>6</v>
      </c>
    </row>
    <row r="1870" spans="1:16" x14ac:dyDescent="0.35">
      <c r="A1870" s="660"/>
      <c r="B1870" s="123" t="s">
        <v>149</v>
      </c>
      <c r="C1870" s="102">
        <v>143.9</v>
      </c>
      <c r="D1870" s="102">
        <v>81.7</v>
      </c>
      <c r="E1870" s="102">
        <v>35.979999999999997</v>
      </c>
      <c r="F1870" s="102">
        <v>216.19</v>
      </c>
      <c r="G1870" s="102">
        <v>9.4742357357929912</v>
      </c>
      <c r="H1870" s="102">
        <v>0</v>
      </c>
      <c r="I1870" s="102">
        <v>0</v>
      </c>
      <c r="J1870" s="102">
        <v>0</v>
      </c>
      <c r="K1870" s="102">
        <v>0</v>
      </c>
      <c r="L1870" s="102">
        <v>0</v>
      </c>
      <c r="M1870" s="102">
        <v>0</v>
      </c>
      <c r="N1870" s="102">
        <v>19.8</v>
      </c>
      <c r="O1870" s="102">
        <v>23.3</v>
      </c>
      <c r="P1870" s="102">
        <v>0.54</v>
      </c>
    </row>
    <row r="1871" spans="1:16" x14ac:dyDescent="0.35">
      <c r="A1871" s="641" t="s">
        <v>559</v>
      </c>
      <c r="D1871" s="124"/>
      <c r="E1871" s="124"/>
      <c r="F1871" s="124"/>
      <c r="G1871" s="124"/>
      <c r="H1871" s="124"/>
      <c r="I1871" s="124"/>
      <c r="J1871" s="124"/>
      <c r="K1871" s="124"/>
      <c r="L1871" s="124"/>
      <c r="M1871" s="124"/>
      <c r="N1871" s="124"/>
      <c r="O1871" s="124"/>
      <c r="P1871" s="124"/>
    </row>
    <row r="1872" spans="1:16" x14ac:dyDescent="0.35">
      <c r="A1872" s="642"/>
      <c r="B1872" s="639" t="s">
        <v>1274</v>
      </c>
      <c r="C1872" s="640"/>
      <c r="D1872" s="124"/>
      <c r="E1872" s="124"/>
      <c r="F1872" s="124"/>
      <c r="G1872" s="124"/>
      <c r="H1872" s="124"/>
      <c r="I1872" s="124"/>
      <c r="J1872" s="124"/>
      <c r="K1872" s="124"/>
      <c r="L1872" s="124"/>
      <c r="M1872" s="124"/>
      <c r="N1872" s="124"/>
      <c r="O1872" s="124"/>
      <c r="P1872" s="124"/>
    </row>
    <row r="1873" spans="1:16" x14ac:dyDescent="0.35">
      <c r="A1873" s="642"/>
      <c r="D1873" s="124"/>
      <c r="E1873" s="124"/>
      <c r="F1873" s="124"/>
      <c r="G1873" s="124"/>
      <c r="H1873" s="124"/>
      <c r="I1873" s="124"/>
      <c r="J1873" s="124"/>
      <c r="K1873" s="124"/>
      <c r="L1873" s="124"/>
      <c r="M1873" s="124"/>
      <c r="N1873" s="124"/>
      <c r="O1873" s="124"/>
      <c r="P1873" s="124"/>
    </row>
    <row r="1874" spans="1:16" x14ac:dyDescent="0.35">
      <c r="A1874" s="642"/>
      <c r="B1874" s="406" t="s">
        <v>1331</v>
      </c>
      <c r="D1874" s="124"/>
      <c r="E1874" s="124"/>
      <c r="F1874" s="124"/>
      <c r="G1874" s="124"/>
      <c r="H1874" s="124"/>
      <c r="I1874" s="124"/>
      <c r="J1874" s="124"/>
      <c r="K1874" s="124"/>
      <c r="L1874" s="124"/>
      <c r="M1874" s="124"/>
      <c r="N1874" s="124"/>
      <c r="O1874" s="124"/>
      <c r="P1874" s="124"/>
    </row>
    <row r="1875" spans="1:16" x14ac:dyDescent="0.35">
      <c r="A1875" s="642"/>
      <c r="B1875" s="156" t="s">
        <v>184</v>
      </c>
      <c r="C1875" s="144" t="s">
        <v>1358</v>
      </c>
      <c r="D1875" s="124"/>
      <c r="E1875" s="124"/>
      <c r="F1875" s="124"/>
      <c r="G1875" s="124"/>
      <c r="H1875" s="124"/>
      <c r="I1875" s="124"/>
      <c r="J1875" s="124"/>
      <c r="K1875" s="124"/>
      <c r="L1875" s="124"/>
      <c r="M1875" s="124"/>
      <c r="N1875" s="124"/>
      <c r="O1875" s="124"/>
      <c r="P1875" s="124"/>
    </row>
    <row r="1876" spans="1:16" x14ac:dyDescent="0.35">
      <c r="A1876" s="642"/>
      <c r="B1876" s="127" t="s">
        <v>506</v>
      </c>
      <c r="C1876" s="101" t="s">
        <v>187</v>
      </c>
      <c r="D1876" s="124"/>
      <c r="E1876" s="124"/>
      <c r="F1876" s="124"/>
      <c r="G1876" s="124"/>
      <c r="H1876" s="124"/>
      <c r="I1876" s="124"/>
      <c r="J1876" s="124"/>
      <c r="K1876" s="124"/>
      <c r="L1876" s="124"/>
      <c r="M1876" s="124"/>
      <c r="N1876" s="124"/>
      <c r="O1876" s="124"/>
      <c r="P1876" s="124"/>
    </row>
    <row r="1877" spans="1:16" x14ac:dyDescent="0.35">
      <c r="A1877" s="642"/>
      <c r="B1877" s="127" t="s">
        <v>186</v>
      </c>
      <c r="C1877" s="68">
        <v>2.6</v>
      </c>
      <c r="D1877" s="124"/>
      <c r="E1877" s="124"/>
      <c r="F1877" s="124"/>
      <c r="G1877" s="124"/>
      <c r="H1877" s="124"/>
      <c r="I1877" s="124"/>
      <c r="J1877" s="124"/>
      <c r="K1877" s="124"/>
      <c r="L1877" s="124"/>
      <c r="M1877" s="124"/>
      <c r="N1877" s="124"/>
      <c r="O1877" s="124"/>
      <c r="P1877" s="124"/>
    </row>
    <row r="1878" spans="1:16" x14ac:dyDescent="0.35">
      <c r="A1878" s="642"/>
      <c r="D1878" s="124"/>
      <c r="E1878" s="124"/>
      <c r="F1878" s="124"/>
      <c r="G1878" s="124"/>
      <c r="H1878" s="124"/>
      <c r="I1878" s="124"/>
      <c r="J1878" s="124"/>
      <c r="K1878" s="124"/>
      <c r="L1878" s="124"/>
      <c r="M1878" s="124"/>
      <c r="N1878" s="124"/>
      <c r="O1878" s="124"/>
      <c r="P1878" s="124"/>
    </row>
    <row r="1879" spans="1:16" x14ac:dyDescent="0.35">
      <c r="A1879" s="642"/>
      <c r="B1879" s="406" t="s">
        <v>1333</v>
      </c>
      <c r="D1879" s="124"/>
      <c r="E1879" s="124"/>
      <c r="F1879" s="124"/>
      <c r="G1879" s="124"/>
      <c r="H1879" s="124"/>
      <c r="I1879" s="124"/>
      <c r="J1879" s="124"/>
      <c r="K1879" s="124"/>
      <c r="L1879" s="124"/>
      <c r="M1879" s="124"/>
      <c r="N1879" s="124"/>
      <c r="O1879" s="124"/>
      <c r="P1879" s="124"/>
    </row>
    <row r="1880" spans="1:16" x14ac:dyDescent="0.35">
      <c r="A1880" s="642"/>
      <c r="B1880" s="156" t="s">
        <v>184</v>
      </c>
      <c r="C1880" s="144" t="s">
        <v>1358</v>
      </c>
      <c r="D1880" s="124"/>
      <c r="E1880" s="124"/>
      <c r="F1880" s="124"/>
      <c r="G1880" s="124"/>
      <c r="H1880" s="124"/>
      <c r="I1880" s="124"/>
      <c r="J1880" s="124"/>
      <c r="K1880" s="124"/>
      <c r="L1880" s="124"/>
      <c r="M1880" s="124"/>
      <c r="N1880" s="124"/>
      <c r="O1880" s="124"/>
      <c r="P1880" s="124"/>
    </row>
    <row r="1881" spans="1:16" x14ac:dyDescent="0.35">
      <c r="A1881" s="642"/>
      <c r="B1881" s="127" t="s">
        <v>506</v>
      </c>
      <c r="C1881" s="101" t="s">
        <v>187</v>
      </c>
      <c r="D1881" s="124"/>
      <c r="E1881" s="124"/>
      <c r="F1881" s="124"/>
      <c r="G1881" s="124"/>
      <c r="H1881" s="124"/>
      <c r="I1881" s="124"/>
      <c r="J1881" s="124"/>
      <c r="K1881" s="124"/>
      <c r="L1881" s="124"/>
      <c r="M1881" s="124"/>
      <c r="N1881" s="124"/>
      <c r="O1881" s="124"/>
      <c r="P1881" s="124"/>
    </row>
    <row r="1882" spans="1:16" x14ac:dyDescent="0.35">
      <c r="A1882" s="642"/>
      <c r="B1882" s="127" t="s">
        <v>186</v>
      </c>
      <c r="C1882" s="68">
        <v>4.5</v>
      </c>
      <c r="D1882" s="124"/>
      <c r="E1882" s="124"/>
      <c r="F1882" s="124"/>
      <c r="G1882" s="124"/>
      <c r="H1882" s="124"/>
      <c r="I1882" s="124"/>
      <c r="J1882" s="124"/>
      <c r="K1882" s="124"/>
      <c r="L1882" s="124"/>
      <c r="M1882" s="124"/>
      <c r="N1882" s="124"/>
      <c r="O1882" s="124"/>
      <c r="P1882" s="124"/>
    </row>
    <row r="1883" spans="1:16" x14ac:dyDescent="0.35">
      <c r="A1883" s="642"/>
      <c r="D1883" s="124"/>
      <c r="E1883" s="124"/>
      <c r="F1883" s="124"/>
      <c r="G1883" s="124"/>
      <c r="H1883" s="124"/>
      <c r="I1883" s="124"/>
      <c r="J1883" s="124"/>
      <c r="K1883" s="124"/>
      <c r="L1883" s="124"/>
      <c r="M1883" s="124"/>
      <c r="N1883" s="124"/>
      <c r="O1883" s="124"/>
      <c r="P1883" s="124"/>
    </row>
    <row r="1884" spans="1:16" x14ac:dyDescent="0.35">
      <c r="A1884" s="642"/>
      <c r="B1884" s="406" t="s">
        <v>1334</v>
      </c>
      <c r="D1884" s="124"/>
      <c r="E1884" s="124"/>
      <c r="F1884" s="124"/>
      <c r="G1884" s="124"/>
      <c r="H1884" s="124"/>
      <c r="I1884" s="124"/>
      <c r="J1884" s="124"/>
      <c r="K1884" s="124"/>
      <c r="L1884" s="124"/>
      <c r="M1884" s="124"/>
      <c r="N1884" s="124"/>
      <c r="O1884" s="124"/>
      <c r="P1884" s="124"/>
    </row>
    <row r="1885" spans="1:16" x14ac:dyDescent="0.35">
      <c r="A1885" s="642"/>
      <c r="B1885" s="156" t="s">
        <v>184</v>
      </c>
      <c r="C1885" s="144" t="s">
        <v>1358</v>
      </c>
      <c r="D1885" s="124"/>
      <c r="E1885" s="124"/>
      <c r="F1885" s="124"/>
      <c r="G1885" s="124"/>
      <c r="H1885" s="124"/>
      <c r="I1885" s="124"/>
      <c r="J1885" s="124"/>
      <c r="K1885" s="124"/>
      <c r="L1885" s="124"/>
      <c r="M1885" s="124"/>
      <c r="N1885" s="124"/>
      <c r="O1885" s="124"/>
      <c r="P1885" s="124"/>
    </row>
    <row r="1886" spans="1:16" x14ac:dyDescent="0.35">
      <c r="A1886" s="642"/>
      <c r="B1886" s="127" t="s">
        <v>506</v>
      </c>
      <c r="C1886" s="101" t="s">
        <v>187</v>
      </c>
      <c r="D1886" s="124"/>
      <c r="E1886" s="124"/>
      <c r="F1886" s="124"/>
      <c r="G1886" s="124"/>
      <c r="H1886" s="124"/>
      <c r="I1886" s="124"/>
      <c r="J1886" s="124"/>
      <c r="K1886" s="124"/>
      <c r="L1886" s="124"/>
      <c r="M1886" s="124"/>
      <c r="N1886" s="124"/>
      <c r="O1886" s="124"/>
      <c r="P1886" s="124"/>
    </row>
    <row r="1887" spans="1:16" x14ac:dyDescent="0.35">
      <c r="A1887" s="642"/>
      <c r="B1887" s="127" t="s">
        <v>186</v>
      </c>
      <c r="C1887" s="68">
        <v>6</v>
      </c>
      <c r="D1887" s="124"/>
      <c r="E1887" s="124"/>
      <c r="F1887" s="124"/>
      <c r="G1887" s="124"/>
      <c r="H1887" s="124"/>
      <c r="I1887" s="124"/>
      <c r="J1887" s="124"/>
      <c r="K1887" s="124"/>
      <c r="L1887" s="124"/>
      <c r="M1887" s="124"/>
      <c r="N1887" s="124"/>
      <c r="O1887" s="124"/>
      <c r="P1887" s="124"/>
    </row>
    <row r="1888" spans="1:16" x14ac:dyDescent="0.35">
      <c r="A1888" s="642"/>
      <c r="D1888" s="124"/>
      <c r="E1888" s="124"/>
      <c r="F1888" s="124"/>
      <c r="G1888" s="124"/>
      <c r="H1888" s="124"/>
      <c r="I1888" s="124"/>
      <c r="J1888" s="124"/>
      <c r="K1888" s="124"/>
      <c r="L1888" s="124"/>
      <c r="M1888" s="124"/>
      <c r="N1888" s="124"/>
      <c r="O1888" s="124"/>
      <c r="P1888" s="124"/>
    </row>
    <row r="1889" spans="1:17" x14ac:dyDescent="0.35">
      <c r="A1889" s="642"/>
      <c r="B1889" s="406" t="s">
        <v>1334</v>
      </c>
      <c r="D1889" s="124"/>
      <c r="E1889" s="124"/>
      <c r="F1889" s="124"/>
      <c r="G1889" s="124"/>
      <c r="H1889" s="124"/>
      <c r="I1889" s="124"/>
      <c r="J1889" s="124"/>
      <c r="K1889" s="124"/>
      <c r="L1889" s="124"/>
      <c r="M1889" s="124"/>
      <c r="N1889" s="124"/>
      <c r="O1889" s="124"/>
      <c r="P1889" s="124"/>
    </row>
    <row r="1890" spans="1:17" x14ac:dyDescent="0.35">
      <c r="A1890" s="642"/>
      <c r="B1890" s="156" t="s">
        <v>184</v>
      </c>
      <c r="C1890" s="144" t="s">
        <v>1358</v>
      </c>
      <c r="D1890" s="124"/>
      <c r="E1890" s="124"/>
      <c r="F1890" s="124"/>
      <c r="G1890" s="124"/>
      <c r="H1890" s="124"/>
      <c r="I1890" s="124"/>
      <c r="J1890" s="124"/>
      <c r="K1890" s="124"/>
      <c r="L1890" s="124"/>
      <c r="M1890" s="124"/>
      <c r="N1890" s="124"/>
      <c r="O1890" s="124"/>
      <c r="P1890" s="124"/>
    </row>
    <row r="1891" spans="1:17" x14ac:dyDescent="0.35">
      <c r="A1891" s="642"/>
      <c r="B1891" s="127" t="s">
        <v>506</v>
      </c>
      <c r="C1891" s="101" t="s">
        <v>187</v>
      </c>
      <c r="D1891" s="124"/>
      <c r="E1891" s="124"/>
      <c r="F1891" s="124"/>
      <c r="G1891" s="124"/>
      <c r="H1891" s="124"/>
      <c r="I1891" s="124"/>
      <c r="J1891" s="124"/>
      <c r="K1891" s="124"/>
      <c r="L1891" s="124"/>
      <c r="M1891" s="124"/>
      <c r="N1891" s="124"/>
      <c r="O1891" s="124"/>
      <c r="P1891" s="124"/>
    </row>
    <row r="1892" spans="1:17" x14ac:dyDescent="0.35">
      <c r="A1892" s="642"/>
      <c r="B1892" s="127" t="s">
        <v>186</v>
      </c>
      <c r="C1892" s="68">
        <v>8.5</v>
      </c>
      <c r="D1892" s="124"/>
      <c r="E1892" s="124"/>
      <c r="F1892" s="124"/>
      <c r="G1892" s="124"/>
      <c r="H1892" s="124"/>
      <c r="I1892" s="124"/>
      <c r="J1892" s="124"/>
      <c r="K1892" s="124"/>
      <c r="L1892" s="124"/>
      <c r="M1892" s="124"/>
      <c r="N1892" s="124"/>
      <c r="O1892" s="124"/>
      <c r="P1892" s="124"/>
    </row>
    <row r="1893" spans="1:17" x14ac:dyDescent="0.35">
      <c r="A1893" s="665" t="s">
        <v>1652</v>
      </c>
      <c r="B1893" s="665"/>
      <c r="C1893" s="507"/>
      <c r="D1893" s="507"/>
      <c r="E1893" s="507"/>
      <c r="F1893" s="507"/>
      <c r="G1893" s="507"/>
      <c r="H1893" s="507"/>
      <c r="I1893" s="507"/>
      <c r="J1893" s="507"/>
      <c r="K1893" s="507"/>
      <c r="L1893" s="507"/>
      <c r="M1893" s="507"/>
      <c r="N1893" s="507"/>
      <c r="O1893" s="507"/>
      <c r="P1893" s="507"/>
      <c r="Q1893" s="508"/>
    </row>
    <row r="1894" spans="1:17" x14ac:dyDescent="0.35">
      <c r="A1894" s="644" t="s">
        <v>639</v>
      </c>
    </row>
    <row r="1895" spans="1:17" x14ac:dyDescent="0.35">
      <c r="A1895" s="644"/>
      <c r="B1895" s="639" t="s">
        <v>638</v>
      </c>
      <c r="C1895" s="640"/>
    </row>
    <row r="1896" spans="1:17" x14ac:dyDescent="0.35">
      <c r="A1896" s="644"/>
    </row>
    <row r="1897" spans="1:17" ht="15" thickBot="1" x14ac:dyDescent="0.4">
      <c r="A1897" s="644"/>
      <c r="B1897" s="406" t="s">
        <v>1331</v>
      </c>
    </row>
    <row r="1898" spans="1:17" x14ac:dyDescent="0.35">
      <c r="A1898" s="644"/>
      <c r="B1898" s="90" t="s">
        <v>1163</v>
      </c>
      <c r="C1898" s="563" t="s">
        <v>1168</v>
      </c>
      <c r="D1898" s="564"/>
    </row>
    <row r="1899" spans="1:17" ht="15" thickBot="1" x14ac:dyDescent="0.4">
      <c r="A1899" s="644"/>
      <c r="B1899" s="205" t="s">
        <v>504</v>
      </c>
      <c r="C1899" s="25" t="s">
        <v>1171</v>
      </c>
      <c r="D1899" s="25" t="s">
        <v>1170</v>
      </c>
    </row>
    <row r="1900" spans="1:17" x14ac:dyDescent="0.35">
      <c r="A1900" s="644"/>
      <c r="B1900" s="119" t="s">
        <v>226</v>
      </c>
      <c r="C1900" s="207">
        <v>1.15734</v>
      </c>
      <c r="D1900" s="207">
        <v>0.86943000000000004</v>
      </c>
    </row>
    <row r="1901" spans="1:17" x14ac:dyDescent="0.35">
      <c r="A1901" s="644"/>
      <c r="B1901" s="119" t="s">
        <v>116</v>
      </c>
      <c r="C1901" s="208">
        <v>1.3261400000000001</v>
      </c>
      <c r="D1901" s="208">
        <v>0.81155600000000006</v>
      </c>
    </row>
    <row r="1902" spans="1:17" x14ac:dyDescent="0.35">
      <c r="A1902" s="644"/>
      <c r="B1902" s="119" t="s">
        <v>117</v>
      </c>
      <c r="C1902" s="209">
        <v>1.6097600000000001</v>
      </c>
      <c r="D1902" s="209">
        <v>0.72336800000000001</v>
      </c>
    </row>
    <row r="1903" spans="1:17" x14ac:dyDescent="0.35">
      <c r="A1903" s="644"/>
      <c r="B1903" s="119" t="s">
        <v>118</v>
      </c>
      <c r="C1903" s="208">
        <v>1.6297900000000001</v>
      </c>
      <c r="D1903" s="208">
        <v>0.78969400000000001</v>
      </c>
    </row>
    <row r="1904" spans="1:17" x14ac:dyDescent="0.35">
      <c r="A1904" s="644"/>
      <c r="B1904" s="119" t="s">
        <v>119</v>
      </c>
      <c r="C1904" s="209">
        <v>0.59898499999999999</v>
      </c>
      <c r="D1904" s="209">
        <v>0.62254900000000002</v>
      </c>
    </row>
    <row r="1905" spans="1:4" x14ac:dyDescent="0.35">
      <c r="A1905" s="644"/>
      <c r="B1905" s="119" t="s">
        <v>227</v>
      </c>
      <c r="C1905" s="208">
        <v>1.57233</v>
      </c>
      <c r="D1905" s="208">
        <v>0.79985499999999998</v>
      </c>
    </row>
    <row r="1906" spans="1:4" x14ac:dyDescent="0.35">
      <c r="A1906" s="644"/>
      <c r="B1906" s="119" t="s">
        <v>121</v>
      </c>
      <c r="C1906" s="209">
        <v>1.5042500000000001</v>
      </c>
      <c r="D1906" s="209">
        <v>0.74460199999999999</v>
      </c>
    </row>
    <row r="1907" spans="1:4" x14ac:dyDescent="0.35">
      <c r="A1907" s="644"/>
      <c r="B1907" s="119" t="s">
        <v>122</v>
      </c>
      <c r="C1907" s="208">
        <v>0.71909999999999996</v>
      </c>
      <c r="D1907" s="208">
        <v>0.70989100000000005</v>
      </c>
    </row>
    <row r="1908" spans="1:4" x14ac:dyDescent="0.35">
      <c r="A1908" s="644"/>
      <c r="B1908" s="119" t="s">
        <v>123</v>
      </c>
      <c r="C1908" s="209">
        <v>1.50308</v>
      </c>
      <c r="D1908" s="209">
        <v>0.77793900000000005</v>
      </c>
    </row>
    <row r="1909" spans="1:4" x14ac:dyDescent="0.35">
      <c r="A1909" s="644"/>
      <c r="B1909" s="119" t="s">
        <v>124</v>
      </c>
      <c r="C1909" s="208">
        <v>1.2083299999999999</v>
      </c>
      <c r="D1909" s="208">
        <v>0.87491200000000002</v>
      </c>
    </row>
    <row r="1910" spans="1:4" x14ac:dyDescent="0.35">
      <c r="A1910" s="644"/>
      <c r="B1910" s="119" t="s">
        <v>125</v>
      </c>
      <c r="C1910" s="209">
        <v>0.97941800000000001</v>
      </c>
      <c r="D1910" s="209">
        <v>0.97341699999999998</v>
      </c>
    </row>
    <row r="1911" spans="1:4" x14ac:dyDescent="0.35">
      <c r="A1911" s="644"/>
      <c r="B1911" s="119" t="s">
        <v>126</v>
      </c>
      <c r="C1911" s="208">
        <v>1.3634200000000001</v>
      </c>
      <c r="D1911" s="208">
        <v>0.90668099999999996</v>
      </c>
    </row>
    <row r="1912" spans="1:4" x14ac:dyDescent="0.35">
      <c r="A1912" s="644"/>
      <c r="B1912" s="119" t="s">
        <v>127</v>
      </c>
      <c r="C1912" s="209">
        <v>0.82220199999999999</v>
      </c>
      <c r="D1912" s="209">
        <v>0.81850100000000003</v>
      </c>
    </row>
    <row r="1913" spans="1:4" x14ac:dyDescent="0.35">
      <c r="A1913" s="644"/>
      <c r="B1913" s="119" t="s">
        <v>128</v>
      </c>
      <c r="C1913" s="208">
        <v>1.2584</v>
      </c>
      <c r="D1913" s="208">
        <v>0.79984500000000003</v>
      </c>
    </row>
    <row r="1914" spans="1:4" x14ac:dyDescent="0.35">
      <c r="A1914" s="644"/>
      <c r="B1914" s="119" t="s">
        <v>129</v>
      </c>
      <c r="C1914" s="209">
        <v>1.6003400000000001</v>
      </c>
      <c r="D1914" s="209">
        <v>0.90237199999999995</v>
      </c>
    </row>
    <row r="1915" spans="1:4" x14ac:dyDescent="0.35">
      <c r="A1915" s="644"/>
      <c r="B1915" s="119" t="s">
        <v>130</v>
      </c>
      <c r="C1915" s="208">
        <v>2.0909900000000001</v>
      </c>
      <c r="D1915" s="208">
        <v>0.67103800000000002</v>
      </c>
    </row>
    <row r="1916" spans="1:4" x14ac:dyDescent="0.35">
      <c r="A1916" s="644"/>
      <c r="B1916" s="119" t="s">
        <v>228</v>
      </c>
      <c r="C1916" s="209">
        <v>1.4409000000000001</v>
      </c>
      <c r="D1916" s="209">
        <v>0.70955900000000005</v>
      </c>
    </row>
    <row r="1917" spans="1:4" x14ac:dyDescent="0.35">
      <c r="A1917" s="644"/>
      <c r="B1917" s="119" t="s">
        <v>132</v>
      </c>
      <c r="C1917" s="208">
        <v>1.2328600000000001</v>
      </c>
      <c r="D1917" s="208">
        <v>0.84413700000000003</v>
      </c>
    </row>
    <row r="1918" spans="1:4" x14ac:dyDescent="0.35">
      <c r="A1918" s="644"/>
      <c r="B1918" s="119" t="s">
        <v>133</v>
      </c>
      <c r="C1918" s="209">
        <v>1.35165</v>
      </c>
      <c r="D1918" s="209">
        <v>0.98542300000000005</v>
      </c>
    </row>
    <row r="1919" spans="1:4" x14ac:dyDescent="0.35">
      <c r="A1919" s="644"/>
      <c r="B1919" s="119" t="s">
        <v>134</v>
      </c>
      <c r="C1919" s="208">
        <v>1.21959</v>
      </c>
      <c r="D1919" s="208">
        <v>0.88050099999999998</v>
      </c>
    </row>
    <row r="1920" spans="1:4" x14ac:dyDescent="0.35">
      <c r="A1920" s="644"/>
      <c r="B1920" s="119" t="s">
        <v>135</v>
      </c>
      <c r="C1920" s="209">
        <v>1.5505599999999999</v>
      </c>
      <c r="D1920" s="209">
        <v>0.73339200000000004</v>
      </c>
    </row>
    <row r="1921" spans="1:4" x14ac:dyDescent="0.35">
      <c r="A1921" s="644"/>
      <c r="B1921" s="119" t="s">
        <v>136</v>
      </c>
      <c r="C1921" s="208">
        <v>1.5979300000000001</v>
      </c>
      <c r="D1921" s="208">
        <v>0.93055600000000005</v>
      </c>
    </row>
    <row r="1922" spans="1:4" x14ac:dyDescent="0.35">
      <c r="A1922" s="644"/>
      <c r="B1922" s="119" t="s">
        <v>137</v>
      </c>
      <c r="C1922" s="209">
        <v>1.2358100000000001</v>
      </c>
      <c r="D1922" s="209">
        <v>0.90225599999999995</v>
      </c>
    </row>
    <row r="1923" spans="1:4" x14ac:dyDescent="0.35">
      <c r="A1923" s="644"/>
      <c r="B1923" s="119" t="s">
        <v>138</v>
      </c>
      <c r="C1923" s="208">
        <v>1.6855500000000001</v>
      </c>
      <c r="D1923" s="208">
        <v>0.77078400000000002</v>
      </c>
    </row>
    <row r="1924" spans="1:4" x14ac:dyDescent="0.35">
      <c r="A1924" s="644"/>
      <c r="B1924" s="119" t="s">
        <v>139</v>
      </c>
      <c r="C1924" s="209">
        <v>1.7363500000000001</v>
      </c>
      <c r="D1924" s="209">
        <v>0.69579999999999997</v>
      </c>
    </row>
    <row r="1925" spans="1:4" x14ac:dyDescent="0.35">
      <c r="A1925" s="644"/>
      <c r="B1925" s="119" t="s">
        <v>140</v>
      </c>
      <c r="C1925" s="208">
        <v>1.34704</v>
      </c>
      <c r="D1925" s="208">
        <v>0.98211300000000001</v>
      </c>
    </row>
    <row r="1926" spans="1:4" x14ac:dyDescent="0.35">
      <c r="A1926" s="644"/>
      <c r="B1926" s="119" t="s">
        <v>141</v>
      </c>
      <c r="C1926" s="209">
        <v>1.40164</v>
      </c>
      <c r="D1926" s="209">
        <v>0.74874099999999999</v>
      </c>
    </row>
    <row r="1927" spans="1:4" x14ac:dyDescent="0.35">
      <c r="A1927" s="644"/>
      <c r="B1927" s="119" t="s">
        <v>142</v>
      </c>
      <c r="C1927" s="208">
        <v>1.09965</v>
      </c>
      <c r="D1927" s="208">
        <v>0.90912400000000004</v>
      </c>
    </row>
    <row r="1928" spans="1:4" x14ac:dyDescent="0.35">
      <c r="A1928" s="644"/>
      <c r="B1928" s="119" t="s">
        <v>203</v>
      </c>
      <c r="C1928" s="209">
        <v>0.962893</v>
      </c>
      <c r="D1928" s="209">
        <v>0.86836999999999998</v>
      </c>
    </row>
    <row r="1929" spans="1:4" x14ac:dyDescent="0.35">
      <c r="A1929" s="644"/>
      <c r="B1929" s="119" t="s">
        <v>225</v>
      </c>
      <c r="C1929" s="208">
        <v>1.10683</v>
      </c>
      <c r="D1929" s="208">
        <v>0.78664599999999996</v>
      </c>
    </row>
    <row r="1930" spans="1:4" x14ac:dyDescent="0.35">
      <c r="A1930" s="644"/>
      <c r="B1930" s="119" t="s">
        <v>204</v>
      </c>
      <c r="C1930" s="209">
        <v>0.74012199999999995</v>
      </c>
      <c r="D1930" s="209">
        <v>0.67239000000000004</v>
      </c>
    </row>
    <row r="1931" spans="1:4" x14ac:dyDescent="0.35">
      <c r="A1931" s="644"/>
      <c r="B1931" s="119" t="s">
        <v>146</v>
      </c>
      <c r="C1931" s="208">
        <v>1.36114</v>
      </c>
      <c r="D1931" s="208">
        <v>1.0532900000000001</v>
      </c>
    </row>
    <row r="1932" spans="1:4" x14ac:dyDescent="0.35">
      <c r="A1932" s="644"/>
      <c r="B1932" s="119" t="s">
        <v>205</v>
      </c>
      <c r="C1932" s="209">
        <v>1.3050999999999999</v>
      </c>
      <c r="D1932" s="209">
        <v>0.71912600000000004</v>
      </c>
    </row>
    <row r="1933" spans="1:4" x14ac:dyDescent="0.35">
      <c r="A1933" s="644"/>
      <c r="B1933" s="119" t="s">
        <v>148</v>
      </c>
      <c r="C1933" s="208">
        <v>1.1765399999999999</v>
      </c>
      <c r="D1933" s="208">
        <v>0.86087800000000003</v>
      </c>
    </row>
    <row r="1934" spans="1:4" ht="15" thickBot="1" x14ac:dyDescent="0.4">
      <c r="A1934" s="644"/>
      <c r="B1934" s="119" t="s">
        <v>149</v>
      </c>
      <c r="C1934" s="210">
        <v>1.10002</v>
      </c>
      <c r="D1934" s="210">
        <v>0.86697400000000002</v>
      </c>
    </row>
    <row r="1935" spans="1:4" x14ac:dyDescent="0.35">
      <c r="A1935" s="644"/>
    </row>
    <row r="1936" spans="1:4" ht="15" thickBot="1" x14ac:dyDescent="0.4">
      <c r="A1936" s="644"/>
      <c r="B1936" s="406" t="s">
        <v>1333</v>
      </c>
    </row>
    <row r="1937" spans="1:4" x14ac:dyDescent="0.35">
      <c r="A1937" s="644"/>
      <c r="B1937" s="90" t="s">
        <v>1163</v>
      </c>
      <c r="C1937" s="563" t="s">
        <v>1168</v>
      </c>
      <c r="D1937" s="564"/>
    </row>
    <row r="1938" spans="1:4" ht="15" thickBot="1" x14ac:dyDescent="0.4">
      <c r="A1938" s="644"/>
      <c r="B1938" s="205" t="s">
        <v>504</v>
      </c>
      <c r="C1938" s="25" t="s">
        <v>1171</v>
      </c>
      <c r="D1938" s="25" t="s">
        <v>1170</v>
      </c>
    </row>
    <row r="1939" spans="1:4" x14ac:dyDescent="0.35">
      <c r="A1939" s="644"/>
      <c r="B1939" s="119" t="s">
        <v>226</v>
      </c>
      <c r="C1939" s="207">
        <v>1.07867</v>
      </c>
      <c r="D1939" s="207">
        <v>0.93471499999999996</v>
      </c>
    </row>
    <row r="1940" spans="1:4" x14ac:dyDescent="0.35">
      <c r="A1940" s="644"/>
      <c r="B1940" s="119" t="s">
        <v>116</v>
      </c>
      <c r="C1940" s="208">
        <v>1.16307</v>
      </c>
      <c r="D1940" s="208">
        <v>0.90577799999999997</v>
      </c>
    </row>
    <row r="1941" spans="1:4" x14ac:dyDescent="0.35">
      <c r="A1941" s="644"/>
      <c r="B1941" s="119" t="s">
        <v>117</v>
      </c>
      <c r="C1941" s="209">
        <v>1.30488</v>
      </c>
      <c r="D1941" s="209">
        <v>0.86168400000000001</v>
      </c>
    </row>
    <row r="1942" spans="1:4" x14ac:dyDescent="0.35">
      <c r="A1942" s="644"/>
      <c r="B1942" s="119" t="s">
        <v>118</v>
      </c>
      <c r="C1942" s="208">
        <v>1.3148949999999999</v>
      </c>
      <c r="D1942" s="208">
        <v>0.89484699999999995</v>
      </c>
    </row>
    <row r="1943" spans="1:4" x14ac:dyDescent="0.35">
      <c r="A1943" s="644"/>
      <c r="B1943" s="119" t="s">
        <v>119</v>
      </c>
      <c r="C1943" s="209">
        <v>0.79949249999999994</v>
      </c>
      <c r="D1943" s="209">
        <v>0.81127450000000001</v>
      </c>
    </row>
    <row r="1944" spans="1:4" x14ac:dyDescent="0.35">
      <c r="A1944" s="644"/>
      <c r="B1944" s="119" t="s">
        <v>227</v>
      </c>
      <c r="C1944" s="208">
        <v>1.286165</v>
      </c>
      <c r="D1944" s="208">
        <v>0.89992749999999999</v>
      </c>
    </row>
    <row r="1945" spans="1:4" x14ac:dyDescent="0.35">
      <c r="A1945" s="644"/>
      <c r="B1945" s="119" t="s">
        <v>121</v>
      </c>
      <c r="C1945" s="209">
        <v>1.2521249999999999</v>
      </c>
      <c r="D1945" s="209">
        <v>0.87230099999999999</v>
      </c>
    </row>
    <row r="1946" spans="1:4" x14ac:dyDescent="0.35">
      <c r="A1946" s="644"/>
      <c r="B1946" s="119" t="s">
        <v>122</v>
      </c>
      <c r="C1946" s="208">
        <v>0.85955000000000004</v>
      </c>
      <c r="D1946" s="208">
        <v>0.85494550000000002</v>
      </c>
    </row>
    <row r="1947" spans="1:4" x14ac:dyDescent="0.35">
      <c r="A1947" s="644"/>
      <c r="B1947" s="119" t="s">
        <v>123</v>
      </c>
      <c r="C1947" s="209">
        <v>1.2515399999999999</v>
      </c>
      <c r="D1947" s="209">
        <v>0.88896949999999997</v>
      </c>
    </row>
    <row r="1948" spans="1:4" x14ac:dyDescent="0.35">
      <c r="A1948" s="644"/>
      <c r="B1948" s="119" t="s">
        <v>124</v>
      </c>
      <c r="C1948" s="208">
        <v>1.1041650000000001</v>
      </c>
      <c r="D1948" s="208">
        <v>0.93745600000000007</v>
      </c>
    </row>
    <row r="1949" spans="1:4" x14ac:dyDescent="0.35">
      <c r="A1949" s="644"/>
      <c r="B1949" s="119" t="s">
        <v>125</v>
      </c>
      <c r="C1949" s="209">
        <v>0.98970899999999995</v>
      </c>
      <c r="D1949" s="209">
        <v>0.98670849999999999</v>
      </c>
    </row>
    <row r="1950" spans="1:4" x14ac:dyDescent="0.35">
      <c r="A1950" s="644"/>
      <c r="B1950" s="119" t="s">
        <v>126</v>
      </c>
      <c r="C1950" s="208">
        <v>1.18171</v>
      </c>
      <c r="D1950" s="208">
        <v>0.95334049999999992</v>
      </c>
    </row>
    <row r="1951" spans="1:4" x14ac:dyDescent="0.35">
      <c r="A1951" s="644"/>
      <c r="B1951" s="119" t="s">
        <v>127</v>
      </c>
      <c r="C1951" s="209">
        <v>0.91110099999999994</v>
      </c>
      <c r="D1951" s="209">
        <v>0.90925049999999996</v>
      </c>
    </row>
    <row r="1952" spans="1:4" x14ac:dyDescent="0.35">
      <c r="A1952" s="644"/>
      <c r="B1952" s="119" t="s">
        <v>128</v>
      </c>
      <c r="C1952" s="208">
        <v>1.1292</v>
      </c>
      <c r="D1952" s="208">
        <v>0.89992249999999996</v>
      </c>
    </row>
    <row r="1953" spans="1:4" x14ac:dyDescent="0.35">
      <c r="A1953" s="644"/>
      <c r="B1953" s="119" t="s">
        <v>129</v>
      </c>
      <c r="C1953" s="209">
        <v>1.30017</v>
      </c>
      <c r="D1953" s="209">
        <v>0.95118599999999998</v>
      </c>
    </row>
    <row r="1954" spans="1:4" x14ac:dyDescent="0.35">
      <c r="A1954" s="644"/>
      <c r="B1954" s="119" t="s">
        <v>130</v>
      </c>
      <c r="C1954" s="208">
        <v>1.5454950000000001</v>
      </c>
      <c r="D1954" s="208">
        <v>0.83551900000000001</v>
      </c>
    </row>
    <row r="1955" spans="1:4" x14ac:dyDescent="0.35">
      <c r="A1955" s="644"/>
      <c r="B1955" s="119" t="s">
        <v>228</v>
      </c>
      <c r="C1955" s="209">
        <v>1.22045</v>
      </c>
      <c r="D1955" s="209">
        <v>0.85477950000000003</v>
      </c>
    </row>
    <row r="1956" spans="1:4" x14ac:dyDescent="0.35">
      <c r="A1956" s="644"/>
      <c r="B1956" s="119" t="s">
        <v>132</v>
      </c>
      <c r="C1956" s="208">
        <v>1.11643</v>
      </c>
      <c r="D1956" s="208">
        <v>0.92206849999999996</v>
      </c>
    </row>
    <row r="1957" spans="1:4" x14ac:dyDescent="0.35">
      <c r="A1957" s="644"/>
      <c r="B1957" s="119" t="s">
        <v>133</v>
      </c>
      <c r="C1957" s="209">
        <v>1.1758250000000001</v>
      </c>
      <c r="D1957" s="209">
        <v>0.99271149999999997</v>
      </c>
    </row>
    <row r="1958" spans="1:4" x14ac:dyDescent="0.35">
      <c r="A1958" s="644"/>
      <c r="B1958" s="119" t="s">
        <v>134</v>
      </c>
      <c r="C1958" s="208">
        <v>1.1097950000000001</v>
      </c>
      <c r="D1958" s="208">
        <v>0.94025049999999999</v>
      </c>
    </row>
    <row r="1959" spans="1:4" x14ac:dyDescent="0.35">
      <c r="A1959" s="644"/>
      <c r="B1959" s="119" t="s">
        <v>135</v>
      </c>
      <c r="C1959" s="209">
        <v>1.27528</v>
      </c>
      <c r="D1959" s="209">
        <v>0.86669600000000002</v>
      </c>
    </row>
    <row r="1960" spans="1:4" x14ac:dyDescent="0.35">
      <c r="A1960" s="644"/>
      <c r="B1960" s="119" t="s">
        <v>136</v>
      </c>
      <c r="C1960" s="208">
        <v>1.2989649999999999</v>
      </c>
      <c r="D1960" s="208">
        <v>0.96527800000000008</v>
      </c>
    </row>
    <row r="1961" spans="1:4" x14ac:dyDescent="0.35">
      <c r="A1961" s="644"/>
      <c r="B1961" s="119" t="s">
        <v>137</v>
      </c>
      <c r="C1961" s="209">
        <v>1.1179049999999999</v>
      </c>
      <c r="D1961" s="209">
        <v>0.95112799999999997</v>
      </c>
    </row>
    <row r="1962" spans="1:4" x14ac:dyDescent="0.35">
      <c r="A1962" s="644"/>
      <c r="B1962" s="119" t="s">
        <v>138</v>
      </c>
      <c r="C1962" s="208">
        <v>1.3427750000000001</v>
      </c>
      <c r="D1962" s="208">
        <v>0.88539199999999996</v>
      </c>
    </row>
    <row r="1963" spans="1:4" x14ac:dyDescent="0.35">
      <c r="A1963" s="644"/>
      <c r="B1963" s="119" t="s">
        <v>139</v>
      </c>
      <c r="C1963" s="209">
        <v>1.3681749999999999</v>
      </c>
      <c r="D1963" s="209">
        <v>0.84789999999999999</v>
      </c>
    </row>
    <row r="1964" spans="1:4" x14ac:dyDescent="0.35">
      <c r="A1964" s="644"/>
      <c r="B1964" s="119" t="s">
        <v>140</v>
      </c>
      <c r="C1964" s="208">
        <v>1.1735199999999999</v>
      </c>
      <c r="D1964" s="208">
        <v>0.99105650000000001</v>
      </c>
    </row>
    <row r="1965" spans="1:4" x14ac:dyDescent="0.35">
      <c r="A1965" s="644"/>
      <c r="B1965" s="119" t="s">
        <v>141</v>
      </c>
      <c r="C1965" s="209">
        <v>1.20082</v>
      </c>
      <c r="D1965" s="209">
        <v>0.87437049999999994</v>
      </c>
    </row>
    <row r="1966" spans="1:4" x14ac:dyDescent="0.35">
      <c r="A1966" s="644"/>
      <c r="B1966" s="119" t="s">
        <v>142</v>
      </c>
      <c r="C1966" s="208">
        <v>1.049825</v>
      </c>
      <c r="D1966" s="208">
        <v>0.95456200000000002</v>
      </c>
    </row>
    <row r="1967" spans="1:4" x14ac:dyDescent="0.35">
      <c r="A1967" s="644"/>
      <c r="B1967" s="119" t="s">
        <v>203</v>
      </c>
      <c r="C1967" s="209">
        <v>0.9814465</v>
      </c>
      <c r="D1967" s="209">
        <v>0.93418500000000004</v>
      </c>
    </row>
    <row r="1968" spans="1:4" x14ac:dyDescent="0.35">
      <c r="A1968" s="644"/>
      <c r="B1968" s="119" t="s">
        <v>225</v>
      </c>
      <c r="C1968" s="208">
        <v>1.053415</v>
      </c>
      <c r="D1968" s="208">
        <v>0.89332299999999998</v>
      </c>
    </row>
    <row r="1969" spans="1:4" x14ac:dyDescent="0.35">
      <c r="A1969" s="644"/>
      <c r="B1969" s="119" t="s">
        <v>204</v>
      </c>
      <c r="C1969" s="209">
        <v>0.87006099999999997</v>
      </c>
      <c r="D1969" s="209">
        <v>0.83619500000000002</v>
      </c>
    </row>
    <row r="1970" spans="1:4" ht="14.9" customHeight="1" x14ac:dyDescent="0.35">
      <c r="A1970" s="644"/>
      <c r="B1970" s="119" t="s">
        <v>146</v>
      </c>
      <c r="C1970" s="208">
        <v>1.1805699999999999</v>
      </c>
      <c r="D1970" s="208">
        <v>1.026645</v>
      </c>
    </row>
    <row r="1971" spans="1:4" x14ac:dyDescent="0.35">
      <c r="A1971" s="644"/>
      <c r="B1971" s="119" t="s">
        <v>205</v>
      </c>
      <c r="C1971" s="209">
        <v>1.15255</v>
      </c>
      <c r="D1971" s="209">
        <v>0.85956300000000008</v>
      </c>
    </row>
    <row r="1972" spans="1:4" x14ac:dyDescent="0.35">
      <c r="A1972" s="644"/>
      <c r="B1972" s="119" t="s">
        <v>148</v>
      </c>
      <c r="C1972" s="208">
        <v>1.0882700000000001</v>
      </c>
      <c r="D1972" s="208">
        <v>0.93043900000000002</v>
      </c>
    </row>
    <row r="1973" spans="1:4" ht="15" thickBot="1" x14ac:dyDescent="0.4">
      <c r="A1973" s="644"/>
      <c r="B1973" s="119" t="s">
        <v>149</v>
      </c>
      <c r="C1973" s="210">
        <v>1.0500099999999999</v>
      </c>
      <c r="D1973" s="210">
        <v>0.93348699999999996</v>
      </c>
    </row>
    <row r="1974" spans="1:4" x14ac:dyDescent="0.35">
      <c r="A1974" s="644"/>
    </row>
    <row r="1975" spans="1:4" ht="15" thickBot="1" x14ac:dyDescent="0.4">
      <c r="A1975" s="644"/>
      <c r="B1975" s="406" t="s">
        <v>1334</v>
      </c>
    </row>
    <row r="1976" spans="1:4" x14ac:dyDescent="0.35">
      <c r="A1976" s="644"/>
      <c r="B1976" s="90" t="s">
        <v>1163</v>
      </c>
      <c r="C1976" s="563" t="s">
        <v>1168</v>
      </c>
      <c r="D1976" s="564"/>
    </row>
    <row r="1977" spans="1:4" ht="15" thickBot="1" x14ac:dyDescent="0.4">
      <c r="A1977" s="644"/>
      <c r="B1977" s="205" t="s">
        <v>504</v>
      </c>
      <c r="C1977" s="25" t="s">
        <v>1171</v>
      </c>
      <c r="D1977" s="25" t="s">
        <v>1170</v>
      </c>
    </row>
    <row r="1978" spans="1:4" ht="15" thickBot="1" x14ac:dyDescent="0.4">
      <c r="A1978" s="644"/>
      <c r="B1978" s="119" t="s">
        <v>226</v>
      </c>
      <c r="C1978" s="207">
        <v>1</v>
      </c>
      <c r="D1978" s="207">
        <v>1</v>
      </c>
    </row>
    <row r="1979" spans="1:4" ht="15" thickBot="1" x14ac:dyDescent="0.4">
      <c r="A1979" s="644"/>
      <c r="B1979" s="119" t="s">
        <v>116</v>
      </c>
      <c r="C1979" s="207">
        <v>1</v>
      </c>
      <c r="D1979" s="208">
        <v>1</v>
      </c>
    </row>
    <row r="1980" spans="1:4" ht="15" thickBot="1" x14ac:dyDescent="0.4">
      <c r="A1980" s="644"/>
      <c r="B1980" s="119" t="s">
        <v>117</v>
      </c>
      <c r="C1980" s="207">
        <v>1</v>
      </c>
      <c r="D1980" s="209">
        <v>1</v>
      </c>
    </row>
    <row r="1981" spans="1:4" ht="15" thickBot="1" x14ac:dyDescent="0.4">
      <c r="A1981" s="644"/>
      <c r="B1981" s="119" t="s">
        <v>118</v>
      </c>
      <c r="C1981" s="207">
        <v>1</v>
      </c>
      <c r="D1981" s="208">
        <v>1</v>
      </c>
    </row>
    <row r="1982" spans="1:4" ht="15" thickBot="1" x14ac:dyDescent="0.4">
      <c r="A1982" s="644"/>
      <c r="B1982" s="119" t="s">
        <v>119</v>
      </c>
      <c r="C1982" s="207">
        <v>1</v>
      </c>
      <c r="D1982" s="209">
        <v>1</v>
      </c>
    </row>
    <row r="1983" spans="1:4" ht="15" thickBot="1" x14ac:dyDescent="0.4">
      <c r="A1983" s="644"/>
      <c r="B1983" s="119" t="s">
        <v>227</v>
      </c>
      <c r="C1983" s="207">
        <v>1</v>
      </c>
      <c r="D1983" s="208">
        <v>1</v>
      </c>
    </row>
    <row r="1984" spans="1:4" ht="15" thickBot="1" x14ac:dyDescent="0.4">
      <c r="A1984" s="644"/>
      <c r="B1984" s="119" t="s">
        <v>121</v>
      </c>
      <c r="C1984" s="207">
        <v>1</v>
      </c>
      <c r="D1984" s="209">
        <v>1</v>
      </c>
    </row>
    <row r="1985" spans="1:4" ht="15" thickBot="1" x14ac:dyDescent="0.4">
      <c r="A1985" s="644"/>
      <c r="B1985" s="119" t="s">
        <v>122</v>
      </c>
      <c r="C1985" s="207">
        <v>1</v>
      </c>
      <c r="D1985" s="208">
        <v>1</v>
      </c>
    </row>
    <row r="1986" spans="1:4" ht="15" thickBot="1" x14ac:dyDescent="0.4">
      <c r="A1986" s="644"/>
      <c r="B1986" s="119" t="s">
        <v>123</v>
      </c>
      <c r="C1986" s="207">
        <v>1</v>
      </c>
      <c r="D1986" s="209">
        <v>1</v>
      </c>
    </row>
    <row r="1987" spans="1:4" ht="15" thickBot="1" x14ac:dyDescent="0.4">
      <c r="A1987" s="644"/>
      <c r="B1987" s="119" t="s">
        <v>124</v>
      </c>
      <c r="C1987" s="207">
        <v>1</v>
      </c>
      <c r="D1987" s="208">
        <v>1</v>
      </c>
    </row>
    <row r="1988" spans="1:4" ht="15" thickBot="1" x14ac:dyDescent="0.4">
      <c r="A1988" s="644"/>
      <c r="B1988" s="119" t="s">
        <v>125</v>
      </c>
      <c r="C1988" s="207">
        <v>1</v>
      </c>
      <c r="D1988" s="209">
        <v>1</v>
      </c>
    </row>
    <row r="1989" spans="1:4" ht="15" thickBot="1" x14ac:dyDescent="0.4">
      <c r="A1989" s="644"/>
      <c r="B1989" s="119" t="s">
        <v>126</v>
      </c>
      <c r="C1989" s="207">
        <v>1</v>
      </c>
      <c r="D1989" s="208">
        <v>1</v>
      </c>
    </row>
    <row r="1990" spans="1:4" ht="15" thickBot="1" x14ac:dyDescent="0.4">
      <c r="A1990" s="644"/>
      <c r="B1990" s="119" t="s">
        <v>127</v>
      </c>
      <c r="C1990" s="207">
        <v>1</v>
      </c>
      <c r="D1990" s="209">
        <v>1</v>
      </c>
    </row>
    <row r="1991" spans="1:4" ht="15" thickBot="1" x14ac:dyDescent="0.4">
      <c r="A1991" s="644"/>
      <c r="B1991" s="119" t="s">
        <v>128</v>
      </c>
      <c r="C1991" s="207">
        <v>1</v>
      </c>
      <c r="D1991" s="208">
        <v>1</v>
      </c>
    </row>
    <row r="1992" spans="1:4" ht="15" thickBot="1" x14ac:dyDescent="0.4">
      <c r="A1992" s="644"/>
      <c r="B1992" s="119" t="s">
        <v>129</v>
      </c>
      <c r="C1992" s="207">
        <v>1</v>
      </c>
      <c r="D1992" s="209">
        <v>1</v>
      </c>
    </row>
    <row r="1993" spans="1:4" ht="15" thickBot="1" x14ac:dyDescent="0.4">
      <c r="A1993" s="644"/>
      <c r="B1993" s="119" t="s">
        <v>130</v>
      </c>
      <c r="C1993" s="207">
        <v>1</v>
      </c>
      <c r="D1993" s="208">
        <v>1</v>
      </c>
    </row>
    <row r="1994" spans="1:4" ht="15" thickBot="1" x14ac:dyDescent="0.4">
      <c r="A1994" s="644"/>
      <c r="B1994" s="119" t="s">
        <v>228</v>
      </c>
      <c r="C1994" s="207">
        <v>1</v>
      </c>
      <c r="D1994" s="209">
        <v>1</v>
      </c>
    </row>
    <row r="1995" spans="1:4" ht="15" thickBot="1" x14ac:dyDescent="0.4">
      <c r="A1995" s="644"/>
      <c r="B1995" s="119" t="s">
        <v>132</v>
      </c>
      <c r="C1995" s="207">
        <v>1</v>
      </c>
      <c r="D1995" s="208">
        <v>1</v>
      </c>
    </row>
    <row r="1996" spans="1:4" ht="15" thickBot="1" x14ac:dyDescent="0.4">
      <c r="A1996" s="644"/>
      <c r="B1996" s="119" t="s">
        <v>133</v>
      </c>
      <c r="C1996" s="207">
        <v>1</v>
      </c>
      <c r="D1996" s="209">
        <v>1</v>
      </c>
    </row>
    <row r="1997" spans="1:4" ht="15" thickBot="1" x14ac:dyDescent="0.4">
      <c r="A1997" s="644"/>
      <c r="B1997" s="119" t="s">
        <v>134</v>
      </c>
      <c r="C1997" s="207">
        <v>1</v>
      </c>
      <c r="D1997" s="208">
        <v>1</v>
      </c>
    </row>
    <row r="1998" spans="1:4" ht="15" thickBot="1" x14ac:dyDescent="0.4">
      <c r="A1998" s="644"/>
      <c r="B1998" s="119" t="s">
        <v>135</v>
      </c>
      <c r="C1998" s="207">
        <v>1</v>
      </c>
      <c r="D1998" s="209">
        <v>1</v>
      </c>
    </row>
    <row r="1999" spans="1:4" ht="15" thickBot="1" x14ac:dyDescent="0.4">
      <c r="A1999" s="644"/>
      <c r="B1999" s="119" t="s">
        <v>136</v>
      </c>
      <c r="C1999" s="207">
        <v>1</v>
      </c>
      <c r="D1999" s="208">
        <v>1</v>
      </c>
    </row>
    <row r="2000" spans="1:4" ht="15" thickBot="1" x14ac:dyDescent="0.4">
      <c r="A2000" s="644"/>
      <c r="B2000" s="119" t="s">
        <v>137</v>
      </c>
      <c r="C2000" s="207">
        <v>1</v>
      </c>
      <c r="D2000" s="209">
        <v>1</v>
      </c>
    </row>
    <row r="2001" spans="1:4" ht="15" thickBot="1" x14ac:dyDescent="0.4">
      <c r="A2001" s="644"/>
      <c r="B2001" s="119" t="s">
        <v>138</v>
      </c>
      <c r="C2001" s="207">
        <v>1</v>
      </c>
      <c r="D2001" s="208">
        <v>1</v>
      </c>
    </row>
    <row r="2002" spans="1:4" ht="15" thickBot="1" x14ac:dyDescent="0.4">
      <c r="A2002" s="644"/>
      <c r="B2002" s="119" t="s">
        <v>139</v>
      </c>
      <c r="C2002" s="207">
        <v>1</v>
      </c>
      <c r="D2002" s="209">
        <v>1</v>
      </c>
    </row>
    <row r="2003" spans="1:4" ht="15" thickBot="1" x14ac:dyDescent="0.4">
      <c r="A2003" s="644"/>
      <c r="B2003" s="119" t="s">
        <v>140</v>
      </c>
      <c r="C2003" s="207">
        <v>1</v>
      </c>
      <c r="D2003" s="208">
        <v>1</v>
      </c>
    </row>
    <row r="2004" spans="1:4" ht="15" thickBot="1" x14ac:dyDescent="0.4">
      <c r="A2004" s="644"/>
      <c r="B2004" s="119" t="s">
        <v>141</v>
      </c>
      <c r="C2004" s="207">
        <v>1</v>
      </c>
      <c r="D2004" s="209">
        <v>1</v>
      </c>
    </row>
    <row r="2005" spans="1:4" ht="15" thickBot="1" x14ac:dyDescent="0.4">
      <c r="A2005" s="644"/>
      <c r="B2005" s="119" t="s">
        <v>142</v>
      </c>
      <c r="C2005" s="207">
        <v>1</v>
      </c>
      <c r="D2005" s="208">
        <v>1</v>
      </c>
    </row>
    <row r="2006" spans="1:4" ht="15" thickBot="1" x14ac:dyDescent="0.4">
      <c r="A2006" s="644"/>
      <c r="B2006" s="119" t="s">
        <v>203</v>
      </c>
      <c r="C2006" s="207">
        <v>1</v>
      </c>
      <c r="D2006" s="209">
        <v>1</v>
      </c>
    </row>
    <row r="2007" spans="1:4" ht="15" thickBot="1" x14ac:dyDescent="0.4">
      <c r="A2007" s="644"/>
      <c r="B2007" s="119" t="s">
        <v>225</v>
      </c>
      <c r="C2007" s="207">
        <v>1</v>
      </c>
      <c r="D2007" s="208">
        <v>1</v>
      </c>
    </row>
    <row r="2008" spans="1:4" ht="15" thickBot="1" x14ac:dyDescent="0.4">
      <c r="A2008" s="644"/>
      <c r="B2008" s="119" t="s">
        <v>204</v>
      </c>
      <c r="C2008" s="207">
        <v>1</v>
      </c>
      <c r="D2008" s="209">
        <v>1</v>
      </c>
    </row>
    <row r="2009" spans="1:4" ht="15" thickBot="1" x14ac:dyDescent="0.4">
      <c r="A2009" s="644"/>
      <c r="B2009" s="119" t="s">
        <v>146</v>
      </c>
      <c r="C2009" s="207">
        <v>1</v>
      </c>
      <c r="D2009" s="208">
        <v>1</v>
      </c>
    </row>
    <row r="2010" spans="1:4" ht="15" thickBot="1" x14ac:dyDescent="0.4">
      <c r="A2010" s="644"/>
      <c r="B2010" s="119" t="s">
        <v>205</v>
      </c>
      <c r="C2010" s="207">
        <v>1</v>
      </c>
      <c r="D2010" s="209">
        <v>1</v>
      </c>
    </row>
    <row r="2011" spans="1:4" ht="15" thickBot="1" x14ac:dyDescent="0.4">
      <c r="A2011" s="644"/>
      <c r="B2011" s="119" t="s">
        <v>148</v>
      </c>
      <c r="C2011" s="207">
        <v>1</v>
      </c>
      <c r="D2011" s="208">
        <v>1</v>
      </c>
    </row>
    <row r="2012" spans="1:4" ht="15" thickBot="1" x14ac:dyDescent="0.4">
      <c r="A2012" s="644"/>
      <c r="B2012" s="119" t="s">
        <v>149</v>
      </c>
      <c r="C2012" s="207">
        <v>1</v>
      </c>
      <c r="D2012" s="210">
        <v>1</v>
      </c>
    </row>
    <row r="2013" spans="1:4" x14ac:dyDescent="0.35">
      <c r="A2013" s="650" t="s">
        <v>559</v>
      </c>
    </row>
    <row r="2014" spans="1:4" ht="16" customHeight="1" x14ac:dyDescent="0.35">
      <c r="A2014" s="651"/>
      <c r="B2014" s="661" t="s">
        <v>525</v>
      </c>
      <c r="C2014" s="662"/>
    </row>
    <row r="2015" spans="1:4" x14ac:dyDescent="0.35">
      <c r="A2015" s="651"/>
    </row>
    <row r="2016" spans="1:4" x14ac:dyDescent="0.35">
      <c r="A2016" s="651"/>
      <c r="B2016" s="406" t="s">
        <v>1331</v>
      </c>
    </row>
    <row r="2017" spans="1:3" x14ac:dyDescent="0.35">
      <c r="A2017" s="651"/>
      <c r="B2017" s="156" t="s">
        <v>184</v>
      </c>
      <c r="C2017" s="144" t="s">
        <v>1531</v>
      </c>
    </row>
    <row r="2018" spans="1:3" x14ac:dyDescent="0.35">
      <c r="A2018" s="651"/>
      <c r="B2018" s="127" t="s">
        <v>506</v>
      </c>
      <c r="C2018" s="101" t="s">
        <v>187</v>
      </c>
    </row>
    <row r="2019" spans="1:3" x14ac:dyDescent="0.35">
      <c r="A2019" s="651"/>
      <c r="B2019" s="127" t="s">
        <v>186</v>
      </c>
      <c r="C2019" s="68">
        <v>2.5</v>
      </c>
    </row>
    <row r="2020" spans="1:3" x14ac:dyDescent="0.35">
      <c r="A2020" s="651"/>
    </row>
    <row r="2021" spans="1:3" x14ac:dyDescent="0.35">
      <c r="A2021" s="651"/>
      <c r="B2021" s="406" t="s">
        <v>1333</v>
      </c>
    </row>
    <row r="2022" spans="1:3" x14ac:dyDescent="0.35">
      <c r="A2022" s="651"/>
      <c r="B2022" s="156" t="s">
        <v>184</v>
      </c>
      <c r="C2022" s="144" t="s">
        <v>1531</v>
      </c>
    </row>
    <row r="2023" spans="1:3" x14ac:dyDescent="0.35">
      <c r="A2023" s="651"/>
      <c r="B2023" s="127" t="s">
        <v>506</v>
      </c>
      <c r="C2023" s="101" t="s">
        <v>187</v>
      </c>
    </row>
    <row r="2024" spans="1:3" x14ac:dyDescent="0.35">
      <c r="A2024" s="651"/>
      <c r="B2024" s="127" t="s">
        <v>186</v>
      </c>
      <c r="C2024" s="68">
        <v>3</v>
      </c>
    </row>
    <row r="2025" spans="1:3" x14ac:dyDescent="0.35">
      <c r="A2025" s="651"/>
    </row>
    <row r="2026" spans="1:3" x14ac:dyDescent="0.35">
      <c r="A2026" s="651"/>
      <c r="B2026" s="406" t="s">
        <v>1334</v>
      </c>
    </row>
    <row r="2027" spans="1:3" x14ac:dyDescent="0.35">
      <c r="A2027" s="651"/>
      <c r="B2027" s="156" t="s">
        <v>184</v>
      </c>
      <c r="C2027" s="144" t="s">
        <v>1531</v>
      </c>
    </row>
    <row r="2028" spans="1:3" x14ac:dyDescent="0.35">
      <c r="A2028" s="651"/>
      <c r="B2028" s="127" t="s">
        <v>506</v>
      </c>
      <c r="C2028" s="101" t="s">
        <v>187</v>
      </c>
    </row>
    <row r="2029" spans="1:3" x14ac:dyDescent="0.35">
      <c r="A2029" s="651"/>
      <c r="B2029" s="127" t="s">
        <v>186</v>
      </c>
      <c r="C2029" s="68">
        <v>4</v>
      </c>
    </row>
    <row r="2030" spans="1:3" x14ac:dyDescent="0.35">
      <c r="A2030" s="659" t="s">
        <v>415</v>
      </c>
    </row>
    <row r="2031" spans="1:3" x14ac:dyDescent="0.35">
      <c r="A2031" s="660"/>
      <c r="B2031" s="663" t="s">
        <v>399</v>
      </c>
      <c r="C2031" s="664"/>
    </row>
    <row r="2032" spans="1:3" x14ac:dyDescent="0.35">
      <c r="A2032" s="660"/>
    </row>
    <row r="2033" spans="1:3" x14ac:dyDescent="0.35">
      <c r="A2033" s="660"/>
      <c r="B2033" s="406" t="s">
        <v>1331</v>
      </c>
    </row>
    <row r="2034" spans="1:3" x14ac:dyDescent="0.35">
      <c r="A2034" s="660"/>
      <c r="B2034" s="496" t="s">
        <v>406</v>
      </c>
      <c r="C2034" s="90" t="s">
        <v>397</v>
      </c>
    </row>
    <row r="2035" spans="1:3" x14ac:dyDescent="0.35">
      <c r="A2035" s="660"/>
      <c r="B2035" s="8" t="s">
        <v>504</v>
      </c>
      <c r="C2035" s="115" t="s">
        <v>187</v>
      </c>
    </row>
    <row r="2036" spans="1:3" x14ac:dyDescent="0.35">
      <c r="A2036" s="660"/>
      <c r="B2036" s="497" t="s">
        <v>202</v>
      </c>
      <c r="C2036" s="97">
        <v>0</v>
      </c>
    </row>
    <row r="2037" spans="1:3" x14ac:dyDescent="0.35">
      <c r="A2037" s="660"/>
      <c r="B2037" s="497" t="s">
        <v>142</v>
      </c>
      <c r="C2037" s="97">
        <v>0</v>
      </c>
    </row>
    <row r="2038" spans="1:3" x14ac:dyDescent="0.35">
      <c r="A2038" s="660"/>
      <c r="B2038" s="497" t="s">
        <v>203</v>
      </c>
      <c r="C2038" s="97">
        <v>0</v>
      </c>
    </row>
    <row r="2039" spans="1:3" x14ac:dyDescent="0.35">
      <c r="A2039" s="660"/>
      <c r="B2039" s="497" t="s">
        <v>225</v>
      </c>
      <c r="C2039" s="97">
        <v>0</v>
      </c>
    </row>
    <row r="2040" spans="1:3" x14ac:dyDescent="0.35">
      <c r="A2040" s="660"/>
      <c r="B2040" s="497" t="s">
        <v>204</v>
      </c>
      <c r="C2040" s="97">
        <v>0</v>
      </c>
    </row>
    <row r="2041" spans="1:3" x14ac:dyDescent="0.35">
      <c r="A2041" s="660"/>
      <c r="B2041" s="497" t="s">
        <v>146</v>
      </c>
      <c r="C2041" s="97">
        <v>0</v>
      </c>
    </row>
    <row r="2042" spans="1:3" x14ac:dyDescent="0.35">
      <c r="A2042" s="660"/>
      <c r="B2042" s="497" t="s">
        <v>205</v>
      </c>
      <c r="C2042" s="97">
        <v>0</v>
      </c>
    </row>
    <row r="2043" spans="1:3" x14ac:dyDescent="0.35">
      <c r="A2043" s="660"/>
      <c r="B2043" s="497" t="s">
        <v>148</v>
      </c>
      <c r="C2043" s="97">
        <v>0</v>
      </c>
    </row>
    <row r="2044" spans="1:3" x14ac:dyDescent="0.35">
      <c r="A2044" s="660"/>
      <c r="B2044" s="497" t="s">
        <v>149</v>
      </c>
      <c r="C2044" s="97">
        <v>0</v>
      </c>
    </row>
    <row r="2045" spans="1:3" x14ac:dyDescent="0.35">
      <c r="A2045" s="660"/>
    </row>
    <row r="2046" spans="1:3" x14ac:dyDescent="0.35">
      <c r="A2046" s="660"/>
      <c r="B2046" s="406" t="s">
        <v>1333</v>
      </c>
    </row>
    <row r="2047" spans="1:3" x14ac:dyDescent="0.35">
      <c r="A2047" s="660"/>
      <c r="B2047" s="496" t="s">
        <v>406</v>
      </c>
      <c r="C2047" s="90" t="s">
        <v>397</v>
      </c>
    </row>
    <row r="2048" spans="1:3" x14ac:dyDescent="0.35">
      <c r="A2048" s="660"/>
      <c r="B2048" s="8" t="s">
        <v>504</v>
      </c>
      <c r="C2048" s="115" t="s">
        <v>187</v>
      </c>
    </row>
    <row r="2049" spans="1:3" x14ac:dyDescent="0.35">
      <c r="A2049" s="660"/>
      <c r="B2049" s="497" t="s">
        <v>202</v>
      </c>
      <c r="C2049" s="449">
        <v>0.5</v>
      </c>
    </row>
    <row r="2050" spans="1:3" x14ac:dyDescent="0.35">
      <c r="A2050" s="660"/>
      <c r="B2050" s="497" t="s">
        <v>142</v>
      </c>
      <c r="C2050" s="449">
        <v>0.5</v>
      </c>
    </row>
    <row r="2051" spans="1:3" x14ac:dyDescent="0.35">
      <c r="A2051" s="660"/>
      <c r="B2051" s="497" t="s">
        <v>203</v>
      </c>
      <c r="C2051" s="449">
        <v>0.5</v>
      </c>
    </row>
    <row r="2052" spans="1:3" x14ac:dyDescent="0.35">
      <c r="A2052" s="660"/>
      <c r="B2052" s="497" t="s">
        <v>225</v>
      </c>
      <c r="C2052" s="449">
        <v>0.5</v>
      </c>
    </row>
    <row r="2053" spans="1:3" x14ac:dyDescent="0.35">
      <c r="A2053" s="660"/>
      <c r="B2053" s="497" t="s">
        <v>204</v>
      </c>
      <c r="C2053" s="449">
        <v>0.5</v>
      </c>
    </row>
    <row r="2054" spans="1:3" x14ac:dyDescent="0.35">
      <c r="A2054" s="660"/>
      <c r="B2054" s="497" t="s">
        <v>146</v>
      </c>
      <c r="C2054" s="449">
        <v>0.5</v>
      </c>
    </row>
    <row r="2055" spans="1:3" x14ac:dyDescent="0.35">
      <c r="A2055" s="660"/>
      <c r="B2055" s="497" t="s">
        <v>205</v>
      </c>
      <c r="C2055" s="449">
        <v>0.5</v>
      </c>
    </row>
    <row r="2056" spans="1:3" x14ac:dyDescent="0.35">
      <c r="A2056" s="660"/>
      <c r="B2056" s="497" t="s">
        <v>148</v>
      </c>
      <c r="C2056" s="449">
        <v>0.5</v>
      </c>
    </row>
    <row r="2057" spans="1:3" x14ac:dyDescent="0.35">
      <c r="A2057" s="660"/>
      <c r="B2057" s="497" t="s">
        <v>149</v>
      </c>
      <c r="C2057" s="449">
        <v>0.5</v>
      </c>
    </row>
    <row r="2058" spans="1:3" x14ac:dyDescent="0.35">
      <c r="A2058" s="660"/>
    </row>
    <row r="2059" spans="1:3" x14ac:dyDescent="0.35">
      <c r="A2059" s="660"/>
      <c r="B2059" s="406" t="s">
        <v>1334</v>
      </c>
    </row>
    <row r="2060" spans="1:3" x14ac:dyDescent="0.35">
      <c r="A2060" s="660"/>
      <c r="B2060" s="496" t="s">
        <v>406</v>
      </c>
      <c r="C2060" s="90" t="s">
        <v>397</v>
      </c>
    </row>
    <row r="2061" spans="1:3" x14ac:dyDescent="0.35">
      <c r="A2061" s="660"/>
      <c r="B2061" s="8" t="s">
        <v>504</v>
      </c>
      <c r="C2061" s="115" t="s">
        <v>187</v>
      </c>
    </row>
    <row r="2062" spans="1:3" x14ac:dyDescent="0.35">
      <c r="A2062" s="660"/>
      <c r="B2062" s="497" t="s">
        <v>202</v>
      </c>
      <c r="C2062" s="97">
        <v>1</v>
      </c>
    </row>
    <row r="2063" spans="1:3" x14ac:dyDescent="0.35">
      <c r="A2063" s="660"/>
      <c r="B2063" s="497" t="s">
        <v>142</v>
      </c>
      <c r="C2063" s="97">
        <v>1</v>
      </c>
    </row>
    <row r="2064" spans="1:3" x14ac:dyDescent="0.35">
      <c r="A2064" s="660"/>
      <c r="B2064" s="497" t="s">
        <v>203</v>
      </c>
      <c r="C2064" s="97">
        <v>1</v>
      </c>
    </row>
    <row r="2065" spans="1:15" x14ac:dyDescent="0.35">
      <c r="A2065" s="660"/>
      <c r="B2065" s="497" t="s">
        <v>225</v>
      </c>
      <c r="C2065" s="97">
        <v>1</v>
      </c>
    </row>
    <row r="2066" spans="1:15" x14ac:dyDescent="0.35">
      <c r="A2066" s="660"/>
      <c r="B2066" s="497" t="s">
        <v>204</v>
      </c>
      <c r="C2066" s="97">
        <v>1</v>
      </c>
    </row>
    <row r="2067" spans="1:15" x14ac:dyDescent="0.35">
      <c r="A2067" s="660"/>
      <c r="B2067" s="497" t="s">
        <v>146</v>
      </c>
      <c r="C2067" s="97">
        <v>1</v>
      </c>
    </row>
    <row r="2068" spans="1:15" x14ac:dyDescent="0.35">
      <c r="A2068" s="660"/>
      <c r="B2068" s="497" t="s">
        <v>205</v>
      </c>
      <c r="C2068" s="97">
        <v>1</v>
      </c>
    </row>
    <row r="2069" spans="1:15" x14ac:dyDescent="0.35">
      <c r="A2069" s="660"/>
      <c r="B2069" s="497" t="s">
        <v>148</v>
      </c>
      <c r="C2069" s="97">
        <v>1</v>
      </c>
    </row>
    <row r="2070" spans="1:15" x14ac:dyDescent="0.35">
      <c r="A2070" s="660"/>
      <c r="B2070" s="497" t="s">
        <v>149</v>
      </c>
      <c r="C2070" s="97">
        <v>1</v>
      </c>
    </row>
    <row r="2071" spans="1:15" x14ac:dyDescent="0.35">
      <c r="A2071" s="659" t="s">
        <v>1646</v>
      </c>
    </row>
    <row r="2072" spans="1:15" x14ac:dyDescent="0.35">
      <c r="A2072" s="660"/>
      <c r="B2072" s="459" t="s">
        <v>1394</v>
      </c>
    </row>
    <row r="2073" spans="1:15" x14ac:dyDescent="0.35">
      <c r="A2073" s="660"/>
    </row>
    <row r="2074" spans="1:15" x14ac:dyDescent="0.35">
      <c r="A2074" s="660"/>
      <c r="B2074" s="406" t="s">
        <v>1331</v>
      </c>
    </row>
    <row r="2075" spans="1:15" x14ac:dyDescent="0.35">
      <c r="A2075" s="660"/>
      <c r="B2075" s="41" t="s">
        <v>1399</v>
      </c>
    </row>
    <row r="2076" spans="1:15" x14ac:dyDescent="0.35">
      <c r="A2076" s="660"/>
      <c r="B2076" s="126" t="s">
        <v>1074</v>
      </c>
      <c r="C2076" s="41" t="s">
        <v>1401</v>
      </c>
      <c r="D2076" s="41" t="s">
        <v>1402</v>
      </c>
      <c r="E2076" s="41" t="s">
        <v>1403</v>
      </c>
      <c r="F2076" s="41" t="s">
        <v>1404</v>
      </c>
      <c r="G2076" s="496" t="s">
        <v>1405</v>
      </c>
      <c r="H2076" s="41" t="s">
        <v>1406</v>
      </c>
      <c r="I2076" s="41" t="s">
        <v>1407</v>
      </c>
      <c r="J2076" s="41" t="s">
        <v>1408</v>
      </c>
      <c r="K2076" s="41" t="s">
        <v>1409</v>
      </c>
      <c r="L2076" s="41" t="s">
        <v>1410</v>
      </c>
      <c r="M2076" s="41" t="s">
        <v>1411</v>
      </c>
    </row>
    <row r="2077" spans="1:15" x14ac:dyDescent="0.35">
      <c r="A2077" s="660"/>
      <c r="B2077" s="133" t="s">
        <v>202</v>
      </c>
      <c r="C2077" s="83">
        <v>0</v>
      </c>
      <c r="D2077" s="83">
        <v>0.26600000000000001</v>
      </c>
      <c r="E2077" s="83">
        <v>0.48399999999999999</v>
      </c>
      <c r="F2077" s="83">
        <v>0</v>
      </c>
      <c r="G2077" s="83">
        <v>0.19000000000000003</v>
      </c>
      <c r="H2077" s="83">
        <v>4.7500000000000021E-2</v>
      </c>
      <c r="I2077" s="83">
        <v>0</v>
      </c>
      <c r="J2077" s="83">
        <v>0</v>
      </c>
      <c r="K2077" s="164">
        <v>0</v>
      </c>
      <c r="L2077" s="164">
        <v>0</v>
      </c>
      <c r="M2077" s="83">
        <v>1.2500000000000023E-2</v>
      </c>
      <c r="O2077" s="510"/>
    </row>
    <row r="2078" spans="1:15" x14ac:dyDescent="0.35">
      <c r="A2078" s="660"/>
      <c r="B2078" s="133" t="s">
        <v>142</v>
      </c>
      <c r="C2078" s="83">
        <v>0</v>
      </c>
      <c r="D2078" s="83">
        <v>0.35699999999999998</v>
      </c>
      <c r="E2078" s="83">
        <v>0.36799999999999999</v>
      </c>
      <c r="F2078" s="83">
        <v>0</v>
      </c>
      <c r="G2078" s="83">
        <v>0.2</v>
      </c>
      <c r="H2078" s="83">
        <v>7.0000000000000007E-2</v>
      </c>
      <c r="I2078" s="83">
        <v>0</v>
      </c>
      <c r="J2078" s="83">
        <v>0</v>
      </c>
      <c r="K2078" s="164">
        <v>0</v>
      </c>
      <c r="L2078" s="164">
        <v>0</v>
      </c>
      <c r="M2078" s="83">
        <v>5.0000000000000001E-3</v>
      </c>
      <c r="O2078" s="510"/>
    </row>
    <row r="2079" spans="1:15" x14ac:dyDescent="0.35">
      <c r="A2079" s="660"/>
      <c r="B2079" s="133" t="s">
        <v>203</v>
      </c>
      <c r="C2079" s="83">
        <v>0.04</v>
      </c>
      <c r="D2079" s="83">
        <v>0.38</v>
      </c>
      <c r="E2079" s="83">
        <v>0</v>
      </c>
      <c r="F2079" s="83">
        <v>0</v>
      </c>
      <c r="G2079" s="83">
        <v>0.2</v>
      </c>
      <c r="H2079" s="83">
        <v>0.28999999999999998</v>
      </c>
      <c r="I2079" s="83">
        <v>0.02</v>
      </c>
      <c r="J2079" s="83">
        <v>7.0000000000000007E-2</v>
      </c>
      <c r="K2079" s="164">
        <v>0</v>
      </c>
      <c r="L2079" s="164">
        <v>0</v>
      </c>
      <c r="M2079" s="83">
        <v>0</v>
      </c>
      <c r="O2079" s="510"/>
    </row>
    <row r="2080" spans="1:15" x14ac:dyDescent="0.35">
      <c r="A2080" s="660"/>
      <c r="B2080" s="133" t="s">
        <v>225</v>
      </c>
      <c r="C2080" s="83">
        <v>9.9166666666666695E-2</v>
      </c>
      <c r="D2080" s="83">
        <v>0.19416700000000001</v>
      </c>
      <c r="E2080" s="83">
        <v>0</v>
      </c>
      <c r="F2080" s="83">
        <v>0</v>
      </c>
      <c r="G2080" s="83">
        <v>0.47916700000000001</v>
      </c>
      <c r="H2080" s="83">
        <v>0.18416666666666667</v>
      </c>
      <c r="I2080" s="83">
        <v>9.1666666666666841E-3</v>
      </c>
      <c r="J2080" s="83">
        <v>3.4167000000000003E-2</v>
      </c>
      <c r="K2080" s="164">
        <v>0</v>
      </c>
      <c r="L2080" s="164">
        <v>0</v>
      </c>
      <c r="M2080" s="83">
        <v>0</v>
      </c>
      <c r="O2080" s="510"/>
    </row>
    <row r="2081" spans="1:15" x14ac:dyDescent="0.35">
      <c r="A2081" s="660"/>
      <c r="B2081" s="133" t="s">
        <v>204</v>
      </c>
      <c r="C2081" s="83">
        <v>0</v>
      </c>
      <c r="D2081" s="83">
        <v>1.2000000000000002E-2</v>
      </c>
      <c r="E2081" s="83">
        <v>0</v>
      </c>
      <c r="F2081" s="83">
        <v>0</v>
      </c>
      <c r="G2081" s="83">
        <v>0.27200000000000002</v>
      </c>
      <c r="H2081" s="83">
        <v>0.192</v>
      </c>
      <c r="I2081" s="83">
        <v>1.2000000000000002E-2</v>
      </c>
      <c r="J2081" s="83">
        <v>0.51200000000000001</v>
      </c>
      <c r="K2081" s="164">
        <v>0</v>
      </c>
      <c r="L2081" s="164">
        <v>0</v>
      </c>
      <c r="M2081" s="83">
        <v>0</v>
      </c>
      <c r="O2081" s="510"/>
    </row>
    <row r="2082" spans="1:15" x14ac:dyDescent="0.35">
      <c r="A2082" s="660"/>
      <c r="B2082" s="133" t="s">
        <v>146</v>
      </c>
      <c r="C2082" s="83">
        <v>0</v>
      </c>
      <c r="D2082" s="83">
        <v>0.01</v>
      </c>
      <c r="E2082" s="83">
        <v>0.01</v>
      </c>
      <c r="F2082" s="83">
        <v>0</v>
      </c>
      <c r="G2082" s="83">
        <v>0.36</v>
      </c>
      <c r="H2082" s="83">
        <v>0.62</v>
      </c>
      <c r="I2082" s="83">
        <v>0</v>
      </c>
      <c r="J2082" s="83">
        <v>0</v>
      </c>
      <c r="K2082" s="164">
        <v>0</v>
      </c>
      <c r="L2082" s="164">
        <v>0</v>
      </c>
      <c r="M2082" s="83">
        <v>0</v>
      </c>
      <c r="O2082" s="510"/>
    </row>
    <row r="2083" spans="1:15" x14ac:dyDescent="0.35">
      <c r="A2083" s="660"/>
      <c r="B2083" s="133" t="s">
        <v>205</v>
      </c>
      <c r="C2083" s="83">
        <v>2.0000000000000014E-2</v>
      </c>
      <c r="D2083" s="83">
        <v>0.27749999999999997</v>
      </c>
      <c r="E2083" s="83">
        <v>0.3</v>
      </c>
      <c r="F2083" s="83">
        <v>0</v>
      </c>
      <c r="G2083" s="83">
        <v>0.19</v>
      </c>
      <c r="H2083" s="83">
        <v>0.15750000000000003</v>
      </c>
      <c r="I2083" s="83">
        <v>1.0000000000000014E-2</v>
      </c>
      <c r="J2083" s="83">
        <v>3.5000000000000017E-2</v>
      </c>
      <c r="K2083" s="164">
        <v>0</v>
      </c>
      <c r="L2083" s="164">
        <v>0</v>
      </c>
      <c r="M2083" s="83">
        <v>1.0000000000000014E-2</v>
      </c>
      <c r="O2083" s="510"/>
    </row>
    <row r="2084" spans="1:15" x14ac:dyDescent="0.35">
      <c r="A2084" s="660"/>
      <c r="B2084" s="133" t="s">
        <v>148</v>
      </c>
      <c r="C2084" s="83">
        <v>0.14979999999999999</v>
      </c>
      <c r="D2084" s="83">
        <v>0.26983000000000001</v>
      </c>
      <c r="E2084" s="83">
        <v>0.26283000000000001</v>
      </c>
      <c r="F2084" s="83">
        <v>0</v>
      </c>
      <c r="G2084" s="83">
        <v>0.10783</v>
      </c>
      <c r="H2084" s="83">
        <v>0.18383333333333332</v>
      </c>
      <c r="I2084" s="83">
        <v>0</v>
      </c>
      <c r="J2084" s="83">
        <v>0</v>
      </c>
      <c r="K2084" s="164">
        <v>0</v>
      </c>
      <c r="L2084" s="164">
        <v>0</v>
      </c>
      <c r="M2084" s="83">
        <v>2.5833333333333312E-2</v>
      </c>
      <c r="O2084" s="510"/>
    </row>
    <row r="2085" spans="1:15" x14ac:dyDescent="0.35">
      <c r="A2085" s="660"/>
      <c r="B2085" s="133" t="s">
        <v>149</v>
      </c>
      <c r="C2085" s="83">
        <v>6.3124999999999935E-3</v>
      </c>
      <c r="D2085" s="83">
        <v>5.931249999999999E-2</v>
      </c>
      <c r="E2085" s="83">
        <v>1.0812499999999994E-2</v>
      </c>
      <c r="F2085" s="83">
        <v>0</v>
      </c>
      <c r="G2085" s="83">
        <v>0.72981249999999998</v>
      </c>
      <c r="H2085" s="83">
        <v>8.0312499999999995E-2</v>
      </c>
      <c r="I2085" s="83">
        <v>3.3124999999999934E-3</v>
      </c>
      <c r="J2085" s="83">
        <v>8.3812499999999998E-2</v>
      </c>
      <c r="K2085" s="164">
        <v>0</v>
      </c>
      <c r="L2085" s="164">
        <v>0</v>
      </c>
      <c r="M2085" s="83">
        <v>2.6312499999999996E-2</v>
      </c>
      <c r="O2085" s="510"/>
    </row>
    <row r="2086" spans="1:15" x14ac:dyDescent="0.35">
      <c r="A2086" s="660"/>
      <c r="O2086" s="510"/>
    </row>
    <row r="2087" spans="1:15" x14ac:dyDescent="0.35">
      <c r="A2087" s="660"/>
      <c r="B2087" s="41" t="s">
        <v>1412</v>
      </c>
      <c r="O2087" s="510"/>
    </row>
    <row r="2088" spans="1:15" x14ac:dyDescent="0.35">
      <c r="A2088" s="660"/>
      <c r="B2088" s="126" t="s">
        <v>1074</v>
      </c>
      <c r="C2088" s="41" t="s">
        <v>1401</v>
      </c>
      <c r="D2088" s="41" t="s">
        <v>1402</v>
      </c>
      <c r="E2088" s="41" t="s">
        <v>1403</v>
      </c>
      <c r="F2088" s="41" t="s">
        <v>1404</v>
      </c>
      <c r="G2088" s="496" t="s">
        <v>1405</v>
      </c>
      <c r="H2088" s="41" t="s">
        <v>1406</v>
      </c>
      <c r="I2088" s="41" t="s">
        <v>1407</v>
      </c>
      <c r="J2088" s="41" t="s">
        <v>1408</v>
      </c>
      <c r="K2088" s="41" t="s">
        <v>1409</v>
      </c>
      <c r="L2088" s="41" t="s">
        <v>1410</v>
      </c>
      <c r="M2088" s="41" t="s">
        <v>1411</v>
      </c>
      <c r="O2088" s="510"/>
    </row>
    <row r="2089" spans="1:15" x14ac:dyDescent="0.35">
      <c r="A2089" s="660"/>
      <c r="B2089" s="133" t="s">
        <v>202</v>
      </c>
      <c r="C2089" s="83">
        <v>0</v>
      </c>
      <c r="D2089" s="83">
        <v>0.23849999999999999</v>
      </c>
      <c r="E2089" s="83">
        <v>0.41500000000000004</v>
      </c>
      <c r="F2089" s="83">
        <v>0</v>
      </c>
      <c r="G2089" s="83">
        <v>0.26</v>
      </c>
      <c r="H2089" s="83">
        <v>8.9999999999999993E-3</v>
      </c>
      <c r="I2089" s="83">
        <v>0</v>
      </c>
      <c r="J2089" s="83">
        <v>0</v>
      </c>
      <c r="K2089" s="164">
        <v>0</v>
      </c>
      <c r="L2089" s="164">
        <v>0</v>
      </c>
      <c r="M2089" s="83">
        <v>7.7499999999999999E-2</v>
      </c>
      <c r="O2089" s="510"/>
    </row>
    <row r="2090" spans="1:15" x14ac:dyDescent="0.35">
      <c r="A2090" s="660"/>
      <c r="B2090" s="133" t="s">
        <v>142</v>
      </c>
      <c r="C2090" s="83">
        <v>0</v>
      </c>
      <c r="D2090" s="83">
        <v>0.252</v>
      </c>
      <c r="E2090" s="83">
        <v>0.39</v>
      </c>
      <c r="F2090" s="83">
        <v>0</v>
      </c>
      <c r="G2090" s="83">
        <v>0.32</v>
      </c>
      <c r="H2090" s="83">
        <v>1.7999999999999999E-2</v>
      </c>
      <c r="I2090" s="83">
        <v>0</v>
      </c>
      <c r="J2090" s="83">
        <v>0</v>
      </c>
      <c r="K2090" s="164">
        <v>0</v>
      </c>
      <c r="L2090" s="164">
        <v>0</v>
      </c>
      <c r="M2090" s="83">
        <v>0.02</v>
      </c>
      <c r="O2090" s="510"/>
    </row>
    <row r="2091" spans="1:15" x14ac:dyDescent="0.35">
      <c r="A2091" s="660"/>
      <c r="B2091" s="133" t="s">
        <v>203</v>
      </c>
      <c r="C2091" s="83">
        <v>0</v>
      </c>
      <c r="D2091" s="83">
        <v>0</v>
      </c>
      <c r="E2091" s="83">
        <v>0</v>
      </c>
      <c r="F2091" s="83">
        <v>0.46</v>
      </c>
      <c r="G2091" s="83">
        <v>0.5</v>
      </c>
      <c r="H2091" s="83">
        <v>0.02</v>
      </c>
      <c r="I2091" s="83">
        <v>0</v>
      </c>
      <c r="J2091" s="83">
        <v>0.02</v>
      </c>
      <c r="K2091" s="164">
        <v>0</v>
      </c>
      <c r="L2091" s="164">
        <v>0</v>
      </c>
      <c r="M2091" s="83">
        <v>0</v>
      </c>
      <c r="O2091" s="510"/>
    </row>
    <row r="2092" spans="1:15" x14ac:dyDescent="0.35">
      <c r="A2092" s="660"/>
      <c r="B2092" s="133" t="s">
        <v>225</v>
      </c>
      <c r="C2092" s="83">
        <v>0</v>
      </c>
      <c r="D2092" s="83">
        <v>0</v>
      </c>
      <c r="E2092" s="83">
        <v>0</v>
      </c>
      <c r="F2092" s="83">
        <v>0.27500000000000002</v>
      </c>
      <c r="G2092" s="83">
        <v>0.70500000000000007</v>
      </c>
      <c r="H2092" s="83">
        <v>0.01</v>
      </c>
      <c r="I2092" s="83">
        <v>0</v>
      </c>
      <c r="J2092" s="83">
        <v>0.01</v>
      </c>
      <c r="K2092" s="164">
        <v>0</v>
      </c>
      <c r="L2092" s="164">
        <v>0</v>
      </c>
      <c r="M2092" s="83">
        <v>0</v>
      </c>
      <c r="O2092" s="510"/>
    </row>
    <row r="2093" spans="1:15" x14ac:dyDescent="0.35">
      <c r="A2093" s="660"/>
      <c r="B2093" s="133" t="s">
        <v>204</v>
      </c>
      <c r="C2093" s="83">
        <v>0</v>
      </c>
      <c r="D2093" s="83">
        <v>8.3333333333333315E-3</v>
      </c>
      <c r="E2093" s="83">
        <v>0</v>
      </c>
      <c r="F2093" s="83">
        <v>3.833333333333333E-2</v>
      </c>
      <c r="G2093" s="83">
        <v>0.21833333333333332</v>
      </c>
      <c r="H2093" s="83">
        <v>0.19833333333333333</v>
      </c>
      <c r="I2093" s="83">
        <v>8.3333333333333315E-3</v>
      </c>
      <c r="J2093" s="83">
        <v>0.52833333333333332</v>
      </c>
      <c r="K2093" s="164">
        <v>0</v>
      </c>
      <c r="L2093" s="164">
        <v>0</v>
      </c>
      <c r="M2093" s="83">
        <v>0</v>
      </c>
      <c r="O2093" s="510"/>
    </row>
    <row r="2094" spans="1:15" x14ac:dyDescent="0.35">
      <c r="A2094" s="660"/>
      <c r="B2094" s="133" t="s">
        <v>146</v>
      </c>
      <c r="C2094" s="83">
        <v>0</v>
      </c>
      <c r="D2094" s="83">
        <v>0</v>
      </c>
      <c r="E2094" s="83">
        <v>0</v>
      </c>
      <c r="F2094" s="83">
        <v>0</v>
      </c>
      <c r="G2094" s="83">
        <v>0.99</v>
      </c>
      <c r="H2094" s="83">
        <v>0</v>
      </c>
      <c r="I2094" s="83">
        <v>0</v>
      </c>
      <c r="J2094" s="83">
        <v>0</v>
      </c>
      <c r="K2094" s="164">
        <v>0</v>
      </c>
      <c r="L2094" s="164">
        <v>0</v>
      </c>
      <c r="M2094" s="83">
        <v>0.01</v>
      </c>
      <c r="O2094" s="510"/>
    </row>
    <row r="2095" spans="1:15" x14ac:dyDescent="0.35">
      <c r="A2095" s="660"/>
      <c r="B2095" s="133" t="s">
        <v>205</v>
      </c>
      <c r="C2095" s="83">
        <v>0</v>
      </c>
      <c r="D2095" s="83">
        <v>0.1125</v>
      </c>
      <c r="E2095" s="83">
        <v>0.22</v>
      </c>
      <c r="F2095" s="83">
        <v>0.23</v>
      </c>
      <c r="G2095" s="83">
        <v>0.35</v>
      </c>
      <c r="H2095" s="83">
        <v>0.01</v>
      </c>
      <c r="I2095" s="83">
        <v>0</v>
      </c>
      <c r="J2095" s="83">
        <v>0.01</v>
      </c>
      <c r="K2095" s="164">
        <v>0</v>
      </c>
      <c r="L2095" s="164">
        <v>0</v>
      </c>
      <c r="M2095" s="83">
        <v>6.7500000000000004E-2</v>
      </c>
      <c r="O2095" s="510"/>
    </row>
    <row r="2096" spans="1:15" x14ac:dyDescent="0.35">
      <c r="A2096" s="660"/>
      <c r="B2096" s="133" t="s">
        <v>148</v>
      </c>
      <c r="C2096" s="83">
        <v>0</v>
      </c>
      <c r="D2096" s="83">
        <v>1.6666666666667034E-3</v>
      </c>
      <c r="E2096" s="83">
        <v>0</v>
      </c>
      <c r="F2096" s="83">
        <v>0.1836666666666667</v>
      </c>
      <c r="G2096" s="83">
        <v>0.81466666666666665</v>
      </c>
      <c r="H2096" s="83">
        <v>0</v>
      </c>
      <c r="I2096" s="83">
        <v>0</v>
      </c>
      <c r="J2096" s="83">
        <v>0</v>
      </c>
      <c r="K2096" s="164">
        <v>0</v>
      </c>
      <c r="L2096" s="164">
        <v>0</v>
      </c>
      <c r="M2096" s="83">
        <v>0</v>
      </c>
      <c r="O2096" s="510"/>
    </row>
    <row r="2097" spans="1:15" x14ac:dyDescent="0.35">
      <c r="A2097" s="660"/>
      <c r="B2097" s="133" t="s">
        <v>149</v>
      </c>
      <c r="C2097" s="83">
        <v>0</v>
      </c>
      <c r="D2097" s="83">
        <v>0</v>
      </c>
      <c r="E2097" s="83">
        <v>0</v>
      </c>
      <c r="F2097" s="83">
        <v>7.7100000000000057E-2</v>
      </c>
      <c r="G2097" s="83">
        <v>0.85009999999999997</v>
      </c>
      <c r="H2097" s="83">
        <v>1.3100000000000046E-2</v>
      </c>
      <c r="I2097" s="83">
        <v>0</v>
      </c>
      <c r="J2097" s="83">
        <v>5.6100000000000046E-2</v>
      </c>
      <c r="K2097" s="164">
        <v>0</v>
      </c>
      <c r="L2097" s="164">
        <v>0</v>
      </c>
      <c r="M2097" s="83">
        <v>3.6000000000000441E-3</v>
      </c>
      <c r="O2097" s="510"/>
    </row>
    <row r="2098" spans="1:15" x14ac:dyDescent="0.35">
      <c r="A2098" s="660"/>
      <c r="B2098" s="89"/>
      <c r="C2098" s="89"/>
      <c r="D2098" s="89"/>
      <c r="E2098" s="89"/>
      <c r="F2098" s="89"/>
      <c r="G2098" s="99"/>
      <c r="H2098" s="99"/>
      <c r="I2098" s="99"/>
      <c r="J2098" s="99"/>
      <c r="K2098" s="99"/>
      <c r="L2098" s="99"/>
      <c r="O2098" s="510"/>
    </row>
    <row r="2099" spans="1:15" x14ac:dyDescent="0.35">
      <c r="A2099" s="660"/>
      <c r="B2099" s="41" t="s">
        <v>1413</v>
      </c>
      <c r="O2099" s="510"/>
    </row>
    <row r="2100" spans="1:15" x14ac:dyDescent="0.35">
      <c r="A2100" s="660"/>
      <c r="B2100" s="126" t="s">
        <v>1074</v>
      </c>
      <c r="C2100" s="41" t="s">
        <v>1401</v>
      </c>
      <c r="D2100" s="41" t="s">
        <v>1402</v>
      </c>
      <c r="E2100" s="41" t="s">
        <v>1403</v>
      </c>
      <c r="F2100" s="41" t="s">
        <v>1404</v>
      </c>
      <c r="G2100" s="496" t="s">
        <v>1405</v>
      </c>
      <c r="H2100" s="41" t="s">
        <v>1406</v>
      </c>
      <c r="I2100" s="41" t="s">
        <v>1407</v>
      </c>
      <c r="J2100" s="41" t="s">
        <v>1408</v>
      </c>
      <c r="K2100" s="41" t="s">
        <v>1409</v>
      </c>
      <c r="L2100" s="41" t="s">
        <v>1410</v>
      </c>
      <c r="M2100" s="41" t="s">
        <v>1411</v>
      </c>
      <c r="O2100" s="510"/>
    </row>
    <row r="2101" spans="1:15" x14ac:dyDescent="0.35">
      <c r="A2101" s="660"/>
      <c r="B2101" s="133" t="s">
        <v>202</v>
      </c>
      <c r="C2101" s="83">
        <v>0</v>
      </c>
      <c r="D2101" s="83">
        <v>0.22125</v>
      </c>
      <c r="E2101" s="83">
        <v>0</v>
      </c>
      <c r="F2101" s="83">
        <v>0.39624999999999999</v>
      </c>
      <c r="G2101" s="83">
        <v>0.14624999999999999</v>
      </c>
      <c r="H2101" s="83">
        <v>0</v>
      </c>
      <c r="I2101" s="83">
        <v>0</v>
      </c>
      <c r="J2101" s="83">
        <v>0</v>
      </c>
      <c r="K2101" s="164">
        <v>0</v>
      </c>
      <c r="L2101" s="164">
        <v>0</v>
      </c>
      <c r="M2101" s="83">
        <v>0.23624999999999999</v>
      </c>
      <c r="O2101" s="510"/>
    </row>
    <row r="2102" spans="1:15" x14ac:dyDescent="0.35">
      <c r="A2102" s="660"/>
      <c r="B2102" s="133" t="s">
        <v>142</v>
      </c>
      <c r="C2102" s="83">
        <v>0</v>
      </c>
      <c r="D2102" s="83">
        <v>0.20500000000000002</v>
      </c>
      <c r="E2102" s="83">
        <v>0</v>
      </c>
      <c r="F2102" s="83">
        <v>0.79500000000000004</v>
      </c>
      <c r="G2102" s="83">
        <v>0</v>
      </c>
      <c r="H2102" s="83">
        <v>0</v>
      </c>
      <c r="I2102" s="83">
        <v>0</v>
      </c>
      <c r="J2102" s="83">
        <v>0</v>
      </c>
      <c r="K2102" s="164">
        <v>0</v>
      </c>
      <c r="L2102" s="164">
        <v>0</v>
      </c>
      <c r="M2102" s="83">
        <v>0</v>
      </c>
      <c r="O2102" s="510"/>
    </row>
    <row r="2103" spans="1:15" x14ac:dyDescent="0.35">
      <c r="A2103" s="660"/>
      <c r="B2103" s="133" t="s">
        <v>203</v>
      </c>
      <c r="C2103" s="83">
        <v>0</v>
      </c>
      <c r="D2103" s="83">
        <v>0</v>
      </c>
      <c r="E2103" s="83">
        <v>0</v>
      </c>
      <c r="F2103" s="83">
        <v>0.41</v>
      </c>
      <c r="G2103" s="83">
        <v>0.5</v>
      </c>
      <c r="H2103" s="83">
        <v>0.04</v>
      </c>
      <c r="I2103" s="83">
        <v>0</v>
      </c>
      <c r="J2103" s="83">
        <v>0.05</v>
      </c>
      <c r="K2103" s="164">
        <v>0</v>
      </c>
      <c r="L2103" s="164">
        <v>0</v>
      </c>
      <c r="M2103" s="83">
        <v>0</v>
      </c>
      <c r="O2103" s="510"/>
    </row>
    <row r="2104" spans="1:15" x14ac:dyDescent="0.35">
      <c r="A2104" s="660"/>
      <c r="B2104" s="133" t="s">
        <v>225</v>
      </c>
      <c r="C2104" s="83">
        <v>0</v>
      </c>
      <c r="D2104" s="83">
        <v>0</v>
      </c>
      <c r="E2104" s="83">
        <v>0</v>
      </c>
      <c r="F2104" s="83">
        <v>0.41</v>
      </c>
      <c r="G2104" s="83">
        <v>0.5</v>
      </c>
      <c r="H2104" s="83">
        <v>0.04</v>
      </c>
      <c r="I2104" s="83">
        <v>0</v>
      </c>
      <c r="J2104" s="83">
        <v>0.05</v>
      </c>
      <c r="K2104" s="164">
        <v>0</v>
      </c>
      <c r="L2104" s="164">
        <v>0</v>
      </c>
      <c r="M2104" s="83">
        <v>0</v>
      </c>
      <c r="O2104" s="510"/>
    </row>
    <row r="2105" spans="1:15" x14ac:dyDescent="0.35">
      <c r="A2105" s="660"/>
      <c r="B2105" s="133" t="s">
        <v>204</v>
      </c>
      <c r="C2105" s="83">
        <v>0</v>
      </c>
      <c r="D2105" s="83">
        <v>0</v>
      </c>
      <c r="E2105" s="83">
        <v>0</v>
      </c>
      <c r="F2105" s="83">
        <v>0.04</v>
      </c>
      <c r="G2105" s="83">
        <v>0.19</v>
      </c>
      <c r="H2105" s="83">
        <v>0.21</v>
      </c>
      <c r="I2105" s="83">
        <v>0.01</v>
      </c>
      <c r="J2105" s="83">
        <v>0.55000000000000004</v>
      </c>
      <c r="K2105" s="164">
        <v>0</v>
      </c>
      <c r="L2105" s="164">
        <v>0</v>
      </c>
      <c r="M2105" s="83">
        <v>0</v>
      </c>
      <c r="O2105" s="510"/>
    </row>
    <row r="2106" spans="1:15" x14ac:dyDescent="0.35">
      <c r="A2106" s="660"/>
      <c r="B2106" s="133" t="s">
        <v>146</v>
      </c>
      <c r="C2106" s="83">
        <v>0</v>
      </c>
      <c r="D2106" s="83">
        <v>0</v>
      </c>
      <c r="E2106" s="83">
        <v>0</v>
      </c>
      <c r="F2106" s="83">
        <v>0</v>
      </c>
      <c r="G2106" s="83">
        <v>0.99</v>
      </c>
      <c r="H2106" s="83">
        <v>0</v>
      </c>
      <c r="I2106" s="83">
        <v>0</v>
      </c>
      <c r="J2106" s="83">
        <v>0</v>
      </c>
      <c r="K2106" s="164">
        <v>0</v>
      </c>
      <c r="L2106" s="164">
        <v>0</v>
      </c>
      <c r="M2106" s="83">
        <v>0.01</v>
      </c>
      <c r="O2106" s="510"/>
    </row>
    <row r="2107" spans="1:15" x14ac:dyDescent="0.35">
      <c r="A2107" s="660"/>
      <c r="B2107" s="133" t="s">
        <v>205</v>
      </c>
      <c r="C2107" s="83">
        <v>0</v>
      </c>
      <c r="D2107" s="83">
        <v>0.12</v>
      </c>
      <c r="E2107" s="83">
        <v>0</v>
      </c>
      <c r="F2107" s="83">
        <v>0.20499999999999999</v>
      </c>
      <c r="G2107" s="83">
        <v>0.39500000000000002</v>
      </c>
      <c r="H2107" s="83">
        <v>0.02</v>
      </c>
      <c r="I2107" s="83">
        <v>0</v>
      </c>
      <c r="J2107" s="83">
        <v>2.5000000000000001E-2</v>
      </c>
      <c r="K2107" s="164">
        <v>0</v>
      </c>
      <c r="L2107" s="164">
        <v>0</v>
      </c>
      <c r="M2107" s="83">
        <v>0.23499999999999999</v>
      </c>
      <c r="O2107" s="510"/>
    </row>
    <row r="2108" spans="1:15" x14ac:dyDescent="0.35">
      <c r="A2108" s="660"/>
      <c r="B2108" s="133" t="s">
        <v>148</v>
      </c>
      <c r="C2108" s="83">
        <v>0</v>
      </c>
      <c r="D2108" s="83">
        <v>0.20500000000000002</v>
      </c>
      <c r="E2108" s="83">
        <v>0</v>
      </c>
      <c r="F2108" s="83">
        <v>0.79500000000000004</v>
      </c>
      <c r="G2108" s="83">
        <v>0</v>
      </c>
      <c r="H2108" s="83">
        <v>0</v>
      </c>
      <c r="I2108" s="83">
        <v>0</v>
      </c>
      <c r="J2108" s="83">
        <v>0</v>
      </c>
      <c r="K2108" s="164">
        <v>0</v>
      </c>
      <c r="L2108" s="164">
        <v>0</v>
      </c>
      <c r="M2108" s="83">
        <v>0</v>
      </c>
      <c r="O2108" s="510"/>
    </row>
    <row r="2109" spans="1:15" x14ac:dyDescent="0.35">
      <c r="A2109" s="660"/>
      <c r="B2109" s="133" t="s">
        <v>149</v>
      </c>
      <c r="C2109" s="83">
        <v>0</v>
      </c>
      <c r="D2109" s="83">
        <v>0</v>
      </c>
      <c r="E2109" s="83">
        <v>0</v>
      </c>
      <c r="F2109" s="83">
        <v>0.14349999999999999</v>
      </c>
      <c r="G2109" s="83">
        <v>0.30499999999999999</v>
      </c>
      <c r="H2109" s="83">
        <v>0.13750000000000001</v>
      </c>
      <c r="I2109" s="83">
        <v>0</v>
      </c>
      <c r="J2109" s="83">
        <v>0.29050000000000004</v>
      </c>
      <c r="K2109" s="164">
        <v>0</v>
      </c>
      <c r="L2109" s="164">
        <v>0</v>
      </c>
      <c r="M2109" s="83">
        <v>0.12350000000000001</v>
      </c>
      <c r="O2109" s="510"/>
    </row>
    <row r="2110" spans="1:15" x14ac:dyDescent="0.35">
      <c r="A2110" s="660"/>
      <c r="O2110" s="510"/>
    </row>
    <row r="2111" spans="1:15" x14ac:dyDescent="0.35">
      <c r="A2111" s="660"/>
      <c r="B2111" s="41" t="s">
        <v>1414</v>
      </c>
      <c r="O2111" s="510"/>
    </row>
    <row r="2112" spans="1:15" x14ac:dyDescent="0.35">
      <c r="A2112" s="660"/>
      <c r="B2112" s="126" t="s">
        <v>1074</v>
      </c>
      <c r="C2112" s="41" t="s">
        <v>1401</v>
      </c>
      <c r="D2112" s="41" t="s">
        <v>1402</v>
      </c>
      <c r="E2112" s="41" t="s">
        <v>1403</v>
      </c>
      <c r="F2112" s="41" t="s">
        <v>1404</v>
      </c>
      <c r="G2112" s="496" t="s">
        <v>1405</v>
      </c>
      <c r="H2112" s="41" t="s">
        <v>1406</v>
      </c>
      <c r="I2112" s="41" t="s">
        <v>1407</v>
      </c>
      <c r="J2112" s="41" t="s">
        <v>1408</v>
      </c>
      <c r="K2112" s="41" t="s">
        <v>1409</v>
      </c>
      <c r="L2112" s="41" t="s">
        <v>1410</v>
      </c>
      <c r="M2112" s="41" t="s">
        <v>1411</v>
      </c>
      <c r="O2112" s="510"/>
    </row>
    <row r="2113" spans="1:15" x14ac:dyDescent="0.35">
      <c r="A2113" s="660"/>
      <c r="B2113" s="133" t="s">
        <v>202</v>
      </c>
      <c r="C2113" s="83">
        <v>5.8416666666666672E-2</v>
      </c>
      <c r="D2113" s="83">
        <v>0</v>
      </c>
      <c r="E2113" s="83">
        <v>0.27841666666666665</v>
      </c>
      <c r="F2113" s="83">
        <v>0</v>
      </c>
      <c r="G2113" s="164">
        <v>0</v>
      </c>
      <c r="H2113" s="83">
        <v>9.9166666666666778E-3</v>
      </c>
      <c r="I2113" s="83">
        <v>0</v>
      </c>
      <c r="J2113" s="164">
        <v>0</v>
      </c>
      <c r="K2113" s="83">
        <v>0.13741666666666669</v>
      </c>
      <c r="L2113" s="83">
        <v>0.47241666666666665</v>
      </c>
      <c r="M2113" s="83">
        <v>4.3416666666666673E-2</v>
      </c>
      <c r="O2113" s="510"/>
    </row>
    <row r="2114" spans="1:15" x14ac:dyDescent="0.35">
      <c r="A2114" s="660"/>
      <c r="B2114" s="133" t="s">
        <v>142</v>
      </c>
      <c r="C2114" s="83">
        <v>8.6999999999999994E-2</v>
      </c>
      <c r="D2114" s="83">
        <v>0</v>
      </c>
      <c r="E2114" s="83">
        <v>0.13700000000000001</v>
      </c>
      <c r="F2114" s="83">
        <v>0</v>
      </c>
      <c r="G2114" s="164">
        <v>0</v>
      </c>
      <c r="H2114" s="83">
        <v>2.0000000000000004E-2</v>
      </c>
      <c r="I2114" s="83">
        <v>0</v>
      </c>
      <c r="J2114" s="164">
        <v>0</v>
      </c>
      <c r="K2114" s="83">
        <v>2.8000000000000001E-2</v>
      </c>
      <c r="L2114" s="83">
        <v>0.69799999999999995</v>
      </c>
      <c r="M2114" s="83">
        <v>0.03</v>
      </c>
      <c r="O2114" s="510"/>
    </row>
    <row r="2115" spans="1:15" x14ac:dyDescent="0.35">
      <c r="A2115" s="660"/>
      <c r="B2115" s="133" t="s">
        <v>203</v>
      </c>
      <c r="C2115" s="83">
        <v>0</v>
      </c>
      <c r="D2115" s="83">
        <v>0.39666666666666667</v>
      </c>
      <c r="E2115" s="83">
        <v>0</v>
      </c>
      <c r="F2115" s="83">
        <v>0.53666666666666674</v>
      </c>
      <c r="G2115" s="164">
        <v>0</v>
      </c>
      <c r="H2115" s="83">
        <v>0</v>
      </c>
      <c r="I2115" s="83">
        <v>6.666666666666668E-2</v>
      </c>
      <c r="J2115" s="164">
        <v>0</v>
      </c>
      <c r="K2115" s="83">
        <v>0</v>
      </c>
      <c r="L2115" s="83">
        <v>0</v>
      </c>
      <c r="M2115" s="83">
        <v>0</v>
      </c>
      <c r="O2115" s="510"/>
    </row>
    <row r="2116" spans="1:15" x14ac:dyDescent="0.35">
      <c r="A2116" s="660"/>
      <c r="B2116" s="133" t="s">
        <v>225</v>
      </c>
      <c r="C2116" s="83">
        <v>0.26916666666666667</v>
      </c>
      <c r="D2116" s="83">
        <v>0.19916666666666666</v>
      </c>
      <c r="E2116" s="83">
        <v>1.4166666666666647E-2</v>
      </c>
      <c r="F2116" s="83">
        <v>0.34416666666666673</v>
      </c>
      <c r="G2116" s="164">
        <v>0</v>
      </c>
      <c r="H2116" s="83">
        <v>0</v>
      </c>
      <c r="I2116" s="83">
        <v>3.4166666666666658E-2</v>
      </c>
      <c r="J2116" s="164">
        <v>0</v>
      </c>
      <c r="K2116" s="83">
        <v>0</v>
      </c>
      <c r="L2116" s="83">
        <v>0</v>
      </c>
      <c r="M2116" s="83">
        <v>0.13916666666666669</v>
      </c>
      <c r="O2116" s="510"/>
    </row>
    <row r="2117" spans="1:15" x14ac:dyDescent="0.35">
      <c r="A2117" s="660"/>
      <c r="B2117" s="133" t="s">
        <v>204</v>
      </c>
      <c r="C2117" s="83">
        <v>0.09</v>
      </c>
      <c r="D2117" s="83">
        <v>0.22</v>
      </c>
      <c r="E2117" s="83">
        <v>0.16000000000000003</v>
      </c>
      <c r="F2117" s="83">
        <v>0.30000000000000004</v>
      </c>
      <c r="G2117" s="164">
        <v>0</v>
      </c>
      <c r="H2117" s="83">
        <v>0.09</v>
      </c>
      <c r="I2117" s="83">
        <v>8.0000000000000016E-2</v>
      </c>
      <c r="J2117" s="164">
        <v>0</v>
      </c>
      <c r="K2117" s="83">
        <v>0.03</v>
      </c>
      <c r="L2117" s="83">
        <v>0</v>
      </c>
      <c r="M2117" s="83">
        <v>0.03</v>
      </c>
      <c r="O2117" s="510"/>
    </row>
    <row r="2118" spans="1:15" x14ac:dyDescent="0.35">
      <c r="A2118" s="660"/>
      <c r="B2118" s="133" t="s">
        <v>146</v>
      </c>
      <c r="C2118" s="83">
        <v>0</v>
      </c>
      <c r="D2118" s="83">
        <v>7.8000000000000014E-2</v>
      </c>
      <c r="E2118" s="83">
        <v>9.8000000000000004E-2</v>
      </c>
      <c r="F2118" s="83">
        <v>0.40799999999999997</v>
      </c>
      <c r="G2118" s="164">
        <v>0</v>
      </c>
      <c r="H2118" s="83">
        <v>1.8000000000000002E-2</v>
      </c>
      <c r="I2118" s="83">
        <v>0</v>
      </c>
      <c r="J2118" s="164">
        <v>0</v>
      </c>
      <c r="K2118" s="83">
        <v>0</v>
      </c>
      <c r="L2118" s="83">
        <v>0</v>
      </c>
      <c r="M2118" s="83">
        <v>0.39800000000000002</v>
      </c>
      <c r="O2118" s="510"/>
    </row>
    <row r="2119" spans="1:15" x14ac:dyDescent="0.35">
      <c r="A2119" s="660"/>
      <c r="B2119" s="133" t="s">
        <v>205</v>
      </c>
      <c r="C2119" s="83">
        <v>1.4312499999999992E-2</v>
      </c>
      <c r="D2119" s="83">
        <v>0.1993125</v>
      </c>
      <c r="E2119" s="83">
        <v>0.20931249999999998</v>
      </c>
      <c r="F2119" s="83">
        <v>0.26931250000000001</v>
      </c>
      <c r="G2119" s="164">
        <v>0</v>
      </c>
      <c r="H2119" s="83">
        <v>0</v>
      </c>
      <c r="I2119" s="83">
        <v>3.4312500000000003E-2</v>
      </c>
      <c r="J2119" s="164">
        <v>0</v>
      </c>
      <c r="K2119" s="83">
        <v>0.12281249999999999</v>
      </c>
      <c r="L2119" s="83">
        <v>0.12281249999999999</v>
      </c>
      <c r="M2119" s="83">
        <v>2.7812499999999997E-2</v>
      </c>
      <c r="O2119" s="510"/>
    </row>
    <row r="2120" spans="1:15" x14ac:dyDescent="0.35">
      <c r="A2120" s="660"/>
      <c r="B2120" s="133" t="s">
        <v>148</v>
      </c>
      <c r="C2120" s="83">
        <v>0.32779999999999998</v>
      </c>
      <c r="D2120" s="83">
        <v>0.18479999999999996</v>
      </c>
      <c r="E2120" s="83">
        <v>4.1799999999999983E-2</v>
      </c>
      <c r="F2120" s="83">
        <v>3.9799999999999988E-2</v>
      </c>
      <c r="G2120" s="164">
        <v>0</v>
      </c>
      <c r="H2120" s="83">
        <v>0</v>
      </c>
      <c r="I2120" s="83">
        <v>0</v>
      </c>
      <c r="J2120" s="164">
        <v>0</v>
      </c>
      <c r="K2120" s="83">
        <v>0</v>
      </c>
      <c r="L2120" s="83">
        <v>0.40580000000000005</v>
      </c>
      <c r="M2120" s="83">
        <v>0</v>
      </c>
      <c r="O2120" s="510"/>
    </row>
    <row r="2121" spans="1:15" x14ac:dyDescent="0.35">
      <c r="A2121" s="660"/>
      <c r="B2121" s="133" t="s">
        <v>149</v>
      </c>
      <c r="C2121" s="83">
        <v>0</v>
      </c>
      <c r="D2121" s="83">
        <v>0.12675</v>
      </c>
      <c r="E2121" s="83">
        <v>3.8749999999999993E-2</v>
      </c>
      <c r="F2121" s="83">
        <v>0.78425</v>
      </c>
      <c r="G2121" s="164">
        <v>0</v>
      </c>
      <c r="H2121" s="83">
        <v>0</v>
      </c>
      <c r="I2121" s="83">
        <v>1.0249999999999992E-2</v>
      </c>
      <c r="J2121" s="164">
        <v>0</v>
      </c>
      <c r="K2121" s="83">
        <v>6.2499999999999917E-3</v>
      </c>
      <c r="L2121" s="83">
        <v>3.3749999999999995E-2</v>
      </c>
      <c r="M2121" s="83">
        <v>0</v>
      </c>
      <c r="O2121" s="510"/>
    </row>
    <row r="2122" spans="1:15" x14ac:dyDescent="0.35">
      <c r="A2122" s="660"/>
      <c r="O2122" s="510"/>
    </row>
    <row r="2123" spans="1:15" x14ac:dyDescent="0.35">
      <c r="A2123" s="660"/>
      <c r="B2123" s="406" t="s">
        <v>1333</v>
      </c>
      <c r="O2123" s="510"/>
    </row>
    <row r="2124" spans="1:15" x14ac:dyDescent="0.35">
      <c r="A2124" s="660"/>
      <c r="B2124" s="41" t="s">
        <v>1399</v>
      </c>
      <c r="O2124" s="510"/>
    </row>
    <row r="2125" spans="1:15" x14ac:dyDescent="0.35">
      <c r="A2125" s="660"/>
      <c r="B2125" s="126" t="s">
        <v>1074</v>
      </c>
      <c r="C2125" s="41" t="s">
        <v>1401</v>
      </c>
      <c r="D2125" s="41" t="s">
        <v>1402</v>
      </c>
      <c r="E2125" s="41" t="s">
        <v>1403</v>
      </c>
      <c r="F2125" s="41" t="s">
        <v>1404</v>
      </c>
      <c r="G2125" s="496" t="s">
        <v>1405</v>
      </c>
      <c r="H2125" s="41" t="s">
        <v>1406</v>
      </c>
      <c r="I2125" s="41" t="s">
        <v>1407</v>
      </c>
      <c r="J2125" s="41" t="s">
        <v>1408</v>
      </c>
      <c r="K2125" s="41" t="s">
        <v>1409</v>
      </c>
      <c r="L2125" s="41" t="s">
        <v>1410</v>
      </c>
      <c r="M2125" s="41" t="s">
        <v>1411</v>
      </c>
      <c r="O2125" s="510"/>
    </row>
    <row r="2126" spans="1:15" x14ac:dyDescent="0.35">
      <c r="A2126" s="660"/>
      <c r="B2126" s="133" t="s">
        <v>202</v>
      </c>
      <c r="C2126" s="83">
        <v>0</v>
      </c>
      <c r="D2126" s="83">
        <v>0.13300000000000001</v>
      </c>
      <c r="E2126" s="83">
        <v>0.57741233541233539</v>
      </c>
      <c r="F2126" s="83">
        <v>0</v>
      </c>
      <c r="G2126" s="83">
        <v>0.2266701316701317</v>
      </c>
      <c r="H2126" s="83">
        <v>5.6667532917532938E-2</v>
      </c>
      <c r="I2126" s="83">
        <v>0</v>
      </c>
      <c r="J2126" s="83">
        <v>0</v>
      </c>
      <c r="K2126" s="164">
        <v>0</v>
      </c>
      <c r="L2126" s="164">
        <v>0</v>
      </c>
      <c r="M2126" s="83">
        <v>6.2500000000000116E-3</v>
      </c>
      <c r="O2126" s="510"/>
    </row>
    <row r="2127" spans="1:15" x14ac:dyDescent="0.35">
      <c r="A2127" s="660"/>
      <c r="B2127" s="133" t="s">
        <v>142</v>
      </c>
      <c r="C2127" s="83">
        <v>0</v>
      </c>
      <c r="D2127" s="83">
        <v>0.17849999999999999</v>
      </c>
      <c r="E2127" s="83">
        <v>0.47240125391849519</v>
      </c>
      <c r="F2127" s="83">
        <v>0</v>
      </c>
      <c r="G2127" s="83">
        <v>0.25673981191222567</v>
      </c>
      <c r="H2127" s="83">
        <v>8.9858934169278981E-2</v>
      </c>
      <c r="I2127" s="83">
        <v>0</v>
      </c>
      <c r="J2127" s="83">
        <v>0</v>
      </c>
      <c r="K2127" s="164">
        <v>0</v>
      </c>
      <c r="L2127" s="164">
        <v>0</v>
      </c>
      <c r="M2127" s="83">
        <v>2.5000000000000001E-3</v>
      </c>
      <c r="O2127" s="510"/>
    </row>
    <row r="2128" spans="1:15" x14ac:dyDescent="0.35">
      <c r="A2128" s="660"/>
      <c r="B2128" s="133" t="s">
        <v>203</v>
      </c>
      <c r="C2128" s="83">
        <v>0.02</v>
      </c>
      <c r="D2128" s="83">
        <v>0.19</v>
      </c>
      <c r="E2128" s="83">
        <v>0</v>
      </c>
      <c r="F2128" s="83">
        <v>0</v>
      </c>
      <c r="G2128" s="83">
        <v>0.30408163265306121</v>
      </c>
      <c r="H2128" s="83">
        <v>0.44091836734693879</v>
      </c>
      <c r="I2128" s="83">
        <v>0.01</v>
      </c>
      <c r="J2128" s="83">
        <v>3.5000000000000003E-2</v>
      </c>
      <c r="K2128" s="164">
        <v>0</v>
      </c>
      <c r="L2128" s="164">
        <v>0</v>
      </c>
      <c r="M2128" s="83">
        <v>0</v>
      </c>
      <c r="O2128" s="510"/>
    </row>
    <row r="2129" spans="1:15" x14ac:dyDescent="0.35">
      <c r="A2129" s="660"/>
      <c r="B2129" s="133" t="s">
        <v>225</v>
      </c>
      <c r="C2129" s="83">
        <v>4.9583333333333347E-2</v>
      </c>
      <c r="D2129" s="83">
        <v>9.7083500000000003E-2</v>
      </c>
      <c r="E2129" s="83">
        <v>0</v>
      </c>
      <c r="F2129" s="83">
        <v>0</v>
      </c>
      <c r="G2129" s="83">
        <v>0.60076411309994315</v>
      </c>
      <c r="H2129" s="83">
        <v>0.23090222023339016</v>
      </c>
      <c r="I2129" s="83">
        <v>4.583333333333342E-3</v>
      </c>
      <c r="J2129" s="83">
        <v>1.7083500000000001E-2</v>
      </c>
      <c r="K2129" s="164">
        <v>0</v>
      </c>
      <c r="L2129" s="164">
        <v>0</v>
      </c>
      <c r="M2129" s="83">
        <v>0</v>
      </c>
      <c r="O2129" s="510"/>
    </row>
    <row r="2130" spans="1:15" x14ac:dyDescent="0.35">
      <c r="A2130" s="660"/>
      <c r="B2130" s="133" t="s">
        <v>204</v>
      </c>
      <c r="C2130" s="83">
        <v>0</v>
      </c>
      <c r="D2130" s="83">
        <v>6.000000000000001E-3</v>
      </c>
      <c r="E2130" s="83">
        <v>0</v>
      </c>
      <c r="F2130" s="83">
        <v>0</v>
      </c>
      <c r="G2130" s="83">
        <v>0.42910344827586205</v>
      </c>
      <c r="H2130" s="83">
        <v>0.30289655172413793</v>
      </c>
      <c r="I2130" s="83">
        <v>6.000000000000001E-3</v>
      </c>
      <c r="J2130" s="83">
        <v>0.25600000000000001</v>
      </c>
      <c r="K2130" s="164">
        <v>0</v>
      </c>
      <c r="L2130" s="164">
        <v>0</v>
      </c>
      <c r="M2130" s="83">
        <v>0</v>
      </c>
      <c r="O2130" s="510"/>
    </row>
    <row r="2131" spans="1:15" x14ac:dyDescent="0.35">
      <c r="A2131" s="660"/>
      <c r="B2131" s="133" t="s">
        <v>146</v>
      </c>
      <c r="C2131" s="83">
        <v>0</v>
      </c>
      <c r="D2131" s="83">
        <v>5.0000000000000001E-3</v>
      </c>
      <c r="E2131" s="83">
        <v>1.0050505050505051E-2</v>
      </c>
      <c r="F2131" s="83">
        <v>0</v>
      </c>
      <c r="G2131" s="83">
        <v>0.36181818181818176</v>
      </c>
      <c r="H2131" s="83">
        <v>0.62313131313131309</v>
      </c>
      <c r="I2131" s="83">
        <v>0</v>
      </c>
      <c r="J2131" s="83">
        <v>0</v>
      </c>
      <c r="K2131" s="164">
        <v>0</v>
      </c>
      <c r="L2131" s="164">
        <v>0</v>
      </c>
      <c r="M2131" s="83">
        <v>0</v>
      </c>
      <c r="O2131" s="510"/>
    </row>
    <row r="2132" spans="1:15" x14ac:dyDescent="0.35">
      <c r="A2132" s="660"/>
      <c r="B2132" s="133" t="s">
        <v>205</v>
      </c>
      <c r="C2132" s="83">
        <v>1.0000000000000007E-2</v>
      </c>
      <c r="D2132" s="83">
        <v>0.13874999999999998</v>
      </c>
      <c r="E2132" s="83">
        <v>0.38166023166023166</v>
      </c>
      <c r="F2132" s="83">
        <v>0</v>
      </c>
      <c r="G2132" s="83">
        <v>0.24171814671814673</v>
      </c>
      <c r="H2132" s="83">
        <v>0.20037162162162167</v>
      </c>
      <c r="I2132" s="83">
        <v>5.000000000000007E-3</v>
      </c>
      <c r="J2132" s="83">
        <v>1.7500000000000009E-2</v>
      </c>
      <c r="K2132" s="164">
        <v>0</v>
      </c>
      <c r="L2132" s="164">
        <v>0</v>
      </c>
      <c r="M2132" s="83">
        <v>5.000000000000007E-3</v>
      </c>
      <c r="O2132" s="510"/>
    </row>
    <row r="2133" spans="1:15" x14ac:dyDescent="0.35">
      <c r="A2133" s="660"/>
      <c r="B2133" s="133" t="s">
        <v>148</v>
      </c>
      <c r="C2133" s="83">
        <v>7.4899999999999994E-2</v>
      </c>
      <c r="D2133" s="83">
        <v>0.13491500000000001</v>
      </c>
      <c r="E2133" s="83">
        <v>0.3684254142821074</v>
      </c>
      <c r="F2133" s="83">
        <v>0</v>
      </c>
      <c r="G2133" s="83">
        <v>0.15115212274869552</v>
      </c>
      <c r="H2133" s="83">
        <v>0.25769079630253044</v>
      </c>
      <c r="I2133" s="83">
        <v>0</v>
      </c>
      <c r="J2133" s="83">
        <v>0</v>
      </c>
      <c r="K2133" s="164">
        <v>0</v>
      </c>
      <c r="L2133" s="164">
        <v>0</v>
      </c>
      <c r="M2133" s="83">
        <v>1.2916666666666656E-2</v>
      </c>
      <c r="O2133" s="510"/>
    </row>
    <row r="2134" spans="1:15" x14ac:dyDescent="0.35">
      <c r="A2134" s="660"/>
      <c r="B2134" s="133" t="s">
        <v>149</v>
      </c>
      <c r="C2134" s="83">
        <v>3.1562499999999967E-3</v>
      </c>
      <c r="D2134" s="83">
        <v>2.9656249999999995E-2</v>
      </c>
      <c r="E2134" s="83">
        <v>1.1991708698134748E-2</v>
      </c>
      <c r="F2134" s="83">
        <v>0</v>
      </c>
      <c r="G2134" s="83">
        <v>0.80940567900647131</v>
      </c>
      <c r="H2134" s="83">
        <v>8.9071362295393974E-2</v>
      </c>
      <c r="I2134" s="83">
        <v>1.6562499999999967E-3</v>
      </c>
      <c r="J2134" s="83">
        <v>4.1906249999999999E-2</v>
      </c>
      <c r="K2134" s="164">
        <v>0</v>
      </c>
      <c r="L2134" s="164">
        <v>0</v>
      </c>
      <c r="M2134" s="83">
        <v>1.3156249999999998E-2</v>
      </c>
      <c r="O2134" s="510"/>
    </row>
    <row r="2135" spans="1:15" x14ac:dyDescent="0.35">
      <c r="A2135" s="660"/>
      <c r="O2135" s="510"/>
    </row>
    <row r="2136" spans="1:15" x14ac:dyDescent="0.35">
      <c r="A2136" s="660"/>
      <c r="B2136" s="41" t="s">
        <v>1412</v>
      </c>
      <c r="O2136" s="510"/>
    </row>
    <row r="2137" spans="1:15" x14ac:dyDescent="0.35">
      <c r="A2137" s="660"/>
      <c r="B2137" s="126" t="s">
        <v>1074</v>
      </c>
      <c r="C2137" s="41" t="s">
        <v>1401</v>
      </c>
      <c r="D2137" s="41" t="s">
        <v>1402</v>
      </c>
      <c r="E2137" s="41" t="s">
        <v>1403</v>
      </c>
      <c r="F2137" s="41" t="s">
        <v>1404</v>
      </c>
      <c r="G2137" s="496" t="s">
        <v>1405</v>
      </c>
      <c r="H2137" s="41" t="s">
        <v>1406</v>
      </c>
      <c r="I2137" s="41" t="s">
        <v>1407</v>
      </c>
      <c r="J2137" s="41" t="s">
        <v>1408</v>
      </c>
      <c r="K2137" s="41" t="s">
        <v>1409</v>
      </c>
      <c r="L2137" s="41" t="s">
        <v>1410</v>
      </c>
      <c r="M2137" s="41" t="s">
        <v>1411</v>
      </c>
      <c r="O2137" s="510"/>
    </row>
    <row r="2138" spans="1:15" x14ac:dyDescent="0.35">
      <c r="A2138" s="660"/>
      <c r="B2138" s="133" t="s">
        <v>202</v>
      </c>
      <c r="C2138" s="83">
        <v>0</v>
      </c>
      <c r="D2138" s="83">
        <v>0.11924999999999999</v>
      </c>
      <c r="E2138" s="83">
        <v>0.51086257309941518</v>
      </c>
      <c r="F2138" s="83">
        <v>0</v>
      </c>
      <c r="G2138" s="83">
        <v>0.32005847953216371</v>
      </c>
      <c r="H2138" s="83">
        <v>1.1078947368421049E-2</v>
      </c>
      <c r="I2138" s="83">
        <v>0</v>
      </c>
      <c r="J2138" s="83">
        <v>0</v>
      </c>
      <c r="K2138" s="164">
        <v>0</v>
      </c>
      <c r="L2138" s="164">
        <v>0</v>
      </c>
      <c r="M2138" s="83">
        <v>3.875E-2</v>
      </c>
      <c r="O2138" s="510"/>
    </row>
    <row r="2139" spans="1:15" x14ac:dyDescent="0.35">
      <c r="A2139" s="660"/>
      <c r="B2139" s="133" t="s">
        <v>142</v>
      </c>
      <c r="C2139" s="83">
        <v>0</v>
      </c>
      <c r="D2139" s="83">
        <v>0.126</v>
      </c>
      <c r="E2139" s="83">
        <v>0.46285714285714286</v>
      </c>
      <c r="F2139" s="83">
        <v>0</v>
      </c>
      <c r="G2139" s="83">
        <v>0.37978021978021981</v>
      </c>
      <c r="H2139" s="83">
        <v>2.1362637362637361E-2</v>
      </c>
      <c r="I2139" s="83">
        <v>0</v>
      </c>
      <c r="J2139" s="83">
        <v>0</v>
      </c>
      <c r="K2139" s="164">
        <v>0</v>
      </c>
      <c r="L2139" s="164">
        <v>0</v>
      </c>
      <c r="M2139" s="83">
        <v>0.01</v>
      </c>
      <c r="O2139" s="510"/>
    </row>
    <row r="2140" spans="1:15" x14ac:dyDescent="0.35">
      <c r="A2140" s="660"/>
      <c r="B2140" s="133" t="s">
        <v>203</v>
      </c>
      <c r="C2140" s="83">
        <v>0</v>
      </c>
      <c r="D2140" s="83">
        <v>0</v>
      </c>
      <c r="E2140" s="83">
        <v>0</v>
      </c>
      <c r="F2140" s="83">
        <v>0.46469387755102043</v>
      </c>
      <c r="G2140" s="83">
        <v>0.50510204081632648</v>
      </c>
      <c r="H2140" s="83">
        <v>2.0204081632653064E-2</v>
      </c>
      <c r="I2140" s="83">
        <v>0</v>
      </c>
      <c r="J2140" s="83">
        <v>0.01</v>
      </c>
      <c r="K2140" s="164">
        <v>0</v>
      </c>
      <c r="L2140" s="164">
        <v>0</v>
      </c>
      <c r="M2140" s="83">
        <v>0</v>
      </c>
      <c r="O2140" s="510"/>
    </row>
    <row r="2141" spans="1:15" x14ac:dyDescent="0.35">
      <c r="A2141" s="660"/>
      <c r="B2141" s="133" t="s">
        <v>225</v>
      </c>
      <c r="C2141" s="83">
        <v>0</v>
      </c>
      <c r="D2141" s="83">
        <v>0</v>
      </c>
      <c r="E2141" s="83">
        <v>0</v>
      </c>
      <c r="F2141" s="83">
        <v>0.27638888888888885</v>
      </c>
      <c r="G2141" s="83">
        <v>0.70856060606060611</v>
      </c>
      <c r="H2141" s="83">
        <v>1.0050505050505049E-2</v>
      </c>
      <c r="I2141" s="83">
        <v>0</v>
      </c>
      <c r="J2141" s="83">
        <v>5.0000000000000001E-3</v>
      </c>
      <c r="K2141" s="164">
        <v>0</v>
      </c>
      <c r="L2141" s="164">
        <v>0</v>
      </c>
      <c r="M2141" s="83">
        <v>0</v>
      </c>
      <c r="O2141" s="510"/>
    </row>
    <row r="2142" spans="1:15" x14ac:dyDescent="0.35">
      <c r="A2142" s="660"/>
      <c r="B2142" s="133" t="s">
        <v>204</v>
      </c>
      <c r="C2142" s="83">
        <v>0</v>
      </c>
      <c r="D2142" s="83">
        <v>4.1666666666666657E-3</v>
      </c>
      <c r="E2142" s="83">
        <v>0</v>
      </c>
      <c r="F2142" s="83">
        <v>6.1291208791208793E-2</v>
      </c>
      <c r="G2142" s="83">
        <v>0.3490934065934066</v>
      </c>
      <c r="H2142" s="83">
        <v>0.31711538461538469</v>
      </c>
      <c r="I2142" s="83">
        <v>4.1666666666666657E-3</v>
      </c>
      <c r="J2142" s="83">
        <v>0.26416666666666666</v>
      </c>
      <c r="K2142" s="164">
        <v>0</v>
      </c>
      <c r="L2142" s="164">
        <v>0</v>
      </c>
      <c r="M2142" s="83">
        <v>0</v>
      </c>
      <c r="O2142" s="510"/>
    </row>
    <row r="2143" spans="1:15" x14ac:dyDescent="0.35">
      <c r="A2143" s="660"/>
      <c r="B2143" s="133" t="s">
        <v>146</v>
      </c>
      <c r="C2143" s="83">
        <v>0</v>
      </c>
      <c r="D2143" s="83">
        <v>0</v>
      </c>
      <c r="E2143" s="83">
        <v>0</v>
      </c>
      <c r="F2143" s="83">
        <v>0</v>
      </c>
      <c r="G2143" s="83">
        <v>0.995</v>
      </c>
      <c r="H2143" s="83">
        <v>0</v>
      </c>
      <c r="I2143" s="83">
        <v>0</v>
      </c>
      <c r="J2143" s="83">
        <v>0</v>
      </c>
      <c r="K2143" s="164">
        <v>0</v>
      </c>
      <c r="L2143" s="164">
        <v>0</v>
      </c>
      <c r="M2143" s="83">
        <v>5.0000000000000001E-3</v>
      </c>
      <c r="O2143" s="510"/>
    </row>
    <row r="2144" spans="1:15" x14ac:dyDescent="0.35">
      <c r="A2144" s="660"/>
      <c r="B2144" s="133" t="s">
        <v>205</v>
      </c>
      <c r="C2144" s="83">
        <v>0</v>
      </c>
      <c r="D2144" s="83">
        <v>5.6250000000000001E-2</v>
      </c>
      <c r="E2144" s="83">
        <v>0.24580246913580245</v>
      </c>
      <c r="F2144" s="83">
        <v>0.25697530864197532</v>
      </c>
      <c r="G2144" s="83">
        <v>0.39104938271604933</v>
      </c>
      <c r="H2144" s="83">
        <v>1.117283950617284E-2</v>
      </c>
      <c r="I2144" s="83">
        <v>0</v>
      </c>
      <c r="J2144" s="83">
        <v>5.0000000000000001E-3</v>
      </c>
      <c r="K2144" s="164">
        <v>0</v>
      </c>
      <c r="L2144" s="164">
        <v>0</v>
      </c>
      <c r="M2144" s="83">
        <v>3.3750000000000002E-2</v>
      </c>
      <c r="O2144" s="510"/>
    </row>
    <row r="2145" spans="1:15" x14ac:dyDescent="0.35">
      <c r="A2145" s="660"/>
      <c r="B2145" s="133" t="s">
        <v>148</v>
      </c>
      <c r="C2145" s="83">
        <v>0</v>
      </c>
      <c r="D2145" s="83">
        <v>8.3333333333335171E-4</v>
      </c>
      <c r="E2145" s="83">
        <v>0</v>
      </c>
      <c r="F2145" s="83">
        <v>0.18381997774067896</v>
      </c>
      <c r="G2145" s="83">
        <v>0.81534668892598772</v>
      </c>
      <c r="H2145" s="83">
        <v>0</v>
      </c>
      <c r="I2145" s="83">
        <v>0</v>
      </c>
      <c r="J2145" s="83">
        <v>0</v>
      </c>
      <c r="K2145" s="164">
        <v>0</v>
      </c>
      <c r="L2145" s="164">
        <v>0</v>
      </c>
      <c r="M2145" s="83">
        <v>0</v>
      </c>
      <c r="O2145" s="510"/>
    </row>
    <row r="2146" spans="1:15" x14ac:dyDescent="0.35">
      <c r="A2146" s="660"/>
      <c r="B2146" s="133" t="s">
        <v>149</v>
      </c>
      <c r="C2146" s="83">
        <v>0</v>
      </c>
      <c r="D2146" s="83">
        <v>0</v>
      </c>
      <c r="E2146" s="83">
        <v>0</v>
      </c>
      <c r="F2146" s="83">
        <v>7.95475539721366E-2</v>
      </c>
      <c r="G2146" s="83">
        <v>0.87708658406891404</v>
      </c>
      <c r="H2146" s="83">
        <v>1.3515861958949318E-2</v>
      </c>
      <c r="I2146" s="83">
        <v>0</v>
      </c>
      <c r="J2146" s="83">
        <v>2.8050000000000023E-2</v>
      </c>
      <c r="K2146" s="164">
        <v>0</v>
      </c>
      <c r="L2146" s="164">
        <v>0</v>
      </c>
      <c r="M2146" s="83">
        <v>1.8000000000000221E-3</v>
      </c>
      <c r="O2146" s="510"/>
    </row>
    <row r="2147" spans="1:15" x14ac:dyDescent="0.35">
      <c r="A2147" s="660"/>
      <c r="B2147" s="89"/>
      <c r="C2147" s="89"/>
      <c r="D2147" s="89"/>
      <c r="E2147" s="89"/>
      <c r="F2147" s="89"/>
      <c r="G2147" s="99"/>
      <c r="H2147" s="99"/>
      <c r="I2147" s="99"/>
      <c r="J2147" s="99"/>
      <c r="K2147" s="99"/>
      <c r="L2147" s="99"/>
      <c r="O2147" s="510"/>
    </row>
    <row r="2148" spans="1:15" x14ac:dyDescent="0.35">
      <c r="A2148" s="660"/>
      <c r="B2148" s="41" t="s">
        <v>1413</v>
      </c>
      <c r="O2148" s="510"/>
    </row>
    <row r="2149" spans="1:15" x14ac:dyDescent="0.35">
      <c r="A2149" s="660"/>
      <c r="B2149" s="126" t="s">
        <v>1074</v>
      </c>
      <c r="C2149" s="41" t="s">
        <v>1401</v>
      </c>
      <c r="D2149" s="41" t="s">
        <v>1402</v>
      </c>
      <c r="E2149" s="41" t="s">
        <v>1403</v>
      </c>
      <c r="F2149" s="41" t="s">
        <v>1404</v>
      </c>
      <c r="G2149" s="496" t="s">
        <v>1405</v>
      </c>
      <c r="H2149" s="41" t="s">
        <v>1406</v>
      </c>
      <c r="I2149" s="41" t="s">
        <v>1407</v>
      </c>
      <c r="J2149" s="41" t="s">
        <v>1408</v>
      </c>
      <c r="K2149" s="41" t="s">
        <v>1409</v>
      </c>
      <c r="L2149" s="41" t="s">
        <v>1410</v>
      </c>
      <c r="M2149" s="41" t="s">
        <v>1411</v>
      </c>
      <c r="O2149" s="510"/>
    </row>
    <row r="2150" spans="1:15" x14ac:dyDescent="0.35">
      <c r="A2150" s="660"/>
      <c r="B2150" s="133" t="s">
        <v>202</v>
      </c>
      <c r="C2150" s="83">
        <v>0</v>
      </c>
      <c r="D2150" s="83">
        <v>0.110625</v>
      </c>
      <c r="E2150" s="83">
        <v>0</v>
      </c>
      <c r="F2150" s="83">
        <v>0.56333237327188934</v>
      </c>
      <c r="G2150" s="83">
        <v>0.20791762672811059</v>
      </c>
      <c r="H2150" s="83">
        <v>0</v>
      </c>
      <c r="I2150" s="83">
        <v>0</v>
      </c>
      <c r="J2150" s="83">
        <v>0</v>
      </c>
      <c r="K2150" s="164">
        <v>0</v>
      </c>
      <c r="L2150" s="164">
        <v>0</v>
      </c>
      <c r="M2150" s="83">
        <v>0.11812499999999999</v>
      </c>
      <c r="O2150" s="510"/>
    </row>
    <row r="2151" spans="1:15" x14ac:dyDescent="0.35">
      <c r="A2151" s="660"/>
      <c r="B2151" s="133" t="s">
        <v>142</v>
      </c>
      <c r="C2151" s="83">
        <v>0</v>
      </c>
      <c r="D2151" s="83">
        <v>0.10250000000000001</v>
      </c>
      <c r="E2151" s="83">
        <v>0</v>
      </c>
      <c r="F2151" s="83">
        <v>0.89749999999999996</v>
      </c>
      <c r="G2151" s="83">
        <v>0</v>
      </c>
      <c r="H2151" s="83">
        <v>0</v>
      </c>
      <c r="I2151" s="83">
        <v>0</v>
      </c>
      <c r="J2151" s="83">
        <v>0</v>
      </c>
      <c r="K2151" s="164">
        <v>0</v>
      </c>
      <c r="L2151" s="164">
        <v>0</v>
      </c>
      <c r="M2151" s="83">
        <v>0</v>
      </c>
      <c r="O2151" s="510"/>
    </row>
    <row r="2152" spans="1:15" x14ac:dyDescent="0.35">
      <c r="A2152" s="660"/>
      <c r="B2152" s="133" t="s">
        <v>203</v>
      </c>
      <c r="C2152" s="83">
        <v>0</v>
      </c>
      <c r="D2152" s="83">
        <v>0</v>
      </c>
      <c r="E2152" s="83">
        <v>0</v>
      </c>
      <c r="F2152" s="83">
        <v>0.42078947368421055</v>
      </c>
      <c r="G2152" s="83">
        <v>0.51315789473684215</v>
      </c>
      <c r="H2152" s="83">
        <v>4.1052631578947368E-2</v>
      </c>
      <c r="I2152" s="83">
        <v>0</v>
      </c>
      <c r="J2152" s="83">
        <v>2.5000000000000001E-2</v>
      </c>
      <c r="K2152" s="164">
        <v>0</v>
      </c>
      <c r="L2152" s="164">
        <v>0</v>
      </c>
      <c r="M2152" s="83">
        <v>0</v>
      </c>
      <c r="O2152" s="510"/>
    </row>
    <row r="2153" spans="1:15" x14ac:dyDescent="0.35">
      <c r="A2153" s="660"/>
      <c r="B2153" s="133" t="s">
        <v>225</v>
      </c>
      <c r="C2153" s="83">
        <v>0</v>
      </c>
      <c r="D2153" s="83">
        <v>0</v>
      </c>
      <c r="E2153" s="83">
        <v>0</v>
      </c>
      <c r="F2153" s="83">
        <v>0.42078947368421055</v>
      </c>
      <c r="G2153" s="83">
        <v>0.51315789473684215</v>
      </c>
      <c r="H2153" s="83">
        <v>4.1052631578947368E-2</v>
      </c>
      <c r="I2153" s="83">
        <v>0</v>
      </c>
      <c r="J2153" s="83">
        <v>2.5000000000000001E-2</v>
      </c>
      <c r="K2153" s="164">
        <v>0</v>
      </c>
      <c r="L2153" s="164">
        <v>0</v>
      </c>
      <c r="M2153" s="83">
        <v>0</v>
      </c>
      <c r="O2153" s="510"/>
    </row>
    <row r="2154" spans="1:15" x14ac:dyDescent="0.35">
      <c r="A2154" s="660"/>
      <c r="B2154" s="133" t="s">
        <v>204</v>
      </c>
      <c r="C2154" s="83">
        <v>0</v>
      </c>
      <c r="D2154" s="83">
        <v>0</v>
      </c>
      <c r="E2154" s="83">
        <v>0</v>
      </c>
      <c r="F2154" s="83">
        <v>6.5454545454545446E-2</v>
      </c>
      <c r="G2154" s="83">
        <v>0.31090909090909091</v>
      </c>
      <c r="H2154" s="83">
        <v>0.34363636363636363</v>
      </c>
      <c r="I2154" s="83">
        <v>5.0000000000000001E-3</v>
      </c>
      <c r="J2154" s="83">
        <v>0.27500000000000002</v>
      </c>
      <c r="K2154" s="164">
        <v>0</v>
      </c>
      <c r="L2154" s="164">
        <v>0</v>
      </c>
      <c r="M2154" s="83">
        <v>0</v>
      </c>
      <c r="O2154" s="510"/>
    </row>
    <row r="2155" spans="1:15" x14ac:dyDescent="0.35">
      <c r="A2155" s="660"/>
      <c r="B2155" s="133" t="s">
        <v>146</v>
      </c>
      <c r="C2155" s="83">
        <v>0</v>
      </c>
      <c r="D2155" s="83">
        <v>0</v>
      </c>
      <c r="E2155" s="83">
        <v>0</v>
      </c>
      <c r="F2155" s="83">
        <v>0</v>
      </c>
      <c r="G2155" s="83">
        <v>0.995</v>
      </c>
      <c r="H2155" s="83">
        <v>0</v>
      </c>
      <c r="I2155" s="83">
        <v>0</v>
      </c>
      <c r="J2155" s="83">
        <v>0</v>
      </c>
      <c r="K2155" s="164">
        <v>0</v>
      </c>
      <c r="L2155" s="164">
        <v>0</v>
      </c>
      <c r="M2155" s="83">
        <v>5.0000000000000001E-3</v>
      </c>
      <c r="O2155" s="510"/>
    </row>
    <row r="2156" spans="1:15" x14ac:dyDescent="0.35">
      <c r="A2156" s="660"/>
      <c r="B2156" s="133" t="s">
        <v>205</v>
      </c>
      <c r="C2156" s="83">
        <v>0</v>
      </c>
      <c r="D2156" s="83">
        <v>0.06</v>
      </c>
      <c r="E2156" s="83">
        <v>0</v>
      </c>
      <c r="F2156" s="83">
        <v>0.26782258064516129</v>
      </c>
      <c r="G2156" s="83">
        <v>0.51604838709677425</v>
      </c>
      <c r="H2156" s="83">
        <v>2.6129032258064521E-2</v>
      </c>
      <c r="I2156" s="83">
        <v>0</v>
      </c>
      <c r="J2156" s="83">
        <v>1.2500000000000001E-2</v>
      </c>
      <c r="K2156" s="164">
        <v>0</v>
      </c>
      <c r="L2156" s="164">
        <v>0</v>
      </c>
      <c r="M2156" s="83">
        <v>0.11749999999999999</v>
      </c>
      <c r="O2156" s="510"/>
    </row>
    <row r="2157" spans="1:15" x14ac:dyDescent="0.35">
      <c r="A2157" s="660"/>
      <c r="B2157" s="133" t="s">
        <v>148</v>
      </c>
      <c r="C2157" s="83">
        <v>0</v>
      </c>
      <c r="D2157" s="83">
        <v>0.10250000000000001</v>
      </c>
      <c r="E2157" s="83">
        <v>0</v>
      </c>
      <c r="F2157" s="83">
        <v>0.89749999999999996</v>
      </c>
      <c r="G2157" s="83">
        <v>0</v>
      </c>
      <c r="H2157" s="83">
        <v>0</v>
      </c>
      <c r="I2157" s="83">
        <v>0</v>
      </c>
      <c r="J2157" s="83">
        <v>0</v>
      </c>
      <c r="K2157" s="164">
        <v>0</v>
      </c>
      <c r="L2157" s="164">
        <v>0</v>
      </c>
      <c r="M2157" s="83">
        <v>0</v>
      </c>
      <c r="O2157" s="510"/>
    </row>
    <row r="2158" spans="1:15" x14ac:dyDescent="0.35">
      <c r="A2158" s="660"/>
      <c r="B2158" s="133" t="s">
        <v>149</v>
      </c>
      <c r="C2158" s="83">
        <v>0</v>
      </c>
      <c r="D2158" s="83">
        <v>0</v>
      </c>
      <c r="E2158" s="83">
        <v>0</v>
      </c>
      <c r="F2158" s="83">
        <v>0.1941902730375426</v>
      </c>
      <c r="G2158" s="83">
        <v>0.41273890784982925</v>
      </c>
      <c r="H2158" s="83">
        <v>0.18607081911262796</v>
      </c>
      <c r="I2158" s="83">
        <v>0</v>
      </c>
      <c r="J2158" s="83">
        <v>0.14525000000000002</v>
      </c>
      <c r="K2158" s="164">
        <v>0</v>
      </c>
      <c r="L2158" s="164">
        <v>0</v>
      </c>
      <c r="M2158" s="83">
        <v>6.1750000000000006E-2</v>
      </c>
      <c r="O2158" s="510"/>
    </row>
    <row r="2159" spans="1:15" x14ac:dyDescent="0.35">
      <c r="A2159" s="660"/>
      <c r="O2159" s="510"/>
    </row>
    <row r="2160" spans="1:15" x14ac:dyDescent="0.35">
      <c r="A2160" s="660"/>
      <c r="B2160" s="41" t="s">
        <v>1414</v>
      </c>
      <c r="O2160" s="510"/>
    </row>
    <row r="2161" spans="1:15" x14ac:dyDescent="0.35">
      <c r="A2161" s="660"/>
      <c r="B2161" s="126" t="s">
        <v>1074</v>
      </c>
      <c r="C2161" s="41" t="s">
        <v>1401</v>
      </c>
      <c r="D2161" s="41" t="s">
        <v>1402</v>
      </c>
      <c r="E2161" s="41" t="s">
        <v>1403</v>
      </c>
      <c r="F2161" s="41" t="s">
        <v>1404</v>
      </c>
      <c r="G2161" s="496" t="s">
        <v>1405</v>
      </c>
      <c r="H2161" s="41" t="s">
        <v>1406</v>
      </c>
      <c r="I2161" s="41" t="s">
        <v>1407</v>
      </c>
      <c r="J2161" s="41" t="s">
        <v>1408</v>
      </c>
      <c r="K2161" s="41" t="s">
        <v>1409</v>
      </c>
      <c r="L2161" s="41" t="s">
        <v>1410</v>
      </c>
      <c r="M2161" s="41" t="s">
        <v>1411</v>
      </c>
      <c r="O2161" s="510"/>
    </row>
    <row r="2162" spans="1:15" x14ac:dyDescent="0.35">
      <c r="A2162" s="660"/>
      <c r="B2162" s="133" t="s">
        <v>202</v>
      </c>
      <c r="C2162" s="83">
        <v>2.9208333333333336E-2</v>
      </c>
      <c r="D2162" s="83">
        <v>0</v>
      </c>
      <c r="E2162" s="83">
        <v>0.46618034351145038</v>
      </c>
      <c r="F2162" s="83">
        <v>0</v>
      </c>
      <c r="G2162" s="83">
        <v>0</v>
      </c>
      <c r="H2162" s="83">
        <v>1.6604448032883166E-2</v>
      </c>
      <c r="I2162" s="83">
        <v>0</v>
      </c>
      <c r="J2162" s="164">
        <v>0</v>
      </c>
      <c r="K2162" s="83">
        <v>0.23009020845566652</v>
      </c>
      <c r="L2162" s="83">
        <v>0.23620833333333333</v>
      </c>
      <c r="M2162" s="83">
        <v>2.1708333333333336E-2</v>
      </c>
      <c r="O2162" s="510"/>
    </row>
    <row r="2163" spans="1:15" x14ac:dyDescent="0.35">
      <c r="A2163" s="660"/>
      <c r="B2163" s="133" t="s">
        <v>142</v>
      </c>
      <c r="C2163" s="83">
        <v>4.3499999999999997E-2</v>
      </c>
      <c r="D2163" s="83">
        <v>0</v>
      </c>
      <c r="E2163" s="83">
        <v>0.43877027027027027</v>
      </c>
      <c r="F2163" s="83">
        <v>0</v>
      </c>
      <c r="G2163" s="83">
        <v>0</v>
      </c>
      <c r="H2163" s="83">
        <v>6.4054054054054066E-2</v>
      </c>
      <c r="I2163" s="83">
        <v>0</v>
      </c>
      <c r="J2163" s="164">
        <v>0</v>
      </c>
      <c r="K2163" s="83">
        <v>8.9675675675675665E-2</v>
      </c>
      <c r="L2163" s="83">
        <v>0.34899999999999998</v>
      </c>
      <c r="M2163" s="83">
        <v>1.4999999999999999E-2</v>
      </c>
      <c r="O2163" s="510"/>
    </row>
    <row r="2164" spans="1:15" x14ac:dyDescent="0.35">
      <c r="A2164" s="660"/>
      <c r="B2164" s="133" t="s">
        <v>203</v>
      </c>
      <c r="C2164" s="83">
        <v>0</v>
      </c>
      <c r="D2164" s="83">
        <v>0.19833333333333333</v>
      </c>
      <c r="E2164" s="83">
        <v>0</v>
      </c>
      <c r="F2164" s="83">
        <v>0.76833333333333331</v>
      </c>
      <c r="G2164" s="83">
        <v>0</v>
      </c>
      <c r="H2164" s="83">
        <v>0</v>
      </c>
      <c r="I2164" s="83">
        <v>3.333333333333334E-2</v>
      </c>
      <c r="J2164" s="164">
        <v>0</v>
      </c>
      <c r="K2164" s="83">
        <v>0</v>
      </c>
      <c r="L2164" s="83">
        <v>0</v>
      </c>
      <c r="M2164" s="83">
        <v>0</v>
      </c>
      <c r="O2164" s="510"/>
    </row>
    <row r="2165" spans="1:15" x14ac:dyDescent="0.35">
      <c r="A2165" s="660"/>
      <c r="B2165" s="133" t="s">
        <v>225</v>
      </c>
      <c r="C2165" s="83">
        <v>0.13458333333333333</v>
      </c>
      <c r="D2165" s="83">
        <v>9.9583333333333329E-2</v>
      </c>
      <c r="E2165" s="83">
        <v>2.6850775193798412E-2</v>
      </c>
      <c r="F2165" s="83">
        <v>0.65231589147286828</v>
      </c>
      <c r="G2165" s="83">
        <v>0</v>
      </c>
      <c r="H2165" s="83">
        <v>0</v>
      </c>
      <c r="I2165" s="83">
        <v>1.7083333333333329E-2</v>
      </c>
      <c r="J2165" s="164">
        <v>0</v>
      </c>
      <c r="K2165" s="83">
        <v>0</v>
      </c>
      <c r="L2165" s="83">
        <v>0</v>
      </c>
      <c r="M2165" s="83">
        <v>6.9583333333333344E-2</v>
      </c>
      <c r="O2165" s="510"/>
    </row>
    <row r="2166" spans="1:15" x14ac:dyDescent="0.35">
      <c r="A2166" s="660"/>
      <c r="B2166" s="133" t="s">
        <v>204</v>
      </c>
      <c r="C2166" s="83">
        <v>4.4999999999999998E-2</v>
      </c>
      <c r="D2166" s="83">
        <v>0.11</v>
      </c>
      <c r="E2166" s="83">
        <v>0.21793103448275866</v>
      </c>
      <c r="F2166" s="83">
        <v>0.40862068965517245</v>
      </c>
      <c r="G2166" s="83">
        <v>0</v>
      </c>
      <c r="H2166" s="83">
        <v>0.1225862068965517</v>
      </c>
      <c r="I2166" s="83">
        <v>4.0000000000000008E-2</v>
      </c>
      <c r="J2166" s="164">
        <v>0</v>
      </c>
      <c r="K2166" s="83">
        <v>4.0862068965517237E-2</v>
      </c>
      <c r="L2166" s="83">
        <v>0</v>
      </c>
      <c r="M2166" s="83">
        <v>1.4999999999999999E-2</v>
      </c>
      <c r="O2166" s="510"/>
    </row>
    <row r="2167" spans="1:15" x14ac:dyDescent="0.35">
      <c r="A2167" s="660"/>
      <c r="B2167" s="133" t="s">
        <v>146</v>
      </c>
      <c r="C2167" s="83">
        <v>0</v>
      </c>
      <c r="D2167" s="83">
        <v>3.9000000000000007E-2</v>
      </c>
      <c r="E2167" s="83">
        <v>0.14251145038167939</v>
      </c>
      <c r="F2167" s="83">
        <v>0.59331297709923658</v>
      </c>
      <c r="G2167" s="83">
        <v>0</v>
      </c>
      <c r="H2167" s="83">
        <v>2.6175572519083975E-2</v>
      </c>
      <c r="I2167" s="83">
        <v>0</v>
      </c>
      <c r="J2167" s="164">
        <v>0</v>
      </c>
      <c r="K2167" s="83">
        <v>0</v>
      </c>
      <c r="L2167" s="83">
        <v>0</v>
      </c>
      <c r="M2167" s="83">
        <v>0.19900000000000001</v>
      </c>
      <c r="O2167" s="510"/>
    </row>
    <row r="2168" spans="1:15" x14ac:dyDescent="0.35">
      <c r="A2168" s="660"/>
      <c r="B2168" s="133" t="s">
        <v>205</v>
      </c>
      <c r="C2168" s="83">
        <v>7.1562499999999959E-3</v>
      </c>
      <c r="D2168" s="83">
        <v>9.9656250000000002E-2</v>
      </c>
      <c r="E2168" s="83">
        <v>0.278666433934324</v>
      </c>
      <c r="F2168" s="83">
        <v>0.3585469285825626</v>
      </c>
      <c r="G2168" s="83">
        <v>0</v>
      </c>
      <c r="H2168" s="83">
        <v>0</v>
      </c>
      <c r="I2168" s="83">
        <v>1.7156250000000001E-2</v>
      </c>
      <c r="J2168" s="164">
        <v>0</v>
      </c>
      <c r="K2168" s="83">
        <v>0.16350538748311336</v>
      </c>
      <c r="L2168" s="83">
        <v>6.1406249999999996E-2</v>
      </c>
      <c r="M2168" s="83">
        <v>1.3906249999999998E-2</v>
      </c>
      <c r="O2168" s="510"/>
    </row>
    <row r="2169" spans="1:15" x14ac:dyDescent="0.35">
      <c r="A2169" s="660"/>
      <c r="B2169" s="133" t="s">
        <v>148</v>
      </c>
      <c r="C2169" s="83">
        <v>0.16389999999999999</v>
      </c>
      <c r="D2169" s="83">
        <v>9.2399999999999982E-2</v>
      </c>
      <c r="E2169" s="83">
        <v>0.27702745098039205</v>
      </c>
      <c r="F2169" s="83">
        <v>0.26377254901960784</v>
      </c>
      <c r="G2169" s="83">
        <v>0</v>
      </c>
      <c r="H2169" s="83">
        <v>0</v>
      </c>
      <c r="I2169" s="83">
        <v>0</v>
      </c>
      <c r="J2169" s="164">
        <v>0</v>
      </c>
      <c r="K2169" s="83">
        <v>0</v>
      </c>
      <c r="L2169" s="83">
        <v>0.20290000000000002</v>
      </c>
      <c r="M2169" s="83">
        <v>0</v>
      </c>
      <c r="O2169" s="510"/>
    </row>
    <row r="2170" spans="1:15" x14ac:dyDescent="0.35">
      <c r="A2170" s="660"/>
      <c r="B2170" s="133" t="s">
        <v>149</v>
      </c>
      <c r="C2170" s="83">
        <v>0</v>
      </c>
      <c r="D2170" s="83">
        <v>6.3375000000000001E-2</v>
      </c>
      <c r="E2170" s="83">
        <v>4.273948598130841E-2</v>
      </c>
      <c r="F2170" s="83">
        <v>0.86499204853783551</v>
      </c>
      <c r="G2170" s="83">
        <v>0</v>
      </c>
      <c r="H2170" s="83">
        <v>0</v>
      </c>
      <c r="I2170" s="83">
        <v>5.1249999999999959E-3</v>
      </c>
      <c r="J2170" s="164">
        <v>0</v>
      </c>
      <c r="K2170" s="83">
        <v>6.893465480856187E-3</v>
      </c>
      <c r="L2170" s="83">
        <v>1.6874999999999998E-2</v>
      </c>
      <c r="M2170" s="83">
        <v>0</v>
      </c>
      <c r="O2170" s="510"/>
    </row>
    <row r="2171" spans="1:15" x14ac:dyDescent="0.35">
      <c r="A2171" s="660"/>
      <c r="O2171" s="510"/>
    </row>
    <row r="2172" spans="1:15" x14ac:dyDescent="0.35">
      <c r="A2172" s="660"/>
      <c r="B2172" s="406" t="s">
        <v>1334</v>
      </c>
      <c r="O2172" s="510"/>
    </row>
    <row r="2173" spans="1:15" x14ac:dyDescent="0.35">
      <c r="A2173" s="660"/>
      <c r="B2173" s="41" t="s">
        <v>1399</v>
      </c>
      <c r="O2173" s="510"/>
    </row>
    <row r="2174" spans="1:15" x14ac:dyDescent="0.35">
      <c r="A2174" s="660"/>
      <c r="B2174" s="126" t="s">
        <v>1074</v>
      </c>
      <c r="C2174" s="41" t="s">
        <v>1401</v>
      </c>
      <c r="D2174" s="41" t="s">
        <v>1402</v>
      </c>
      <c r="E2174" s="41" t="s">
        <v>1403</v>
      </c>
      <c r="F2174" s="41" t="s">
        <v>1404</v>
      </c>
      <c r="G2174" s="496" t="s">
        <v>1405</v>
      </c>
      <c r="H2174" s="41" t="s">
        <v>1406</v>
      </c>
      <c r="I2174" s="41" t="s">
        <v>1407</v>
      </c>
      <c r="J2174" s="41" t="s">
        <v>1408</v>
      </c>
      <c r="K2174" s="41" t="s">
        <v>1409</v>
      </c>
      <c r="L2174" s="41" t="s">
        <v>1410</v>
      </c>
      <c r="M2174" s="41" t="s">
        <v>1411</v>
      </c>
      <c r="O2174" s="510"/>
    </row>
    <row r="2175" spans="1:15" x14ac:dyDescent="0.35">
      <c r="A2175" s="660"/>
      <c r="B2175" s="133" t="s">
        <v>202</v>
      </c>
      <c r="C2175" s="83">
        <v>0</v>
      </c>
      <c r="D2175" s="83">
        <v>0</v>
      </c>
      <c r="E2175" s="83">
        <v>0.67082467082467079</v>
      </c>
      <c r="F2175" s="83">
        <v>0</v>
      </c>
      <c r="G2175" s="83">
        <v>0.26334026334026339</v>
      </c>
      <c r="H2175" s="83">
        <v>6.5835065835065862E-2</v>
      </c>
      <c r="I2175" s="83">
        <v>0</v>
      </c>
      <c r="J2175" s="83">
        <v>0</v>
      </c>
      <c r="K2175" s="164">
        <v>0</v>
      </c>
      <c r="L2175" s="164">
        <v>0</v>
      </c>
      <c r="M2175" s="83">
        <v>0</v>
      </c>
      <c r="O2175" s="510"/>
    </row>
    <row r="2176" spans="1:15" x14ac:dyDescent="0.35">
      <c r="A2176" s="660"/>
      <c r="B2176" s="133" t="s">
        <v>142</v>
      </c>
      <c r="C2176" s="83">
        <v>0</v>
      </c>
      <c r="D2176" s="83">
        <v>0</v>
      </c>
      <c r="E2176" s="83">
        <v>0.5768025078369905</v>
      </c>
      <c r="F2176" s="83">
        <v>0</v>
      </c>
      <c r="G2176" s="83">
        <v>0.31347962382445138</v>
      </c>
      <c r="H2176" s="83">
        <v>0.10971786833855798</v>
      </c>
      <c r="I2176" s="83">
        <v>0</v>
      </c>
      <c r="J2176" s="83">
        <v>0</v>
      </c>
      <c r="K2176" s="164">
        <v>0</v>
      </c>
      <c r="L2176" s="164">
        <v>0</v>
      </c>
      <c r="M2176" s="83">
        <v>0</v>
      </c>
      <c r="O2176" s="510"/>
    </row>
    <row r="2177" spans="1:15" x14ac:dyDescent="0.35">
      <c r="A2177" s="660"/>
      <c r="B2177" s="133" t="s">
        <v>203</v>
      </c>
      <c r="C2177" s="83">
        <v>0</v>
      </c>
      <c r="D2177" s="83">
        <v>0</v>
      </c>
      <c r="E2177" s="83">
        <v>0</v>
      </c>
      <c r="F2177" s="83">
        <v>0</v>
      </c>
      <c r="G2177" s="83">
        <v>0.40816326530612246</v>
      </c>
      <c r="H2177" s="83">
        <v>0.59183673469387754</v>
      </c>
      <c r="I2177" s="83">
        <v>0</v>
      </c>
      <c r="J2177" s="83">
        <v>0</v>
      </c>
      <c r="K2177" s="164">
        <v>0</v>
      </c>
      <c r="L2177" s="164">
        <v>0</v>
      </c>
      <c r="M2177" s="83">
        <v>0</v>
      </c>
      <c r="O2177" s="510"/>
    </row>
    <row r="2178" spans="1:15" x14ac:dyDescent="0.35">
      <c r="A2178" s="660"/>
      <c r="B2178" s="133" t="s">
        <v>225</v>
      </c>
      <c r="C2178" s="83">
        <v>0</v>
      </c>
      <c r="D2178" s="83">
        <v>0</v>
      </c>
      <c r="E2178" s="83">
        <v>0</v>
      </c>
      <c r="F2178" s="83">
        <v>0</v>
      </c>
      <c r="G2178" s="83">
        <v>0.72236194856183489</v>
      </c>
      <c r="H2178" s="83">
        <v>0.27763805143816511</v>
      </c>
      <c r="I2178" s="83">
        <v>0</v>
      </c>
      <c r="J2178" s="83">
        <v>0</v>
      </c>
      <c r="K2178" s="164">
        <v>0</v>
      </c>
      <c r="L2178" s="164">
        <v>0</v>
      </c>
      <c r="M2178" s="83">
        <v>0</v>
      </c>
      <c r="O2178" s="510"/>
    </row>
    <row r="2179" spans="1:15" x14ac:dyDescent="0.35">
      <c r="A2179" s="660"/>
      <c r="B2179" s="133" t="s">
        <v>204</v>
      </c>
      <c r="C2179" s="83">
        <v>0</v>
      </c>
      <c r="D2179" s="83">
        <v>0</v>
      </c>
      <c r="E2179" s="83">
        <v>0</v>
      </c>
      <c r="F2179" s="83">
        <v>0</v>
      </c>
      <c r="G2179" s="83">
        <v>0.5862068965517242</v>
      </c>
      <c r="H2179" s="83">
        <v>0.41379310344827586</v>
      </c>
      <c r="I2179" s="83">
        <v>0</v>
      </c>
      <c r="J2179" s="83">
        <v>0</v>
      </c>
      <c r="K2179" s="164">
        <v>0</v>
      </c>
      <c r="L2179" s="164">
        <v>0</v>
      </c>
      <c r="M2179" s="83">
        <v>0</v>
      </c>
      <c r="O2179" s="510"/>
    </row>
    <row r="2180" spans="1:15" x14ac:dyDescent="0.35">
      <c r="A2180" s="660"/>
      <c r="B2180" s="133" t="s">
        <v>146</v>
      </c>
      <c r="C2180" s="83">
        <v>0</v>
      </c>
      <c r="D2180" s="83">
        <v>0</v>
      </c>
      <c r="E2180" s="83">
        <v>1.0101010101010102E-2</v>
      </c>
      <c r="F2180" s="83">
        <v>0</v>
      </c>
      <c r="G2180" s="83">
        <v>0.36363636363636365</v>
      </c>
      <c r="H2180" s="83">
        <v>0.6262626262626263</v>
      </c>
      <c r="I2180" s="83">
        <v>0</v>
      </c>
      <c r="J2180" s="83">
        <v>0</v>
      </c>
      <c r="K2180" s="164">
        <v>0</v>
      </c>
      <c r="L2180" s="164">
        <v>0</v>
      </c>
      <c r="M2180" s="83">
        <v>0</v>
      </c>
      <c r="O2180" s="510"/>
    </row>
    <row r="2181" spans="1:15" x14ac:dyDescent="0.35">
      <c r="A2181" s="660"/>
      <c r="B2181" s="133" t="s">
        <v>205</v>
      </c>
      <c r="C2181" s="83">
        <v>0</v>
      </c>
      <c r="D2181" s="83">
        <v>0</v>
      </c>
      <c r="E2181" s="83">
        <v>0.46332046332046334</v>
      </c>
      <c r="F2181" s="83">
        <v>0</v>
      </c>
      <c r="G2181" s="83">
        <v>0.29343629343629346</v>
      </c>
      <c r="H2181" s="83">
        <v>0.24324324324324331</v>
      </c>
      <c r="I2181" s="83">
        <v>0</v>
      </c>
      <c r="J2181" s="83">
        <v>0</v>
      </c>
      <c r="K2181" s="164">
        <v>0</v>
      </c>
      <c r="L2181" s="164">
        <v>0</v>
      </c>
      <c r="M2181" s="83">
        <v>0</v>
      </c>
      <c r="O2181" s="510"/>
    </row>
    <row r="2182" spans="1:15" x14ac:dyDescent="0.35">
      <c r="A2182" s="660"/>
      <c r="B2182" s="133" t="s">
        <v>148</v>
      </c>
      <c r="C2182" s="83">
        <v>0</v>
      </c>
      <c r="D2182" s="83">
        <v>0</v>
      </c>
      <c r="E2182" s="83">
        <v>0.47400028855171095</v>
      </c>
      <c r="F2182" s="83">
        <v>0</v>
      </c>
      <c r="G2182" s="83">
        <v>0.19446581864524973</v>
      </c>
      <c r="H2182" s="83">
        <v>0.33153389280303941</v>
      </c>
      <c r="I2182" s="83">
        <v>0</v>
      </c>
      <c r="J2182" s="83">
        <v>0</v>
      </c>
      <c r="K2182" s="164">
        <v>0</v>
      </c>
      <c r="L2182" s="164">
        <v>0</v>
      </c>
      <c r="M2182" s="83">
        <v>0</v>
      </c>
      <c r="O2182" s="510"/>
    </row>
    <row r="2183" spans="1:15" x14ac:dyDescent="0.35">
      <c r="A2183" s="660"/>
      <c r="B2183" s="133" t="s">
        <v>149</v>
      </c>
      <c r="C2183" s="83">
        <v>0</v>
      </c>
      <c r="D2183" s="83">
        <v>0</v>
      </c>
      <c r="E2183" s="83">
        <v>1.3170917396269502E-2</v>
      </c>
      <c r="F2183" s="83">
        <v>0</v>
      </c>
      <c r="G2183" s="83">
        <v>0.88899885801294254</v>
      </c>
      <c r="H2183" s="83">
        <v>9.7830224590787968E-2</v>
      </c>
      <c r="I2183" s="83">
        <v>0</v>
      </c>
      <c r="J2183" s="83">
        <v>0</v>
      </c>
      <c r="K2183" s="164">
        <v>0</v>
      </c>
      <c r="L2183" s="164">
        <v>0</v>
      </c>
      <c r="M2183" s="83">
        <v>0</v>
      </c>
      <c r="O2183" s="510"/>
    </row>
    <row r="2184" spans="1:15" x14ac:dyDescent="0.35">
      <c r="A2184" s="660"/>
      <c r="O2184" s="510"/>
    </row>
    <row r="2185" spans="1:15" x14ac:dyDescent="0.35">
      <c r="A2185" s="660"/>
      <c r="B2185" s="41" t="s">
        <v>1412</v>
      </c>
      <c r="O2185" s="510"/>
    </row>
    <row r="2186" spans="1:15" x14ac:dyDescent="0.35">
      <c r="A2186" s="660"/>
      <c r="B2186" s="126" t="s">
        <v>1074</v>
      </c>
      <c r="C2186" s="41" t="s">
        <v>1401</v>
      </c>
      <c r="D2186" s="41" t="s">
        <v>1402</v>
      </c>
      <c r="E2186" s="41" t="s">
        <v>1403</v>
      </c>
      <c r="F2186" s="41" t="s">
        <v>1404</v>
      </c>
      <c r="G2186" s="496" t="s">
        <v>1405</v>
      </c>
      <c r="H2186" s="41" t="s">
        <v>1406</v>
      </c>
      <c r="I2186" s="41" t="s">
        <v>1407</v>
      </c>
      <c r="J2186" s="41" t="s">
        <v>1408</v>
      </c>
      <c r="K2186" s="41" t="s">
        <v>1409</v>
      </c>
      <c r="L2186" s="41" t="s">
        <v>1410</v>
      </c>
      <c r="M2186" s="41" t="s">
        <v>1411</v>
      </c>
      <c r="O2186" s="510"/>
    </row>
    <row r="2187" spans="1:15" x14ac:dyDescent="0.35">
      <c r="A2187" s="660"/>
      <c r="B2187" s="133" t="s">
        <v>202</v>
      </c>
      <c r="C2187" s="83">
        <v>0</v>
      </c>
      <c r="D2187" s="83">
        <v>0</v>
      </c>
      <c r="E2187" s="83">
        <v>0.60672514619883045</v>
      </c>
      <c r="F2187" s="83">
        <v>0</v>
      </c>
      <c r="G2187" s="83">
        <v>0.38011695906432746</v>
      </c>
      <c r="H2187" s="83">
        <v>1.3157894736842103E-2</v>
      </c>
      <c r="I2187" s="83">
        <v>0</v>
      </c>
      <c r="J2187" s="83">
        <v>0</v>
      </c>
      <c r="K2187" s="164">
        <v>0</v>
      </c>
      <c r="L2187" s="164">
        <v>0</v>
      </c>
      <c r="M2187" s="83">
        <v>0</v>
      </c>
      <c r="O2187" s="510"/>
    </row>
    <row r="2188" spans="1:15" x14ac:dyDescent="0.35">
      <c r="A2188" s="660"/>
      <c r="B2188" s="133" t="s">
        <v>142</v>
      </c>
      <c r="C2188" s="83">
        <v>0</v>
      </c>
      <c r="D2188" s="83">
        <v>0</v>
      </c>
      <c r="E2188" s="83">
        <v>0.5357142857142857</v>
      </c>
      <c r="F2188" s="83">
        <v>0</v>
      </c>
      <c r="G2188" s="83">
        <v>0.43956043956043961</v>
      </c>
      <c r="H2188" s="83">
        <v>2.4725274725274724E-2</v>
      </c>
      <c r="I2188" s="83">
        <v>0</v>
      </c>
      <c r="J2188" s="83">
        <v>0</v>
      </c>
      <c r="K2188" s="164">
        <v>0</v>
      </c>
      <c r="L2188" s="164">
        <v>0</v>
      </c>
      <c r="M2188" s="83">
        <v>0</v>
      </c>
      <c r="O2188" s="510"/>
    </row>
    <row r="2189" spans="1:15" x14ac:dyDescent="0.35">
      <c r="A2189" s="660"/>
      <c r="B2189" s="133" t="s">
        <v>203</v>
      </c>
      <c r="C2189" s="83">
        <v>0</v>
      </c>
      <c r="D2189" s="83">
        <v>0</v>
      </c>
      <c r="E2189" s="83">
        <v>0</v>
      </c>
      <c r="F2189" s="83">
        <v>0.46938775510204084</v>
      </c>
      <c r="G2189" s="83">
        <v>0.51020408163265307</v>
      </c>
      <c r="H2189" s="83">
        <v>2.0408163265306124E-2</v>
      </c>
      <c r="I2189" s="83">
        <v>0</v>
      </c>
      <c r="J2189" s="83">
        <v>0</v>
      </c>
      <c r="K2189" s="164">
        <v>0</v>
      </c>
      <c r="L2189" s="164">
        <v>0</v>
      </c>
      <c r="M2189" s="83">
        <v>0</v>
      </c>
      <c r="O2189" s="510"/>
    </row>
    <row r="2190" spans="1:15" x14ac:dyDescent="0.35">
      <c r="A2190" s="660"/>
      <c r="B2190" s="133" t="s">
        <v>225</v>
      </c>
      <c r="C2190" s="83">
        <v>0</v>
      </c>
      <c r="D2190" s="83">
        <v>0</v>
      </c>
      <c r="E2190" s="83">
        <v>0</v>
      </c>
      <c r="F2190" s="83">
        <v>0.27777777777777779</v>
      </c>
      <c r="G2190" s="83">
        <v>0.71212121212121215</v>
      </c>
      <c r="H2190" s="83">
        <v>1.01010101010101E-2</v>
      </c>
      <c r="I2190" s="83">
        <v>0</v>
      </c>
      <c r="J2190" s="83">
        <v>0</v>
      </c>
      <c r="K2190" s="164">
        <v>0</v>
      </c>
      <c r="L2190" s="164">
        <v>0</v>
      </c>
      <c r="M2190" s="83">
        <v>0</v>
      </c>
      <c r="O2190" s="510"/>
    </row>
    <row r="2191" spans="1:15" x14ac:dyDescent="0.35">
      <c r="A2191" s="660"/>
      <c r="B2191" s="133" t="s">
        <v>204</v>
      </c>
      <c r="C2191" s="83">
        <v>0</v>
      </c>
      <c r="D2191" s="83">
        <v>0</v>
      </c>
      <c r="E2191" s="83">
        <v>0</v>
      </c>
      <c r="F2191" s="83">
        <v>8.4249084249084255E-2</v>
      </c>
      <c r="G2191" s="83">
        <v>0.47985347985347987</v>
      </c>
      <c r="H2191" s="83">
        <v>0.43589743589743596</v>
      </c>
      <c r="I2191" s="83">
        <v>0</v>
      </c>
      <c r="J2191" s="83">
        <v>0</v>
      </c>
      <c r="K2191" s="164">
        <v>0</v>
      </c>
      <c r="L2191" s="164">
        <v>0</v>
      </c>
      <c r="M2191" s="83">
        <v>0</v>
      </c>
      <c r="O2191" s="510"/>
    </row>
    <row r="2192" spans="1:15" x14ac:dyDescent="0.35">
      <c r="A2192" s="660"/>
      <c r="B2192" s="133" t="s">
        <v>146</v>
      </c>
      <c r="C2192" s="83">
        <v>0</v>
      </c>
      <c r="D2192" s="83">
        <v>0</v>
      </c>
      <c r="E2192" s="83">
        <v>0</v>
      </c>
      <c r="F2192" s="83">
        <v>0</v>
      </c>
      <c r="G2192" s="83">
        <v>1</v>
      </c>
      <c r="H2192" s="83">
        <v>0</v>
      </c>
      <c r="I2192" s="83">
        <v>0</v>
      </c>
      <c r="J2192" s="83">
        <v>0</v>
      </c>
      <c r="K2192" s="164">
        <v>0</v>
      </c>
      <c r="L2192" s="164">
        <v>0</v>
      </c>
      <c r="M2192" s="83">
        <v>0</v>
      </c>
      <c r="O2192" s="510"/>
    </row>
    <row r="2193" spans="1:15" x14ac:dyDescent="0.35">
      <c r="A2193" s="660"/>
      <c r="B2193" s="133" t="s">
        <v>205</v>
      </c>
      <c r="C2193" s="83">
        <v>0</v>
      </c>
      <c r="D2193" s="83">
        <v>0</v>
      </c>
      <c r="E2193" s="83">
        <v>0.27160493827160492</v>
      </c>
      <c r="F2193" s="83">
        <v>0.2839506172839506</v>
      </c>
      <c r="G2193" s="83">
        <v>0.43209876543209869</v>
      </c>
      <c r="H2193" s="83">
        <v>1.2345679012345678E-2</v>
      </c>
      <c r="I2193" s="83">
        <v>0</v>
      </c>
      <c r="J2193" s="83">
        <v>0</v>
      </c>
      <c r="K2193" s="164">
        <v>0</v>
      </c>
      <c r="L2193" s="164">
        <v>0</v>
      </c>
      <c r="M2193" s="83">
        <v>0</v>
      </c>
      <c r="O2193" s="510"/>
    </row>
    <row r="2194" spans="1:15" x14ac:dyDescent="0.35">
      <c r="A2194" s="660"/>
      <c r="B2194" s="133" t="s">
        <v>148</v>
      </c>
      <c r="C2194" s="83">
        <v>0</v>
      </c>
      <c r="D2194" s="83">
        <v>0</v>
      </c>
      <c r="E2194" s="83">
        <v>0</v>
      </c>
      <c r="F2194" s="83">
        <v>0.18397328881469119</v>
      </c>
      <c r="G2194" s="83">
        <v>0.8160267111853089</v>
      </c>
      <c r="H2194" s="83">
        <v>0</v>
      </c>
      <c r="I2194" s="83">
        <v>0</v>
      </c>
      <c r="J2194" s="83">
        <v>0</v>
      </c>
      <c r="K2194" s="164">
        <v>0</v>
      </c>
      <c r="L2194" s="164">
        <v>0</v>
      </c>
      <c r="M2194" s="83">
        <v>0</v>
      </c>
      <c r="O2194" s="510"/>
    </row>
    <row r="2195" spans="1:15" x14ac:dyDescent="0.35">
      <c r="A2195" s="660"/>
      <c r="B2195" s="133" t="s">
        <v>149</v>
      </c>
      <c r="C2195" s="83">
        <v>0</v>
      </c>
      <c r="D2195" s="83">
        <v>0</v>
      </c>
      <c r="E2195" s="83">
        <v>0</v>
      </c>
      <c r="F2195" s="83">
        <v>8.1995107944273157E-2</v>
      </c>
      <c r="G2195" s="83">
        <v>0.90407316813782834</v>
      </c>
      <c r="H2195" s="83">
        <v>1.393172391789859E-2</v>
      </c>
      <c r="I2195" s="83">
        <v>0</v>
      </c>
      <c r="J2195" s="83">
        <v>0</v>
      </c>
      <c r="K2195" s="164">
        <v>0</v>
      </c>
      <c r="L2195" s="164">
        <v>0</v>
      </c>
      <c r="M2195" s="83">
        <v>0</v>
      </c>
      <c r="O2195" s="510"/>
    </row>
    <row r="2196" spans="1:15" x14ac:dyDescent="0.35">
      <c r="A2196" s="660"/>
      <c r="B2196" s="89"/>
      <c r="C2196" s="89"/>
      <c r="D2196" s="89"/>
      <c r="E2196" s="89"/>
      <c r="F2196" s="89"/>
      <c r="G2196" s="99"/>
      <c r="H2196" s="99"/>
      <c r="I2196" s="99"/>
      <c r="J2196" s="99"/>
      <c r="K2196" s="99"/>
      <c r="L2196" s="99"/>
      <c r="O2196" s="510"/>
    </row>
    <row r="2197" spans="1:15" x14ac:dyDescent="0.35">
      <c r="A2197" s="660"/>
      <c r="B2197" s="41" t="s">
        <v>1413</v>
      </c>
      <c r="O2197" s="510"/>
    </row>
    <row r="2198" spans="1:15" x14ac:dyDescent="0.35">
      <c r="A2198" s="660"/>
      <c r="B2198" s="126" t="s">
        <v>1074</v>
      </c>
      <c r="C2198" s="41" t="s">
        <v>1401</v>
      </c>
      <c r="D2198" s="41" t="s">
        <v>1402</v>
      </c>
      <c r="E2198" s="41" t="s">
        <v>1403</v>
      </c>
      <c r="F2198" s="41" t="s">
        <v>1404</v>
      </c>
      <c r="G2198" s="496" t="s">
        <v>1405</v>
      </c>
      <c r="H2198" s="41" t="s">
        <v>1406</v>
      </c>
      <c r="I2198" s="41" t="s">
        <v>1407</v>
      </c>
      <c r="J2198" s="41" t="s">
        <v>1408</v>
      </c>
      <c r="K2198" s="41" t="s">
        <v>1409</v>
      </c>
      <c r="L2198" s="41" t="s">
        <v>1410</v>
      </c>
      <c r="M2198" s="41" t="s">
        <v>1411</v>
      </c>
      <c r="O2198" s="510"/>
    </row>
    <row r="2199" spans="1:15" x14ac:dyDescent="0.35">
      <c r="A2199" s="660"/>
      <c r="B2199" s="133" t="s">
        <v>202</v>
      </c>
      <c r="C2199" s="83">
        <v>0</v>
      </c>
      <c r="D2199" s="83">
        <v>0</v>
      </c>
      <c r="E2199" s="83">
        <v>0</v>
      </c>
      <c r="F2199" s="83">
        <v>0.7304147465437788</v>
      </c>
      <c r="G2199" s="83">
        <v>0.2695852534562212</v>
      </c>
      <c r="H2199" s="83">
        <v>0</v>
      </c>
      <c r="I2199" s="83">
        <v>0</v>
      </c>
      <c r="J2199" s="83">
        <v>0</v>
      </c>
      <c r="K2199" s="164">
        <v>0</v>
      </c>
      <c r="L2199" s="164">
        <v>0</v>
      </c>
      <c r="M2199" s="83">
        <v>0</v>
      </c>
      <c r="O2199" s="510"/>
    </row>
    <row r="2200" spans="1:15" x14ac:dyDescent="0.35">
      <c r="A2200" s="660"/>
      <c r="B2200" s="133" t="s">
        <v>142</v>
      </c>
      <c r="C2200" s="83">
        <v>0</v>
      </c>
      <c r="D2200" s="83">
        <v>0</v>
      </c>
      <c r="E2200" s="83">
        <v>0</v>
      </c>
      <c r="F2200" s="83">
        <v>1</v>
      </c>
      <c r="G2200" s="83">
        <v>0</v>
      </c>
      <c r="H2200" s="83">
        <v>0</v>
      </c>
      <c r="I2200" s="83">
        <v>0</v>
      </c>
      <c r="J2200" s="83">
        <v>0</v>
      </c>
      <c r="K2200" s="164">
        <v>0</v>
      </c>
      <c r="L2200" s="164">
        <v>0</v>
      </c>
      <c r="M2200" s="83">
        <v>0</v>
      </c>
      <c r="O2200" s="510"/>
    </row>
    <row r="2201" spans="1:15" x14ac:dyDescent="0.35">
      <c r="A2201" s="660"/>
      <c r="B2201" s="133" t="s">
        <v>203</v>
      </c>
      <c r="C2201" s="83">
        <v>0</v>
      </c>
      <c r="D2201" s="83">
        <v>0</v>
      </c>
      <c r="E2201" s="83">
        <v>0</v>
      </c>
      <c r="F2201" s="83">
        <v>0.43157894736842106</v>
      </c>
      <c r="G2201" s="83">
        <v>0.52631578947368418</v>
      </c>
      <c r="H2201" s="83">
        <v>4.2105263157894743E-2</v>
      </c>
      <c r="I2201" s="83">
        <v>0</v>
      </c>
      <c r="J2201" s="83">
        <v>0</v>
      </c>
      <c r="K2201" s="164">
        <v>0</v>
      </c>
      <c r="L2201" s="164">
        <v>0</v>
      </c>
      <c r="M2201" s="83">
        <v>0</v>
      </c>
      <c r="O2201" s="510"/>
    </row>
    <row r="2202" spans="1:15" x14ac:dyDescent="0.35">
      <c r="A2202" s="660"/>
      <c r="B2202" s="133" t="s">
        <v>225</v>
      </c>
      <c r="C2202" s="83">
        <v>0</v>
      </c>
      <c r="D2202" s="83">
        <v>0</v>
      </c>
      <c r="E2202" s="83">
        <v>0</v>
      </c>
      <c r="F2202" s="83">
        <v>0.43157894736842106</v>
      </c>
      <c r="G2202" s="83">
        <v>0.52631578947368418</v>
      </c>
      <c r="H2202" s="83">
        <v>4.2105263157894743E-2</v>
      </c>
      <c r="I2202" s="83">
        <v>0</v>
      </c>
      <c r="J2202" s="83">
        <v>0</v>
      </c>
      <c r="K2202" s="164">
        <v>0</v>
      </c>
      <c r="L2202" s="164">
        <v>0</v>
      </c>
      <c r="M2202" s="83">
        <v>0</v>
      </c>
      <c r="O2202" s="510"/>
    </row>
    <row r="2203" spans="1:15" x14ac:dyDescent="0.35">
      <c r="A2203" s="660"/>
      <c r="B2203" s="133" t="s">
        <v>204</v>
      </c>
      <c r="C2203" s="83">
        <v>0</v>
      </c>
      <c r="D2203" s="83">
        <v>0</v>
      </c>
      <c r="E2203" s="83">
        <v>0</v>
      </c>
      <c r="F2203" s="83">
        <v>9.0909090909090912E-2</v>
      </c>
      <c r="G2203" s="83">
        <v>0.43181818181818182</v>
      </c>
      <c r="H2203" s="83">
        <v>0.47727272727272724</v>
      </c>
      <c r="I2203" s="83">
        <v>0</v>
      </c>
      <c r="J2203" s="83">
        <v>0</v>
      </c>
      <c r="K2203" s="164">
        <v>0</v>
      </c>
      <c r="L2203" s="164">
        <v>0</v>
      </c>
      <c r="M2203" s="83">
        <v>0</v>
      </c>
      <c r="O2203" s="510"/>
    </row>
    <row r="2204" spans="1:15" x14ac:dyDescent="0.35">
      <c r="A2204" s="660"/>
      <c r="B2204" s="133" t="s">
        <v>146</v>
      </c>
      <c r="C2204" s="83">
        <v>0</v>
      </c>
      <c r="D2204" s="83">
        <v>0</v>
      </c>
      <c r="E2204" s="83">
        <v>0</v>
      </c>
      <c r="F2204" s="83">
        <v>0</v>
      </c>
      <c r="G2204" s="83">
        <v>1</v>
      </c>
      <c r="H2204" s="83">
        <v>0</v>
      </c>
      <c r="I2204" s="83">
        <v>0</v>
      </c>
      <c r="J2204" s="83">
        <v>0</v>
      </c>
      <c r="K2204" s="164">
        <v>0</v>
      </c>
      <c r="L2204" s="164">
        <v>0</v>
      </c>
      <c r="M2204" s="83">
        <v>0</v>
      </c>
      <c r="O2204" s="510"/>
    </row>
    <row r="2205" spans="1:15" x14ac:dyDescent="0.35">
      <c r="A2205" s="660"/>
      <c r="B2205" s="133" t="s">
        <v>205</v>
      </c>
      <c r="C2205" s="83">
        <v>0</v>
      </c>
      <c r="D2205" s="83">
        <v>0</v>
      </c>
      <c r="E2205" s="83">
        <v>0</v>
      </c>
      <c r="F2205" s="83">
        <v>0.33064516129032256</v>
      </c>
      <c r="G2205" s="83">
        <v>0.63709677419354838</v>
      </c>
      <c r="H2205" s="83">
        <v>3.2258064516129031E-2</v>
      </c>
      <c r="I2205" s="83">
        <v>0</v>
      </c>
      <c r="J2205" s="83">
        <v>0</v>
      </c>
      <c r="K2205" s="164">
        <v>0</v>
      </c>
      <c r="L2205" s="164">
        <v>0</v>
      </c>
      <c r="M2205" s="83">
        <v>0</v>
      </c>
      <c r="O2205" s="510"/>
    </row>
    <row r="2206" spans="1:15" x14ac:dyDescent="0.35">
      <c r="A2206" s="660"/>
      <c r="B2206" s="133" t="s">
        <v>148</v>
      </c>
      <c r="C2206" s="83">
        <v>0</v>
      </c>
      <c r="D2206" s="83">
        <v>0</v>
      </c>
      <c r="E2206" s="83">
        <v>0</v>
      </c>
      <c r="F2206" s="83">
        <v>1</v>
      </c>
      <c r="G2206" s="83">
        <v>0</v>
      </c>
      <c r="H2206" s="83">
        <v>0</v>
      </c>
      <c r="I2206" s="83">
        <v>0</v>
      </c>
      <c r="J2206" s="83">
        <v>0</v>
      </c>
      <c r="K2206" s="164">
        <v>0</v>
      </c>
      <c r="L2206" s="164">
        <v>0</v>
      </c>
      <c r="M2206" s="83">
        <v>0</v>
      </c>
      <c r="O2206" s="510"/>
    </row>
    <row r="2207" spans="1:15" x14ac:dyDescent="0.35">
      <c r="A2207" s="660"/>
      <c r="B2207" s="133" t="s">
        <v>149</v>
      </c>
      <c r="C2207" s="83">
        <v>0</v>
      </c>
      <c r="D2207" s="83">
        <v>0</v>
      </c>
      <c r="E2207" s="83">
        <v>0</v>
      </c>
      <c r="F2207" s="83">
        <v>0.24488054607508528</v>
      </c>
      <c r="G2207" s="83">
        <v>0.52047781569965867</v>
      </c>
      <c r="H2207" s="83">
        <v>0.23464163822525597</v>
      </c>
      <c r="I2207" s="83">
        <v>0</v>
      </c>
      <c r="J2207" s="83">
        <v>0</v>
      </c>
      <c r="K2207" s="164">
        <v>0</v>
      </c>
      <c r="L2207" s="164">
        <v>0</v>
      </c>
      <c r="M2207" s="83">
        <v>0</v>
      </c>
      <c r="O2207" s="510"/>
    </row>
    <row r="2208" spans="1:15" x14ac:dyDescent="0.35">
      <c r="A2208" s="660"/>
      <c r="O2208" s="510"/>
    </row>
    <row r="2209" spans="1:15" x14ac:dyDescent="0.35">
      <c r="A2209" s="660"/>
      <c r="B2209" s="41" t="s">
        <v>1414</v>
      </c>
      <c r="O2209" s="510"/>
    </row>
    <row r="2210" spans="1:15" x14ac:dyDescent="0.35">
      <c r="A2210" s="660"/>
      <c r="B2210" s="126" t="s">
        <v>1074</v>
      </c>
      <c r="C2210" s="41" t="s">
        <v>1401</v>
      </c>
      <c r="D2210" s="41" t="s">
        <v>1402</v>
      </c>
      <c r="E2210" s="41" t="s">
        <v>1403</v>
      </c>
      <c r="F2210" s="41" t="s">
        <v>1404</v>
      </c>
      <c r="G2210" s="496" t="s">
        <v>1405</v>
      </c>
      <c r="H2210" s="41" t="s">
        <v>1406</v>
      </c>
      <c r="I2210" s="41" t="s">
        <v>1407</v>
      </c>
      <c r="J2210" s="41" t="s">
        <v>1408</v>
      </c>
      <c r="K2210" s="41" t="s">
        <v>1409</v>
      </c>
      <c r="L2210" s="41" t="s">
        <v>1410</v>
      </c>
      <c r="M2210" s="41" t="s">
        <v>1411</v>
      </c>
      <c r="O2210" s="510"/>
    </row>
    <row r="2211" spans="1:15" x14ac:dyDescent="0.35">
      <c r="A2211" s="660"/>
      <c r="B2211" s="133" t="s">
        <v>202</v>
      </c>
      <c r="C2211" s="83">
        <v>0</v>
      </c>
      <c r="D2211" s="83">
        <v>0</v>
      </c>
      <c r="E2211" s="83">
        <v>0.653944020356234</v>
      </c>
      <c r="F2211" s="83">
        <v>0</v>
      </c>
      <c r="G2211" s="164">
        <v>0</v>
      </c>
      <c r="H2211" s="83">
        <v>2.3292229399099654E-2</v>
      </c>
      <c r="I2211" s="83">
        <v>0</v>
      </c>
      <c r="J2211" s="164">
        <v>0</v>
      </c>
      <c r="K2211" s="83">
        <v>0.3227637502446663</v>
      </c>
      <c r="L2211" s="83">
        <v>0</v>
      </c>
      <c r="M2211" s="83">
        <v>0</v>
      </c>
      <c r="O2211" s="510"/>
    </row>
    <row r="2212" spans="1:15" x14ac:dyDescent="0.35">
      <c r="A2212" s="660"/>
      <c r="B2212" s="133" t="s">
        <v>142</v>
      </c>
      <c r="C2212" s="83">
        <v>0</v>
      </c>
      <c r="D2212" s="83">
        <v>0</v>
      </c>
      <c r="E2212" s="83">
        <v>0.74054054054054053</v>
      </c>
      <c r="F2212" s="83">
        <v>0</v>
      </c>
      <c r="G2212" s="164">
        <v>0</v>
      </c>
      <c r="H2212" s="83">
        <v>0.10810810810810811</v>
      </c>
      <c r="I2212" s="83">
        <v>0</v>
      </c>
      <c r="J2212" s="164">
        <v>0</v>
      </c>
      <c r="K2212" s="83">
        <v>0.15135135135135133</v>
      </c>
      <c r="L2212" s="83">
        <v>0</v>
      </c>
      <c r="M2212" s="83">
        <v>0</v>
      </c>
      <c r="O2212" s="510"/>
    </row>
    <row r="2213" spans="1:15" x14ac:dyDescent="0.35">
      <c r="A2213" s="660"/>
      <c r="B2213" s="133" t="s">
        <v>203</v>
      </c>
      <c r="C2213" s="83">
        <v>0</v>
      </c>
      <c r="D2213" s="83">
        <v>0</v>
      </c>
      <c r="E2213" s="83">
        <v>0</v>
      </c>
      <c r="F2213" s="83">
        <v>1</v>
      </c>
      <c r="G2213" s="164">
        <v>0</v>
      </c>
      <c r="H2213" s="83">
        <v>0</v>
      </c>
      <c r="I2213" s="83">
        <v>0</v>
      </c>
      <c r="J2213" s="164">
        <v>0</v>
      </c>
      <c r="K2213" s="83">
        <v>0</v>
      </c>
      <c r="L2213" s="83">
        <v>0</v>
      </c>
      <c r="M2213" s="83">
        <v>0</v>
      </c>
      <c r="O2213" s="510"/>
    </row>
    <row r="2214" spans="1:15" x14ac:dyDescent="0.35">
      <c r="A2214" s="660"/>
      <c r="B2214" s="133" t="s">
        <v>225</v>
      </c>
      <c r="C2214" s="83">
        <v>0</v>
      </c>
      <c r="D2214" s="83">
        <v>0</v>
      </c>
      <c r="E2214" s="83">
        <v>3.953488372093017E-2</v>
      </c>
      <c r="F2214" s="83">
        <v>0.96046511627906983</v>
      </c>
      <c r="G2214" s="164">
        <v>0</v>
      </c>
      <c r="H2214" s="83">
        <v>0</v>
      </c>
      <c r="I2214" s="83">
        <v>0</v>
      </c>
      <c r="J2214" s="164">
        <v>0</v>
      </c>
      <c r="K2214" s="83">
        <v>0</v>
      </c>
      <c r="L2214" s="83">
        <v>0</v>
      </c>
      <c r="M2214" s="83">
        <v>0</v>
      </c>
      <c r="O2214" s="510"/>
    </row>
    <row r="2215" spans="1:15" x14ac:dyDescent="0.35">
      <c r="A2215" s="660"/>
      <c r="B2215" s="133" t="s">
        <v>204</v>
      </c>
      <c r="C2215" s="83">
        <v>0</v>
      </c>
      <c r="D2215" s="83">
        <v>0</v>
      </c>
      <c r="E2215" s="83">
        <v>0.27586206896551724</v>
      </c>
      <c r="F2215" s="83">
        <v>0.51724137931034486</v>
      </c>
      <c r="G2215" s="164">
        <v>0</v>
      </c>
      <c r="H2215" s="83">
        <v>0.15517241379310343</v>
      </c>
      <c r="I2215" s="83">
        <v>0</v>
      </c>
      <c r="J2215" s="164">
        <v>0</v>
      </c>
      <c r="K2215" s="83">
        <v>5.1724137931034475E-2</v>
      </c>
      <c r="L2215" s="83">
        <v>0</v>
      </c>
      <c r="M2215" s="83">
        <v>0</v>
      </c>
      <c r="O2215" s="510"/>
    </row>
    <row r="2216" spans="1:15" x14ac:dyDescent="0.35">
      <c r="A2216" s="660"/>
      <c r="B2216" s="133" t="s">
        <v>146</v>
      </c>
      <c r="C2216" s="83">
        <v>0</v>
      </c>
      <c r="D2216" s="83">
        <v>0</v>
      </c>
      <c r="E2216" s="83">
        <v>0.18702290076335878</v>
      </c>
      <c r="F2216" s="83">
        <v>0.77862595419847325</v>
      </c>
      <c r="G2216" s="164">
        <v>0</v>
      </c>
      <c r="H2216" s="83">
        <v>3.4351145038167941E-2</v>
      </c>
      <c r="I2216" s="83">
        <v>0</v>
      </c>
      <c r="J2216" s="164">
        <v>0</v>
      </c>
      <c r="K2216" s="83">
        <v>0</v>
      </c>
      <c r="L2216" s="83">
        <v>0</v>
      </c>
      <c r="M2216" s="83">
        <v>0</v>
      </c>
      <c r="O2216" s="510"/>
    </row>
    <row r="2217" spans="1:15" x14ac:dyDescent="0.35">
      <c r="A2217" s="660"/>
      <c r="B2217" s="133" t="s">
        <v>205</v>
      </c>
      <c r="C2217" s="83">
        <v>0</v>
      </c>
      <c r="D2217" s="83">
        <v>0</v>
      </c>
      <c r="E2217" s="83">
        <v>0.34802036786864804</v>
      </c>
      <c r="F2217" s="83">
        <v>0.44778135716512529</v>
      </c>
      <c r="G2217" s="164">
        <v>0</v>
      </c>
      <c r="H2217" s="83">
        <v>0</v>
      </c>
      <c r="I2217" s="83">
        <v>0</v>
      </c>
      <c r="J2217" s="164">
        <v>0</v>
      </c>
      <c r="K2217" s="83">
        <v>0.20419827496622675</v>
      </c>
      <c r="L2217" s="83">
        <v>0</v>
      </c>
      <c r="M2217" s="83">
        <v>0</v>
      </c>
      <c r="O2217" s="510"/>
    </row>
    <row r="2218" spans="1:15" x14ac:dyDescent="0.35">
      <c r="A2218" s="660"/>
      <c r="B2218" s="133" t="s">
        <v>148</v>
      </c>
      <c r="C2218" s="83">
        <v>0</v>
      </c>
      <c r="D2218" s="83">
        <v>0</v>
      </c>
      <c r="E2218" s="83">
        <v>0.51225490196078427</v>
      </c>
      <c r="F2218" s="83">
        <v>0.48774509803921567</v>
      </c>
      <c r="G2218" s="164">
        <v>0</v>
      </c>
      <c r="H2218" s="83">
        <v>0</v>
      </c>
      <c r="I2218" s="83">
        <v>0</v>
      </c>
      <c r="J2218" s="164">
        <v>0</v>
      </c>
      <c r="K2218" s="83">
        <v>0</v>
      </c>
      <c r="L2218" s="83">
        <v>0</v>
      </c>
      <c r="M2218" s="83">
        <v>0</v>
      </c>
      <c r="O2218" s="510"/>
    </row>
    <row r="2219" spans="1:15" x14ac:dyDescent="0.35">
      <c r="A2219" s="660"/>
      <c r="B2219" s="133" t="s">
        <v>149</v>
      </c>
      <c r="C2219" s="83">
        <v>0</v>
      </c>
      <c r="D2219" s="83">
        <v>0</v>
      </c>
      <c r="E2219" s="83">
        <v>4.6728971962616821E-2</v>
      </c>
      <c r="F2219" s="83">
        <v>0.94573409707567091</v>
      </c>
      <c r="G2219" s="164">
        <v>0</v>
      </c>
      <c r="H2219" s="83">
        <v>0</v>
      </c>
      <c r="I2219" s="83">
        <v>0</v>
      </c>
      <c r="J2219" s="164">
        <v>0</v>
      </c>
      <c r="K2219" s="83">
        <v>7.5369309617123815E-3</v>
      </c>
      <c r="L2219" s="83">
        <v>0</v>
      </c>
      <c r="M2219" s="83">
        <v>0</v>
      </c>
      <c r="O2219" s="510"/>
    </row>
    <row r="2220" spans="1:15" x14ac:dyDescent="0.35">
      <c r="A2220" s="648" t="s">
        <v>511</v>
      </c>
    </row>
    <row r="2221" spans="1:15" x14ac:dyDescent="0.35">
      <c r="A2221" s="649"/>
      <c r="B2221" s="640" t="s">
        <v>1570</v>
      </c>
      <c r="C2221" s="640"/>
    </row>
    <row r="2222" spans="1:15" x14ac:dyDescent="0.35">
      <c r="A2222" s="649"/>
    </row>
    <row r="2223" spans="1:15" x14ac:dyDescent="0.35">
      <c r="A2223" s="649"/>
      <c r="B2223" s="406" t="s">
        <v>1331</v>
      </c>
    </row>
    <row r="2224" spans="1:15" ht="19.5" customHeight="1" x14ac:dyDescent="0.35">
      <c r="A2224" s="649"/>
      <c r="B2224" s="90" t="s">
        <v>1604</v>
      </c>
      <c r="C2224" s="243" t="s">
        <v>1608</v>
      </c>
    </row>
    <row r="2225" spans="1:3" x14ac:dyDescent="0.35">
      <c r="A2225" s="649"/>
      <c r="B2225" s="206" t="s">
        <v>1609</v>
      </c>
      <c r="C2225" s="201" t="s">
        <v>547</v>
      </c>
    </row>
    <row r="2226" spans="1:3" x14ac:dyDescent="0.35">
      <c r="A2226" s="649"/>
      <c r="B2226" s="133" t="s">
        <v>202</v>
      </c>
      <c r="C2226" s="328">
        <v>0</v>
      </c>
    </row>
    <row r="2227" spans="1:3" x14ac:dyDescent="0.35">
      <c r="A2227" s="649"/>
      <c r="B2227" s="133" t="s">
        <v>142</v>
      </c>
      <c r="C2227" s="328">
        <v>0</v>
      </c>
    </row>
    <row r="2228" spans="1:3" x14ac:dyDescent="0.35">
      <c r="A2228" s="649"/>
      <c r="B2228" s="133" t="s">
        <v>203</v>
      </c>
      <c r="C2228" s="328">
        <v>0</v>
      </c>
    </row>
    <row r="2229" spans="1:3" x14ac:dyDescent="0.35">
      <c r="A2229" s="649"/>
      <c r="B2229" s="133" t="s">
        <v>225</v>
      </c>
      <c r="C2229" s="328">
        <v>0</v>
      </c>
    </row>
    <row r="2230" spans="1:3" x14ac:dyDescent="0.35">
      <c r="A2230" s="649"/>
      <c r="B2230" s="133" t="s">
        <v>204</v>
      </c>
      <c r="C2230" s="328">
        <v>0</v>
      </c>
    </row>
    <row r="2231" spans="1:3" x14ac:dyDescent="0.35">
      <c r="A2231" s="649"/>
      <c r="B2231" s="133" t="s">
        <v>146</v>
      </c>
      <c r="C2231" s="328">
        <v>0</v>
      </c>
    </row>
    <row r="2232" spans="1:3" x14ac:dyDescent="0.35">
      <c r="A2232" s="649"/>
      <c r="B2232" s="133" t="s">
        <v>205</v>
      </c>
      <c r="C2232" s="328">
        <v>0</v>
      </c>
    </row>
    <row r="2233" spans="1:3" x14ac:dyDescent="0.35">
      <c r="A2233" s="649"/>
      <c r="B2233" s="133" t="s">
        <v>148</v>
      </c>
      <c r="C2233" s="328">
        <v>0</v>
      </c>
    </row>
    <row r="2234" spans="1:3" x14ac:dyDescent="0.35">
      <c r="A2234" s="649"/>
      <c r="B2234" s="133" t="s">
        <v>149</v>
      </c>
      <c r="C2234" s="328">
        <v>0</v>
      </c>
    </row>
    <row r="2235" spans="1:3" x14ac:dyDescent="0.35">
      <c r="A2235" s="649"/>
    </row>
    <row r="2236" spans="1:3" x14ac:dyDescent="0.35">
      <c r="A2236" s="649"/>
      <c r="B2236" s="406" t="s">
        <v>1333</v>
      </c>
    </row>
    <row r="2237" spans="1:3" ht="29" x14ac:dyDescent="0.35">
      <c r="A2237" s="649"/>
      <c r="B2237" s="90" t="s">
        <v>1604</v>
      </c>
      <c r="C2237" s="243" t="s">
        <v>1608</v>
      </c>
    </row>
    <row r="2238" spans="1:3" x14ac:dyDescent="0.35">
      <c r="A2238" s="649"/>
      <c r="B2238" s="206" t="s">
        <v>1609</v>
      </c>
      <c r="C2238" s="201" t="s">
        <v>547</v>
      </c>
    </row>
    <row r="2239" spans="1:3" x14ac:dyDescent="0.35">
      <c r="A2239" s="649"/>
      <c r="B2239" s="133" t="s">
        <v>202</v>
      </c>
      <c r="C2239" s="328">
        <v>0.1</v>
      </c>
    </row>
    <row r="2240" spans="1:3" x14ac:dyDescent="0.35">
      <c r="A2240" s="649"/>
      <c r="B2240" s="133" t="s">
        <v>142</v>
      </c>
      <c r="C2240" s="328">
        <v>0.1</v>
      </c>
    </row>
    <row r="2241" spans="1:3" x14ac:dyDescent="0.35">
      <c r="A2241" s="649"/>
      <c r="B2241" s="133" t="s">
        <v>203</v>
      </c>
      <c r="C2241" s="328">
        <v>0.1</v>
      </c>
    </row>
    <row r="2242" spans="1:3" x14ac:dyDescent="0.35">
      <c r="A2242" s="649"/>
      <c r="B2242" s="133" t="s">
        <v>225</v>
      </c>
      <c r="C2242" s="328">
        <v>0.1</v>
      </c>
    </row>
    <row r="2243" spans="1:3" x14ac:dyDescent="0.35">
      <c r="A2243" s="649"/>
      <c r="B2243" s="133" t="s">
        <v>204</v>
      </c>
      <c r="C2243" s="328">
        <v>0.1</v>
      </c>
    </row>
    <row r="2244" spans="1:3" x14ac:dyDescent="0.35">
      <c r="A2244" s="649"/>
      <c r="B2244" s="133" t="s">
        <v>146</v>
      </c>
      <c r="C2244" s="328">
        <v>0.1</v>
      </c>
    </row>
    <row r="2245" spans="1:3" x14ac:dyDescent="0.35">
      <c r="A2245" s="649"/>
      <c r="B2245" s="133" t="s">
        <v>205</v>
      </c>
      <c r="C2245" s="328">
        <v>0.1</v>
      </c>
    </row>
    <row r="2246" spans="1:3" x14ac:dyDescent="0.35">
      <c r="A2246" s="649"/>
      <c r="B2246" s="133" t="s">
        <v>148</v>
      </c>
      <c r="C2246" s="328">
        <v>0.1</v>
      </c>
    </row>
    <row r="2247" spans="1:3" x14ac:dyDescent="0.35">
      <c r="A2247" s="649"/>
      <c r="B2247" s="133" t="s">
        <v>149</v>
      </c>
      <c r="C2247" s="328">
        <v>0.1</v>
      </c>
    </row>
    <row r="2248" spans="1:3" x14ac:dyDescent="0.35">
      <c r="A2248" s="649"/>
    </row>
    <row r="2249" spans="1:3" x14ac:dyDescent="0.35">
      <c r="A2249" s="649"/>
      <c r="B2249" s="406" t="s">
        <v>1334</v>
      </c>
    </row>
    <row r="2250" spans="1:3" ht="29" x14ac:dyDescent="0.35">
      <c r="A2250" s="649"/>
      <c r="B2250" s="90" t="s">
        <v>1604</v>
      </c>
      <c r="C2250" s="243" t="s">
        <v>1608</v>
      </c>
    </row>
    <row r="2251" spans="1:3" x14ac:dyDescent="0.35">
      <c r="A2251" s="649"/>
      <c r="B2251" s="206" t="s">
        <v>1609</v>
      </c>
      <c r="C2251" s="201" t="s">
        <v>547</v>
      </c>
    </row>
    <row r="2252" spans="1:3" x14ac:dyDescent="0.35">
      <c r="A2252" s="649"/>
      <c r="B2252" s="133" t="s">
        <v>202</v>
      </c>
      <c r="C2252" s="328">
        <v>0.3</v>
      </c>
    </row>
    <row r="2253" spans="1:3" x14ac:dyDescent="0.35">
      <c r="A2253" s="649"/>
      <c r="B2253" s="133" t="s">
        <v>142</v>
      </c>
      <c r="C2253" s="328">
        <v>0.3</v>
      </c>
    </row>
    <row r="2254" spans="1:3" x14ac:dyDescent="0.35">
      <c r="A2254" s="649"/>
      <c r="B2254" s="133" t="s">
        <v>203</v>
      </c>
      <c r="C2254" s="328">
        <v>0.3</v>
      </c>
    </row>
    <row r="2255" spans="1:3" x14ac:dyDescent="0.35">
      <c r="A2255" s="649"/>
      <c r="B2255" s="133" t="s">
        <v>225</v>
      </c>
      <c r="C2255" s="328">
        <v>0.3</v>
      </c>
    </row>
    <row r="2256" spans="1:3" x14ac:dyDescent="0.35">
      <c r="A2256" s="649"/>
      <c r="B2256" s="133" t="s">
        <v>204</v>
      </c>
      <c r="C2256" s="328">
        <v>0.3</v>
      </c>
    </row>
    <row r="2257" spans="1:3" x14ac:dyDescent="0.35">
      <c r="A2257" s="649"/>
      <c r="B2257" s="133" t="s">
        <v>146</v>
      </c>
      <c r="C2257" s="328">
        <v>0.3</v>
      </c>
    </row>
    <row r="2258" spans="1:3" x14ac:dyDescent="0.35">
      <c r="A2258" s="649"/>
      <c r="B2258" s="133" t="s">
        <v>205</v>
      </c>
      <c r="C2258" s="328">
        <v>0.3</v>
      </c>
    </row>
    <row r="2259" spans="1:3" x14ac:dyDescent="0.35">
      <c r="A2259" s="649"/>
      <c r="B2259" s="133" t="s">
        <v>148</v>
      </c>
      <c r="C2259" s="328">
        <v>0.3</v>
      </c>
    </row>
    <row r="2260" spans="1:3" x14ac:dyDescent="0.35">
      <c r="A2260" s="649"/>
      <c r="B2260" s="133" t="s">
        <v>149</v>
      </c>
      <c r="C2260" s="328">
        <v>0.3</v>
      </c>
    </row>
    <row r="2261" spans="1:3" x14ac:dyDescent="0.35">
      <c r="A2261" s="666" t="s">
        <v>652</v>
      </c>
    </row>
    <row r="2262" spans="1:3" x14ac:dyDescent="0.35">
      <c r="A2262" s="667"/>
      <c r="B2262" s="332" t="s">
        <v>1177</v>
      </c>
    </row>
    <row r="2263" spans="1:3" x14ac:dyDescent="0.35">
      <c r="A2263" s="667"/>
    </row>
    <row r="2264" spans="1:3" x14ac:dyDescent="0.35">
      <c r="A2264" s="667"/>
      <c r="B2264" s="406" t="s">
        <v>1331</v>
      </c>
    </row>
    <row r="2265" spans="1:3" x14ac:dyDescent="0.35">
      <c r="A2265" s="667"/>
      <c r="B2265" s="162" t="s">
        <v>1434</v>
      </c>
    </row>
    <row r="2266" spans="1:3" x14ac:dyDescent="0.35">
      <c r="A2266" s="667"/>
      <c r="B2266" s="7" t="s">
        <v>548</v>
      </c>
      <c r="C2266" s="57" t="s">
        <v>186</v>
      </c>
    </row>
    <row r="2267" spans="1:3" x14ac:dyDescent="0.35">
      <c r="A2267" s="667"/>
      <c r="B2267" s="72" t="s">
        <v>302</v>
      </c>
      <c r="C2267" s="160">
        <v>-0.01</v>
      </c>
    </row>
    <row r="2268" spans="1:3" x14ac:dyDescent="0.35">
      <c r="A2268" s="667"/>
      <c r="B2268" s="72" t="s">
        <v>154</v>
      </c>
      <c r="C2268" s="160">
        <v>-0.01</v>
      </c>
    </row>
    <row r="2269" spans="1:3" x14ac:dyDescent="0.35">
      <c r="A2269" s="667"/>
      <c r="B2269" s="72" t="s">
        <v>155</v>
      </c>
      <c r="C2269" s="160">
        <v>-0.01</v>
      </c>
    </row>
    <row r="2270" spans="1:3" x14ac:dyDescent="0.35">
      <c r="A2270" s="667"/>
      <c r="B2270" s="72" t="s">
        <v>156</v>
      </c>
      <c r="C2270" s="160">
        <v>-0.01</v>
      </c>
    </row>
    <row r="2271" spans="1:3" x14ac:dyDescent="0.35">
      <c r="A2271" s="667"/>
      <c r="B2271" s="72" t="s">
        <v>157</v>
      </c>
      <c r="C2271" s="160">
        <v>-0.01</v>
      </c>
    </row>
    <row r="2272" spans="1:3" x14ac:dyDescent="0.35">
      <c r="A2272" s="667"/>
      <c r="B2272" s="72" t="s">
        <v>224</v>
      </c>
      <c r="C2272" s="160">
        <v>-0.01</v>
      </c>
    </row>
    <row r="2273" spans="1:3" x14ac:dyDescent="0.35">
      <c r="A2273" s="667"/>
      <c r="B2273" s="72" t="s">
        <v>159</v>
      </c>
      <c r="C2273" s="160">
        <v>-0.01</v>
      </c>
    </row>
    <row r="2274" spans="1:3" x14ac:dyDescent="0.35">
      <c r="A2274" s="667"/>
      <c r="B2274" s="72" t="s">
        <v>160</v>
      </c>
      <c r="C2274" s="160">
        <v>-0.01</v>
      </c>
    </row>
    <row r="2275" spans="1:3" x14ac:dyDescent="0.35">
      <c r="A2275" s="667"/>
      <c r="B2275" s="72" t="s">
        <v>161</v>
      </c>
      <c r="C2275" s="160">
        <v>-0.01</v>
      </c>
    </row>
    <row r="2276" spans="1:3" x14ac:dyDescent="0.35">
      <c r="A2276" s="667"/>
      <c r="B2276" s="72" t="s">
        <v>162</v>
      </c>
      <c r="C2276" s="160">
        <v>-0.01</v>
      </c>
    </row>
    <row r="2277" spans="1:3" x14ac:dyDescent="0.35">
      <c r="A2277" s="667"/>
      <c r="B2277" s="72" t="s">
        <v>163</v>
      </c>
      <c r="C2277" s="160">
        <v>-0.01</v>
      </c>
    </row>
    <row r="2278" spans="1:3" x14ac:dyDescent="0.35">
      <c r="A2278" s="667"/>
      <c r="B2278" s="72" t="s">
        <v>164</v>
      </c>
      <c r="C2278" s="160">
        <v>-0.01</v>
      </c>
    </row>
    <row r="2279" spans="1:3" x14ac:dyDescent="0.35">
      <c r="A2279" s="667"/>
      <c r="B2279" s="72" t="s">
        <v>165</v>
      </c>
      <c r="C2279" s="160">
        <v>-0.01</v>
      </c>
    </row>
    <row r="2280" spans="1:3" x14ac:dyDescent="0.35">
      <c r="A2280" s="667"/>
      <c r="B2280" s="72" t="s">
        <v>166</v>
      </c>
      <c r="C2280" s="160">
        <v>-0.01</v>
      </c>
    </row>
    <row r="2281" spans="1:3" x14ac:dyDescent="0.35">
      <c r="A2281" s="667"/>
      <c r="B2281" s="72" t="s">
        <v>167</v>
      </c>
      <c r="C2281" s="160">
        <v>-0.01</v>
      </c>
    </row>
    <row r="2282" spans="1:3" x14ac:dyDescent="0.35">
      <c r="A2282" s="667"/>
      <c r="B2282" s="72" t="s">
        <v>168</v>
      </c>
      <c r="C2282" s="160">
        <v>-0.01</v>
      </c>
    </row>
    <row r="2283" spans="1:3" x14ac:dyDescent="0.35">
      <c r="A2283" s="667"/>
      <c r="B2283" s="72" t="s">
        <v>303</v>
      </c>
      <c r="C2283" s="160">
        <v>-0.01</v>
      </c>
    </row>
    <row r="2284" spans="1:3" x14ac:dyDescent="0.35">
      <c r="A2284" s="667"/>
      <c r="B2284" s="72" t="s">
        <v>170</v>
      </c>
      <c r="C2284" s="160">
        <v>-0.01</v>
      </c>
    </row>
    <row r="2285" spans="1:3" x14ac:dyDescent="0.35">
      <c r="A2285" s="667"/>
      <c r="B2285" s="72" t="s">
        <v>171</v>
      </c>
      <c r="C2285" s="160">
        <v>-0.01</v>
      </c>
    </row>
    <row r="2286" spans="1:3" x14ac:dyDescent="0.35">
      <c r="A2286" s="667"/>
      <c r="B2286" s="72" t="s">
        <v>172</v>
      </c>
      <c r="C2286" s="160">
        <v>-0.01</v>
      </c>
    </row>
    <row r="2287" spans="1:3" x14ac:dyDescent="0.35">
      <c r="A2287" s="667"/>
      <c r="B2287" s="72" t="s">
        <v>173</v>
      </c>
      <c r="C2287" s="160">
        <v>-0.01</v>
      </c>
    </row>
    <row r="2288" spans="1:3" x14ac:dyDescent="0.35">
      <c r="A2288" s="667"/>
      <c r="B2288" s="72" t="s">
        <v>174</v>
      </c>
      <c r="C2288" s="160">
        <v>-0.01</v>
      </c>
    </row>
    <row r="2289" spans="1:3" x14ac:dyDescent="0.35">
      <c r="A2289" s="667"/>
      <c r="B2289" s="72" t="s">
        <v>175</v>
      </c>
      <c r="C2289" s="160">
        <v>-0.01</v>
      </c>
    </row>
    <row r="2290" spans="1:3" x14ac:dyDescent="0.35">
      <c r="A2290" s="667"/>
      <c r="B2290" s="72" t="s">
        <v>176</v>
      </c>
      <c r="C2290" s="160">
        <v>-0.01</v>
      </c>
    </row>
    <row r="2291" spans="1:3" x14ac:dyDescent="0.35">
      <c r="A2291" s="667"/>
      <c r="B2291" s="72" t="s">
        <v>177</v>
      </c>
      <c r="C2291" s="160">
        <v>-0.01</v>
      </c>
    </row>
    <row r="2292" spans="1:3" x14ac:dyDescent="0.35">
      <c r="A2292" s="667"/>
      <c r="B2292" s="72" t="s">
        <v>178</v>
      </c>
      <c r="C2292" s="160">
        <v>-0.01</v>
      </c>
    </row>
    <row r="2293" spans="1:3" x14ac:dyDescent="0.35">
      <c r="A2293" s="667"/>
      <c r="B2293" s="72" t="s">
        <v>179</v>
      </c>
      <c r="C2293" s="160">
        <v>-0.01</v>
      </c>
    </row>
    <row r="2294" spans="1:3" x14ac:dyDescent="0.35">
      <c r="A2294" s="667"/>
      <c r="B2294" s="72" t="s">
        <v>142</v>
      </c>
      <c r="C2294" s="160">
        <v>-0.01</v>
      </c>
    </row>
    <row r="2295" spans="1:3" x14ac:dyDescent="0.35">
      <c r="A2295" s="667"/>
      <c r="B2295" s="72" t="s">
        <v>203</v>
      </c>
      <c r="C2295" s="160">
        <v>-0.01</v>
      </c>
    </row>
    <row r="2296" spans="1:3" x14ac:dyDescent="0.35">
      <c r="A2296" s="667"/>
      <c r="B2296" s="72" t="s">
        <v>225</v>
      </c>
      <c r="C2296" s="160">
        <v>-0.01</v>
      </c>
    </row>
    <row r="2297" spans="1:3" x14ac:dyDescent="0.35">
      <c r="A2297" s="667"/>
      <c r="B2297" s="72" t="s">
        <v>204</v>
      </c>
      <c r="C2297" s="160">
        <v>-0.01</v>
      </c>
    </row>
    <row r="2298" spans="1:3" x14ac:dyDescent="0.35">
      <c r="A2298" s="667"/>
      <c r="B2298" s="72" t="s">
        <v>146</v>
      </c>
      <c r="C2298" s="160">
        <v>-0.01</v>
      </c>
    </row>
    <row r="2299" spans="1:3" x14ac:dyDescent="0.35">
      <c r="A2299" s="667"/>
      <c r="B2299" s="72" t="s">
        <v>205</v>
      </c>
      <c r="C2299" s="160">
        <v>-0.01</v>
      </c>
    </row>
    <row r="2300" spans="1:3" x14ac:dyDescent="0.35">
      <c r="A2300" s="667"/>
      <c r="B2300" s="72" t="s">
        <v>148</v>
      </c>
      <c r="C2300" s="160">
        <v>-0.01</v>
      </c>
    </row>
    <row r="2301" spans="1:3" x14ac:dyDescent="0.35">
      <c r="A2301" s="667"/>
      <c r="B2301" s="72" t="s">
        <v>149</v>
      </c>
      <c r="C2301" s="160">
        <v>-0.01</v>
      </c>
    </row>
    <row r="2302" spans="1:3" x14ac:dyDescent="0.35">
      <c r="A2302" s="667"/>
    </row>
    <row r="2303" spans="1:3" x14ac:dyDescent="0.35">
      <c r="A2303" s="667"/>
      <c r="B2303" s="406" t="s">
        <v>1333</v>
      </c>
    </row>
    <row r="2304" spans="1:3" x14ac:dyDescent="0.35">
      <c r="A2304" s="667"/>
      <c r="B2304" s="162" t="s">
        <v>1434</v>
      </c>
    </row>
    <row r="2305" spans="1:3" x14ac:dyDescent="0.35">
      <c r="A2305" s="667"/>
      <c r="B2305" s="7" t="s">
        <v>548</v>
      </c>
      <c r="C2305" s="57" t="s">
        <v>186</v>
      </c>
    </row>
    <row r="2306" spans="1:3" x14ac:dyDescent="0.35">
      <c r="A2306" s="667"/>
      <c r="B2306" s="72" t="s">
        <v>302</v>
      </c>
      <c r="C2306" s="160">
        <v>0</v>
      </c>
    </row>
    <row r="2307" spans="1:3" x14ac:dyDescent="0.35">
      <c r="A2307" s="667"/>
      <c r="B2307" s="72" t="s">
        <v>154</v>
      </c>
      <c r="C2307" s="160">
        <v>0</v>
      </c>
    </row>
    <row r="2308" spans="1:3" x14ac:dyDescent="0.35">
      <c r="A2308" s="667"/>
      <c r="B2308" s="72" t="s">
        <v>155</v>
      </c>
      <c r="C2308" s="160">
        <v>0</v>
      </c>
    </row>
    <row r="2309" spans="1:3" x14ac:dyDescent="0.35">
      <c r="A2309" s="667"/>
      <c r="B2309" s="72" t="s">
        <v>156</v>
      </c>
      <c r="C2309" s="160">
        <v>0</v>
      </c>
    </row>
    <row r="2310" spans="1:3" x14ac:dyDescent="0.35">
      <c r="A2310" s="667"/>
      <c r="B2310" s="72" t="s">
        <v>157</v>
      </c>
      <c r="C2310" s="160">
        <v>0</v>
      </c>
    </row>
    <row r="2311" spans="1:3" x14ac:dyDescent="0.35">
      <c r="A2311" s="667"/>
      <c r="B2311" s="72" t="s">
        <v>224</v>
      </c>
      <c r="C2311" s="160">
        <v>0</v>
      </c>
    </row>
    <row r="2312" spans="1:3" x14ac:dyDescent="0.35">
      <c r="A2312" s="667"/>
      <c r="B2312" s="72" t="s">
        <v>159</v>
      </c>
      <c r="C2312" s="160">
        <v>0</v>
      </c>
    </row>
    <row r="2313" spans="1:3" x14ac:dyDescent="0.35">
      <c r="A2313" s="667"/>
      <c r="B2313" s="72" t="s">
        <v>160</v>
      </c>
      <c r="C2313" s="160">
        <v>0</v>
      </c>
    </row>
    <row r="2314" spans="1:3" x14ac:dyDescent="0.35">
      <c r="A2314" s="667"/>
      <c r="B2314" s="72" t="s">
        <v>161</v>
      </c>
      <c r="C2314" s="160">
        <v>0</v>
      </c>
    </row>
    <row r="2315" spans="1:3" x14ac:dyDescent="0.35">
      <c r="A2315" s="667"/>
      <c r="B2315" s="72" t="s">
        <v>162</v>
      </c>
      <c r="C2315" s="160">
        <v>0</v>
      </c>
    </row>
    <row r="2316" spans="1:3" ht="15.65" customHeight="1" x14ac:dyDescent="0.35">
      <c r="A2316" s="667"/>
      <c r="B2316" s="72" t="s">
        <v>163</v>
      </c>
      <c r="C2316" s="160">
        <v>0</v>
      </c>
    </row>
    <row r="2317" spans="1:3" x14ac:dyDescent="0.35">
      <c r="A2317" s="667"/>
      <c r="B2317" s="72" t="s">
        <v>164</v>
      </c>
      <c r="C2317" s="160">
        <v>0</v>
      </c>
    </row>
    <row r="2318" spans="1:3" x14ac:dyDescent="0.35">
      <c r="A2318" s="667"/>
      <c r="B2318" s="72" t="s">
        <v>165</v>
      </c>
      <c r="C2318" s="160">
        <v>0</v>
      </c>
    </row>
    <row r="2319" spans="1:3" x14ac:dyDescent="0.35">
      <c r="A2319" s="667"/>
      <c r="B2319" s="72" t="s">
        <v>166</v>
      </c>
      <c r="C2319" s="160">
        <v>0</v>
      </c>
    </row>
    <row r="2320" spans="1:3" x14ac:dyDescent="0.35">
      <c r="A2320" s="667"/>
      <c r="B2320" s="72" t="s">
        <v>167</v>
      </c>
      <c r="C2320" s="160">
        <v>0</v>
      </c>
    </row>
    <row r="2321" spans="1:3" x14ac:dyDescent="0.35">
      <c r="A2321" s="667"/>
      <c r="B2321" s="72" t="s">
        <v>168</v>
      </c>
      <c r="C2321" s="160">
        <v>0</v>
      </c>
    </row>
    <row r="2322" spans="1:3" x14ac:dyDescent="0.35">
      <c r="A2322" s="667"/>
      <c r="B2322" s="72" t="s">
        <v>303</v>
      </c>
      <c r="C2322" s="160">
        <v>0</v>
      </c>
    </row>
    <row r="2323" spans="1:3" x14ac:dyDescent="0.35">
      <c r="A2323" s="667"/>
      <c r="B2323" s="72" t="s">
        <v>170</v>
      </c>
      <c r="C2323" s="160">
        <v>0</v>
      </c>
    </row>
    <row r="2324" spans="1:3" x14ac:dyDescent="0.35">
      <c r="A2324" s="667"/>
      <c r="B2324" s="72" t="s">
        <v>171</v>
      </c>
      <c r="C2324" s="160">
        <v>0</v>
      </c>
    </row>
    <row r="2325" spans="1:3" x14ac:dyDescent="0.35">
      <c r="A2325" s="667"/>
      <c r="B2325" s="72" t="s">
        <v>172</v>
      </c>
      <c r="C2325" s="160">
        <v>0</v>
      </c>
    </row>
    <row r="2326" spans="1:3" x14ac:dyDescent="0.35">
      <c r="A2326" s="667"/>
      <c r="B2326" s="72" t="s">
        <v>173</v>
      </c>
      <c r="C2326" s="160">
        <v>0</v>
      </c>
    </row>
    <row r="2327" spans="1:3" x14ac:dyDescent="0.35">
      <c r="A2327" s="667"/>
      <c r="B2327" s="72" t="s">
        <v>174</v>
      </c>
      <c r="C2327" s="160">
        <v>0</v>
      </c>
    </row>
    <row r="2328" spans="1:3" x14ac:dyDescent="0.35">
      <c r="A2328" s="667"/>
      <c r="B2328" s="72" t="s">
        <v>175</v>
      </c>
      <c r="C2328" s="160">
        <v>0</v>
      </c>
    </row>
    <row r="2329" spans="1:3" x14ac:dyDescent="0.35">
      <c r="A2329" s="667"/>
      <c r="B2329" s="72" t="s">
        <v>176</v>
      </c>
      <c r="C2329" s="160">
        <v>0</v>
      </c>
    </row>
    <row r="2330" spans="1:3" x14ac:dyDescent="0.35">
      <c r="A2330" s="667"/>
      <c r="B2330" s="72" t="s">
        <v>177</v>
      </c>
      <c r="C2330" s="160">
        <v>0</v>
      </c>
    </row>
    <row r="2331" spans="1:3" x14ac:dyDescent="0.35">
      <c r="A2331" s="667"/>
      <c r="B2331" s="72" t="s">
        <v>178</v>
      </c>
      <c r="C2331" s="160">
        <v>0</v>
      </c>
    </row>
    <row r="2332" spans="1:3" x14ac:dyDescent="0.35">
      <c r="A2332" s="667"/>
      <c r="B2332" s="72" t="s">
        <v>179</v>
      </c>
      <c r="C2332" s="160">
        <v>0</v>
      </c>
    </row>
    <row r="2333" spans="1:3" x14ac:dyDescent="0.35">
      <c r="A2333" s="667"/>
      <c r="B2333" s="72" t="s">
        <v>142</v>
      </c>
      <c r="C2333" s="160">
        <v>0</v>
      </c>
    </row>
    <row r="2334" spans="1:3" x14ac:dyDescent="0.35">
      <c r="A2334" s="667"/>
      <c r="B2334" s="72" t="s">
        <v>203</v>
      </c>
      <c r="C2334" s="160">
        <v>0</v>
      </c>
    </row>
    <row r="2335" spans="1:3" x14ac:dyDescent="0.35">
      <c r="A2335" s="667"/>
      <c r="B2335" s="72" t="s">
        <v>225</v>
      </c>
      <c r="C2335" s="160">
        <v>0</v>
      </c>
    </row>
    <row r="2336" spans="1:3" x14ac:dyDescent="0.35">
      <c r="A2336" s="667"/>
      <c r="B2336" s="72" t="s">
        <v>204</v>
      </c>
      <c r="C2336" s="160">
        <v>0</v>
      </c>
    </row>
    <row r="2337" spans="1:3" x14ac:dyDescent="0.35">
      <c r="A2337" s="667"/>
      <c r="B2337" s="72" t="s">
        <v>146</v>
      </c>
      <c r="C2337" s="160">
        <v>0</v>
      </c>
    </row>
    <row r="2338" spans="1:3" x14ac:dyDescent="0.35">
      <c r="A2338" s="667"/>
      <c r="B2338" s="72" t="s">
        <v>205</v>
      </c>
      <c r="C2338" s="160">
        <v>0</v>
      </c>
    </row>
    <row r="2339" spans="1:3" x14ac:dyDescent="0.35">
      <c r="A2339" s="667"/>
      <c r="B2339" s="72" t="s">
        <v>148</v>
      </c>
      <c r="C2339" s="160">
        <v>0</v>
      </c>
    </row>
    <row r="2340" spans="1:3" x14ac:dyDescent="0.35">
      <c r="A2340" s="667"/>
      <c r="B2340" s="72" t="s">
        <v>149</v>
      </c>
      <c r="C2340" s="160">
        <v>0</v>
      </c>
    </row>
    <row r="2341" spans="1:3" x14ac:dyDescent="0.35">
      <c r="A2341" s="667"/>
    </row>
    <row r="2342" spans="1:3" x14ac:dyDescent="0.35">
      <c r="A2342" s="667"/>
      <c r="B2342" s="406" t="s">
        <v>1334</v>
      </c>
    </row>
    <row r="2343" spans="1:3" x14ac:dyDescent="0.35">
      <c r="A2343" s="667"/>
      <c r="B2343" s="162" t="s">
        <v>1434</v>
      </c>
    </row>
    <row r="2344" spans="1:3" x14ac:dyDescent="0.35">
      <c r="A2344" s="667"/>
      <c r="B2344" s="7" t="s">
        <v>548</v>
      </c>
      <c r="C2344" s="57" t="s">
        <v>186</v>
      </c>
    </row>
    <row r="2345" spans="1:3" x14ac:dyDescent="0.35">
      <c r="A2345" s="667"/>
      <c r="B2345" s="72" t="s">
        <v>302</v>
      </c>
      <c r="C2345" s="160">
        <v>0.01</v>
      </c>
    </row>
    <row r="2346" spans="1:3" x14ac:dyDescent="0.35">
      <c r="A2346" s="667"/>
      <c r="B2346" s="72" t="s">
        <v>154</v>
      </c>
      <c r="C2346" s="160">
        <v>0.01</v>
      </c>
    </row>
    <row r="2347" spans="1:3" x14ac:dyDescent="0.35">
      <c r="A2347" s="667"/>
      <c r="B2347" s="72" t="s">
        <v>155</v>
      </c>
      <c r="C2347" s="160">
        <v>0.01</v>
      </c>
    </row>
    <row r="2348" spans="1:3" x14ac:dyDescent="0.35">
      <c r="A2348" s="667"/>
      <c r="B2348" s="72" t="s">
        <v>156</v>
      </c>
      <c r="C2348" s="160">
        <v>0.01</v>
      </c>
    </row>
    <row r="2349" spans="1:3" x14ac:dyDescent="0.35">
      <c r="A2349" s="667"/>
      <c r="B2349" s="72" t="s">
        <v>157</v>
      </c>
      <c r="C2349" s="160">
        <v>0.01</v>
      </c>
    </row>
    <row r="2350" spans="1:3" x14ac:dyDescent="0.35">
      <c r="A2350" s="667"/>
      <c r="B2350" s="72" t="s">
        <v>224</v>
      </c>
      <c r="C2350" s="160">
        <v>0.01</v>
      </c>
    </row>
    <row r="2351" spans="1:3" x14ac:dyDescent="0.35">
      <c r="A2351" s="667"/>
      <c r="B2351" s="72" t="s">
        <v>159</v>
      </c>
      <c r="C2351" s="160">
        <v>0.01</v>
      </c>
    </row>
    <row r="2352" spans="1:3" x14ac:dyDescent="0.35">
      <c r="A2352" s="667"/>
      <c r="B2352" s="72" t="s">
        <v>160</v>
      </c>
      <c r="C2352" s="160">
        <v>0.01</v>
      </c>
    </row>
    <row r="2353" spans="1:3" x14ac:dyDescent="0.35">
      <c r="A2353" s="667"/>
      <c r="B2353" s="72" t="s">
        <v>161</v>
      </c>
      <c r="C2353" s="160">
        <v>0.01</v>
      </c>
    </row>
    <row r="2354" spans="1:3" x14ac:dyDescent="0.35">
      <c r="A2354" s="667"/>
      <c r="B2354" s="72" t="s">
        <v>162</v>
      </c>
      <c r="C2354" s="160">
        <v>0.01</v>
      </c>
    </row>
    <row r="2355" spans="1:3" x14ac:dyDescent="0.35">
      <c r="A2355" s="667"/>
      <c r="B2355" s="72" t="s">
        <v>163</v>
      </c>
      <c r="C2355" s="160">
        <v>0.01</v>
      </c>
    </row>
    <row r="2356" spans="1:3" x14ac:dyDescent="0.35">
      <c r="A2356" s="667"/>
      <c r="B2356" s="72" t="s">
        <v>164</v>
      </c>
      <c r="C2356" s="160">
        <v>0.01</v>
      </c>
    </row>
    <row r="2357" spans="1:3" x14ac:dyDescent="0.35">
      <c r="A2357" s="667"/>
      <c r="B2357" s="72" t="s">
        <v>165</v>
      </c>
      <c r="C2357" s="160">
        <v>0.01</v>
      </c>
    </row>
    <row r="2358" spans="1:3" x14ac:dyDescent="0.35">
      <c r="A2358" s="667"/>
      <c r="B2358" s="72" t="s">
        <v>166</v>
      </c>
      <c r="C2358" s="160">
        <v>0.01</v>
      </c>
    </row>
    <row r="2359" spans="1:3" x14ac:dyDescent="0.35">
      <c r="A2359" s="667"/>
      <c r="B2359" s="72" t="s">
        <v>167</v>
      </c>
      <c r="C2359" s="160">
        <v>0.01</v>
      </c>
    </row>
    <row r="2360" spans="1:3" x14ac:dyDescent="0.35">
      <c r="A2360" s="667"/>
      <c r="B2360" s="72" t="s">
        <v>168</v>
      </c>
      <c r="C2360" s="160">
        <v>0.01</v>
      </c>
    </row>
    <row r="2361" spans="1:3" x14ac:dyDescent="0.35">
      <c r="A2361" s="667"/>
      <c r="B2361" s="72" t="s">
        <v>303</v>
      </c>
      <c r="C2361" s="160">
        <v>0.01</v>
      </c>
    </row>
    <row r="2362" spans="1:3" x14ac:dyDescent="0.35">
      <c r="A2362" s="667"/>
      <c r="B2362" s="72" t="s">
        <v>170</v>
      </c>
      <c r="C2362" s="160">
        <v>0.01</v>
      </c>
    </row>
    <row r="2363" spans="1:3" x14ac:dyDescent="0.35">
      <c r="A2363" s="667"/>
      <c r="B2363" s="72" t="s">
        <v>171</v>
      </c>
      <c r="C2363" s="160">
        <v>0.01</v>
      </c>
    </row>
    <row r="2364" spans="1:3" x14ac:dyDescent="0.35">
      <c r="A2364" s="667"/>
      <c r="B2364" s="72" t="s">
        <v>172</v>
      </c>
      <c r="C2364" s="160">
        <v>0.01</v>
      </c>
    </row>
    <row r="2365" spans="1:3" x14ac:dyDescent="0.35">
      <c r="A2365" s="667"/>
      <c r="B2365" s="72" t="s">
        <v>173</v>
      </c>
      <c r="C2365" s="160">
        <v>0.01</v>
      </c>
    </row>
    <row r="2366" spans="1:3" x14ac:dyDescent="0.35">
      <c r="A2366" s="667"/>
      <c r="B2366" s="72" t="s">
        <v>174</v>
      </c>
      <c r="C2366" s="160">
        <v>0.01</v>
      </c>
    </row>
    <row r="2367" spans="1:3" x14ac:dyDescent="0.35">
      <c r="A2367" s="667"/>
      <c r="B2367" s="72" t="s">
        <v>175</v>
      </c>
      <c r="C2367" s="160">
        <v>0.01</v>
      </c>
    </row>
    <row r="2368" spans="1:3" x14ac:dyDescent="0.35">
      <c r="A2368" s="667"/>
      <c r="B2368" s="72" t="s">
        <v>176</v>
      </c>
      <c r="C2368" s="160">
        <v>0.01</v>
      </c>
    </row>
    <row r="2369" spans="1:3" x14ac:dyDescent="0.35">
      <c r="A2369" s="667"/>
      <c r="B2369" s="72" t="s">
        <v>177</v>
      </c>
      <c r="C2369" s="160">
        <v>0.01</v>
      </c>
    </row>
    <row r="2370" spans="1:3" x14ac:dyDescent="0.35">
      <c r="A2370" s="667"/>
      <c r="B2370" s="72" t="s">
        <v>178</v>
      </c>
      <c r="C2370" s="160">
        <v>0.01</v>
      </c>
    </row>
    <row r="2371" spans="1:3" x14ac:dyDescent="0.35">
      <c r="A2371" s="667"/>
      <c r="B2371" s="72" t="s">
        <v>179</v>
      </c>
      <c r="C2371" s="160">
        <v>0.01</v>
      </c>
    </row>
    <row r="2372" spans="1:3" x14ac:dyDescent="0.35">
      <c r="A2372" s="667"/>
      <c r="B2372" s="72" t="s">
        <v>142</v>
      </c>
      <c r="C2372" s="160">
        <v>0.01</v>
      </c>
    </row>
    <row r="2373" spans="1:3" x14ac:dyDescent="0.35">
      <c r="A2373" s="667"/>
      <c r="B2373" s="72" t="s">
        <v>203</v>
      </c>
      <c r="C2373" s="160">
        <v>0.01</v>
      </c>
    </row>
    <row r="2374" spans="1:3" x14ac:dyDescent="0.35">
      <c r="A2374" s="667"/>
      <c r="B2374" s="72" t="s">
        <v>225</v>
      </c>
      <c r="C2374" s="160">
        <v>0.01</v>
      </c>
    </row>
    <row r="2375" spans="1:3" x14ac:dyDescent="0.35">
      <c r="A2375" s="667"/>
      <c r="B2375" s="72" t="s">
        <v>204</v>
      </c>
      <c r="C2375" s="160">
        <v>0.01</v>
      </c>
    </row>
    <row r="2376" spans="1:3" x14ac:dyDescent="0.35">
      <c r="A2376" s="667"/>
      <c r="B2376" s="72" t="s">
        <v>146</v>
      </c>
      <c r="C2376" s="160">
        <v>0.01</v>
      </c>
    </row>
    <row r="2377" spans="1:3" x14ac:dyDescent="0.35">
      <c r="A2377" s="667"/>
      <c r="B2377" s="72" t="s">
        <v>205</v>
      </c>
      <c r="C2377" s="160">
        <v>0.01</v>
      </c>
    </row>
    <row r="2378" spans="1:3" x14ac:dyDescent="0.35">
      <c r="A2378" s="667"/>
      <c r="B2378" s="72" t="s">
        <v>148</v>
      </c>
      <c r="C2378" s="160">
        <v>0.01</v>
      </c>
    </row>
    <row r="2379" spans="1:3" x14ac:dyDescent="0.35">
      <c r="A2379" s="667"/>
      <c r="B2379" s="72" t="s">
        <v>149</v>
      </c>
      <c r="C2379" s="160">
        <v>0.01</v>
      </c>
    </row>
    <row r="2380" spans="1:3" x14ac:dyDescent="0.35">
      <c r="A2380" s="656" t="s">
        <v>658</v>
      </c>
    </row>
    <row r="2381" spans="1:3" x14ac:dyDescent="0.35">
      <c r="A2381" s="657"/>
      <c r="B2381" s="639" t="s">
        <v>1274</v>
      </c>
      <c r="C2381" s="640"/>
    </row>
    <row r="2382" spans="1:3" x14ac:dyDescent="0.35">
      <c r="A2382" s="657"/>
    </row>
    <row r="2383" spans="1:3" x14ac:dyDescent="0.35">
      <c r="A2383" s="657"/>
      <c r="B2383" s="406" t="s">
        <v>1331</v>
      </c>
    </row>
    <row r="2384" spans="1:3" x14ac:dyDescent="0.35">
      <c r="A2384" s="657"/>
      <c r="B2384" s="156" t="s">
        <v>184</v>
      </c>
      <c r="C2384" s="144" t="s">
        <v>1274</v>
      </c>
    </row>
    <row r="2385" spans="1:3" x14ac:dyDescent="0.35">
      <c r="A2385" s="657"/>
      <c r="B2385" s="127" t="s">
        <v>506</v>
      </c>
      <c r="C2385" s="101" t="s">
        <v>187</v>
      </c>
    </row>
    <row r="2386" spans="1:3" x14ac:dyDescent="0.35">
      <c r="A2386" s="657"/>
      <c r="B2386" s="127" t="s">
        <v>186</v>
      </c>
      <c r="C2386" s="68">
        <v>0</v>
      </c>
    </row>
    <row r="2387" spans="1:3" x14ac:dyDescent="0.35">
      <c r="A2387" s="657"/>
    </row>
    <row r="2388" spans="1:3" x14ac:dyDescent="0.35">
      <c r="A2388" s="657"/>
      <c r="B2388" s="406" t="s">
        <v>1333</v>
      </c>
    </row>
    <row r="2389" spans="1:3" x14ac:dyDescent="0.35">
      <c r="A2389" s="657"/>
      <c r="B2389" s="156" t="s">
        <v>184</v>
      </c>
      <c r="C2389" s="144" t="s">
        <v>1274</v>
      </c>
    </row>
    <row r="2390" spans="1:3" x14ac:dyDescent="0.35">
      <c r="A2390" s="657"/>
      <c r="B2390" s="127" t="s">
        <v>506</v>
      </c>
      <c r="C2390" s="101" t="s">
        <v>187</v>
      </c>
    </row>
    <row r="2391" spans="1:3" x14ac:dyDescent="0.35">
      <c r="A2391" s="657"/>
      <c r="B2391" s="127" t="s">
        <v>186</v>
      </c>
      <c r="C2391" s="68">
        <v>2</v>
      </c>
    </row>
    <row r="2392" spans="1:3" x14ac:dyDescent="0.35">
      <c r="A2392" s="657"/>
    </row>
    <row r="2393" spans="1:3" x14ac:dyDescent="0.35">
      <c r="A2393" s="657"/>
      <c r="B2393" s="406" t="s">
        <v>1334</v>
      </c>
    </row>
    <row r="2394" spans="1:3" x14ac:dyDescent="0.35">
      <c r="A2394" s="657"/>
      <c r="B2394" s="156" t="s">
        <v>184</v>
      </c>
      <c r="C2394" s="144" t="s">
        <v>1274</v>
      </c>
    </row>
    <row r="2395" spans="1:3" x14ac:dyDescent="0.35">
      <c r="A2395" s="657"/>
      <c r="B2395" s="127" t="s">
        <v>506</v>
      </c>
      <c r="C2395" s="101" t="s">
        <v>187</v>
      </c>
    </row>
    <row r="2396" spans="1:3" x14ac:dyDescent="0.35">
      <c r="A2396" s="657"/>
      <c r="B2396" s="127" t="s">
        <v>186</v>
      </c>
      <c r="C2396" s="68">
        <v>3</v>
      </c>
    </row>
    <row r="2397" spans="1:3" x14ac:dyDescent="0.35">
      <c r="A2397" s="648" t="s">
        <v>511</v>
      </c>
    </row>
    <row r="2398" spans="1:3" x14ac:dyDescent="0.35">
      <c r="A2398" s="649"/>
      <c r="B2398" s="640" t="s">
        <v>1726</v>
      </c>
      <c r="C2398" s="640"/>
    </row>
    <row r="2399" spans="1:3" x14ac:dyDescent="0.35">
      <c r="A2399" s="649"/>
    </row>
    <row r="2400" spans="1:3" x14ac:dyDescent="0.35">
      <c r="A2400" s="649"/>
      <c r="B2400" s="406" t="s">
        <v>1331</v>
      </c>
    </row>
    <row r="2401" spans="1:3" ht="29" x14ac:dyDescent="0.35">
      <c r="A2401" s="649"/>
      <c r="B2401" s="90" t="s">
        <v>1724</v>
      </c>
      <c r="C2401" s="243" t="s">
        <v>1725</v>
      </c>
    </row>
    <row r="2402" spans="1:3" x14ac:dyDescent="0.35">
      <c r="A2402" s="649"/>
      <c r="B2402" s="206" t="s">
        <v>1609</v>
      </c>
      <c r="C2402" s="201" t="s">
        <v>547</v>
      </c>
    </row>
    <row r="2403" spans="1:3" x14ac:dyDescent="0.35">
      <c r="A2403" s="649"/>
      <c r="B2403" s="133" t="s">
        <v>202</v>
      </c>
      <c r="C2403" s="328">
        <v>0</v>
      </c>
    </row>
    <row r="2404" spans="1:3" x14ac:dyDescent="0.35">
      <c r="A2404" s="649"/>
      <c r="B2404" s="133" t="s">
        <v>142</v>
      </c>
      <c r="C2404" s="328">
        <v>0</v>
      </c>
    </row>
    <row r="2405" spans="1:3" x14ac:dyDescent="0.35">
      <c r="A2405" s="649"/>
      <c r="B2405" s="133" t="s">
        <v>203</v>
      </c>
      <c r="C2405" s="328">
        <v>0</v>
      </c>
    </row>
    <row r="2406" spans="1:3" x14ac:dyDescent="0.35">
      <c r="A2406" s="649"/>
      <c r="B2406" s="133" t="s">
        <v>225</v>
      </c>
      <c r="C2406" s="328">
        <v>0</v>
      </c>
    </row>
    <row r="2407" spans="1:3" x14ac:dyDescent="0.35">
      <c r="A2407" s="649"/>
      <c r="B2407" s="133" t="s">
        <v>204</v>
      </c>
      <c r="C2407" s="328">
        <v>0</v>
      </c>
    </row>
    <row r="2408" spans="1:3" x14ac:dyDescent="0.35">
      <c r="A2408" s="649"/>
      <c r="B2408" s="133" t="s">
        <v>146</v>
      </c>
      <c r="C2408" s="328">
        <v>0</v>
      </c>
    </row>
    <row r="2409" spans="1:3" x14ac:dyDescent="0.35">
      <c r="A2409" s="649"/>
      <c r="B2409" s="133" t="s">
        <v>205</v>
      </c>
      <c r="C2409" s="328">
        <v>0</v>
      </c>
    </row>
    <row r="2410" spans="1:3" x14ac:dyDescent="0.35">
      <c r="A2410" s="649"/>
      <c r="B2410" s="133" t="s">
        <v>148</v>
      </c>
      <c r="C2410" s="328">
        <v>0</v>
      </c>
    </row>
    <row r="2411" spans="1:3" x14ac:dyDescent="0.35">
      <c r="A2411" s="649"/>
      <c r="B2411" s="133" t="s">
        <v>149</v>
      </c>
      <c r="C2411" s="328">
        <v>0</v>
      </c>
    </row>
    <row r="2412" spans="1:3" x14ac:dyDescent="0.35">
      <c r="A2412" s="649"/>
    </row>
    <row r="2413" spans="1:3" x14ac:dyDescent="0.35">
      <c r="A2413" s="649"/>
      <c r="B2413" s="406" t="s">
        <v>1333</v>
      </c>
    </row>
    <row r="2414" spans="1:3" ht="29" x14ac:dyDescent="0.35">
      <c r="A2414" s="649"/>
      <c r="B2414" s="90" t="s">
        <v>1724</v>
      </c>
      <c r="C2414" s="243" t="s">
        <v>1725</v>
      </c>
    </row>
    <row r="2415" spans="1:3" x14ac:dyDescent="0.35">
      <c r="A2415" s="649"/>
      <c r="B2415" s="206" t="s">
        <v>1609</v>
      </c>
      <c r="C2415" s="201" t="s">
        <v>547</v>
      </c>
    </row>
    <row r="2416" spans="1:3" x14ac:dyDescent="0.35">
      <c r="A2416" s="649"/>
      <c r="B2416" s="133" t="s">
        <v>202</v>
      </c>
      <c r="C2416" s="328">
        <v>0.1</v>
      </c>
    </row>
    <row r="2417" spans="1:3" x14ac:dyDescent="0.35">
      <c r="A2417" s="649"/>
      <c r="B2417" s="133" t="s">
        <v>142</v>
      </c>
      <c r="C2417" s="328">
        <v>0.1</v>
      </c>
    </row>
    <row r="2418" spans="1:3" x14ac:dyDescent="0.35">
      <c r="A2418" s="649"/>
      <c r="B2418" s="133" t="s">
        <v>203</v>
      </c>
      <c r="C2418" s="328">
        <v>0.1</v>
      </c>
    </row>
    <row r="2419" spans="1:3" x14ac:dyDescent="0.35">
      <c r="A2419" s="649"/>
      <c r="B2419" s="133" t="s">
        <v>225</v>
      </c>
      <c r="C2419" s="328">
        <v>0.1</v>
      </c>
    </row>
    <row r="2420" spans="1:3" x14ac:dyDescent="0.35">
      <c r="A2420" s="649"/>
      <c r="B2420" s="133" t="s">
        <v>204</v>
      </c>
      <c r="C2420" s="328">
        <v>0.1</v>
      </c>
    </row>
    <row r="2421" spans="1:3" x14ac:dyDescent="0.35">
      <c r="A2421" s="649"/>
      <c r="B2421" s="133" t="s">
        <v>146</v>
      </c>
      <c r="C2421" s="328">
        <v>0.1</v>
      </c>
    </row>
    <row r="2422" spans="1:3" x14ac:dyDescent="0.35">
      <c r="A2422" s="649"/>
      <c r="B2422" s="133" t="s">
        <v>205</v>
      </c>
      <c r="C2422" s="328">
        <v>0.1</v>
      </c>
    </row>
    <row r="2423" spans="1:3" x14ac:dyDescent="0.35">
      <c r="A2423" s="649"/>
      <c r="B2423" s="133" t="s">
        <v>148</v>
      </c>
      <c r="C2423" s="328">
        <v>0.1</v>
      </c>
    </row>
    <row r="2424" spans="1:3" x14ac:dyDescent="0.35">
      <c r="A2424" s="649"/>
      <c r="B2424" s="133" t="s">
        <v>149</v>
      </c>
      <c r="C2424" s="328">
        <v>0.1</v>
      </c>
    </row>
    <row r="2425" spans="1:3" x14ac:dyDescent="0.35">
      <c r="A2425" s="649"/>
    </row>
    <row r="2426" spans="1:3" x14ac:dyDescent="0.35">
      <c r="A2426" s="649"/>
      <c r="B2426" s="406" t="s">
        <v>1334</v>
      </c>
    </row>
    <row r="2427" spans="1:3" ht="29" x14ac:dyDescent="0.35">
      <c r="A2427" s="649"/>
      <c r="B2427" s="90" t="s">
        <v>1724</v>
      </c>
      <c r="C2427" s="243" t="s">
        <v>1725</v>
      </c>
    </row>
    <row r="2428" spans="1:3" x14ac:dyDescent="0.35">
      <c r="A2428" s="649"/>
      <c r="B2428" s="206" t="s">
        <v>1609</v>
      </c>
      <c r="C2428" s="201" t="s">
        <v>547</v>
      </c>
    </row>
    <row r="2429" spans="1:3" x14ac:dyDescent="0.35">
      <c r="A2429" s="649"/>
      <c r="B2429" s="133" t="s">
        <v>202</v>
      </c>
      <c r="C2429" s="328">
        <v>0.3</v>
      </c>
    </row>
    <row r="2430" spans="1:3" x14ac:dyDescent="0.35">
      <c r="A2430" s="649"/>
      <c r="B2430" s="133" t="s">
        <v>142</v>
      </c>
      <c r="C2430" s="328">
        <v>0.3</v>
      </c>
    </row>
    <row r="2431" spans="1:3" x14ac:dyDescent="0.35">
      <c r="A2431" s="649"/>
      <c r="B2431" s="133" t="s">
        <v>203</v>
      </c>
      <c r="C2431" s="328">
        <v>0.3</v>
      </c>
    </row>
    <row r="2432" spans="1:3" x14ac:dyDescent="0.35">
      <c r="A2432" s="649"/>
      <c r="B2432" s="133" t="s">
        <v>225</v>
      </c>
      <c r="C2432" s="328">
        <v>0.3</v>
      </c>
    </row>
    <row r="2433" spans="1:3" x14ac:dyDescent="0.35">
      <c r="A2433" s="649"/>
      <c r="B2433" s="133" t="s">
        <v>204</v>
      </c>
      <c r="C2433" s="328">
        <v>0.3</v>
      </c>
    </row>
    <row r="2434" spans="1:3" x14ac:dyDescent="0.35">
      <c r="A2434" s="649"/>
      <c r="B2434" s="133" t="s">
        <v>146</v>
      </c>
      <c r="C2434" s="328">
        <v>0.3</v>
      </c>
    </row>
    <row r="2435" spans="1:3" x14ac:dyDescent="0.35">
      <c r="A2435" s="649"/>
      <c r="B2435" s="133" t="s">
        <v>205</v>
      </c>
      <c r="C2435" s="328">
        <v>0.3</v>
      </c>
    </row>
    <row r="2436" spans="1:3" x14ac:dyDescent="0.35">
      <c r="A2436" s="649"/>
      <c r="B2436" s="133" t="s">
        <v>148</v>
      </c>
      <c r="C2436" s="328">
        <v>0.3</v>
      </c>
    </row>
    <row r="2437" spans="1:3" x14ac:dyDescent="0.35">
      <c r="A2437" s="649"/>
      <c r="B2437" s="133" t="s">
        <v>149</v>
      </c>
      <c r="C2437" s="328">
        <v>0.3</v>
      </c>
    </row>
  </sheetData>
  <mergeCells count="156">
    <mergeCell ref="A2397:A2437"/>
    <mergeCell ref="B2398:C2398"/>
    <mergeCell ref="A2380:A2396"/>
    <mergeCell ref="B2381:C2381"/>
    <mergeCell ref="B2031:C2031"/>
    <mergeCell ref="A2030:A2070"/>
    <mergeCell ref="A1893:B1893"/>
    <mergeCell ref="A2013:A2029"/>
    <mergeCell ref="B2014:C2014"/>
    <mergeCell ref="C1898:D1898"/>
    <mergeCell ref="C1937:D1937"/>
    <mergeCell ref="C1976:D1976"/>
    <mergeCell ref="B2221:C2221"/>
    <mergeCell ref="A2220:A2260"/>
    <mergeCell ref="A2261:A2379"/>
    <mergeCell ref="A2071:A2219"/>
    <mergeCell ref="B1833:I1833"/>
    <mergeCell ref="B1813:I1813"/>
    <mergeCell ref="B1814:C1814"/>
    <mergeCell ref="E1814:F1814"/>
    <mergeCell ref="H1814:I1814"/>
    <mergeCell ref="A1894:A2012"/>
    <mergeCell ref="B1895:C1895"/>
    <mergeCell ref="A1700:A1720"/>
    <mergeCell ref="B1448:K1448"/>
    <mergeCell ref="B1585:D1585"/>
    <mergeCell ref="B1785:C1785"/>
    <mergeCell ref="B1800:I1800"/>
    <mergeCell ref="B1801:C1801"/>
    <mergeCell ref="E1801:F1801"/>
    <mergeCell ref="H1801:I1801"/>
    <mergeCell ref="A1746:A1870"/>
    <mergeCell ref="B1787:I1787"/>
    <mergeCell ref="B1788:C1788"/>
    <mergeCell ref="E1788:F1788"/>
    <mergeCell ref="H1788:I1788"/>
    <mergeCell ref="B1827:C1827"/>
    <mergeCell ref="B1846:I1846"/>
    <mergeCell ref="B1859:I1859"/>
    <mergeCell ref="B1721:C1721"/>
    <mergeCell ref="A1721:A1745"/>
    <mergeCell ref="B1387:B1396"/>
    <mergeCell ref="B1397:B1406"/>
    <mergeCell ref="B1407:B1416"/>
    <mergeCell ref="B1417:B1426"/>
    <mergeCell ref="B1427:B1436"/>
    <mergeCell ref="B1437:B1446"/>
    <mergeCell ref="B1327:B1336"/>
    <mergeCell ref="B1337:B1346"/>
    <mergeCell ref="B1347:B1356"/>
    <mergeCell ref="B1357:B1366"/>
    <mergeCell ref="B1367:B1376"/>
    <mergeCell ref="B1377:B1386"/>
    <mergeCell ref="B1267:B1276"/>
    <mergeCell ref="B1277:B1286"/>
    <mergeCell ref="B1287:B1296"/>
    <mergeCell ref="B1297:B1306"/>
    <mergeCell ref="B1307:B1316"/>
    <mergeCell ref="B1317:B1326"/>
    <mergeCell ref="B1207:B1216"/>
    <mergeCell ref="B1217:B1226"/>
    <mergeCell ref="B1227:B1236"/>
    <mergeCell ref="B1237:B1246"/>
    <mergeCell ref="B1247:B1256"/>
    <mergeCell ref="B1257:B1266"/>
    <mergeCell ref="B1167:B1176"/>
    <mergeCell ref="B1177:B1186"/>
    <mergeCell ref="B1187:B1196"/>
    <mergeCell ref="B1197:B1206"/>
    <mergeCell ref="B1084:B1093"/>
    <mergeCell ref="B1097:B1106"/>
    <mergeCell ref="B1107:B1116"/>
    <mergeCell ref="B1117:B1126"/>
    <mergeCell ref="B1127:B1136"/>
    <mergeCell ref="B1137:B1146"/>
    <mergeCell ref="B864:B873"/>
    <mergeCell ref="B1147:B1156"/>
    <mergeCell ref="B1157:B1166"/>
    <mergeCell ref="B914:B923"/>
    <mergeCell ref="B874:B883"/>
    <mergeCell ref="B884:B893"/>
    <mergeCell ref="B894:B903"/>
    <mergeCell ref="B904:B913"/>
    <mergeCell ref="B834:B843"/>
    <mergeCell ref="A2:A116"/>
    <mergeCell ref="B3:I3"/>
    <mergeCell ref="B118:BL118"/>
    <mergeCell ref="B233:G233"/>
    <mergeCell ref="A347:A1699"/>
    <mergeCell ref="B348:K348"/>
    <mergeCell ref="B388:L388"/>
    <mergeCell ref="B391:B400"/>
    <mergeCell ref="B401:B410"/>
    <mergeCell ref="B411:B420"/>
    <mergeCell ref="B481:B490"/>
    <mergeCell ref="B491:B500"/>
    <mergeCell ref="B501:B510"/>
    <mergeCell ref="B511:B520"/>
    <mergeCell ref="B521:B530"/>
    <mergeCell ref="B531:B540"/>
    <mergeCell ref="B924:B933"/>
    <mergeCell ref="B421:B430"/>
    <mergeCell ref="B431:B440"/>
    <mergeCell ref="B661:B670"/>
    <mergeCell ref="B671:B680"/>
    <mergeCell ref="B681:B690"/>
    <mergeCell ref="B691:B700"/>
    <mergeCell ref="B824:B833"/>
    <mergeCell ref="B701:B710"/>
    <mergeCell ref="B711:B720"/>
    <mergeCell ref="B1014:B1023"/>
    <mergeCell ref="B441:B450"/>
    <mergeCell ref="B451:B460"/>
    <mergeCell ref="B461:B470"/>
    <mergeCell ref="B471:B480"/>
    <mergeCell ref="B601:B610"/>
    <mergeCell ref="B611:B620"/>
    <mergeCell ref="B964:B973"/>
    <mergeCell ref="B974:B983"/>
    <mergeCell ref="B984:B993"/>
    <mergeCell ref="B994:B1003"/>
    <mergeCell ref="B1004:B1013"/>
    <mergeCell ref="B721:B730"/>
    <mergeCell ref="B814:B823"/>
    <mergeCell ref="B731:B740"/>
    <mergeCell ref="B744:B753"/>
    <mergeCell ref="B804:B813"/>
    <mergeCell ref="B934:B943"/>
    <mergeCell ref="B944:B953"/>
    <mergeCell ref="B954:B963"/>
    <mergeCell ref="B844:B853"/>
    <mergeCell ref="B854:B863"/>
    <mergeCell ref="B1872:C1872"/>
    <mergeCell ref="A1871:A1892"/>
    <mergeCell ref="B1747:C1747"/>
    <mergeCell ref="B541:B550"/>
    <mergeCell ref="B551:B560"/>
    <mergeCell ref="B561:B570"/>
    <mergeCell ref="B571:B580"/>
    <mergeCell ref="B581:B590"/>
    <mergeCell ref="B591:B600"/>
    <mergeCell ref="B621:B630"/>
    <mergeCell ref="B631:B640"/>
    <mergeCell ref="B641:B650"/>
    <mergeCell ref="B651:B660"/>
    <mergeCell ref="B784:B793"/>
    <mergeCell ref="B794:B803"/>
    <mergeCell ref="B1024:B1033"/>
    <mergeCell ref="B1034:B1043"/>
    <mergeCell ref="B1054:B1063"/>
    <mergeCell ref="B1064:B1073"/>
    <mergeCell ref="B1074:B1083"/>
    <mergeCell ref="B1044:B1053"/>
    <mergeCell ref="B754:B763"/>
    <mergeCell ref="B764:B773"/>
    <mergeCell ref="B774:B783"/>
  </mergeCells>
  <conditionalFormatting sqref="B2224:B2234">
    <cfRule type="colorScale" priority="16">
      <colorScale>
        <cfvo type="min"/>
        <cfvo type="percentile" val="50"/>
        <cfvo type="max"/>
        <color theme="0"/>
        <color rgb="FFFFEB84"/>
        <color rgb="FFF8696B"/>
      </colorScale>
    </cfRule>
  </conditionalFormatting>
  <conditionalFormatting sqref="B2237:B2247">
    <cfRule type="colorScale" priority="14">
      <colorScale>
        <cfvo type="min"/>
        <cfvo type="percentile" val="50"/>
        <cfvo type="max"/>
        <color theme="0"/>
        <color rgb="FFFFEB84"/>
        <color rgb="FFF8696B"/>
      </colorScale>
    </cfRule>
  </conditionalFormatting>
  <conditionalFormatting sqref="B2250:B2260">
    <cfRule type="colorScale" priority="12">
      <colorScale>
        <cfvo type="min"/>
        <cfvo type="percentile" val="50"/>
        <cfvo type="max"/>
        <color theme="0"/>
        <color rgb="FFFFEB84"/>
        <color rgb="FFF8696B"/>
      </colorScale>
    </cfRule>
  </conditionalFormatting>
  <conditionalFormatting sqref="B2401:B2411">
    <cfRule type="colorScale" priority="10">
      <colorScale>
        <cfvo type="min"/>
        <cfvo type="percentile" val="50"/>
        <cfvo type="max"/>
        <color theme="0"/>
        <color rgb="FFFFEB84"/>
        <color rgb="FFF8696B"/>
      </colorScale>
    </cfRule>
  </conditionalFormatting>
  <conditionalFormatting sqref="B2414">
    <cfRule type="colorScale" priority="4">
      <colorScale>
        <cfvo type="min"/>
        <cfvo type="percentile" val="50"/>
        <cfvo type="max"/>
        <color theme="0"/>
        <color rgb="FFFFEB84"/>
        <color rgb="FFF8696B"/>
      </colorScale>
    </cfRule>
  </conditionalFormatting>
  <conditionalFormatting sqref="B2415:B2424">
    <cfRule type="colorScale" priority="8">
      <colorScale>
        <cfvo type="min"/>
        <cfvo type="percentile" val="50"/>
        <cfvo type="max"/>
        <color theme="0"/>
        <color rgb="FFFFEB84"/>
        <color rgb="FFF8696B"/>
      </colorScale>
    </cfRule>
  </conditionalFormatting>
  <conditionalFormatting sqref="B2427">
    <cfRule type="colorScale" priority="3">
      <colorScale>
        <cfvo type="min"/>
        <cfvo type="percentile" val="50"/>
        <cfvo type="max"/>
        <color theme="0"/>
        <color rgb="FFFFEB84"/>
        <color rgb="FFF8696B"/>
      </colorScale>
    </cfRule>
  </conditionalFormatting>
  <conditionalFormatting sqref="B2428:B2437">
    <cfRule type="colorScale" priority="6">
      <colorScale>
        <cfvo type="min"/>
        <cfvo type="percentile" val="50"/>
        <cfvo type="max"/>
        <color theme="0"/>
        <color rgb="FFFFEB84"/>
        <color rgb="FFF8696B"/>
      </colorScale>
    </cfRule>
  </conditionalFormatting>
  <conditionalFormatting sqref="C2224">
    <cfRule type="colorScale" priority="15">
      <colorScale>
        <cfvo type="min"/>
        <cfvo type="percentile" val="50"/>
        <cfvo type="max"/>
        <color theme="0"/>
        <color rgb="FFFFEB84"/>
        <color rgb="FFF8696B"/>
      </colorScale>
    </cfRule>
  </conditionalFormatting>
  <conditionalFormatting sqref="C2237">
    <cfRule type="colorScale" priority="13">
      <colorScale>
        <cfvo type="min"/>
        <cfvo type="percentile" val="50"/>
        <cfvo type="max"/>
        <color theme="0"/>
        <color rgb="FFFFEB84"/>
        <color rgb="FFF8696B"/>
      </colorScale>
    </cfRule>
  </conditionalFormatting>
  <conditionalFormatting sqref="C2250">
    <cfRule type="colorScale" priority="11">
      <colorScale>
        <cfvo type="min"/>
        <cfvo type="percentile" val="50"/>
        <cfvo type="max"/>
        <color theme="0"/>
        <color rgb="FFFFEB84"/>
        <color rgb="FFF8696B"/>
      </colorScale>
    </cfRule>
  </conditionalFormatting>
  <conditionalFormatting sqref="C2401">
    <cfRule type="colorScale" priority="9">
      <colorScale>
        <cfvo type="min"/>
        <cfvo type="percentile" val="50"/>
        <cfvo type="max"/>
        <color theme="0"/>
        <color rgb="FFFFEB84"/>
        <color rgb="FFF8696B"/>
      </colorScale>
    </cfRule>
  </conditionalFormatting>
  <conditionalFormatting sqref="C2414">
    <cfRule type="colorScale" priority="2">
      <colorScale>
        <cfvo type="min"/>
        <cfvo type="percentile" val="50"/>
        <cfvo type="max"/>
        <color theme="0"/>
        <color rgb="FFFFEB84"/>
        <color rgb="FFF8696B"/>
      </colorScale>
    </cfRule>
  </conditionalFormatting>
  <conditionalFormatting sqref="C2427">
    <cfRule type="colorScale" priority="1">
      <colorScale>
        <cfvo type="min"/>
        <cfvo type="percentile" val="50"/>
        <cfvo type="max"/>
        <color theme="0"/>
        <color rgb="FFFFEB84"/>
        <color rgb="FFF8696B"/>
      </colorScale>
    </cfRule>
  </conditionalFormatting>
  <pageMargins left="0.7" right="0.7" top="0.75" bottom="0.75" header="0.3" footer="0.3"/>
  <pageSetup paperSize="9" scale="10" fitToHeight="0"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K146"/>
  <sheetViews>
    <sheetView topLeftCell="A31" workbookViewId="0">
      <selection activeCell="B18" sqref="B18"/>
    </sheetView>
  </sheetViews>
  <sheetFormatPr baseColWidth="10" defaultColWidth="10.90625" defaultRowHeight="14.5" x14ac:dyDescent="0.35"/>
  <cols>
    <col min="1" max="1" width="76.453125" bestFit="1" customWidth="1"/>
    <col min="2" max="2" width="66" bestFit="1" customWidth="1"/>
    <col min="3" max="3" width="8.453125" bestFit="1" customWidth="1"/>
    <col min="4" max="4" width="9.453125" bestFit="1" customWidth="1"/>
    <col min="5" max="5" width="7" bestFit="1" customWidth="1"/>
    <col min="6" max="6" width="12.90625" bestFit="1" customWidth="1"/>
    <col min="7" max="7" width="15.08984375" bestFit="1" customWidth="1"/>
    <col min="8" max="8" width="15.54296875" bestFit="1" customWidth="1"/>
    <col min="9" max="9" width="22.54296875" bestFit="1" customWidth="1"/>
    <col min="10" max="10" width="26.453125" bestFit="1" customWidth="1"/>
    <col min="11" max="11" width="12.54296875" bestFit="1" customWidth="1"/>
    <col min="12" max="12" width="15" bestFit="1" customWidth="1"/>
    <col min="13" max="13" width="14.453125" bestFit="1" customWidth="1"/>
    <col min="14" max="14" width="18.90625" bestFit="1" customWidth="1"/>
    <col min="15" max="15" width="24.54296875" bestFit="1" customWidth="1"/>
    <col min="16" max="16" width="21.54296875" bestFit="1" customWidth="1"/>
    <col min="17" max="17" width="22" bestFit="1" customWidth="1"/>
    <col min="18" max="18" width="20.08984375" bestFit="1" customWidth="1"/>
    <col min="19" max="19" width="19.54296875" bestFit="1" customWidth="1"/>
    <col min="20" max="20" width="20.54296875" bestFit="1" customWidth="1"/>
    <col min="21" max="21" width="5.453125" bestFit="1" customWidth="1"/>
    <col min="22" max="22" width="8.54296875" bestFit="1" customWidth="1"/>
    <col min="23" max="23" width="23.54296875" bestFit="1" customWidth="1"/>
    <col min="24" max="24" width="21.54296875" bestFit="1" customWidth="1"/>
    <col min="25" max="25" width="32.54296875" bestFit="1" customWidth="1"/>
    <col min="26" max="26" width="27.54296875" bestFit="1" customWidth="1"/>
    <col min="27" max="27" width="30.54296875" bestFit="1" customWidth="1"/>
    <col min="28" max="28" width="26.453125" bestFit="1" customWidth="1"/>
    <col min="29" max="29" width="36" bestFit="1" customWidth="1"/>
    <col min="30" max="30" width="25.453125" bestFit="1" customWidth="1"/>
    <col min="31" max="31" width="22.54296875" bestFit="1" customWidth="1"/>
    <col min="32" max="32" width="20.54296875" bestFit="1" customWidth="1"/>
    <col min="33" max="33" width="16.54296875" bestFit="1" customWidth="1"/>
    <col min="34" max="34" width="15.453125" bestFit="1" customWidth="1"/>
    <col min="35" max="35" width="19.54296875" bestFit="1" customWidth="1"/>
    <col min="36" max="36" width="18.08984375" bestFit="1" customWidth="1"/>
    <col min="37" max="37" width="17" bestFit="1" customWidth="1"/>
    <col min="38" max="38" width="14.54296875" bestFit="1" customWidth="1"/>
    <col min="39" max="39" width="20.54296875" bestFit="1" customWidth="1"/>
    <col min="40" max="40" width="26.54296875" bestFit="1" customWidth="1"/>
    <col min="41" max="41" width="17.54296875" bestFit="1" customWidth="1"/>
    <col min="42" max="42" width="24.08984375" bestFit="1" customWidth="1"/>
    <col min="43" max="43" width="17.453125" bestFit="1" customWidth="1"/>
    <col min="44" max="44" width="18.453125" bestFit="1" customWidth="1"/>
    <col min="45" max="45" width="20.453125" bestFit="1" customWidth="1"/>
    <col min="46" max="46" width="14.08984375" bestFit="1" customWidth="1"/>
    <col min="47" max="47" width="22.453125" bestFit="1" customWidth="1"/>
    <col min="48" max="48" width="15.453125" bestFit="1" customWidth="1"/>
    <col min="49" max="49" width="23.453125" bestFit="1" customWidth="1"/>
    <col min="50" max="50" width="19" bestFit="1" customWidth="1"/>
    <col min="51" max="51" width="14.54296875" bestFit="1" customWidth="1"/>
    <col min="52" max="52" width="25.453125" bestFit="1" customWidth="1"/>
    <col min="53" max="53" width="14.54296875" bestFit="1" customWidth="1"/>
    <col min="54" max="54" width="17.08984375" bestFit="1" customWidth="1"/>
    <col min="55" max="55" width="21.453125" bestFit="1" customWidth="1"/>
    <col min="56" max="56" width="8.08984375" bestFit="1" customWidth="1"/>
    <col min="57" max="57" width="12" bestFit="1" customWidth="1"/>
    <col min="58" max="58" width="15.453125" bestFit="1" customWidth="1"/>
    <col min="59" max="59" width="22.54296875" bestFit="1" customWidth="1"/>
    <col min="60" max="60" width="10.54296875" bestFit="1" customWidth="1"/>
    <col min="61" max="61" width="7.453125" bestFit="1" customWidth="1"/>
    <col min="62" max="62" width="13.90625" bestFit="1" customWidth="1"/>
    <col min="63" max="63" width="20.453125" bestFit="1" customWidth="1"/>
  </cols>
  <sheetData>
    <row r="1" spans="1:63" x14ac:dyDescent="0.35">
      <c r="A1" s="32" t="s">
        <v>238</v>
      </c>
      <c r="B1" s="144" t="s">
        <v>238</v>
      </c>
    </row>
    <row r="2" spans="1:63" x14ac:dyDescent="0.35">
      <c r="A2" s="8" t="s">
        <v>185</v>
      </c>
      <c r="B2" s="168" t="s">
        <v>568</v>
      </c>
    </row>
    <row r="3" spans="1:63" x14ac:dyDescent="0.35">
      <c r="A3" s="8" t="s">
        <v>186</v>
      </c>
      <c r="B3" s="147">
        <v>0.01</v>
      </c>
    </row>
    <row r="4" spans="1:63" x14ac:dyDescent="0.35">
      <c r="A4" s="32" t="s">
        <v>1161</v>
      </c>
    </row>
    <row r="5" spans="1:63" x14ac:dyDescent="0.35">
      <c r="A5" s="67" t="s">
        <v>234</v>
      </c>
      <c r="B5" s="169" t="s">
        <v>240</v>
      </c>
      <c r="C5" s="169" t="s">
        <v>241</v>
      </c>
      <c r="D5" s="169" t="s">
        <v>242</v>
      </c>
      <c r="E5" s="169" t="s">
        <v>243</v>
      </c>
      <c r="F5" s="169" t="s">
        <v>244</v>
      </c>
      <c r="G5" s="169" t="s">
        <v>245</v>
      </c>
      <c r="H5" s="169" t="s">
        <v>246</v>
      </c>
      <c r="I5" s="169" t="s">
        <v>247</v>
      </c>
      <c r="J5" s="169" t="s">
        <v>248</v>
      </c>
      <c r="K5" s="169" t="s">
        <v>249</v>
      </c>
      <c r="L5" s="169" t="s">
        <v>250</v>
      </c>
      <c r="M5" s="169" t="s">
        <v>251</v>
      </c>
      <c r="N5" s="169" t="s">
        <v>252</v>
      </c>
      <c r="O5" s="169" t="s">
        <v>253</v>
      </c>
      <c r="P5" s="169" t="s">
        <v>254</v>
      </c>
      <c r="Q5" s="169" t="s">
        <v>255</v>
      </c>
      <c r="R5" s="169" t="s">
        <v>256</v>
      </c>
      <c r="S5" s="169" t="s">
        <v>257</v>
      </c>
      <c r="T5" s="169" t="s">
        <v>258</v>
      </c>
      <c r="U5" s="169" t="s">
        <v>259</v>
      </c>
      <c r="V5" s="169" t="s">
        <v>260</v>
      </c>
      <c r="W5" s="169" t="s">
        <v>261</v>
      </c>
      <c r="X5" s="169" t="s">
        <v>262</v>
      </c>
      <c r="Y5" s="169" t="s">
        <v>263</v>
      </c>
      <c r="Z5" s="169" t="s">
        <v>264</v>
      </c>
      <c r="AA5" s="169" t="s">
        <v>265</v>
      </c>
      <c r="AB5" s="169" t="s">
        <v>266</v>
      </c>
      <c r="AC5" s="169" t="s">
        <v>267</v>
      </c>
      <c r="AD5" s="169" t="s">
        <v>268</v>
      </c>
      <c r="AE5" s="169" t="s">
        <v>269</v>
      </c>
      <c r="AF5" s="169" t="s">
        <v>270</v>
      </c>
      <c r="AG5" s="169" t="s">
        <v>271</v>
      </c>
      <c r="AH5" s="169" t="s">
        <v>272</v>
      </c>
      <c r="AI5" s="169" t="s">
        <v>273</v>
      </c>
      <c r="AJ5" s="169" t="s">
        <v>274</v>
      </c>
      <c r="AK5" s="169" t="s">
        <v>275</v>
      </c>
      <c r="AL5" s="169" t="s">
        <v>276</v>
      </c>
      <c r="AM5" s="169" t="s">
        <v>277</v>
      </c>
      <c r="AN5" s="169" t="s">
        <v>278</v>
      </c>
      <c r="AO5" s="169" t="s">
        <v>279</v>
      </c>
      <c r="AP5" s="169" t="s">
        <v>280</v>
      </c>
      <c r="AQ5" s="169" t="s">
        <v>281</v>
      </c>
      <c r="AR5" s="169" t="s">
        <v>282</v>
      </c>
      <c r="AS5" s="169" t="s">
        <v>283</v>
      </c>
      <c r="AT5" s="169" t="s">
        <v>284</v>
      </c>
      <c r="AU5" s="169" t="s">
        <v>285</v>
      </c>
      <c r="AV5" s="169" t="s">
        <v>286</v>
      </c>
      <c r="AW5" s="169" t="s">
        <v>287</v>
      </c>
      <c r="AX5" s="169" t="s">
        <v>288</v>
      </c>
      <c r="AY5" s="169" t="s">
        <v>289</v>
      </c>
      <c r="AZ5" s="169" t="s">
        <v>290</v>
      </c>
      <c r="BA5" s="169" t="s">
        <v>291</v>
      </c>
      <c r="BB5" s="169" t="s">
        <v>292</v>
      </c>
      <c r="BC5" s="169" t="s">
        <v>293</v>
      </c>
      <c r="BD5" s="169" t="s">
        <v>294</v>
      </c>
      <c r="BE5" s="169" t="s">
        <v>295</v>
      </c>
      <c r="BF5" s="169" t="s">
        <v>296</v>
      </c>
      <c r="BG5" s="169" t="s">
        <v>297</v>
      </c>
      <c r="BH5" s="169" t="s">
        <v>298</v>
      </c>
      <c r="BI5" s="169" t="s">
        <v>299</v>
      </c>
      <c r="BJ5" s="169" t="s">
        <v>300</v>
      </c>
      <c r="BK5" s="169" t="s">
        <v>301</v>
      </c>
    </row>
    <row r="6" spans="1:63" x14ac:dyDescent="0.35">
      <c r="A6" s="74" t="s">
        <v>1160</v>
      </c>
      <c r="B6" s="170">
        <v>0</v>
      </c>
      <c r="C6" s="170">
        <v>0</v>
      </c>
      <c r="D6" s="170">
        <v>0</v>
      </c>
      <c r="E6" s="170">
        <v>0</v>
      </c>
      <c r="F6" s="170">
        <v>0</v>
      </c>
      <c r="G6" s="170">
        <v>0</v>
      </c>
      <c r="H6" s="170">
        <v>0</v>
      </c>
      <c r="I6" s="170">
        <v>0</v>
      </c>
      <c r="J6" s="170">
        <v>0</v>
      </c>
      <c r="K6" s="170">
        <v>0</v>
      </c>
      <c r="L6" s="170">
        <v>0</v>
      </c>
      <c r="M6" s="170">
        <v>0</v>
      </c>
      <c r="N6" s="170">
        <v>0</v>
      </c>
      <c r="O6" s="170">
        <v>0</v>
      </c>
      <c r="P6" s="170">
        <v>0</v>
      </c>
      <c r="Q6" s="170">
        <v>0</v>
      </c>
      <c r="R6" s="170">
        <v>0</v>
      </c>
      <c r="S6" s="170">
        <v>0</v>
      </c>
      <c r="T6" s="170">
        <v>0</v>
      </c>
      <c r="U6" s="170">
        <v>0</v>
      </c>
      <c r="V6" s="170">
        <v>0</v>
      </c>
      <c r="W6" s="170">
        <v>0</v>
      </c>
      <c r="X6" s="170">
        <v>0</v>
      </c>
      <c r="Y6" s="170">
        <v>0</v>
      </c>
      <c r="Z6" s="170">
        <v>0</v>
      </c>
      <c r="AA6" s="170">
        <v>0</v>
      </c>
      <c r="AB6" s="170">
        <v>0</v>
      </c>
      <c r="AC6" s="170">
        <v>0</v>
      </c>
      <c r="AD6" s="170">
        <v>0</v>
      </c>
      <c r="AE6" s="170">
        <v>0</v>
      </c>
      <c r="AF6" s="170">
        <v>0</v>
      </c>
      <c r="AG6" s="170">
        <v>0</v>
      </c>
      <c r="AH6" s="170">
        <v>0</v>
      </c>
      <c r="AI6" s="170">
        <v>0</v>
      </c>
      <c r="AJ6" s="170">
        <v>0</v>
      </c>
      <c r="AK6" s="170">
        <v>0</v>
      </c>
      <c r="AL6" s="170">
        <v>0</v>
      </c>
      <c r="AM6" s="170">
        <v>0</v>
      </c>
      <c r="AN6" s="170">
        <v>0</v>
      </c>
      <c r="AO6" s="170">
        <v>0</v>
      </c>
      <c r="AP6" s="170">
        <v>0</v>
      </c>
      <c r="AQ6" s="170">
        <v>0</v>
      </c>
      <c r="AR6" s="170">
        <v>0</v>
      </c>
      <c r="AS6" s="170">
        <v>0</v>
      </c>
      <c r="AT6" s="170">
        <v>0</v>
      </c>
      <c r="AU6" s="170">
        <v>0</v>
      </c>
      <c r="AV6" s="170">
        <v>0</v>
      </c>
      <c r="AW6" s="170">
        <v>0</v>
      </c>
      <c r="AX6" s="170">
        <v>0</v>
      </c>
      <c r="AY6" s="170">
        <v>0</v>
      </c>
      <c r="AZ6" s="170">
        <v>0</v>
      </c>
      <c r="BA6" s="170">
        <v>0</v>
      </c>
      <c r="BB6" s="170">
        <v>0</v>
      </c>
      <c r="BC6" s="170">
        <v>0</v>
      </c>
      <c r="BD6" s="170">
        <v>0</v>
      </c>
      <c r="BE6" s="170">
        <v>0</v>
      </c>
      <c r="BF6" s="170">
        <v>0</v>
      </c>
      <c r="BG6" s="170">
        <v>0</v>
      </c>
      <c r="BH6" s="170">
        <v>0</v>
      </c>
      <c r="BI6" s="170">
        <v>0</v>
      </c>
      <c r="BJ6" s="170">
        <v>0</v>
      </c>
      <c r="BK6" s="170">
        <v>0</v>
      </c>
    </row>
    <row r="8" spans="1:63" x14ac:dyDescent="0.35">
      <c r="A8" s="72" t="s">
        <v>308</v>
      </c>
      <c r="B8" s="56" t="s">
        <v>308</v>
      </c>
    </row>
    <row r="9" spans="1:63" x14ac:dyDescent="0.35">
      <c r="A9" s="127" t="s">
        <v>185</v>
      </c>
      <c r="B9" s="57" t="s">
        <v>310</v>
      </c>
    </row>
    <row r="10" spans="1:63" x14ac:dyDescent="0.35">
      <c r="A10" s="127" t="s">
        <v>186</v>
      </c>
      <c r="B10" s="69">
        <v>0.03</v>
      </c>
    </row>
    <row r="12" spans="1:63" x14ac:dyDescent="0.35">
      <c r="A12" s="71" t="s">
        <v>1178</v>
      </c>
    </row>
    <row r="13" spans="1:63" x14ac:dyDescent="0.35">
      <c r="A13" s="7" t="s">
        <v>0</v>
      </c>
      <c r="B13" s="57" t="s">
        <v>186</v>
      </c>
    </row>
    <row r="14" spans="1:63" x14ac:dyDescent="0.35">
      <c r="A14" s="72" t="s">
        <v>1179</v>
      </c>
      <c r="B14" s="331">
        <v>0.03</v>
      </c>
    </row>
    <row r="16" spans="1:63" x14ac:dyDescent="0.35">
      <c r="A16" s="60" t="s">
        <v>1181</v>
      </c>
      <c r="B16" s="56" t="s">
        <v>1181</v>
      </c>
    </row>
    <row r="17" spans="1:63" x14ac:dyDescent="0.35">
      <c r="A17" s="127" t="s">
        <v>185</v>
      </c>
      <c r="B17" s="57" t="s">
        <v>310</v>
      </c>
    </row>
    <row r="18" spans="1:63" x14ac:dyDescent="0.35">
      <c r="A18" s="127" t="s">
        <v>186</v>
      </c>
      <c r="B18" s="69">
        <v>0</v>
      </c>
    </row>
    <row r="19" spans="1:63" x14ac:dyDescent="0.35">
      <c r="A19" s="175"/>
      <c r="B19" s="333"/>
    </row>
    <row r="20" spans="1:63" x14ac:dyDescent="0.35">
      <c r="A20" s="60" t="s">
        <v>1182</v>
      </c>
    </row>
    <row r="21" spans="1:63" x14ac:dyDescent="0.35">
      <c r="A21" s="7" t="s">
        <v>0</v>
      </c>
      <c r="B21" s="57" t="s">
        <v>186</v>
      </c>
    </row>
    <row r="22" spans="1:63" x14ac:dyDescent="0.35">
      <c r="A22" s="72" t="s">
        <v>1179</v>
      </c>
      <c r="B22" s="331">
        <v>0</v>
      </c>
    </row>
    <row r="24" spans="1:63" x14ac:dyDescent="0.35">
      <c r="A24" s="171" t="s">
        <v>304</v>
      </c>
      <c r="B24" s="144" t="s">
        <v>304</v>
      </c>
    </row>
    <row r="25" spans="1:63" x14ac:dyDescent="0.35">
      <c r="A25" s="172" t="s">
        <v>185</v>
      </c>
      <c r="B25" s="168" t="s">
        <v>568</v>
      </c>
    </row>
    <row r="26" spans="1:63" x14ac:dyDescent="0.35">
      <c r="A26" s="172" t="s">
        <v>186</v>
      </c>
      <c r="B26" s="147">
        <v>0.01</v>
      </c>
    </row>
    <row r="28" spans="1:63" x14ac:dyDescent="0.35">
      <c r="A28" s="171" t="s">
        <v>1174</v>
      </c>
    </row>
    <row r="29" spans="1:63" x14ac:dyDescent="0.35">
      <c r="A29" s="67" t="s">
        <v>234</v>
      </c>
      <c r="B29" s="169" t="s">
        <v>240</v>
      </c>
      <c r="C29" s="169" t="s">
        <v>241</v>
      </c>
      <c r="D29" s="169" t="s">
        <v>242</v>
      </c>
      <c r="E29" s="169" t="s">
        <v>243</v>
      </c>
      <c r="F29" s="169" t="s">
        <v>244</v>
      </c>
      <c r="G29" s="169" t="s">
        <v>245</v>
      </c>
      <c r="H29" s="169" t="s">
        <v>246</v>
      </c>
      <c r="I29" s="169" t="s">
        <v>247</v>
      </c>
      <c r="J29" s="169" t="s">
        <v>248</v>
      </c>
      <c r="K29" s="169" t="s">
        <v>249</v>
      </c>
      <c r="L29" s="169" t="s">
        <v>250</v>
      </c>
      <c r="M29" s="169" t="s">
        <v>251</v>
      </c>
      <c r="N29" s="169" t="s">
        <v>252</v>
      </c>
      <c r="O29" s="169" t="s">
        <v>253</v>
      </c>
      <c r="P29" s="169" t="s">
        <v>254</v>
      </c>
      <c r="Q29" s="169" t="s">
        <v>255</v>
      </c>
      <c r="R29" s="169" t="s">
        <v>256</v>
      </c>
      <c r="S29" s="169" t="s">
        <v>257</v>
      </c>
      <c r="T29" s="169" t="s">
        <v>258</v>
      </c>
      <c r="U29" s="169" t="s">
        <v>259</v>
      </c>
      <c r="V29" s="169" t="s">
        <v>260</v>
      </c>
      <c r="W29" s="169" t="s">
        <v>261</v>
      </c>
      <c r="X29" s="169" t="s">
        <v>262</v>
      </c>
      <c r="Y29" s="169" t="s">
        <v>263</v>
      </c>
      <c r="Z29" s="169" t="s">
        <v>264</v>
      </c>
      <c r="AA29" s="169" t="s">
        <v>265</v>
      </c>
      <c r="AB29" s="169" t="s">
        <v>266</v>
      </c>
      <c r="AC29" s="169" t="s">
        <v>267</v>
      </c>
      <c r="AD29" s="169" t="s">
        <v>268</v>
      </c>
      <c r="AE29" s="169" t="s">
        <v>269</v>
      </c>
      <c r="AF29" s="169" t="s">
        <v>270</v>
      </c>
      <c r="AG29" s="169" t="s">
        <v>271</v>
      </c>
      <c r="AH29" s="169" t="s">
        <v>272</v>
      </c>
      <c r="AI29" s="169" t="s">
        <v>273</v>
      </c>
      <c r="AJ29" s="169" t="s">
        <v>274</v>
      </c>
      <c r="AK29" s="169" t="s">
        <v>275</v>
      </c>
      <c r="AL29" s="169" t="s">
        <v>276</v>
      </c>
      <c r="AM29" s="169" t="s">
        <v>277</v>
      </c>
      <c r="AN29" s="169" t="s">
        <v>278</v>
      </c>
      <c r="AO29" s="169" t="s">
        <v>279</v>
      </c>
      <c r="AP29" s="169" t="s">
        <v>280</v>
      </c>
      <c r="AQ29" s="169" t="s">
        <v>281</v>
      </c>
      <c r="AR29" s="169" t="s">
        <v>282</v>
      </c>
      <c r="AS29" s="169" t="s">
        <v>283</v>
      </c>
      <c r="AT29" s="169" t="s">
        <v>284</v>
      </c>
      <c r="AU29" s="169" t="s">
        <v>285</v>
      </c>
      <c r="AV29" s="169" t="s">
        <v>286</v>
      </c>
      <c r="AW29" s="169" t="s">
        <v>287</v>
      </c>
      <c r="AX29" s="169" t="s">
        <v>288</v>
      </c>
      <c r="AY29" s="169" t="s">
        <v>289</v>
      </c>
      <c r="AZ29" s="169" t="s">
        <v>290</v>
      </c>
      <c r="BA29" s="169" t="s">
        <v>291</v>
      </c>
      <c r="BB29" s="169" t="s">
        <v>292</v>
      </c>
      <c r="BC29" s="169" t="s">
        <v>293</v>
      </c>
      <c r="BD29" s="169" t="s">
        <v>294</v>
      </c>
      <c r="BE29" s="169" t="s">
        <v>295</v>
      </c>
      <c r="BF29" s="169" t="s">
        <v>296</v>
      </c>
      <c r="BG29" s="169" t="s">
        <v>297</v>
      </c>
      <c r="BH29" s="169" t="s">
        <v>298</v>
      </c>
      <c r="BI29" s="169" t="s">
        <v>299</v>
      </c>
      <c r="BJ29" s="169" t="s">
        <v>300</v>
      </c>
      <c r="BK29" s="169" t="s">
        <v>301</v>
      </c>
    </row>
    <row r="30" spans="1:63" x14ac:dyDescent="0.35">
      <c r="A30" s="74" t="s">
        <v>1160</v>
      </c>
      <c r="B30" s="170">
        <v>0</v>
      </c>
      <c r="C30" s="170">
        <v>0</v>
      </c>
      <c r="D30" s="170">
        <v>0</v>
      </c>
      <c r="E30" s="170">
        <v>0</v>
      </c>
      <c r="F30" s="170">
        <v>0</v>
      </c>
      <c r="G30" s="170">
        <v>0</v>
      </c>
      <c r="H30" s="170">
        <v>0</v>
      </c>
      <c r="I30" s="170">
        <v>0</v>
      </c>
      <c r="J30" s="170">
        <v>0</v>
      </c>
      <c r="K30" s="170">
        <v>0</v>
      </c>
      <c r="L30" s="170">
        <v>0</v>
      </c>
      <c r="M30" s="170">
        <v>0</v>
      </c>
      <c r="N30" s="170">
        <v>0</v>
      </c>
      <c r="O30" s="170">
        <v>0</v>
      </c>
      <c r="P30" s="170">
        <v>0</v>
      </c>
      <c r="Q30" s="170">
        <v>0</v>
      </c>
      <c r="R30" s="170">
        <v>0</v>
      </c>
      <c r="S30" s="170">
        <v>0</v>
      </c>
      <c r="T30" s="170">
        <v>0</v>
      </c>
      <c r="U30" s="170">
        <v>0</v>
      </c>
      <c r="V30" s="170">
        <v>0</v>
      </c>
      <c r="W30" s="170">
        <v>0</v>
      </c>
      <c r="X30" s="170">
        <v>0</v>
      </c>
      <c r="Y30" s="170">
        <v>0</v>
      </c>
      <c r="Z30" s="170">
        <v>0</v>
      </c>
      <c r="AA30" s="170">
        <v>0</v>
      </c>
      <c r="AB30" s="170">
        <v>0</v>
      </c>
      <c r="AC30" s="170">
        <v>0</v>
      </c>
      <c r="AD30" s="170">
        <v>0</v>
      </c>
      <c r="AE30" s="170">
        <v>0</v>
      </c>
      <c r="AF30" s="170">
        <v>0</v>
      </c>
      <c r="AG30" s="170">
        <v>0</v>
      </c>
      <c r="AH30" s="170">
        <v>0</v>
      </c>
      <c r="AI30" s="170">
        <v>0</v>
      </c>
      <c r="AJ30" s="170">
        <v>0</v>
      </c>
      <c r="AK30" s="170">
        <v>0</v>
      </c>
      <c r="AL30" s="170">
        <v>0</v>
      </c>
      <c r="AM30" s="170">
        <v>0</v>
      </c>
      <c r="AN30" s="170">
        <v>0</v>
      </c>
      <c r="AO30" s="170">
        <v>0</v>
      </c>
      <c r="AP30" s="170">
        <v>0</v>
      </c>
      <c r="AQ30" s="170">
        <v>0</v>
      </c>
      <c r="AR30" s="170">
        <v>0</v>
      </c>
      <c r="AS30" s="170">
        <v>0</v>
      </c>
      <c r="AT30" s="170">
        <v>0</v>
      </c>
      <c r="AU30" s="170">
        <v>0</v>
      </c>
      <c r="AV30" s="170">
        <v>0</v>
      </c>
      <c r="AW30" s="170">
        <v>0</v>
      </c>
      <c r="AX30" s="170">
        <v>0</v>
      </c>
      <c r="AY30" s="170">
        <v>0</v>
      </c>
      <c r="AZ30" s="170">
        <v>0</v>
      </c>
      <c r="BA30" s="170">
        <v>0</v>
      </c>
      <c r="BB30" s="170">
        <v>0</v>
      </c>
      <c r="BC30" s="170">
        <v>0</v>
      </c>
      <c r="BD30" s="170">
        <v>0</v>
      </c>
      <c r="BE30" s="170">
        <v>0</v>
      </c>
      <c r="BF30" s="170">
        <v>0</v>
      </c>
      <c r="BG30" s="170">
        <v>0</v>
      </c>
      <c r="BH30" s="170">
        <v>0</v>
      </c>
      <c r="BI30" s="170">
        <v>0</v>
      </c>
      <c r="BJ30" s="170">
        <v>0</v>
      </c>
      <c r="BK30" s="170">
        <v>0</v>
      </c>
    </row>
    <row r="32" spans="1:63" x14ac:dyDescent="0.35">
      <c r="A32" s="71" t="s">
        <v>306</v>
      </c>
      <c r="B32" s="144" t="s">
        <v>306</v>
      </c>
    </row>
    <row r="33" spans="1:63" x14ac:dyDescent="0.35">
      <c r="A33" s="172" t="s">
        <v>185</v>
      </c>
      <c r="B33" s="168" t="s">
        <v>234</v>
      </c>
    </row>
    <row r="34" spans="1:63" x14ac:dyDescent="0.35">
      <c r="A34" s="172" t="s">
        <v>186</v>
      </c>
      <c r="B34" s="147">
        <v>0.01</v>
      </c>
    </row>
    <row r="36" spans="1:63" x14ac:dyDescent="0.35">
      <c r="A36" s="71" t="s">
        <v>1176</v>
      </c>
    </row>
    <row r="37" spans="1:63" x14ac:dyDescent="0.35">
      <c r="A37" s="67" t="s">
        <v>234</v>
      </c>
      <c r="B37" s="169" t="s">
        <v>240</v>
      </c>
      <c r="C37" s="169" t="s">
        <v>241</v>
      </c>
      <c r="D37" s="169" t="s">
        <v>242</v>
      </c>
      <c r="E37" s="169" t="s">
        <v>243</v>
      </c>
      <c r="F37" s="169" t="s">
        <v>244</v>
      </c>
      <c r="G37" s="169" t="s">
        <v>245</v>
      </c>
      <c r="H37" s="169" t="s">
        <v>246</v>
      </c>
      <c r="I37" s="169" t="s">
        <v>247</v>
      </c>
      <c r="J37" s="169" t="s">
        <v>248</v>
      </c>
      <c r="K37" s="169" t="s">
        <v>249</v>
      </c>
      <c r="L37" s="169" t="s">
        <v>250</v>
      </c>
      <c r="M37" s="169" t="s">
        <v>251</v>
      </c>
      <c r="N37" s="169" t="s">
        <v>252</v>
      </c>
      <c r="O37" s="169" t="s">
        <v>253</v>
      </c>
      <c r="P37" s="169" t="s">
        <v>254</v>
      </c>
      <c r="Q37" s="169" t="s">
        <v>255</v>
      </c>
      <c r="R37" s="169" t="s">
        <v>256</v>
      </c>
      <c r="S37" s="169" t="s">
        <v>257</v>
      </c>
      <c r="T37" s="169" t="s">
        <v>258</v>
      </c>
      <c r="U37" s="169" t="s">
        <v>259</v>
      </c>
      <c r="V37" s="169" t="s">
        <v>260</v>
      </c>
      <c r="W37" s="169" t="s">
        <v>261</v>
      </c>
      <c r="X37" s="169" t="s">
        <v>262</v>
      </c>
      <c r="Y37" s="169" t="s">
        <v>263</v>
      </c>
      <c r="Z37" s="169" t="s">
        <v>264</v>
      </c>
      <c r="AA37" s="169" t="s">
        <v>265</v>
      </c>
      <c r="AB37" s="169" t="s">
        <v>266</v>
      </c>
      <c r="AC37" s="169" t="s">
        <v>267</v>
      </c>
      <c r="AD37" s="169" t="s">
        <v>268</v>
      </c>
      <c r="AE37" s="169" t="s">
        <v>269</v>
      </c>
      <c r="AF37" s="169" t="s">
        <v>270</v>
      </c>
      <c r="AG37" s="169" t="s">
        <v>271</v>
      </c>
      <c r="AH37" s="169" t="s">
        <v>272</v>
      </c>
      <c r="AI37" s="169" t="s">
        <v>273</v>
      </c>
      <c r="AJ37" s="169" t="s">
        <v>274</v>
      </c>
      <c r="AK37" s="169" t="s">
        <v>275</v>
      </c>
      <c r="AL37" s="169" t="s">
        <v>276</v>
      </c>
      <c r="AM37" s="169" t="s">
        <v>277</v>
      </c>
      <c r="AN37" s="169" t="s">
        <v>278</v>
      </c>
      <c r="AO37" s="169" t="s">
        <v>279</v>
      </c>
      <c r="AP37" s="169" t="s">
        <v>280</v>
      </c>
      <c r="AQ37" s="169" t="s">
        <v>281</v>
      </c>
      <c r="AR37" s="169" t="s">
        <v>282</v>
      </c>
      <c r="AS37" s="169" t="s">
        <v>283</v>
      </c>
      <c r="AT37" s="169" t="s">
        <v>284</v>
      </c>
      <c r="AU37" s="169" t="s">
        <v>285</v>
      </c>
      <c r="AV37" s="169" t="s">
        <v>286</v>
      </c>
      <c r="AW37" s="169" t="s">
        <v>287</v>
      </c>
      <c r="AX37" s="169" t="s">
        <v>288</v>
      </c>
      <c r="AY37" s="169" t="s">
        <v>289</v>
      </c>
      <c r="AZ37" s="169" t="s">
        <v>290</v>
      </c>
      <c r="BA37" s="169" t="s">
        <v>291</v>
      </c>
      <c r="BB37" s="169" t="s">
        <v>292</v>
      </c>
      <c r="BC37" s="169" t="s">
        <v>293</v>
      </c>
      <c r="BD37" s="169" t="s">
        <v>294</v>
      </c>
      <c r="BE37" s="169" t="s">
        <v>295</v>
      </c>
      <c r="BF37" s="169" t="s">
        <v>296</v>
      </c>
      <c r="BG37" s="169" t="s">
        <v>297</v>
      </c>
      <c r="BH37" s="169" t="s">
        <v>298</v>
      </c>
      <c r="BI37" s="169" t="s">
        <v>299</v>
      </c>
      <c r="BJ37" s="169" t="s">
        <v>300</v>
      </c>
      <c r="BK37" s="169" t="s">
        <v>301</v>
      </c>
    </row>
    <row r="38" spans="1:63" x14ac:dyDescent="0.35">
      <c r="A38" s="74" t="s">
        <v>1160</v>
      </c>
      <c r="B38" s="170">
        <v>0.01</v>
      </c>
      <c r="C38" s="170">
        <v>0.01</v>
      </c>
      <c r="D38" s="170">
        <v>0.01</v>
      </c>
      <c r="E38" s="170">
        <v>0.01</v>
      </c>
      <c r="F38" s="170">
        <v>0.01</v>
      </c>
      <c r="G38" s="170">
        <v>0.01</v>
      </c>
      <c r="H38" s="170">
        <v>0.01</v>
      </c>
      <c r="I38" s="170">
        <v>0.01</v>
      </c>
      <c r="J38" s="170">
        <v>0.01</v>
      </c>
      <c r="K38" s="170">
        <v>0.01</v>
      </c>
      <c r="L38" s="170">
        <v>0.01</v>
      </c>
      <c r="M38" s="170">
        <v>0.01</v>
      </c>
      <c r="N38" s="170">
        <v>0.01</v>
      </c>
      <c r="O38" s="170">
        <v>0.01</v>
      </c>
      <c r="P38" s="170">
        <v>0.01</v>
      </c>
      <c r="Q38" s="170">
        <v>0.01</v>
      </c>
      <c r="R38" s="170">
        <v>0.01</v>
      </c>
      <c r="S38" s="170">
        <v>0.01</v>
      </c>
      <c r="T38" s="170">
        <v>0.01</v>
      </c>
      <c r="U38" s="170">
        <v>0.01</v>
      </c>
      <c r="V38" s="170">
        <v>0.01</v>
      </c>
      <c r="W38" s="170">
        <v>0.01</v>
      </c>
      <c r="X38" s="170">
        <v>0.01</v>
      </c>
      <c r="Y38" s="170">
        <v>0.01</v>
      </c>
      <c r="Z38" s="170">
        <v>0.01</v>
      </c>
      <c r="AA38" s="170">
        <v>0.01</v>
      </c>
      <c r="AB38" s="170">
        <v>0.01</v>
      </c>
      <c r="AC38" s="170">
        <v>0.01</v>
      </c>
      <c r="AD38" s="170">
        <v>0.01</v>
      </c>
      <c r="AE38" s="170">
        <v>0.01</v>
      </c>
      <c r="AF38" s="170">
        <v>0.01</v>
      </c>
      <c r="AG38" s="170">
        <v>0.01</v>
      </c>
      <c r="AH38" s="170">
        <v>0.01</v>
      </c>
      <c r="AI38" s="170">
        <v>0.01</v>
      </c>
      <c r="AJ38" s="170">
        <v>0.01</v>
      </c>
      <c r="AK38" s="170">
        <v>0.01</v>
      </c>
      <c r="AL38" s="170">
        <v>0.01</v>
      </c>
      <c r="AM38" s="170">
        <v>0.01</v>
      </c>
      <c r="AN38" s="170">
        <v>0.01</v>
      </c>
      <c r="AO38" s="170">
        <v>0.01</v>
      </c>
      <c r="AP38" s="170">
        <v>0.01</v>
      </c>
      <c r="AQ38" s="170">
        <v>0.01</v>
      </c>
      <c r="AR38" s="170">
        <v>0.01</v>
      </c>
      <c r="AS38" s="170">
        <v>0.01</v>
      </c>
      <c r="AT38" s="170">
        <v>0.01</v>
      </c>
      <c r="AU38" s="170">
        <v>0.01</v>
      </c>
      <c r="AV38" s="170">
        <v>0.01</v>
      </c>
      <c r="AW38" s="170">
        <v>0.01</v>
      </c>
      <c r="AX38" s="170">
        <v>0.01</v>
      </c>
      <c r="AY38" s="170">
        <v>0.01</v>
      </c>
      <c r="AZ38" s="170">
        <v>0.01</v>
      </c>
      <c r="BA38" s="170">
        <v>0.01</v>
      </c>
      <c r="BB38" s="170">
        <v>0.01</v>
      </c>
      <c r="BC38" s="170">
        <v>0.01</v>
      </c>
      <c r="BD38" s="170">
        <v>0.01</v>
      </c>
      <c r="BE38" s="170">
        <v>0.01</v>
      </c>
      <c r="BF38" s="170">
        <v>0.01</v>
      </c>
      <c r="BG38" s="170">
        <v>0.01</v>
      </c>
      <c r="BH38" s="170">
        <v>0.01</v>
      </c>
      <c r="BI38" s="170">
        <v>0.01</v>
      </c>
      <c r="BJ38" s="170">
        <v>0.01</v>
      </c>
      <c r="BK38" s="170">
        <v>0.01</v>
      </c>
    </row>
    <row r="40" spans="1:63" x14ac:dyDescent="0.35">
      <c r="A40" s="156" t="s">
        <v>1202</v>
      </c>
      <c r="B40" s="84"/>
    </row>
    <row r="41" spans="1:63" x14ac:dyDescent="0.35">
      <c r="A41" s="67" t="s">
        <v>534</v>
      </c>
      <c r="B41" s="101" t="s">
        <v>186</v>
      </c>
    </row>
    <row r="42" spans="1:63" x14ac:dyDescent="0.35">
      <c r="A42" s="167" t="s">
        <v>92</v>
      </c>
      <c r="B42" s="68">
        <v>1</v>
      </c>
    </row>
    <row r="44" spans="1:63" x14ac:dyDescent="0.35">
      <c r="A44" s="156" t="s">
        <v>1190</v>
      </c>
    </row>
    <row r="45" spans="1:63" x14ac:dyDescent="0.35">
      <c r="A45" s="67" t="s">
        <v>187</v>
      </c>
      <c r="B45" s="57" t="s">
        <v>186</v>
      </c>
    </row>
    <row r="46" spans="1:63" x14ac:dyDescent="0.35">
      <c r="A46" s="74" t="s">
        <v>1194</v>
      </c>
      <c r="B46" s="170">
        <v>1</v>
      </c>
    </row>
    <row r="48" spans="1:63" x14ac:dyDescent="0.35">
      <c r="A48" s="156" t="s">
        <v>1189</v>
      </c>
    </row>
    <row r="49" spans="1:2" x14ac:dyDescent="0.35">
      <c r="A49" s="137" t="s">
        <v>507</v>
      </c>
      <c r="B49" s="57" t="s">
        <v>186</v>
      </c>
    </row>
    <row r="50" spans="1:2" x14ac:dyDescent="0.35">
      <c r="A50" s="32" t="s">
        <v>210</v>
      </c>
      <c r="B50" s="58">
        <v>1</v>
      </c>
    </row>
    <row r="51" spans="1:2" x14ac:dyDescent="0.35">
      <c r="A51" s="32" t="s">
        <v>211</v>
      </c>
      <c r="B51" s="58">
        <v>1</v>
      </c>
    </row>
    <row r="52" spans="1:2" x14ac:dyDescent="0.35">
      <c r="A52" s="32" t="s">
        <v>212</v>
      </c>
      <c r="B52" s="58">
        <v>1</v>
      </c>
    </row>
    <row r="53" spans="1:2" x14ac:dyDescent="0.35">
      <c r="A53" s="32" t="s">
        <v>213</v>
      </c>
      <c r="B53" s="58">
        <v>1</v>
      </c>
    </row>
    <row r="54" spans="1:2" x14ac:dyDescent="0.35">
      <c r="A54" s="32" t="s">
        <v>214</v>
      </c>
      <c r="B54" s="58">
        <v>1</v>
      </c>
    </row>
    <row r="55" spans="1:2" x14ac:dyDescent="0.35">
      <c r="A55" s="32" t="s">
        <v>215</v>
      </c>
      <c r="B55" s="58">
        <v>1</v>
      </c>
    </row>
    <row r="56" spans="1:2" x14ac:dyDescent="0.35">
      <c r="A56" s="32" t="s">
        <v>216</v>
      </c>
      <c r="B56" s="58">
        <v>1</v>
      </c>
    </row>
    <row r="57" spans="1:2" x14ac:dyDescent="0.35">
      <c r="A57" s="32" t="s">
        <v>217</v>
      </c>
      <c r="B57" s="58">
        <v>1</v>
      </c>
    </row>
    <row r="58" spans="1:2" x14ac:dyDescent="0.35">
      <c r="A58" s="32" t="s">
        <v>218</v>
      </c>
      <c r="B58" s="58">
        <v>1</v>
      </c>
    </row>
    <row r="59" spans="1:2" x14ac:dyDescent="0.35">
      <c r="A59" s="32" t="s">
        <v>219</v>
      </c>
      <c r="B59" s="58">
        <v>1</v>
      </c>
    </row>
    <row r="61" spans="1:2" x14ac:dyDescent="0.35">
      <c r="A61" s="32" t="s">
        <v>1192</v>
      </c>
      <c r="B61" s="84"/>
    </row>
    <row r="62" spans="1:2" x14ac:dyDescent="0.35">
      <c r="A62" s="67" t="s">
        <v>187</v>
      </c>
      <c r="B62" s="57" t="s">
        <v>186</v>
      </c>
    </row>
    <row r="63" spans="1:2" x14ac:dyDescent="0.35">
      <c r="A63" s="74" t="s">
        <v>1193</v>
      </c>
      <c r="B63" s="170">
        <v>1</v>
      </c>
    </row>
    <row r="65" spans="1:2" x14ac:dyDescent="0.35">
      <c r="A65" s="156" t="s">
        <v>1196</v>
      </c>
    </row>
    <row r="66" spans="1:2" x14ac:dyDescent="0.35">
      <c r="A66" s="67" t="s">
        <v>187</v>
      </c>
      <c r="B66" s="57" t="s">
        <v>186</v>
      </c>
    </row>
    <row r="67" spans="1:2" x14ac:dyDescent="0.35">
      <c r="A67" s="74" t="s">
        <v>1194</v>
      </c>
      <c r="B67" s="170">
        <v>1</v>
      </c>
    </row>
    <row r="68" spans="1:2" x14ac:dyDescent="0.35">
      <c r="A68" s="337"/>
      <c r="B68" s="84"/>
    </row>
    <row r="69" spans="1:2" x14ac:dyDescent="0.35">
      <c r="A69" s="156" t="s">
        <v>1195</v>
      </c>
    </row>
    <row r="70" spans="1:2" x14ac:dyDescent="0.35">
      <c r="A70" s="137" t="s">
        <v>507</v>
      </c>
      <c r="B70" s="57" t="s">
        <v>186</v>
      </c>
    </row>
    <row r="71" spans="1:2" x14ac:dyDescent="0.35">
      <c r="A71" s="32" t="s">
        <v>210</v>
      </c>
      <c r="B71" s="58">
        <v>1</v>
      </c>
    </row>
    <row r="72" spans="1:2" x14ac:dyDescent="0.35">
      <c r="A72" s="32" t="s">
        <v>211</v>
      </c>
      <c r="B72" s="58">
        <v>1</v>
      </c>
    </row>
    <row r="73" spans="1:2" x14ac:dyDescent="0.35">
      <c r="A73" s="32" t="s">
        <v>212</v>
      </c>
      <c r="B73" s="58">
        <v>1</v>
      </c>
    </row>
    <row r="74" spans="1:2" x14ac:dyDescent="0.35">
      <c r="A74" s="32" t="s">
        <v>213</v>
      </c>
      <c r="B74" s="58">
        <v>1</v>
      </c>
    </row>
    <row r="75" spans="1:2" x14ac:dyDescent="0.35">
      <c r="A75" s="32" t="s">
        <v>214</v>
      </c>
      <c r="B75" s="58">
        <v>1</v>
      </c>
    </row>
    <row r="76" spans="1:2" x14ac:dyDescent="0.35">
      <c r="A76" s="32" t="s">
        <v>215</v>
      </c>
      <c r="B76" s="58">
        <v>1</v>
      </c>
    </row>
    <row r="77" spans="1:2" x14ac:dyDescent="0.35">
      <c r="A77" s="32" t="s">
        <v>216</v>
      </c>
      <c r="B77" s="58">
        <v>1</v>
      </c>
    </row>
    <row r="78" spans="1:2" x14ac:dyDescent="0.35">
      <c r="A78" s="32" t="s">
        <v>217</v>
      </c>
      <c r="B78" s="58">
        <v>1</v>
      </c>
    </row>
    <row r="79" spans="1:2" x14ac:dyDescent="0.35">
      <c r="A79" s="32" t="s">
        <v>218</v>
      </c>
      <c r="B79" s="58">
        <v>1</v>
      </c>
    </row>
    <row r="80" spans="1:2" x14ac:dyDescent="0.35">
      <c r="A80" s="32" t="s">
        <v>219</v>
      </c>
      <c r="B80" s="58">
        <v>1</v>
      </c>
    </row>
    <row r="82" spans="1:2" x14ac:dyDescent="0.35">
      <c r="A82" s="339" t="s">
        <v>1200</v>
      </c>
      <c r="B82" s="85"/>
    </row>
    <row r="83" spans="1:2" x14ac:dyDescent="0.35">
      <c r="A83" s="67" t="s">
        <v>534</v>
      </c>
      <c r="B83" s="162" t="s">
        <v>1179</v>
      </c>
    </row>
    <row r="84" spans="1:2" x14ac:dyDescent="0.35">
      <c r="A84" s="167" t="s">
        <v>336</v>
      </c>
      <c r="B84" s="68">
        <v>1</v>
      </c>
    </row>
    <row r="86" spans="1:2" x14ac:dyDescent="0.35">
      <c r="A86" s="339" t="s">
        <v>1199</v>
      </c>
      <c r="B86" s="165"/>
    </row>
    <row r="87" spans="1:2" x14ac:dyDescent="0.35">
      <c r="A87" s="67" t="s">
        <v>534</v>
      </c>
      <c r="B87" s="162" t="s">
        <v>1179</v>
      </c>
    </row>
    <row r="88" spans="1:2" x14ac:dyDescent="0.35">
      <c r="A88" s="167" t="s">
        <v>336</v>
      </c>
      <c r="B88" s="68">
        <v>1</v>
      </c>
    </row>
    <row r="89" spans="1:2" x14ac:dyDescent="0.35">
      <c r="A89" s="167" t="s">
        <v>337</v>
      </c>
      <c r="B89" s="68">
        <v>1</v>
      </c>
    </row>
    <row r="90" spans="1:2" x14ac:dyDescent="0.35">
      <c r="A90" s="167" t="s">
        <v>338</v>
      </c>
      <c r="B90" s="68">
        <v>1</v>
      </c>
    </row>
    <row r="91" spans="1:2" x14ac:dyDescent="0.35">
      <c r="A91" s="167" t="s">
        <v>339</v>
      </c>
      <c r="B91" s="68">
        <v>1</v>
      </c>
    </row>
    <row r="92" spans="1:2" x14ac:dyDescent="0.35">
      <c r="A92" s="167" t="s">
        <v>340</v>
      </c>
      <c r="B92" s="68">
        <v>1</v>
      </c>
    </row>
    <row r="93" spans="1:2" x14ac:dyDescent="0.35">
      <c r="A93" s="167" t="s">
        <v>341</v>
      </c>
      <c r="B93" s="68">
        <v>1</v>
      </c>
    </row>
    <row r="94" spans="1:2" x14ac:dyDescent="0.35">
      <c r="A94" s="167" t="s">
        <v>342</v>
      </c>
      <c r="B94" s="68">
        <v>1</v>
      </c>
    </row>
    <row r="95" spans="1:2" x14ac:dyDescent="0.35">
      <c r="A95" s="167" t="s">
        <v>343</v>
      </c>
      <c r="B95" s="68">
        <v>1</v>
      </c>
    </row>
    <row r="96" spans="1:2" x14ac:dyDescent="0.35">
      <c r="A96" s="167" t="s">
        <v>344</v>
      </c>
      <c r="B96" s="68">
        <v>1</v>
      </c>
    </row>
    <row r="97" spans="1:2" x14ac:dyDescent="0.35">
      <c r="A97" s="167" t="s">
        <v>345</v>
      </c>
      <c r="B97" s="68">
        <v>1</v>
      </c>
    </row>
    <row r="98" spans="1:2" x14ac:dyDescent="0.35">
      <c r="A98" s="167" t="s">
        <v>346</v>
      </c>
      <c r="B98" s="68">
        <v>1</v>
      </c>
    </row>
    <row r="99" spans="1:2" x14ac:dyDescent="0.35">
      <c r="A99" s="167" t="s">
        <v>347</v>
      </c>
      <c r="B99" s="68">
        <v>1</v>
      </c>
    </row>
    <row r="100" spans="1:2" x14ac:dyDescent="0.35">
      <c r="A100" s="167" t="s">
        <v>348</v>
      </c>
      <c r="B100" s="68">
        <v>1</v>
      </c>
    </row>
    <row r="101" spans="1:2" x14ac:dyDescent="0.35">
      <c r="A101" s="167" t="s">
        <v>349</v>
      </c>
      <c r="B101" s="68">
        <v>1</v>
      </c>
    </row>
    <row r="102" spans="1:2" x14ac:dyDescent="0.35">
      <c r="A102" s="167" t="s">
        <v>350</v>
      </c>
      <c r="B102" s="68">
        <v>1</v>
      </c>
    </row>
    <row r="103" spans="1:2" x14ac:dyDescent="0.35">
      <c r="A103" s="167" t="s">
        <v>351</v>
      </c>
      <c r="B103" s="68">
        <v>1</v>
      </c>
    </row>
    <row r="104" spans="1:2" x14ac:dyDescent="0.35">
      <c r="A104" s="167" t="s">
        <v>352</v>
      </c>
      <c r="B104" s="68">
        <v>1</v>
      </c>
    </row>
    <row r="105" spans="1:2" x14ac:dyDescent="0.35">
      <c r="A105" s="167" t="s">
        <v>353</v>
      </c>
      <c r="B105" s="68">
        <v>1</v>
      </c>
    </row>
    <row r="106" spans="1:2" x14ac:dyDescent="0.35">
      <c r="A106" s="167" t="s">
        <v>354</v>
      </c>
      <c r="B106" s="68">
        <v>1</v>
      </c>
    </row>
    <row r="107" spans="1:2" x14ac:dyDescent="0.35">
      <c r="A107" s="167" t="s">
        <v>355</v>
      </c>
      <c r="B107" s="68">
        <v>1</v>
      </c>
    </row>
    <row r="108" spans="1:2" x14ac:dyDescent="0.35">
      <c r="A108" s="167" t="s">
        <v>356</v>
      </c>
      <c r="B108" s="68">
        <v>1</v>
      </c>
    </row>
    <row r="109" spans="1:2" x14ac:dyDescent="0.35">
      <c r="A109" s="167" t="s">
        <v>357</v>
      </c>
      <c r="B109" s="68">
        <v>1</v>
      </c>
    </row>
    <row r="110" spans="1:2" x14ac:dyDescent="0.35">
      <c r="A110" s="167" t="s">
        <v>358</v>
      </c>
      <c r="B110" s="68">
        <v>1</v>
      </c>
    </row>
    <row r="111" spans="1:2" x14ac:dyDescent="0.35">
      <c r="A111" s="167" t="s">
        <v>359</v>
      </c>
      <c r="B111" s="68">
        <v>1</v>
      </c>
    </row>
    <row r="112" spans="1:2" x14ac:dyDescent="0.35">
      <c r="A112" s="167" t="s">
        <v>360</v>
      </c>
      <c r="B112" s="68">
        <v>1</v>
      </c>
    </row>
    <row r="113" spans="1:2" x14ac:dyDescent="0.35">
      <c r="A113" s="167" t="s">
        <v>361</v>
      </c>
      <c r="B113" s="68">
        <v>1</v>
      </c>
    </row>
    <row r="114" spans="1:2" x14ac:dyDescent="0.35">
      <c r="A114" s="167" t="s">
        <v>362</v>
      </c>
      <c r="B114" s="68">
        <v>1</v>
      </c>
    </row>
    <row r="115" spans="1:2" x14ac:dyDescent="0.35">
      <c r="A115" s="167" t="s">
        <v>363</v>
      </c>
      <c r="B115" s="68">
        <v>1</v>
      </c>
    </row>
    <row r="116" spans="1:2" x14ac:dyDescent="0.35">
      <c r="A116" s="167" t="s">
        <v>364</v>
      </c>
      <c r="B116" s="68">
        <v>1</v>
      </c>
    </row>
    <row r="117" spans="1:2" x14ac:dyDescent="0.35">
      <c r="A117" s="167" t="s">
        <v>365</v>
      </c>
      <c r="B117" s="68">
        <v>1</v>
      </c>
    </row>
    <row r="118" spans="1:2" x14ac:dyDescent="0.35">
      <c r="A118" s="167" t="s">
        <v>366</v>
      </c>
      <c r="B118" s="68">
        <v>1</v>
      </c>
    </row>
    <row r="119" spans="1:2" x14ac:dyDescent="0.35">
      <c r="A119" s="167" t="s">
        <v>367</v>
      </c>
      <c r="B119" s="68">
        <v>1</v>
      </c>
    </row>
    <row r="120" spans="1:2" x14ac:dyDescent="0.35">
      <c r="A120" s="167" t="s">
        <v>368</v>
      </c>
      <c r="B120" s="68">
        <v>1</v>
      </c>
    </row>
    <row r="121" spans="1:2" x14ac:dyDescent="0.35">
      <c r="A121" s="167" t="s">
        <v>369</v>
      </c>
      <c r="B121" s="68">
        <v>1</v>
      </c>
    </row>
    <row r="122" spans="1:2" x14ac:dyDescent="0.35">
      <c r="A122" s="167" t="s">
        <v>370</v>
      </c>
      <c r="B122" s="68">
        <v>1</v>
      </c>
    </row>
    <row r="123" spans="1:2" x14ac:dyDescent="0.35">
      <c r="A123" s="167" t="s">
        <v>371</v>
      </c>
      <c r="B123" s="68">
        <v>1</v>
      </c>
    </row>
    <row r="124" spans="1:2" x14ac:dyDescent="0.35">
      <c r="A124" s="167" t="s">
        <v>372</v>
      </c>
      <c r="B124" s="68">
        <v>1</v>
      </c>
    </row>
    <row r="125" spans="1:2" x14ac:dyDescent="0.35">
      <c r="A125" s="167" t="s">
        <v>373</v>
      </c>
      <c r="B125" s="68">
        <v>1</v>
      </c>
    </row>
    <row r="126" spans="1:2" x14ac:dyDescent="0.35">
      <c r="A126" s="167" t="s">
        <v>374</v>
      </c>
      <c r="B126" s="68">
        <v>1</v>
      </c>
    </row>
    <row r="127" spans="1:2" x14ac:dyDescent="0.35">
      <c r="A127" s="167" t="s">
        <v>375</v>
      </c>
      <c r="B127" s="68">
        <v>1</v>
      </c>
    </row>
    <row r="128" spans="1:2" x14ac:dyDescent="0.35">
      <c r="A128" s="167" t="s">
        <v>376</v>
      </c>
      <c r="B128" s="68">
        <v>1</v>
      </c>
    </row>
    <row r="129" spans="1:2" x14ac:dyDescent="0.35">
      <c r="A129" s="167" t="s">
        <v>377</v>
      </c>
      <c r="B129" s="68">
        <v>1</v>
      </c>
    </row>
    <row r="131" spans="1:2" x14ac:dyDescent="0.35">
      <c r="A131" s="3" t="s">
        <v>232</v>
      </c>
      <c r="B131" s="56" t="s">
        <v>232</v>
      </c>
    </row>
    <row r="132" spans="1:2" x14ac:dyDescent="0.35">
      <c r="A132" s="8" t="s">
        <v>185</v>
      </c>
      <c r="B132" s="57" t="s">
        <v>234</v>
      </c>
    </row>
    <row r="133" spans="1:2" x14ac:dyDescent="0.35">
      <c r="A133" s="8" t="s">
        <v>186</v>
      </c>
      <c r="B133" s="69">
        <v>0.1</v>
      </c>
    </row>
    <row r="135" spans="1:2" x14ac:dyDescent="0.35">
      <c r="A135" s="3" t="s">
        <v>1197</v>
      </c>
    </row>
    <row r="136" spans="1:2" x14ac:dyDescent="0.35">
      <c r="A136" s="70" t="s">
        <v>234</v>
      </c>
    </row>
    <row r="137" spans="1:2" x14ac:dyDescent="0.35">
      <c r="A137" s="3" t="s">
        <v>235</v>
      </c>
      <c r="B137" s="159" t="s">
        <v>236</v>
      </c>
    </row>
    <row r="138" spans="1:2" x14ac:dyDescent="0.35">
      <c r="A138" s="71" t="s">
        <v>202</v>
      </c>
      <c r="B138" s="160">
        <v>0.1</v>
      </c>
    </row>
    <row r="139" spans="1:2" x14ac:dyDescent="0.35">
      <c r="A139" s="72" t="s">
        <v>142</v>
      </c>
      <c r="B139" s="160">
        <v>0.1</v>
      </c>
    </row>
    <row r="140" spans="1:2" x14ac:dyDescent="0.35">
      <c r="A140" s="72" t="s">
        <v>203</v>
      </c>
      <c r="B140" s="160">
        <v>0.1</v>
      </c>
    </row>
    <row r="141" spans="1:2" x14ac:dyDescent="0.35">
      <c r="A141" s="72" t="s">
        <v>225</v>
      </c>
      <c r="B141" s="160">
        <v>0.1</v>
      </c>
    </row>
    <row r="142" spans="1:2" x14ac:dyDescent="0.35">
      <c r="A142" s="72" t="s">
        <v>204</v>
      </c>
      <c r="B142" s="160">
        <v>0.1</v>
      </c>
    </row>
    <row r="143" spans="1:2" x14ac:dyDescent="0.35">
      <c r="A143" s="72" t="s">
        <v>146</v>
      </c>
      <c r="B143" s="160">
        <v>0.1</v>
      </c>
    </row>
    <row r="144" spans="1:2" x14ac:dyDescent="0.35">
      <c r="A144" s="72" t="s">
        <v>205</v>
      </c>
      <c r="B144" s="160">
        <v>0.1</v>
      </c>
    </row>
    <row r="145" spans="1:2" x14ac:dyDescent="0.35">
      <c r="A145" s="72" t="s">
        <v>148</v>
      </c>
      <c r="B145" s="160">
        <v>0.1</v>
      </c>
    </row>
    <row r="146" spans="1:2" x14ac:dyDescent="0.35">
      <c r="A146" s="72" t="s">
        <v>149</v>
      </c>
      <c r="B146" s="160">
        <v>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sheetPr>
  <dimension ref="B2:E28"/>
  <sheetViews>
    <sheetView zoomScaleNormal="100" workbookViewId="0"/>
  </sheetViews>
  <sheetFormatPr baseColWidth="10" defaultColWidth="10.90625" defaultRowHeight="14.5" x14ac:dyDescent="0.35"/>
  <cols>
    <col min="1" max="1" width="3.453125" customWidth="1"/>
    <col min="2" max="2" width="53.54296875" customWidth="1"/>
    <col min="3" max="3" width="46.54296875" customWidth="1"/>
    <col min="4" max="4" width="24.453125" customWidth="1"/>
    <col min="5" max="5" width="59.453125" customWidth="1"/>
  </cols>
  <sheetData>
    <row r="2" spans="2:5" x14ac:dyDescent="0.35">
      <c r="B2" s="108" t="s">
        <v>472</v>
      </c>
      <c r="C2" s="41" t="s">
        <v>420</v>
      </c>
      <c r="D2" s="41" t="s">
        <v>421</v>
      </c>
      <c r="E2" s="41" t="s">
        <v>422</v>
      </c>
    </row>
    <row r="3" spans="2:5" ht="39" x14ac:dyDescent="0.35">
      <c r="B3" s="534" t="s">
        <v>423</v>
      </c>
      <c r="C3" s="535" t="s">
        <v>424</v>
      </c>
      <c r="D3" s="536" t="s">
        <v>425</v>
      </c>
      <c r="E3" s="109" t="s">
        <v>426</v>
      </c>
    </row>
    <row r="4" spans="2:5" ht="52" x14ac:dyDescent="0.35">
      <c r="B4" s="534"/>
      <c r="C4" s="535"/>
      <c r="D4" s="536"/>
      <c r="E4" s="109" t="s">
        <v>427</v>
      </c>
    </row>
    <row r="5" spans="2:5" ht="39" x14ac:dyDescent="0.35">
      <c r="B5" s="534"/>
      <c r="C5" s="535"/>
      <c r="D5" s="536"/>
      <c r="E5" s="109" t="s">
        <v>428</v>
      </c>
    </row>
    <row r="6" spans="2:5" ht="52" x14ac:dyDescent="0.35">
      <c r="B6" s="534"/>
      <c r="C6" s="535"/>
      <c r="D6" s="536"/>
      <c r="E6" s="109" t="s">
        <v>429</v>
      </c>
    </row>
    <row r="7" spans="2:5" ht="26" x14ac:dyDescent="0.35">
      <c r="B7" s="534"/>
      <c r="C7" s="535"/>
      <c r="D7" s="536"/>
      <c r="E7" s="109" t="s">
        <v>430</v>
      </c>
    </row>
    <row r="8" spans="2:5" ht="39" x14ac:dyDescent="0.35">
      <c r="B8" s="537" t="s">
        <v>431</v>
      </c>
      <c r="C8" s="535" t="s">
        <v>432</v>
      </c>
      <c r="D8" s="536" t="s">
        <v>433</v>
      </c>
      <c r="E8" s="110" t="s">
        <v>434</v>
      </c>
    </row>
    <row r="9" spans="2:5" ht="26" x14ac:dyDescent="0.35">
      <c r="B9" s="538"/>
      <c r="C9" s="535"/>
      <c r="D9" s="536"/>
      <c r="E9" s="110" t="s">
        <v>435</v>
      </c>
    </row>
    <row r="10" spans="2:5" ht="39" x14ac:dyDescent="0.35">
      <c r="B10" s="539"/>
      <c r="C10" s="535"/>
      <c r="D10" s="536"/>
      <c r="E10" s="109" t="s">
        <v>436</v>
      </c>
    </row>
    <row r="11" spans="2:5" ht="195" x14ac:dyDescent="0.35">
      <c r="B11" s="112" t="s">
        <v>437</v>
      </c>
      <c r="C11" s="109" t="s">
        <v>438</v>
      </c>
      <c r="D11" s="111" t="s">
        <v>439</v>
      </c>
      <c r="E11" s="113" t="s">
        <v>473</v>
      </c>
    </row>
    <row r="12" spans="2:5" ht="78" x14ac:dyDescent="0.35">
      <c r="B12" s="112" t="s">
        <v>440</v>
      </c>
      <c r="C12" s="109" t="s">
        <v>441</v>
      </c>
      <c r="D12" s="111" t="s">
        <v>442</v>
      </c>
      <c r="E12" s="109"/>
    </row>
    <row r="13" spans="2:5" ht="78" x14ac:dyDescent="0.35">
      <c r="B13" s="537" t="s">
        <v>443</v>
      </c>
      <c r="C13" s="151" t="s">
        <v>444</v>
      </c>
      <c r="D13" s="536" t="s">
        <v>445</v>
      </c>
      <c r="E13" s="109" t="s">
        <v>446</v>
      </c>
    </row>
    <row r="14" spans="2:5" ht="91" x14ac:dyDescent="0.35">
      <c r="B14" s="540"/>
      <c r="C14" s="543" t="s">
        <v>447</v>
      </c>
      <c r="D14" s="542"/>
      <c r="E14" s="109" t="s">
        <v>448</v>
      </c>
    </row>
    <row r="15" spans="2:5" ht="26" x14ac:dyDescent="0.35">
      <c r="B15" s="540"/>
      <c r="C15" s="543"/>
      <c r="D15" s="542"/>
      <c r="E15" s="109" t="s">
        <v>449</v>
      </c>
    </row>
    <row r="16" spans="2:5" ht="78" x14ac:dyDescent="0.35">
      <c r="B16" s="541"/>
      <c r="C16" s="543"/>
      <c r="D16" s="542"/>
      <c r="E16" s="109" t="s">
        <v>450</v>
      </c>
    </row>
    <row r="17" spans="2:5" ht="117" x14ac:dyDescent="0.35">
      <c r="B17" s="112" t="s">
        <v>451</v>
      </c>
      <c r="C17" s="152" t="s">
        <v>452</v>
      </c>
      <c r="D17" s="111" t="s">
        <v>453</v>
      </c>
      <c r="E17" s="109" t="s">
        <v>454</v>
      </c>
    </row>
    <row r="18" spans="2:5" ht="117" x14ac:dyDescent="0.35">
      <c r="B18" s="112" t="s">
        <v>455</v>
      </c>
      <c r="C18" s="109" t="s">
        <v>456</v>
      </c>
      <c r="D18" s="111" t="s">
        <v>457</v>
      </c>
      <c r="E18" s="109" t="s">
        <v>458</v>
      </c>
    </row>
    <row r="19" spans="2:5" ht="143" x14ac:dyDescent="0.35">
      <c r="B19" s="112" t="s">
        <v>459</v>
      </c>
      <c r="C19" s="113" t="s">
        <v>460</v>
      </c>
      <c r="D19" s="114" t="s">
        <v>461</v>
      </c>
      <c r="E19" s="113" t="s">
        <v>729</v>
      </c>
    </row>
    <row r="20" spans="2:5" ht="26" x14ac:dyDescent="0.35">
      <c r="B20" s="537" t="s">
        <v>462</v>
      </c>
      <c r="C20" s="535" t="s">
        <v>463</v>
      </c>
      <c r="D20" s="536" t="s">
        <v>464</v>
      </c>
      <c r="E20" s="109" t="s">
        <v>465</v>
      </c>
    </row>
    <row r="21" spans="2:5" ht="39" x14ac:dyDescent="0.35">
      <c r="B21" s="539"/>
      <c r="C21" s="535"/>
      <c r="D21" s="536"/>
      <c r="E21" s="109" t="s">
        <v>466</v>
      </c>
    </row>
    <row r="22" spans="2:5" ht="52" x14ac:dyDescent="0.35">
      <c r="B22" s="112" t="s">
        <v>467</v>
      </c>
      <c r="C22" s="109" t="s">
        <v>468</v>
      </c>
      <c r="D22" s="111" t="s">
        <v>469</v>
      </c>
      <c r="E22" s="109" t="s">
        <v>470</v>
      </c>
    </row>
    <row r="23" spans="2:5" x14ac:dyDescent="0.35">
      <c r="B23" s="4"/>
      <c r="C23" s="4"/>
      <c r="D23" s="4"/>
      <c r="E23" s="4"/>
    </row>
    <row r="24" spans="2:5" x14ac:dyDescent="0.35">
      <c r="B24" s="153" t="s">
        <v>471</v>
      </c>
      <c r="D24" s="4"/>
      <c r="E24" s="4"/>
    </row>
    <row r="25" spans="2:5" x14ac:dyDescent="0.35">
      <c r="D25" s="4"/>
      <c r="E25" s="4"/>
    </row>
    <row r="26" spans="2:5" ht="18.5" x14ac:dyDescent="0.45">
      <c r="B26" s="239" t="s">
        <v>726</v>
      </c>
      <c r="D26" s="4"/>
      <c r="E26" s="4"/>
    </row>
    <row r="27" spans="2:5" ht="57" customHeight="1" x14ac:dyDescent="0.35">
      <c r="B27" s="532" t="s">
        <v>727</v>
      </c>
      <c r="C27" s="532"/>
      <c r="D27" s="532"/>
      <c r="E27" s="532"/>
    </row>
    <row r="28" spans="2:5" x14ac:dyDescent="0.35">
      <c r="B28" s="533" t="s">
        <v>728</v>
      </c>
      <c r="C28" s="533"/>
      <c r="D28" s="533"/>
      <c r="E28" s="533"/>
    </row>
  </sheetData>
  <mergeCells count="14">
    <mergeCell ref="B27:E27"/>
    <mergeCell ref="B28:E28"/>
    <mergeCell ref="B3:B7"/>
    <mergeCell ref="C3:C7"/>
    <mergeCell ref="D3:D7"/>
    <mergeCell ref="B8:B10"/>
    <mergeCell ref="C8:C10"/>
    <mergeCell ref="D8:D10"/>
    <mergeCell ref="B13:B16"/>
    <mergeCell ref="D13:D16"/>
    <mergeCell ref="B20:B21"/>
    <mergeCell ref="C20:C21"/>
    <mergeCell ref="D20:D21"/>
    <mergeCell ref="C14:C16"/>
  </mergeCells>
  <hyperlinks>
    <hyperlink ref="B28" r:id="rId1" xr:uid="{00000000-0004-0000-0100-000000000000}"/>
  </hyperlink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sheetPr>
  <dimension ref="A1:S79"/>
  <sheetViews>
    <sheetView zoomScale="85" zoomScaleNormal="85" workbookViewId="0">
      <pane xSplit="6" ySplit="2" topLeftCell="G34" activePane="bottomRight" state="frozen"/>
      <selection pane="topRight" activeCell="C1" sqref="C1"/>
      <selection pane="bottomLeft" activeCell="A2" sqref="A2"/>
      <selection pane="bottomRight" activeCell="C58" sqref="C58"/>
    </sheetView>
  </sheetViews>
  <sheetFormatPr baseColWidth="10" defaultColWidth="11.453125" defaultRowHeight="14.5" x14ac:dyDescent="0.35"/>
  <cols>
    <col min="1" max="1" width="5.08984375" style="4" bestFit="1" customWidth="1"/>
    <col min="2" max="2" width="9.90625" style="4" bestFit="1" customWidth="1"/>
    <col min="3" max="3" width="14.453125" style="4" bestFit="1" customWidth="1"/>
    <col min="4" max="4" width="11.54296875" style="4" bestFit="1" customWidth="1"/>
    <col min="5" max="5" width="11.90625" style="4" bestFit="1" customWidth="1"/>
    <col min="6" max="6" width="56" style="4" customWidth="1"/>
    <col min="7" max="7" width="83.453125" style="4" customWidth="1"/>
    <col min="8" max="8" width="18.08984375" style="4" customWidth="1"/>
    <col min="9" max="9" width="50" style="4" bestFit="1" customWidth="1"/>
    <col min="10" max="10" width="94.08984375" style="4" customWidth="1"/>
    <col min="11" max="11" width="11.453125" style="4"/>
    <col min="12" max="12" width="19.08984375" style="195" customWidth="1"/>
    <col min="13" max="13" width="28" style="195" customWidth="1"/>
    <col min="14" max="14" width="12.453125" customWidth="1"/>
    <col min="15" max="15" width="43.54296875" style="85" customWidth="1"/>
    <col min="16" max="16" width="31" style="85" customWidth="1"/>
    <col min="17" max="17" width="31.90625" customWidth="1"/>
    <col min="18" max="18" width="59.54296875" style="23" customWidth="1"/>
    <col min="19" max="19" width="50.54296875" style="23" customWidth="1"/>
  </cols>
  <sheetData>
    <row r="1" spans="1:19" ht="15.65" customHeight="1" x14ac:dyDescent="0.35">
      <c r="A1" s="544" t="s">
        <v>614</v>
      </c>
      <c r="B1" s="544" t="s">
        <v>952</v>
      </c>
      <c r="C1" s="544"/>
      <c r="D1" s="544"/>
      <c r="E1" s="544"/>
      <c r="F1" s="545" t="s">
        <v>527</v>
      </c>
      <c r="G1" s="545" t="s">
        <v>528</v>
      </c>
      <c r="H1" s="545" t="s">
        <v>382</v>
      </c>
      <c r="I1" s="545" t="s">
        <v>474</v>
      </c>
      <c r="J1" s="545" t="s">
        <v>383</v>
      </c>
      <c r="L1" s="557" t="s">
        <v>733</v>
      </c>
      <c r="M1" s="557" t="s">
        <v>959</v>
      </c>
      <c r="O1" s="556" t="s">
        <v>1241</v>
      </c>
      <c r="P1" s="556" t="s">
        <v>1237</v>
      </c>
      <c r="Q1" s="556" t="s">
        <v>1238</v>
      </c>
      <c r="R1" s="549" t="s">
        <v>1275</v>
      </c>
      <c r="S1" s="549" t="s">
        <v>1283</v>
      </c>
    </row>
    <row r="2" spans="1:19" s="227" customFormat="1" ht="38.4" customHeight="1" x14ac:dyDescent="0.35">
      <c r="A2" s="544"/>
      <c r="B2" s="233" t="s">
        <v>950</v>
      </c>
      <c r="C2" s="233" t="s">
        <v>821</v>
      </c>
      <c r="D2" s="233" t="s">
        <v>822</v>
      </c>
      <c r="E2" s="233" t="s">
        <v>951</v>
      </c>
      <c r="F2" s="545"/>
      <c r="G2" s="545"/>
      <c r="H2" s="545"/>
      <c r="I2" s="545"/>
      <c r="J2" s="545"/>
      <c r="K2" s="226"/>
      <c r="L2" s="557"/>
      <c r="M2" s="557"/>
      <c r="O2" s="556"/>
      <c r="P2" s="556"/>
      <c r="Q2" s="556"/>
      <c r="R2" s="549"/>
      <c r="S2" s="549"/>
    </row>
    <row r="3" spans="1:19" s="222" customFormat="1" ht="18.5" x14ac:dyDescent="0.45">
      <c r="A3" s="228" t="s">
        <v>692</v>
      </c>
      <c r="B3" s="225"/>
      <c r="C3" s="225"/>
      <c r="D3" s="225"/>
      <c r="E3" s="225"/>
      <c r="G3" s="231"/>
      <c r="H3" s="224"/>
      <c r="I3" s="224"/>
      <c r="J3" s="224"/>
      <c r="K3" s="225"/>
      <c r="L3" s="234"/>
      <c r="M3" s="234"/>
      <c r="O3" s="364"/>
      <c r="P3" s="364"/>
      <c r="Q3" s="365"/>
      <c r="R3" s="366"/>
      <c r="S3" s="366"/>
    </row>
    <row r="4" spans="1:19" ht="43.5" x14ac:dyDescent="0.35">
      <c r="A4" s="25" t="s">
        <v>680</v>
      </c>
      <c r="B4" s="287" t="s">
        <v>970</v>
      </c>
      <c r="C4" s="287"/>
      <c r="D4" s="287"/>
      <c r="E4" s="287"/>
      <c r="F4" s="179" t="s">
        <v>541</v>
      </c>
      <c r="G4" s="313" t="s">
        <v>539</v>
      </c>
      <c r="H4" s="179" t="s">
        <v>560</v>
      </c>
      <c r="I4" s="179" t="s">
        <v>613</v>
      </c>
      <c r="J4" s="180" t="s">
        <v>1389</v>
      </c>
      <c r="L4" s="93" t="s">
        <v>615</v>
      </c>
      <c r="M4" s="93" t="s">
        <v>953</v>
      </c>
      <c r="O4" s="232"/>
      <c r="P4" s="232">
        <v>1</v>
      </c>
      <c r="Q4" s="7"/>
      <c r="R4" s="367" t="s">
        <v>1276</v>
      </c>
      <c r="S4" s="367" t="s">
        <v>1284</v>
      </c>
    </row>
    <row r="5" spans="1:19" ht="58" x14ac:dyDescent="0.35">
      <c r="A5" s="25" t="s">
        <v>681</v>
      </c>
      <c r="B5" s="285" t="s">
        <v>971</v>
      </c>
      <c r="C5" s="93"/>
      <c r="D5" s="93"/>
      <c r="E5" s="93"/>
      <c r="F5" s="181" t="s">
        <v>542</v>
      </c>
      <c r="G5" s="189" t="s">
        <v>570</v>
      </c>
      <c r="H5" s="179" t="s">
        <v>560</v>
      </c>
      <c r="I5" s="179" t="s">
        <v>613</v>
      </c>
      <c r="J5" s="107" t="s">
        <v>1392</v>
      </c>
      <c r="L5" s="93" t="s">
        <v>615</v>
      </c>
      <c r="M5" s="93" t="s">
        <v>953</v>
      </c>
      <c r="O5" s="232"/>
      <c r="P5" s="232"/>
      <c r="Q5" s="7"/>
      <c r="R5" s="367"/>
      <c r="S5" s="367" t="s">
        <v>1285</v>
      </c>
    </row>
    <row r="6" spans="1:19" ht="43.5" x14ac:dyDescent="0.35">
      <c r="A6" s="25" t="s">
        <v>682</v>
      </c>
      <c r="B6" s="285" t="s">
        <v>972</v>
      </c>
      <c r="C6" s="93"/>
      <c r="D6" s="93"/>
      <c r="E6" s="93"/>
      <c r="F6" s="181" t="s">
        <v>571</v>
      </c>
      <c r="G6" s="189" t="s">
        <v>572</v>
      </c>
      <c r="H6" s="179" t="s">
        <v>560</v>
      </c>
      <c r="I6" s="179" t="s">
        <v>613</v>
      </c>
      <c r="J6" s="107" t="s">
        <v>961</v>
      </c>
      <c r="L6" s="93" t="s">
        <v>615</v>
      </c>
      <c r="M6" s="93" t="s">
        <v>953</v>
      </c>
      <c r="O6" s="232"/>
      <c r="P6" s="232"/>
      <c r="Q6" s="7"/>
      <c r="R6" s="367"/>
      <c r="S6" s="367" t="s">
        <v>1286</v>
      </c>
    </row>
    <row r="7" spans="1:19" ht="29" x14ac:dyDescent="0.35">
      <c r="A7" s="25" t="s">
        <v>693</v>
      </c>
      <c r="B7" s="93" t="s">
        <v>973</v>
      </c>
      <c r="C7" s="93"/>
      <c r="D7" s="93"/>
      <c r="E7" s="93"/>
      <c r="F7" s="181" t="s">
        <v>610</v>
      </c>
      <c r="G7" s="189" t="s">
        <v>1166</v>
      </c>
      <c r="H7" s="179" t="s">
        <v>560</v>
      </c>
      <c r="I7" s="181" t="s">
        <v>612</v>
      </c>
      <c r="J7" s="107" t="s">
        <v>625</v>
      </c>
      <c r="L7" s="93" t="s">
        <v>615</v>
      </c>
      <c r="M7" s="93" t="s">
        <v>626</v>
      </c>
      <c r="O7" s="232"/>
      <c r="P7" s="232"/>
      <c r="Q7" s="7"/>
      <c r="R7" s="367"/>
      <c r="S7" s="367" t="s">
        <v>1287</v>
      </c>
    </row>
    <row r="8" spans="1:19" ht="29" x14ac:dyDescent="0.35">
      <c r="A8" s="25" t="s">
        <v>694</v>
      </c>
      <c r="B8" s="93" t="s">
        <v>973</v>
      </c>
      <c r="C8" s="93"/>
      <c r="D8" s="93"/>
      <c r="E8" s="93"/>
      <c r="F8" s="107" t="s">
        <v>611</v>
      </c>
      <c r="G8" s="189" t="s">
        <v>606</v>
      </c>
      <c r="H8" s="179" t="s">
        <v>560</v>
      </c>
      <c r="I8" s="181" t="s">
        <v>612</v>
      </c>
      <c r="J8" s="107" t="s">
        <v>627</v>
      </c>
      <c r="L8" s="93" t="s">
        <v>615</v>
      </c>
      <c r="M8" s="93" t="s">
        <v>626</v>
      </c>
      <c r="O8" s="232"/>
      <c r="P8" s="232"/>
      <c r="Q8" s="7"/>
      <c r="R8" s="367"/>
      <c r="S8" s="367" t="s">
        <v>1288</v>
      </c>
    </row>
    <row r="9" spans="1:19" ht="101.5" x14ac:dyDescent="0.35">
      <c r="A9" s="25" t="s">
        <v>695</v>
      </c>
      <c r="B9" s="93" t="s">
        <v>973</v>
      </c>
      <c r="C9" s="93"/>
      <c r="D9" s="93"/>
      <c r="E9" s="93"/>
      <c r="F9" s="107" t="s">
        <v>641</v>
      </c>
      <c r="G9" s="189" t="s">
        <v>638</v>
      </c>
      <c r="H9" s="179" t="s">
        <v>639</v>
      </c>
      <c r="I9" s="181" t="s">
        <v>640</v>
      </c>
      <c r="J9" s="107" t="s">
        <v>648</v>
      </c>
      <c r="L9" s="93" t="s">
        <v>655</v>
      </c>
      <c r="M9" s="93" t="s">
        <v>953</v>
      </c>
      <c r="O9" s="232"/>
      <c r="P9" s="232"/>
      <c r="Q9" s="7"/>
      <c r="R9" s="367"/>
      <c r="S9" s="367" t="s">
        <v>1289</v>
      </c>
    </row>
    <row r="10" spans="1:19" x14ac:dyDescent="0.35">
      <c r="A10" s="25" t="s">
        <v>696</v>
      </c>
      <c r="B10" s="93"/>
      <c r="C10" s="93"/>
      <c r="D10" s="93"/>
      <c r="E10" s="93"/>
      <c r="F10" s="197" t="s">
        <v>642</v>
      </c>
      <c r="G10" s="184" t="s">
        <v>1172</v>
      </c>
      <c r="H10" s="185" t="s">
        <v>558</v>
      </c>
      <c r="I10" s="185" t="s">
        <v>561</v>
      </c>
      <c r="J10" s="197" t="s">
        <v>642</v>
      </c>
      <c r="L10" s="200" t="s">
        <v>734</v>
      </c>
      <c r="M10" s="93" t="s">
        <v>954</v>
      </c>
      <c r="O10" s="232" t="s">
        <v>1224</v>
      </c>
      <c r="P10" s="232"/>
      <c r="Q10" s="7"/>
      <c r="R10" s="367"/>
      <c r="S10" s="367" t="s">
        <v>1290</v>
      </c>
    </row>
    <row r="11" spans="1:19" x14ac:dyDescent="0.35">
      <c r="A11" s="25" t="s">
        <v>697</v>
      </c>
      <c r="B11" s="93"/>
      <c r="C11" s="93"/>
      <c r="D11" s="93"/>
      <c r="E11" s="93"/>
      <c r="F11" s="197" t="s">
        <v>643</v>
      </c>
      <c r="G11" s="184" t="s">
        <v>1173</v>
      </c>
      <c r="H11" s="185" t="s">
        <v>558</v>
      </c>
      <c r="I11" s="185" t="s">
        <v>562</v>
      </c>
      <c r="J11" s="197" t="s">
        <v>643</v>
      </c>
      <c r="L11" s="200" t="s">
        <v>734</v>
      </c>
      <c r="M11" s="93" t="s">
        <v>954</v>
      </c>
      <c r="N11" s="183"/>
      <c r="O11" s="232" t="s">
        <v>1224</v>
      </c>
      <c r="P11" s="232"/>
      <c r="Q11" s="7"/>
      <c r="R11" s="367"/>
      <c r="S11" s="367" t="s">
        <v>1291</v>
      </c>
    </row>
    <row r="12" spans="1:19" x14ac:dyDescent="0.35">
      <c r="A12" s="25" t="s">
        <v>698</v>
      </c>
      <c r="B12" s="93"/>
      <c r="C12" s="93"/>
      <c r="D12" s="93"/>
      <c r="E12" s="93"/>
      <c r="F12" s="197" t="s">
        <v>644</v>
      </c>
      <c r="G12" s="184" t="s">
        <v>1175</v>
      </c>
      <c r="H12" s="185" t="s">
        <v>558</v>
      </c>
      <c r="I12" s="185" t="s">
        <v>562</v>
      </c>
      <c r="J12" s="197" t="s">
        <v>644</v>
      </c>
      <c r="L12" s="200" t="s">
        <v>734</v>
      </c>
      <c r="M12" s="93" t="s">
        <v>954</v>
      </c>
      <c r="O12" s="232" t="s">
        <v>1224</v>
      </c>
      <c r="P12" s="232">
        <v>1</v>
      </c>
      <c r="Q12" s="7"/>
      <c r="R12" s="367" t="s">
        <v>1277</v>
      </c>
      <c r="S12" s="367" t="s">
        <v>1292</v>
      </c>
    </row>
    <row r="13" spans="1:19" x14ac:dyDescent="0.35">
      <c r="A13" s="25" t="s">
        <v>699</v>
      </c>
      <c r="B13" s="93"/>
      <c r="C13" s="93"/>
      <c r="D13" s="93"/>
      <c r="E13" s="93"/>
      <c r="F13" s="197" t="s">
        <v>645</v>
      </c>
      <c r="G13" s="184" t="s">
        <v>1177</v>
      </c>
      <c r="H13" s="185" t="s">
        <v>558</v>
      </c>
      <c r="I13" s="185" t="s">
        <v>563</v>
      </c>
      <c r="J13" s="197" t="s">
        <v>645</v>
      </c>
      <c r="L13" s="200" t="s">
        <v>734</v>
      </c>
      <c r="M13" s="93" t="s">
        <v>954</v>
      </c>
      <c r="O13" s="232" t="s">
        <v>1224</v>
      </c>
      <c r="P13" s="232"/>
      <c r="Q13" s="7"/>
      <c r="R13" s="367"/>
      <c r="S13" s="367" t="s">
        <v>1293</v>
      </c>
    </row>
    <row r="14" spans="1:19" x14ac:dyDescent="0.35">
      <c r="A14" s="25" t="s">
        <v>700</v>
      </c>
      <c r="B14" s="93"/>
      <c r="C14" s="93"/>
      <c r="D14" s="93"/>
      <c r="E14" s="93"/>
      <c r="F14" s="197" t="s">
        <v>646</v>
      </c>
      <c r="G14" s="184" t="s">
        <v>1180</v>
      </c>
      <c r="H14" s="185" t="s">
        <v>558</v>
      </c>
      <c r="I14" s="185" t="s">
        <v>563</v>
      </c>
      <c r="J14" s="197" t="s">
        <v>647</v>
      </c>
      <c r="L14" s="200" t="s">
        <v>734</v>
      </c>
      <c r="M14" s="93" t="s">
        <v>954</v>
      </c>
      <c r="O14" s="232" t="s">
        <v>1224</v>
      </c>
      <c r="P14" s="232">
        <v>1</v>
      </c>
      <c r="Q14" s="7"/>
      <c r="R14" s="367" t="s">
        <v>1278</v>
      </c>
      <c r="S14" s="367" t="s">
        <v>1294</v>
      </c>
    </row>
    <row r="15" spans="1:19" ht="29" x14ac:dyDescent="0.35">
      <c r="A15" s="25" t="s">
        <v>683</v>
      </c>
      <c r="B15" s="93"/>
      <c r="C15" s="93"/>
      <c r="D15" s="93"/>
      <c r="E15" s="93"/>
      <c r="F15" s="284" t="s">
        <v>962</v>
      </c>
      <c r="G15" s="184" t="s">
        <v>620</v>
      </c>
      <c r="H15" s="185" t="s">
        <v>558</v>
      </c>
      <c r="I15" s="185" t="s">
        <v>564</v>
      </c>
      <c r="J15" s="284" t="s">
        <v>963</v>
      </c>
      <c r="L15" s="200" t="s">
        <v>734</v>
      </c>
      <c r="M15" s="93" t="s">
        <v>954</v>
      </c>
      <c r="O15" s="232"/>
      <c r="P15" s="232"/>
      <c r="Q15" s="7"/>
      <c r="R15" s="367"/>
      <c r="S15" s="367"/>
    </row>
    <row r="16" spans="1:19" ht="72.5" x14ac:dyDescent="0.35">
      <c r="A16" s="25" t="s">
        <v>701</v>
      </c>
      <c r="B16" s="93"/>
      <c r="C16" s="93"/>
      <c r="D16" s="93"/>
      <c r="E16" s="93"/>
      <c r="F16" s="196" t="s">
        <v>830</v>
      </c>
      <c r="G16" s="184" t="s">
        <v>1393</v>
      </c>
      <c r="H16" s="185" t="s">
        <v>558</v>
      </c>
      <c r="I16" s="185" t="s">
        <v>1436</v>
      </c>
      <c r="J16" s="196" t="s">
        <v>1732</v>
      </c>
      <c r="L16" s="200" t="s">
        <v>1448</v>
      </c>
      <c r="M16" s="200" t="s">
        <v>1449</v>
      </c>
      <c r="O16" s="232"/>
      <c r="P16" s="232"/>
      <c r="Q16" s="7"/>
      <c r="R16" s="367"/>
      <c r="S16" s="367"/>
    </row>
    <row r="17" spans="1:19" ht="27.65" customHeight="1" x14ac:dyDescent="0.35">
      <c r="A17" s="25" t="s">
        <v>1532</v>
      </c>
      <c r="B17" s="93"/>
      <c r="C17" s="93"/>
      <c r="D17" s="93"/>
      <c r="E17" s="93"/>
      <c r="F17" s="196" t="s">
        <v>732</v>
      </c>
      <c r="G17" s="184" t="s">
        <v>651</v>
      </c>
      <c r="H17" s="185" t="s">
        <v>652</v>
      </c>
      <c r="I17" s="185" t="s">
        <v>653</v>
      </c>
      <c r="J17" s="196" t="s">
        <v>654</v>
      </c>
      <c r="L17" s="200" t="s">
        <v>655</v>
      </c>
      <c r="M17" s="93" t="s">
        <v>954</v>
      </c>
      <c r="O17" s="232"/>
      <c r="P17" s="232"/>
      <c r="Q17" s="7"/>
      <c r="R17" s="367"/>
      <c r="S17" s="367"/>
    </row>
    <row r="18" spans="1:19" ht="27.65" customHeight="1" x14ac:dyDescent="0.35">
      <c r="A18" s="25" t="s">
        <v>1533</v>
      </c>
      <c r="B18" s="93"/>
      <c r="C18" s="93"/>
      <c r="D18" s="93"/>
      <c r="E18" s="93"/>
      <c r="F18" s="196" t="s">
        <v>679</v>
      </c>
      <c r="G18" s="184" t="s">
        <v>656</v>
      </c>
      <c r="H18" s="185" t="s">
        <v>652</v>
      </c>
      <c r="I18" s="185" t="s">
        <v>653</v>
      </c>
      <c r="J18" s="196" t="s">
        <v>657</v>
      </c>
      <c r="L18" s="200" t="s">
        <v>655</v>
      </c>
      <c r="M18" s="93" t="s">
        <v>954</v>
      </c>
      <c r="O18" s="232"/>
      <c r="P18" s="232"/>
      <c r="Q18" s="7"/>
      <c r="R18" s="367"/>
      <c r="S18" s="367"/>
    </row>
    <row r="19" spans="1:19" ht="29" x14ac:dyDescent="0.35">
      <c r="A19" s="25" t="s">
        <v>684</v>
      </c>
      <c r="B19" s="285"/>
      <c r="C19" s="93"/>
      <c r="D19" s="93"/>
      <c r="E19" s="93"/>
      <c r="F19" s="186" t="s">
        <v>1021</v>
      </c>
      <c r="G19" s="187" t="s">
        <v>1027</v>
      </c>
      <c r="H19" s="186" t="s">
        <v>511</v>
      </c>
      <c r="I19" s="186" t="s">
        <v>1022</v>
      </c>
      <c r="J19" s="198" t="s">
        <v>1745</v>
      </c>
      <c r="L19" s="93" t="s">
        <v>1023</v>
      </c>
      <c r="M19" s="93" t="s">
        <v>1024</v>
      </c>
      <c r="O19" s="232" t="s">
        <v>1224</v>
      </c>
      <c r="P19" s="232">
        <v>1</v>
      </c>
      <c r="Q19" s="7"/>
      <c r="R19" s="367" t="s">
        <v>1296</v>
      </c>
      <c r="S19" s="367"/>
    </row>
    <row r="20" spans="1:19" ht="43.5" x14ac:dyDescent="0.35">
      <c r="A20" s="25" t="s">
        <v>702</v>
      </c>
      <c r="B20" s="285"/>
      <c r="C20" s="93"/>
      <c r="D20" s="93"/>
      <c r="E20" s="93"/>
      <c r="F20" s="186" t="s">
        <v>1026</v>
      </c>
      <c r="G20" s="187" t="s">
        <v>1028</v>
      </c>
      <c r="H20" s="186" t="s">
        <v>511</v>
      </c>
      <c r="I20" s="186" t="s">
        <v>1022</v>
      </c>
      <c r="J20" s="198" t="s">
        <v>1746</v>
      </c>
      <c r="L20" s="93" t="s">
        <v>1023</v>
      </c>
      <c r="M20" s="93" t="s">
        <v>1024</v>
      </c>
      <c r="O20" s="232"/>
      <c r="P20" s="232"/>
      <c r="Q20" s="7"/>
      <c r="R20" s="367"/>
      <c r="S20" s="367"/>
    </row>
    <row r="21" spans="1:19" ht="43.5" x14ac:dyDescent="0.35">
      <c r="A21" s="25" t="s">
        <v>703</v>
      </c>
      <c r="B21" s="285" t="s">
        <v>964</v>
      </c>
      <c r="C21" s="93"/>
      <c r="D21" s="93"/>
      <c r="E21" s="93"/>
      <c r="F21" s="198" t="s">
        <v>628</v>
      </c>
      <c r="G21" s="187" t="s">
        <v>1191</v>
      </c>
      <c r="H21" s="186" t="s">
        <v>511</v>
      </c>
      <c r="I21" s="186" t="s">
        <v>486</v>
      </c>
      <c r="J21" s="198" t="s">
        <v>980</v>
      </c>
      <c r="L21" s="93" t="s">
        <v>967</v>
      </c>
      <c r="M21" s="93" t="s">
        <v>955</v>
      </c>
      <c r="O21" s="232" t="s">
        <v>1224</v>
      </c>
      <c r="P21" s="232">
        <v>1</v>
      </c>
      <c r="Q21" s="7"/>
      <c r="R21" s="367" t="s">
        <v>1279</v>
      </c>
      <c r="S21" s="367"/>
    </row>
    <row r="22" spans="1:19" ht="29" x14ac:dyDescent="0.35">
      <c r="A22" s="25" t="s">
        <v>685</v>
      </c>
      <c r="B22" s="285" t="s">
        <v>966</v>
      </c>
      <c r="C22" s="93"/>
      <c r="D22" s="93"/>
      <c r="E22" s="93"/>
      <c r="F22" s="198" t="s">
        <v>629</v>
      </c>
      <c r="G22" s="460" t="s">
        <v>475</v>
      </c>
      <c r="H22" s="186" t="s">
        <v>511</v>
      </c>
      <c r="I22" s="186" t="s">
        <v>486</v>
      </c>
      <c r="J22" s="198" t="s">
        <v>981</v>
      </c>
      <c r="L22" s="93" t="s">
        <v>967</v>
      </c>
      <c r="M22" s="93" t="s">
        <v>955</v>
      </c>
      <c r="O22" s="232" t="s">
        <v>1224</v>
      </c>
      <c r="P22" s="232"/>
      <c r="Q22" s="7"/>
      <c r="R22" s="367"/>
      <c r="S22" s="367"/>
    </row>
    <row r="23" spans="1:19" ht="87" x14ac:dyDescent="0.35">
      <c r="A23" s="25" t="s">
        <v>686</v>
      </c>
      <c r="B23" s="285" t="s">
        <v>965</v>
      </c>
      <c r="C23" s="93"/>
      <c r="D23" s="93"/>
      <c r="E23" s="93"/>
      <c r="F23" s="198" t="s">
        <v>630</v>
      </c>
      <c r="G23" s="460" t="s">
        <v>485</v>
      </c>
      <c r="H23" s="186" t="s">
        <v>511</v>
      </c>
      <c r="I23" s="186" t="s">
        <v>486</v>
      </c>
      <c r="J23" s="198" t="s">
        <v>982</v>
      </c>
      <c r="L23" s="93" t="s">
        <v>967</v>
      </c>
      <c r="M23" s="93" t="s">
        <v>955</v>
      </c>
      <c r="O23" s="232" t="s">
        <v>1224</v>
      </c>
      <c r="P23" s="232"/>
      <c r="Q23" s="7"/>
      <c r="R23" s="367"/>
      <c r="S23" s="367"/>
    </row>
    <row r="24" spans="1:19" ht="58" x14ac:dyDescent="0.35">
      <c r="A24" s="25" t="s">
        <v>704</v>
      </c>
      <c r="B24" s="285" t="s">
        <v>965</v>
      </c>
      <c r="C24" s="93"/>
      <c r="D24" s="93"/>
      <c r="E24" s="93"/>
      <c r="F24" s="198" t="s">
        <v>631</v>
      </c>
      <c r="G24" s="460" t="s">
        <v>487</v>
      </c>
      <c r="H24" s="186" t="s">
        <v>511</v>
      </c>
      <c r="I24" s="186" t="s">
        <v>486</v>
      </c>
      <c r="J24" s="198" t="s">
        <v>983</v>
      </c>
      <c r="L24" s="93" t="s">
        <v>967</v>
      </c>
      <c r="M24" s="93" t="s">
        <v>955</v>
      </c>
      <c r="O24" s="232"/>
      <c r="P24" s="232">
        <v>1</v>
      </c>
      <c r="Q24" s="7"/>
      <c r="R24" s="367" t="s">
        <v>1295</v>
      </c>
      <c r="S24" s="367"/>
    </row>
    <row r="25" spans="1:19" ht="44.15" customHeight="1" x14ac:dyDescent="0.35">
      <c r="A25" s="25" t="s">
        <v>705</v>
      </c>
      <c r="B25" s="93"/>
      <c r="C25" s="93"/>
      <c r="D25" s="93"/>
      <c r="E25" s="93"/>
      <c r="F25" s="198" t="s">
        <v>633</v>
      </c>
      <c r="G25" s="187" t="s">
        <v>537</v>
      </c>
      <c r="H25" s="186" t="s">
        <v>511</v>
      </c>
      <c r="I25" s="186" t="s">
        <v>538</v>
      </c>
      <c r="J25" s="198" t="s">
        <v>634</v>
      </c>
      <c r="L25" s="93" t="s">
        <v>618</v>
      </c>
      <c r="M25" s="93" t="s">
        <v>956</v>
      </c>
      <c r="O25" s="232" t="s">
        <v>1224</v>
      </c>
      <c r="P25" s="232">
        <v>1</v>
      </c>
      <c r="Q25" s="7"/>
      <c r="R25" s="367" t="s">
        <v>1280</v>
      </c>
      <c r="S25" s="367"/>
    </row>
    <row r="26" spans="1:19" ht="55.4" customHeight="1" x14ac:dyDescent="0.35">
      <c r="A26" s="25" t="s">
        <v>706</v>
      </c>
      <c r="B26" s="93"/>
      <c r="C26" s="93"/>
      <c r="D26" s="93"/>
      <c r="E26" s="93"/>
      <c r="F26" s="198" t="s">
        <v>1734</v>
      </c>
      <c r="G26" s="187" t="s">
        <v>1198</v>
      </c>
      <c r="H26" s="186" t="s">
        <v>511</v>
      </c>
      <c r="I26" s="186" t="s">
        <v>815</v>
      </c>
      <c r="J26" s="198" t="s">
        <v>1735</v>
      </c>
      <c r="L26" s="93" t="s">
        <v>618</v>
      </c>
      <c r="M26" s="93" t="s">
        <v>956</v>
      </c>
      <c r="O26" s="232"/>
      <c r="P26" s="232"/>
      <c r="Q26" s="7"/>
      <c r="R26" s="367"/>
      <c r="S26" s="367"/>
    </row>
    <row r="27" spans="1:19" ht="87" x14ac:dyDescent="0.35">
      <c r="A27" s="25" t="s">
        <v>707</v>
      </c>
      <c r="B27" s="93"/>
      <c r="C27" s="93"/>
      <c r="D27" s="93"/>
      <c r="E27" s="93"/>
      <c r="F27" s="198" t="s">
        <v>1740</v>
      </c>
      <c r="G27" s="187" t="s">
        <v>1733</v>
      </c>
      <c r="H27" s="198" t="s">
        <v>511</v>
      </c>
      <c r="I27" s="198" t="s">
        <v>1741</v>
      </c>
      <c r="J27" s="198" t="s">
        <v>1742</v>
      </c>
      <c r="L27" s="93" t="s">
        <v>619</v>
      </c>
      <c r="M27" s="93"/>
      <c r="O27" s="232"/>
      <c r="P27" s="232"/>
      <c r="Q27" s="7"/>
      <c r="R27" s="367"/>
      <c r="S27" s="367"/>
    </row>
    <row r="28" spans="1:19" ht="56.4" customHeight="1" x14ac:dyDescent="0.35">
      <c r="A28" s="25" t="s">
        <v>708</v>
      </c>
      <c r="B28" s="285" t="s">
        <v>969</v>
      </c>
      <c r="C28" s="93"/>
      <c r="D28" s="93"/>
      <c r="E28" s="93"/>
      <c r="F28" s="186" t="s">
        <v>502</v>
      </c>
      <c r="G28" s="460" t="s">
        <v>494</v>
      </c>
      <c r="H28" s="186" t="s">
        <v>511</v>
      </c>
      <c r="I28" s="186" t="s">
        <v>501</v>
      </c>
      <c r="J28" s="198" t="s">
        <v>780</v>
      </c>
      <c r="L28" s="93" t="s">
        <v>967</v>
      </c>
      <c r="M28" s="93" t="s">
        <v>955</v>
      </c>
      <c r="O28" s="232"/>
      <c r="P28" s="232"/>
      <c r="Q28" s="7"/>
      <c r="R28" s="367"/>
      <c r="S28" s="367"/>
    </row>
    <row r="29" spans="1:19" ht="43.5" x14ac:dyDescent="0.35">
      <c r="A29" s="25" t="s">
        <v>709</v>
      </c>
      <c r="B29" s="286" t="s">
        <v>968</v>
      </c>
      <c r="C29" s="93"/>
      <c r="D29" s="93"/>
      <c r="E29" s="93"/>
      <c r="F29" s="186" t="s">
        <v>500</v>
      </c>
      <c r="G29" s="460" t="s">
        <v>488</v>
      </c>
      <c r="H29" s="186" t="s">
        <v>511</v>
      </c>
      <c r="I29" s="186" t="s">
        <v>501</v>
      </c>
      <c r="J29" s="198" t="s">
        <v>781</v>
      </c>
      <c r="L29" s="93" t="s">
        <v>967</v>
      </c>
      <c r="M29" s="93" t="s">
        <v>955</v>
      </c>
      <c r="O29" s="232"/>
      <c r="P29" s="232"/>
      <c r="Q29" s="7"/>
      <c r="R29" s="367"/>
      <c r="S29" s="367"/>
    </row>
    <row r="30" spans="1:19" ht="44.15" customHeight="1" x14ac:dyDescent="0.35">
      <c r="A30" s="25" t="s">
        <v>710</v>
      </c>
      <c r="B30" s="93"/>
      <c r="C30" s="93"/>
      <c r="D30" s="93"/>
      <c r="E30" s="93"/>
      <c r="F30" s="198" t="s">
        <v>1038</v>
      </c>
      <c r="G30" s="187" t="s">
        <v>1205</v>
      </c>
      <c r="H30" s="186" t="s">
        <v>511</v>
      </c>
      <c r="I30" s="186" t="s">
        <v>1039</v>
      </c>
      <c r="J30" s="198" t="s">
        <v>1040</v>
      </c>
      <c r="L30" s="93" t="s">
        <v>1037</v>
      </c>
      <c r="M30" s="93" t="s">
        <v>1043</v>
      </c>
      <c r="O30" s="232"/>
      <c r="P30" s="232"/>
      <c r="Q30" s="7"/>
      <c r="R30" s="367"/>
      <c r="S30" s="367"/>
    </row>
    <row r="31" spans="1:19" ht="44.15" customHeight="1" x14ac:dyDescent="0.35">
      <c r="A31" s="25" t="s">
        <v>713</v>
      </c>
      <c r="B31" s="480"/>
      <c r="C31" s="480"/>
      <c r="D31" s="480"/>
      <c r="E31" s="480"/>
      <c r="F31" s="198" t="s">
        <v>1640</v>
      </c>
      <c r="G31" s="187" t="s">
        <v>1570</v>
      </c>
      <c r="H31" s="186" t="s">
        <v>511</v>
      </c>
      <c r="I31" s="186" t="s">
        <v>1571</v>
      </c>
      <c r="J31" s="199" t="s">
        <v>1572</v>
      </c>
      <c r="L31" s="200" t="s">
        <v>1573</v>
      </c>
      <c r="M31" s="93"/>
      <c r="O31" s="232"/>
      <c r="P31" s="232"/>
      <c r="Q31" s="7"/>
      <c r="R31" s="367"/>
      <c r="S31" s="367"/>
    </row>
    <row r="32" spans="1:19" x14ac:dyDescent="0.35">
      <c r="A32" s="25" t="s">
        <v>714</v>
      </c>
      <c r="B32" s="93"/>
      <c r="C32" s="93"/>
      <c r="D32" s="93"/>
      <c r="E32" s="93"/>
      <c r="F32" s="198" t="s">
        <v>1717</v>
      </c>
      <c r="G32" s="187" t="s">
        <v>1711</v>
      </c>
      <c r="H32" s="186" t="s">
        <v>511</v>
      </c>
      <c r="I32" s="186" t="s">
        <v>1718</v>
      </c>
      <c r="J32" s="198" t="s">
        <v>1720</v>
      </c>
      <c r="L32" s="93" t="s">
        <v>1719</v>
      </c>
      <c r="M32" s="93" t="s">
        <v>956</v>
      </c>
      <c r="O32" s="232"/>
      <c r="P32" s="232"/>
      <c r="Q32" s="7"/>
      <c r="R32" s="367"/>
      <c r="S32" s="367"/>
    </row>
    <row r="33" spans="1:19" ht="44.15" customHeight="1" x14ac:dyDescent="0.35">
      <c r="A33" s="25" t="s">
        <v>712</v>
      </c>
      <c r="B33" s="93"/>
      <c r="C33" s="93"/>
      <c r="D33" s="93"/>
      <c r="E33" s="93"/>
      <c r="F33" s="198" t="s">
        <v>1158</v>
      </c>
      <c r="G33" s="312" t="s">
        <v>1141</v>
      </c>
      <c r="H33" s="186" t="s">
        <v>511</v>
      </c>
      <c r="I33" s="186" t="s">
        <v>635</v>
      </c>
      <c r="J33" s="199" t="s">
        <v>1159</v>
      </c>
      <c r="L33" s="200" t="s">
        <v>976</v>
      </c>
      <c r="M33" s="93" t="s">
        <v>956</v>
      </c>
      <c r="O33" s="232"/>
      <c r="P33" s="232"/>
      <c r="Q33" s="7"/>
      <c r="R33" s="367"/>
      <c r="S33" s="367"/>
    </row>
    <row r="34" spans="1:19" ht="29" x14ac:dyDescent="0.35">
      <c r="A34" s="25" t="s">
        <v>711</v>
      </c>
      <c r="B34" s="285" t="s">
        <v>974</v>
      </c>
      <c r="C34" s="93"/>
      <c r="D34" s="93"/>
      <c r="E34" s="93"/>
      <c r="F34" s="198" t="s">
        <v>632</v>
      </c>
      <c r="G34" s="187" t="s">
        <v>335</v>
      </c>
      <c r="H34" s="186" t="s">
        <v>511</v>
      </c>
      <c r="I34" s="186" t="s">
        <v>536</v>
      </c>
      <c r="J34" s="198" t="s">
        <v>1744</v>
      </c>
      <c r="L34" s="93" t="s">
        <v>1743</v>
      </c>
      <c r="M34" s="93" t="s">
        <v>956</v>
      </c>
      <c r="O34" s="232"/>
      <c r="P34" s="232"/>
      <c r="Q34" s="7"/>
      <c r="R34" s="367"/>
      <c r="S34" s="367"/>
    </row>
    <row r="35" spans="1:19" ht="43.5" x14ac:dyDescent="0.35">
      <c r="A35" s="25" t="s">
        <v>715</v>
      </c>
      <c r="B35" s="93"/>
      <c r="C35" s="93"/>
      <c r="D35" s="93"/>
      <c r="E35" s="93"/>
      <c r="F35" s="221" t="s">
        <v>673</v>
      </c>
      <c r="G35" s="219" t="s">
        <v>671</v>
      </c>
      <c r="H35" s="220" t="s">
        <v>658</v>
      </c>
      <c r="I35" s="220" t="s">
        <v>667</v>
      </c>
      <c r="J35" s="221" t="s">
        <v>668</v>
      </c>
      <c r="L35" s="93" t="s">
        <v>677</v>
      </c>
      <c r="M35" s="93" t="s">
        <v>957</v>
      </c>
      <c r="O35" s="232"/>
      <c r="P35" s="232"/>
      <c r="Q35" s="7"/>
      <c r="R35" s="367"/>
      <c r="S35" s="367"/>
    </row>
    <row r="36" spans="1:19" ht="43.5" x14ac:dyDescent="0.35">
      <c r="A36" s="25" t="s">
        <v>716</v>
      </c>
      <c r="B36" s="93"/>
      <c r="C36" s="93"/>
      <c r="D36" s="93"/>
      <c r="E36" s="93"/>
      <c r="F36" s="221" t="s">
        <v>960</v>
      </c>
      <c r="G36" s="219" t="s">
        <v>672</v>
      </c>
      <c r="H36" s="220" t="s">
        <v>658</v>
      </c>
      <c r="I36" s="220" t="s">
        <v>667</v>
      </c>
      <c r="J36" s="221" t="s">
        <v>678</v>
      </c>
      <c r="L36" s="93" t="s">
        <v>677</v>
      </c>
      <c r="M36" s="93" t="s">
        <v>957</v>
      </c>
      <c r="O36" s="232"/>
      <c r="P36" s="232"/>
      <c r="Q36" s="7"/>
      <c r="R36" s="367"/>
      <c r="S36" s="367"/>
    </row>
    <row r="37" spans="1:19" ht="58" x14ac:dyDescent="0.35">
      <c r="A37" s="25" t="s">
        <v>717</v>
      </c>
      <c r="B37" s="93"/>
      <c r="C37" s="93"/>
      <c r="D37" s="93"/>
      <c r="E37" s="93"/>
      <c r="F37" s="218" t="s">
        <v>675</v>
      </c>
      <c r="G37" s="219" t="s">
        <v>674</v>
      </c>
      <c r="H37" s="220" t="s">
        <v>658</v>
      </c>
      <c r="I37" s="220" t="s">
        <v>535</v>
      </c>
      <c r="J37" s="218" t="s">
        <v>676</v>
      </c>
      <c r="L37" s="93" t="s">
        <v>616</v>
      </c>
      <c r="M37" s="93" t="s">
        <v>957</v>
      </c>
      <c r="O37" s="232"/>
      <c r="P37" s="232"/>
      <c r="Q37" s="7"/>
      <c r="R37" s="367"/>
      <c r="S37" s="367"/>
    </row>
    <row r="38" spans="1:19" x14ac:dyDescent="0.35">
      <c r="A38" s="25" t="s">
        <v>718</v>
      </c>
      <c r="B38" s="93"/>
      <c r="C38" s="93"/>
      <c r="D38" s="93"/>
      <c r="E38" s="93"/>
      <c r="F38" s="218" t="s">
        <v>1212</v>
      </c>
      <c r="G38" s="219" t="s">
        <v>1211</v>
      </c>
      <c r="H38" s="220" t="s">
        <v>658</v>
      </c>
      <c r="I38" s="220" t="s">
        <v>1213</v>
      </c>
      <c r="J38" s="221" t="s">
        <v>503</v>
      </c>
      <c r="L38" s="93" t="s">
        <v>1446</v>
      </c>
      <c r="M38" s="93" t="s">
        <v>1447</v>
      </c>
      <c r="O38" s="232"/>
      <c r="P38" s="232"/>
      <c r="Q38" s="7"/>
      <c r="R38" s="367"/>
      <c r="S38" s="367"/>
    </row>
    <row r="39" spans="1:19" ht="58" x14ac:dyDescent="0.35">
      <c r="A39" s="25" t="s">
        <v>719</v>
      </c>
      <c r="B39" s="93"/>
      <c r="C39" s="93"/>
      <c r="D39" s="93"/>
      <c r="E39" s="93"/>
      <c r="F39" s="94" t="s">
        <v>687</v>
      </c>
      <c r="G39" s="105" t="s">
        <v>384</v>
      </c>
      <c r="H39" s="94" t="s">
        <v>415</v>
      </c>
      <c r="I39" s="94" t="s">
        <v>1262</v>
      </c>
      <c r="J39" s="95" t="s">
        <v>385</v>
      </c>
      <c r="L39" s="200" t="s">
        <v>617</v>
      </c>
      <c r="M39" s="93" t="s">
        <v>958</v>
      </c>
      <c r="O39" s="232"/>
      <c r="P39" s="232">
        <v>1</v>
      </c>
      <c r="Q39" s="7"/>
      <c r="R39" s="367" t="s">
        <v>1282</v>
      </c>
      <c r="S39" s="367"/>
    </row>
    <row r="40" spans="1:19" ht="77.150000000000006" customHeight="1" x14ac:dyDescent="0.35">
      <c r="A40" s="25" t="s">
        <v>720</v>
      </c>
      <c r="B40" s="93"/>
      <c r="C40" s="93"/>
      <c r="D40" s="93"/>
      <c r="E40" s="93"/>
      <c r="F40" s="94" t="s">
        <v>386</v>
      </c>
      <c r="G40" s="105" t="s">
        <v>1214</v>
      </c>
      <c r="H40" s="94" t="s">
        <v>415</v>
      </c>
      <c r="I40" s="94" t="s">
        <v>1263</v>
      </c>
      <c r="J40" s="95" t="s">
        <v>387</v>
      </c>
      <c r="L40" s="200" t="s">
        <v>617</v>
      </c>
      <c r="M40" s="93" t="s">
        <v>958</v>
      </c>
      <c r="O40" s="232"/>
      <c r="P40" s="232">
        <v>1</v>
      </c>
      <c r="Q40" s="7"/>
      <c r="R40" s="367" t="s">
        <v>1282</v>
      </c>
      <c r="S40" s="367"/>
    </row>
    <row r="41" spans="1:19" ht="62.4" customHeight="1" x14ac:dyDescent="0.35">
      <c r="A41" s="25" t="s">
        <v>721</v>
      </c>
      <c r="B41" s="93"/>
      <c r="C41" s="93"/>
      <c r="D41" s="93"/>
      <c r="E41" s="93"/>
      <c r="F41" s="94" t="s">
        <v>388</v>
      </c>
      <c r="G41" s="105" t="s">
        <v>389</v>
      </c>
      <c r="H41" s="94" t="s">
        <v>415</v>
      </c>
      <c r="I41" s="94" t="s">
        <v>1264</v>
      </c>
      <c r="J41" s="95" t="s">
        <v>390</v>
      </c>
      <c r="L41" s="200" t="s">
        <v>617</v>
      </c>
      <c r="M41" s="93" t="s">
        <v>958</v>
      </c>
      <c r="O41" s="232"/>
      <c r="P41" s="232">
        <v>1</v>
      </c>
      <c r="Q41" s="7"/>
      <c r="R41" s="367" t="s">
        <v>1281</v>
      </c>
      <c r="S41" s="367"/>
    </row>
    <row r="42" spans="1:19" ht="29" x14ac:dyDescent="0.35">
      <c r="A42" s="25" t="s">
        <v>1220</v>
      </c>
      <c r="B42" s="93"/>
      <c r="C42" s="93"/>
      <c r="D42" s="93"/>
      <c r="E42" s="93"/>
      <c r="F42" s="94" t="s">
        <v>416</v>
      </c>
      <c r="G42" s="105" t="s">
        <v>398</v>
      </c>
      <c r="H42" s="94" t="s">
        <v>415</v>
      </c>
      <c r="I42" s="94" t="s">
        <v>1265</v>
      </c>
      <c r="J42" s="95" t="s">
        <v>1727</v>
      </c>
      <c r="L42" s="200" t="s">
        <v>617</v>
      </c>
      <c r="M42" s="93" t="s">
        <v>958</v>
      </c>
      <c r="O42" s="232"/>
      <c r="P42" s="232"/>
      <c r="Q42" s="7"/>
      <c r="R42" s="367"/>
      <c r="S42" s="367"/>
    </row>
    <row r="43" spans="1:19" ht="29" x14ac:dyDescent="0.35">
      <c r="A43" s="25" t="s">
        <v>1221</v>
      </c>
      <c r="B43" s="93"/>
      <c r="C43" s="93"/>
      <c r="D43" s="93"/>
      <c r="E43" s="93"/>
      <c r="F43" s="94" t="s">
        <v>417</v>
      </c>
      <c r="G43" s="105" t="s">
        <v>399</v>
      </c>
      <c r="H43" s="94" t="s">
        <v>415</v>
      </c>
      <c r="I43" s="94" t="s">
        <v>1265</v>
      </c>
      <c r="J43" s="95" t="s">
        <v>1728</v>
      </c>
      <c r="L43" s="200" t="s">
        <v>617</v>
      </c>
      <c r="M43" s="93" t="s">
        <v>958</v>
      </c>
      <c r="O43" s="232"/>
      <c r="P43" s="232"/>
      <c r="Q43" s="7"/>
      <c r="R43" s="367"/>
      <c r="S43" s="367"/>
    </row>
    <row r="44" spans="1:19" ht="29" x14ac:dyDescent="0.35">
      <c r="A44" s="25" t="s">
        <v>722</v>
      </c>
      <c r="B44" s="93"/>
      <c r="C44" s="93"/>
      <c r="D44" s="93"/>
      <c r="E44" s="93"/>
      <c r="F44" s="94" t="s">
        <v>418</v>
      </c>
      <c r="G44" s="105" t="s">
        <v>407</v>
      </c>
      <c r="H44" s="94" t="s">
        <v>415</v>
      </c>
      <c r="I44" s="94" t="s">
        <v>1264</v>
      </c>
      <c r="J44" s="95" t="s">
        <v>1729</v>
      </c>
      <c r="L44" s="200" t="s">
        <v>617</v>
      </c>
      <c r="M44" s="93" t="s">
        <v>958</v>
      </c>
      <c r="O44" s="232"/>
      <c r="P44" s="232"/>
      <c r="Q44" s="7"/>
      <c r="R44" s="367"/>
      <c r="S44" s="367"/>
    </row>
    <row r="45" spans="1:19" ht="29" x14ac:dyDescent="0.35">
      <c r="A45" s="25" t="s">
        <v>723</v>
      </c>
      <c r="B45" s="93"/>
      <c r="C45" s="93"/>
      <c r="D45" s="93"/>
      <c r="E45" s="93"/>
      <c r="F45" s="94" t="s">
        <v>419</v>
      </c>
      <c r="G45" s="105" t="s">
        <v>409</v>
      </c>
      <c r="H45" s="94" t="s">
        <v>415</v>
      </c>
      <c r="I45" s="94" t="s">
        <v>1262</v>
      </c>
      <c r="J45" s="95" t="s">
        <v>1730</v>
      </c>
      <c r="L45" s="200" t="s">
        <v>617</v>
      </c>
      <c r="M45" s="93" t="s">
        <v>958</v>
      </c>
      <c r="O45" s="232"/>
      <c r="P45" s="232"/>
      <c r="Q45" s="7"/>
      <c r="R45" s="367"/>
      <c r="S45" s="367"/>
    </row>
    <row r="46" spans="1:19" ht="29" x14ac:dyDescent="0.35">
      <c r="A46" s="25" t="s">
        <v>1020</v>
      </c>
      <c r="B46" s="93"/>
      <c r="C46" s="93"/>
      <c r="D46" s="93"/>
      <c r="E46" s="93"/>
      <c r="F46" s="94" t="s">
        <v>1226</v>
      </c>
      <c r="G46" s="105" t="s">
        <v>1065</v>
      </c>
      <c r="H46" s="94" t="s">
        <v>415</v>
      </c>
      <c r="I46" s="94" t="s">
        <v>1266</v>
      </c>
      <c r="J46" s="95" t="s">
        <v>1730</v>
      </c>
      <c r="L46" s="200" t="s">
        <v>617</v>
      </c>
      <c r="M46" s="93" t="s">
        <v>958</v>
      </c>
      <c r="O46" s="232"/>
      <c r="P46" s="232"/>
      <c r="Q46" s="7"/>
      <c r="R46" s="367"/>
      <c r="S46" s="367"/>
    </row>
    <row r="47" spans="1:19" ht="29" x14ac:dyDescent="0.35">
      <c r="A47" s="25" t="s">
        <v>1025</v>
      </c>
      <c r="B47" s="93"/>
      <c r="C47" s="93"/>
      <c r="D47" s="93"/>
      <c r="E47" s="93"/>
      <c r="F47" s="94" t="s">
        <v>1227</v>
      </c>
      <c r="G47" s="105" t="s">
        <v>1071</v>
      </c>
      <c r="H47" s="94" t="s">
        <v>415</v>
      </c>
      <c r="I47" s="94" t="s">
        <v>1267</v>
      </c>
      <c r="J47" s="95" t="s">
        <v>1730</v>
      </c>
      <c r="L47" s="200" t="s">
        <v>617</v>
      </c>
      <c r="M47" s="93" t="s">
        <v>958</v>
      </c>
      <c r="O47" s="232"/>
      <c r="P47" s="232"/>
      <c r="Q47" s="7"/>
      <c r="R47" s="367"/>
      <c r="S47" s="367"/>
    </row>
    <row r="48" spans="1:19" ht="29" x14ac:dyDescent="0.35">
      <c r="A48" s="25" t="s">
        <v>1041</v>
      </c>
      <c r="B48" s="93"/>
      <c r="C48" s="93"/>
      <c r="D48" s="93"/>
      <c r="E48" s="93"/>
      <c r="F48" s="94" t="s">
        <v>1747</v>
      </c>
      <c r="G48" s="105" t="s">
        <v>1748</v>
      </c>
      <c r="H48" s="94" t="s">
        <v>415</v>
      </c>
      <c r="I48" s="94" t="s">
        <v>1749</v>
      </c>
      <c r="J48" s="95" t="s">
        <v>1750</v>
      </c>
      <c r="L48" s="200" t="s">
        <v>617</v>
      </c>
      <c r="M48" s="93"/>
      <c r="O48" s="232"/>
      <c r="P48" s="232"/>
      <c r="Q48" s="7"/>
      <c r="R48" s="367"/>
      <c r="S48" s="367"/>
    </row>
    <row r="49" spans="1:19" ht="29" x14ac:dyDescent="0.35">
      <c r="A49" s="25" t="s">
        <v>1042</v>
      </c>
      <c r="B49" s="93"/>
      <c r="C49" s="93"/>
      <c r="D49" s="93"/>
      <c r="E49" s="93"/>
      <c r="F49" s="94" t="s">
        <v>1645</v>
      </c>
      <c r="G49" s="105" t="s">
        <v>1553</v>
      </c>
      <c r="H49" s="94" t="s">
        <v>415</v>
      </c>
      <c r="I49" s="94" t="s">
        <v>1268</v>
      </c>
      <c r="J49" s="95" t="s">
        <v>1730</v>
      </c>
      <c r="L49" s="200" t="s">
        <v>617</v>
      </c>
      <c r="M49" s="93" t="s">
        <v>958</v>
      </c>
      <c r="O49" s="232"/>
      <c r="P49" s="232"/>
      <c r="Q49" s="7"/>
      <c r="R49" s="367"/>
      <c r="S49" s="367"/>
    </row>
    <row r="50" spans="1:19" ht="29" x14ac:dyDescent="0.35">
      <c r="A50" s="25" t="s">
        <v>1131</v>
      </c>
      <c r="B50" s="93"/>
      <c r="C50" s="93"/>
      <c r="D50" s="93"/>
      <c r="E50" s="93"/>
      <c r="F50" s="94" t="s">
        <v>1228</v>
      </c>
      <c r="G50" s="105" t="s">
        <v>1081</v>
      </c>
      <c r="H50" s="94" t="s">
        <v>415</v>
      </c>
      <c r="I50" s="94" t="s">
        <v>1262</v>
      </c>
      <c r="J50" s="95" t="s">
        <v>1730</v>
      </c>
      <c r="L50" s="200" t="s">
        <v>617</v>
      </c>
      <c r="M50" s="93" t="s">
        <v>958</v>
      </c>
      <c r="O50" s="232"/>
      <c r="P50" s="232"/>
      <c r="Q50" s="7"/>
      <c r="R50" s="367"/>
      <c r="S50" s="367"/>
    </row>
    <row r="51" spans="1:19" ht="29" x14ac:dyDescent="0.35">
      <c r="A51" s="25" t="s">
        <v>1132</v>
      </c>
      <c r="B51" s="93"/>
      <c r="C51" s="93"/>
      <c r="D51" s="93"/>
      <c r="E51" s="93"/>
      <c r="F51" s="94" t="s">
        <v>1229</v>
      </c>
      <c r="G51" s="105" t="s">
        <v>1090</v>
      </c>
      <c r="H51" s="94" t="s">
        <v>415</v>
      </c>
      <c r="I51" s="94" t="s">
        <v>1269</v>
      </c>
      <c r="J51" s="95" t="s">
        <v>1730</v>
      </c>
      <c r="L51" s="200" t="s">
        <v>617</v>
      </c>
      <c r="M51" s="93" t="s">
        <v>958</v>
      </c>
      <c r="O51" s="232"/>
      <c r="P51" s="232"/>
      <c r="Q51" s="7"/>
      <c r="R51" s="367"/>
      <c r="S51" s="367"/>
    </row>
    <row r="52" spans="1:19" ht="29" x14ac:dyDescent="0.35">
      <c r="A52" s="25" t="s">
        <v>1133</v>
      </c>
      <c r="B52" s="93"/>
      <c r="C52" s="93"/>
      <c r="D52" s="93"/>
      <c r="E52" s="93"/>
      <c r="F52" s="94" t="s">
        <v>1230</v>
      </c>
      <c r="G52" s="105" t="s">
        <v>1104</v>
      </c>
      <c r="H52" s="94" t="s">
        <v>415</v>
      </c>
      <c r="I52" s="94" t="s">
        <v>1269</v>
      </c>
      <c r="J52" s="95" t="s">
        <v>1730</v>
      </c>
      <c r="L52" s="200" t="s">
        <v>617</v>
      </c>
      <c r="M52" s="93" t="s">
        <v>958</v>
      </c>
      <c r="O52" s="232"/>
      <c r="P52" s="232"/>
      <c r="Q52" s="7"/>
      <c r="R52" s="367"/>
      <c r="S52" s="367"/>
    </row>
    <row r="53" spans="1:19" ht="29" x14ac:dyDescent="0.35">
      <c r="A53" s="25" t="s">
        <v>1222</v>
      </c>
      <c r="B53" s="93"/>
      <c r="C53" s="93"/>
      <c r="D53" s="93"/>
      <c r="E53" s="93"/>
      <c r="F53" s="94" t="s">
        <v>1231</v>
      </c>
      <c r="G53" s="105" t="s">
        <v>1105</v>
      </c>
      <c r="H53" s="94" t="s">
        <v>415</v>
      </c>
      <c r="I53" s="94" t="s">
        <v>1269</v>
      </c>
      <c r="J53" s="95" t="s">
        <v>1730</v>
      </c>
      <c r="L53" s="200" t="s">
        <v>617</v>
      </c>
      <c r="M53" s="93" t="s">
        <v>958</v>
      </c>
      <c r="O53" s="232"/>
      <c r="P53" s="232"/>
      <c r="Q53" s="7"/>
      <c r="R53" s="367"/>
      <c r="S53" s="367"/>
    </row>
    <row r="54" spans="1:19" ht="29" x14ac:dyDescent="0.35">
      <c r="A54" s="25" t="s">
        <v>1134</v>
      </c>
      <c r="B54" s="93"/>
      <c r="C54" s="93"/>
      <c r="D54" s="93"/>
      <c r="E54" s="93"/>
      <c r="F54" s="94" t="s">
        <v>1232</v>
      </c>
      <c r="G54" s="105" t="s">
        <v>1110</v>
      </c>
      <c r="H54" s="94" t="s">
        <v>415</v>
      </c>
      <c r="I54" s="94" t="s">
        <v>1269</v>
      </c>
      <c r="J54" s="95" t="s">
        <v>1730</v>
      </c>
      <c r="L54" s="200" t="s">
        <v>617</v>
      </c>
      <c r="M54" s="93" t="s">
        <v>958</v>
      </c>
      <c r="O54" s="232"/>
      <c r="P54" s="232"/>
      <c r="Q54" s="7"/>
      <c r="R54" s="367"/>
      <c r="S54" s="367"/>
    </row>
    <row r="55" spans="1:19" ht="29" x14ac:dyDescent="0.35">
      <c r="A55" s="25" t="s">
        <v>1135</v>
      </c>
      <c r="B55" s="93"/>
      <c r="C55" s="93"/>
      <c r="D55" s="93"/>
      <c r="E55" s="93"/>
      <c r="F55" s="94" t="s">
        <v>1233</v>
      </c>
      <c r="G55" s="105" t="s">
        <v>1115</v>
      </c>
      <c r="H55" s="94" t="s">
        <v>415</v>
      </c>
      <c r="I55" s="94" t="s">
        <v>1269</v>
      </c>
      <c r="J55" s="95" t="s">
        <v>1730</v>
      </c>
      <c r="L55" s="200" t="s">
        <v>617</v>
      </c>
      <c r="M55" s="93" t="s">
        <v>958</v>
      </c>
      <c r="O55" s="232"/>
      <c r="P55" s="232"/>
      <c r="Q55" s="7"/>
      <c r="R55" s="367"/>
      <c r="S55" s="367"/>
    </row>
    <row r="56" spans="1:19" ht="29" x14ac:dyDescent="0.35">
      <c r="A56" s="25" t="s">
        <v>1136</v>
      </c>
      <c r="B56" s="93"/>
      <c r="C56" s="93"/>
      <c r="D56" s="93"/>
      <c r="E56" s="93"/>
      <c r="F56" s="94" t="s">
        <v>1234</v>
      </c>
      <c r="G56" s="105" t="s">
        <v>1120</v>
      </c>
      <c r="H56" s="94" t="s">
        <v>415</v>
      </c>
      <c r="I56" s="94" t="s">
        <v>1265</v>
      </c>
      <c r="J56" s="95" t="s">
        <v>1730</v>
      </c>
      <c r="L56" s="200" t="s">
        <v>617</v>
      </c>
      <c r="M56" s="93" t="s">
        <v>958</v>
      </c>
      <c r="O56" s="232"/>
      <c r="P56" s="232"/>
      <c r="Q56" s="7"/>
      <c r="R56" s="367"/>
      <c r="S56" s="367"/>
    </row>
    <row r="57" spans="1:19" x14ac:dyDescent="0.35">
      <c r="A57" s="25" t="s">
        <v>1137</v>
      </c>
      <c r="B57" s="93"/>
      <c r="C57" s="93"/>
      <c r="D57" s="93"/>
      <c r="E57" s="93"/>
      <c r="F57" s="94" t="s">
        <v>1235</v>
      </c>
      <c r="G57" s="105" t="s">
        <v>1130</v>
      </c>
      <c r="H57" s="94" t="s">
        <v>415</v>
      </c>
      <c r="I57" s="94" t="s">
        <v>1219</v>
      </c>
      <c r="J57" s="95" t="s">
        <v>1730</v>
      </c>
      <c r="L57" s="200" t="s">
        <v>977</v>
      </c>
      <c r="M57" s="93" t="s">
        <v>958</v>
      </c>
      <c r="O57" s="232"/>
      <c r="P57" s="232"/>
      <c r="Q57" s="7"/>
      <c r="R57" s="367"/>
      <c r="S57" s="367"/>
    </row>
    <row r="58" spans="1:19" x14ac:dyDescent="0.35">
      <c r="A58" s="25" t="s">
        <v>1138</v>
      </c>
      <c r="B58" s="93"/>
      <c r="C58" s="93"/>
      <c r="D58" s="93"/>
      <c r="E58" s="93"/>
      <c r="F58" s="94" t="s">
        <v>1236</v>
      </c>
      <c r="G58" s="105" t="s">
        <v>1125</v>
      </c>
      <c r="H58" s="94" t="s">
        <v>415</v>
      </c>
      <c r="I58" s="94" t="s">
        <v>1297</v>
      </c>
      <c r="J58" s="95" t="s">
        <v>1730</v>
      </c>
      <c r="L58" s="200" t="s">
        <v>1644</v>
      </c>
      <c r="M58" s="93" t="s">
        <v>958</v>
      </c>
      <c r="O58" s="232"/>
      <c r="P58" s="232"/>
      <c r="Q58" s="7"/>
      <c r="R58" s="367"/>
      <c r="S58" s="367"/>
    </row>
    <row r="59" spans="1:19" x14ac:dyDescent="0.35">
      <c r="A59" s="25" t="s">
        <v>1139</v>
      </c>
      <c r="B59" s="93"/>
      <c r="C59" s="93"/>
      <c r="D59" s="93"/>
      <c r="E59" s="93"/>
      <c r="F59" s="94" t="s">
        <v>1642</v>
      </c>
      <c r="G59" s="105" t="s">
        <v>1394</v>
      </c>
      <c r="H59" s="94" t="s">
        <v>415</v>
      </c>
      <c r="I59" s="94" t="s">
        <v>1643</v>
      </c>
      <c r="J59" s="95" t="s">
        <v>1730</v>
      </c>
      <c r="L59" s="200" t="s">
        <v>977</v>
      </c>
      <c r="M59" s="93" t="s">
        <v>958</v>
      </c>
      <c r="O59" s="232"/>
      <c r="P59" s="232"/>
      <c r="Q59" s="7"/>
      <c r="R59" s="367"/>
      <c r="S59" s="367"/>
    </row>
    <row r="60" spans="1:19" x14ac:dyDescent="0.35">
      <c r="A60" s="25" t="s">
        <v>1751</v>
      </c>
      <c r="B60" s="93"/>
      <c r="C60" s="93"/>
      <c r="D60" s="93"/>
      <c r="E60" s="93"/>
      <c r="F60" s="94" t="s">
        <v>1450</v>
      </c>
      <c r="G60" s="105" t="s">
        <v>1270</v>
      </c>
      <c r="H60" s="94" t="s">
        <v>415</v>
      </c>
      <c r="I60" s="94" t="s">
        <v>1219</v>
      </c>
      <c r="J60" s="95" t="s">
        <v>1730</v>
      </c>
      <c r="L60" s="200" t="s">
        <v>977</v>
      </c>
      <c r="M60" s="93" t="s">
        <v>958</v>
      </c>
      <c r="O60" s="232"/>
      <c r="P60" s="232"/>
      <c r="Q60" s="7"/>
      <c r="R60" s="367"/>
      <c r="S60" s="367"/>
    </row>
    <row r="61" spans="1:19" x14ac:dyDescent="0.35">
      <c r="A61" s="26"/>
      <c r="B61" s="287"/>
      <c r="C61" s="287"/>
      <c r="D61" s="287"/>
      <c r="E61" s="287"/>
      <c r="F61" s="349"/>
      <c r="G61" s="235"/>
      <c r="H61" s="85"/>
      <c r="I61" s="85"/>
      <c r="J61" s="309"/>
      <c r="L61" s="125"/>
      <c r="O61" s="232"/>
      <c r="P61" s="232"/>
      <c r="Q61" s="7"/>
      <c r="R61" s="367"/>
      <c r="S61" s="367"/>
    </row>
    <row r="62" spans="1:19" x14ac:dyDescent="0.35">
      <c r="A62" s="25">
        <v>56</v>
      </c>
      <c r="B62" s="25"/>
      <c r="C62" s="25"/>
      <c r="D62" s="25"/>
      <c r="E62" s="25"/>
      <c r="F62" s="25" t="s">
        <v>724</v>
      </c>
      <c r="O62" s="232"/>
      <c r="P62" s="232">
        <f>SUM(P4:P60)</f>
        <v>10</v>
      </c>
      <c r="Q62" s="7"/>
      <c r="R62" s="232">
        <f>COUNTIF(R4:R60,"*")</f>
        <v>10</v>
      </c>
      <c r="S62" s="367">
        <f>COUNTIF(S5:S60,"*")</f>
        <v>10</v>
      </c>
    </row>
    <row r="65" spans="1:19" s="222" customFormat="1" ht="18.5" x14ac:dyDescent="0.45">
      <c r="A65" s="223" t="s">
        <v>688</v>
      </c>
      <c r="B65" s="225"/>
      <c r="C65" s="225"/>
      <c r="D65" s="225"/>
      <c r="E65" s="225"/>
      <c r="G65" s="231"/>
      <c r="H65" s="224"/>
      <c r="I65" s="224"/>
      <c r="J65" s="224"/>
      <c r="K65" s="225"/>
      <c r="L65" s="241"/>
      <c r="M65" s="241"/>
      <c r="O65" s="351"/>
      <c r="P65" s="351"/>
      <c r="R65" s="362"/>
      <c r="S65" s="362"/>
    </row>
    <row r="66" spans="1:19" ht="29" x14ac:dyDescent="0.35">
      <c r="A66" s="25" t="s">
        <v>689</v>
      </c>
      <c r="B66" s="546"/>
      <c r="C66" s="547"/>
      <c r="D66" s="547"/>
      <c r="E66" s="548"/>
      <c r="F66" s="196" t="s">
        <v>623</v>
      </c>
      <c r="G66" s="184" t="s">
        <v>557</v>
      </c>
      <c r="H66" s="185" t="s">
        <v>558</v>
      </c>
      <c r="I66" s="185" t="s">
        <v>565</v>
      </c>
      <c r="J66" s="196" t="s">
        <v>624</v>
      </c>
      <c r="L66" s="200" t="s">
        <v>975</v>
      </c>
    </row>
    <row r="67" spans="1:19" ht="29" x14ac:dyDescent="0.35">
      <c r="A67" s="25" t="s">
        <v>690</v>
      </c>
      <c r="B67" s="546"/>
      <c r="C67" s="547"/>
      <c r="D67" s="547"/>
      <c r="E67" s="548"/>
      <c r="F67" s="197" t="s">
        <v>1435</v>
      </c>
      <c r="G67" s="184" t="s">
        <v>622</v>
      </c>
      <c r="H67" s="185" t="s">
        <v>558</v>
      </c>
      <c r="I67" s="185" t="s">
        <v>565</v>
      </c>
      <c r="J67" s="196" t="s">
        <v>1445</v>
      </c>
      <c r="L67" s="200" t="s">
        <v>975</v>
      </c>
      <c r="M67" s="93"/>
      <c r="O67" s="232"/>
      <c r="P67" s="232"/>
      <c r="Q67" s="7"/>
      <c r="R67" s="367"/>
      <c r="S67" s="367"/>
    </row>
    <row r="68" spans="1:19" ht="29" x14ac:dyDescent="0.35">
      <c r="A68" s="25" t="s">
        <v>691</v>
      </c>
      <c r="B68" s="546"/>
      <c r="C68" s="547"/>
      <c r="D68" s="547"/>
      <c r="E68" s="548"/>
      <c r="F68" s="198" t="s">
        <v>1736</v>
      </c>
      <c r="G68" s="187" t="s">
        <v>324</v>
      </c>
      <c r="H68" s="186" t="s">
        <v>511</v>
      </c>
      <c r="I68" s="186" t="s">
        <v>535</v>
      </c>
      <c r="J68" s="198" t="s">
        <v>1737</v>
      </c>
      <c r="L68" s="93" t="s">
        <v>616</v>
      </c>
      <c r="M68" s="93" t="s">
        <v>956</v>
      </c>
      <c r="O68" s="232"/>
      <c r="P68" s="232"/>
      <c r="Q68" s="7"/>
      <c r="R68" s="367"/>
      <c r="S68" s="367"/>
    </row>
    <row r="69" spans="1:19" ht="29" x14ac:dyDescent="0.35">
      <c r="A69" s="25" t="s">
        <v>731</v>
      </c>
      <c r="B69" s="467"/>
      <c r="C69" s="468"/>
      <c r="D69" s="468"/>
      <c r="E69" s="469"/>
      <c r="F69" s="198" t="s">
        <v>1574</v>
      </c>
      <c r="G69" s="444" t="s">
        <v>1575</v>
      </c>
      <c r="H69" s="198" t="s">
        <v>511</v>
      </c>
      <c r="I69" s="198" t="s">
        <v>1576</v>
      </c>
      <c r="J69" s="198" t="s">
        <v>1577</v>
      </c>
      <c r="L69" s="200" t="s">
        <v>1578</v>
      </c>
    </row>
    <row r="70" spans="1:19" ht="43.5" x14ac:dyDescent="0.35">
      <c r="A70" s="25" t="s">
        <v>818</v>
      </c>
      <c r="B70" s="467"/>
      <c r="C70" s="468"/>
      <c r="D70" s="468"/>
      <c r="E70" s="469"/>
      <c r="F70" s="198" t="s">
        <v>1633</v>
      </c>
      <c r="G70" s="444" t="s">
        <v>1634</v>
      </c>
      <c r="H70" s="198" t="s">
        <v>511</v>
      </c>
      <c r="I70" s="198" t="s">
        <v>635</v>
      </c>
      <c r="J70" s="198" t="s">
        <v>1636</v>
      </c>
      <c r="L70" s="200" t="s">
        <v>1578</v>
      </c>
    </row>
    <row r="71" spans="1:19" ht="43.5" x14ac:dyDescent="0.35">
      <c r="A71" s="25" t="s">
        <v>1140</v>
      </c>
      <c r="B71" s="546"/>
      <c r="C71" s="547"/>
      <c r="D71" s="547"/>
      <c r="E71" s="548"/>
      <c r="F71" s="198" t="s">
        <v>1379</v>
      </c>
      <c r="G71" s="444" t="s">
        <v>1378</v>
      </c>
      <c r="H71" s="186" t="s">
        <v>511</v>
      </c>
      <c r="I71" s="186" t="s">
        <v>635</v>
      </c>
      <c r="J71" s="199" t="s">
        <v>1380</v>
      </c>
      <c r="L71" s="200" t="s">
        <v>976</v>
      </c>
    </row>
    <row r="72" spans="1:19" s="229" customFormat="1" ht="29" x14ac:dyDescent="0.45">
      <c r="A72" s="25" t="s">
        <v>1525</v>
      </c>
      <c r="B72" s="546"/>
      <c r="C72" s="547"/>
      <c r="D72" s="547"/>
      <c r="E72" s="548"/>
      <c r="F72" s="178" t="s">
        <v>531</v>
      </c>
      <c r="G72" s="177" t="s">
        <v>525</v>
      </c>
      <c r="H72" s="178" t="s">
        <v>559</v>
      </c>
      <c r="I72" s="178" t="s">
        <v>526</v>
      </c>
      <c r="J72" s="188" t="s">
        <v>567</v>
      </c>
      <c r="K72" s="230"/>
      <c r="L72" s="93" t="s">
        <v>977</v>
      </c>
      <c r="M72" s="236"/>
      <c r="O72" s="352"/>
      <c r="P72" s="352"/>
      <c r="R72" s="363"/>
      <c r="S72" s="363"/>
    </row>
    <row r="73" spans="1:19" s="229" customFormat="1" ht="87" x14ac:dyDescent="0.45">
      <c r="A73" s="25" t="s">
        <v>1526</v>
      </c>
      <c r="B73" s="546"/>
      <c r="C73" s="547"/>
      <c r="D73" s="547"/>
      <c r="E73" s="548"/>
      <c r="F73" s="106" t="s">
        <v>816</v>
      </c>
      <c r="G73" s="177" t="s">
        <v>817</v>
      </c>
      <c r="H73" s="178" t="s">
        <v>559</v>
      </c>
      <c r="I73" s="106" t="s">
        <v>650</v>
      </c>
      <c r="J73" s="188" t="s">
        <v>649</v>
      </c>
      <c r="K73" s="230"/>
      <c r="L73" s="93" t="s">
        <v>978</v>
      </c>
      <c r="M73" s="236"/>
      <c r="O73" s="352"/>
      <c r="P73" s="352"/>
      <c r="R73" s="363"/>
      <c r="S73" s="363"/>
    </row>
    <row r="74" spans="1:19" s="229" customFormat="1" ht="174" x14ac:dyDescent="0.45">
      <c r="A74" s="25" t="s">
        <v>1579</v>
      </c>
      <c r="B74" s="546"/>
      <c r="C74" s="547"/>
      <c r="D74" s="547"/>
      <c r="E74" s="548"/>
      <c r="F74" s="178" t="s">
        <v>529</v>
      </c>
      <c r="G74" s="177" t="s">
        <v>522</v>
      </c>
      <c r="H74" s="178" t="s">
        <v>559</v>
      </c>
      <c r="I74" s="178" t="s">
        <v>530</v>
      </c>
      <c r="J74" s="188" t="s">
        <v>669</v>
      </c>
      <c r="K74" s="230"/>
      <c r="L74" s="93" t="s">
        <v>979</v>
      </c>
      <c r="M74" s="236"/>
      <c r="O74" s="352"/>
      <c r="P74" s="352"/>
      <c r="R74" s="363"/>
      <c r="S74" s="363"/>
    </row>
    <row r="75" spans="1:19" s="229" customFormat="1" ht="29" x14ac:dyDescent="0.45">
      <c r="A75" s="25" t="s">
        <v>1738</v>
      </c>
      <c r="B75" s="467"/>
      <c r="C75" s="468"/>
      <c r="D75" s="468"/>
      <c r="E75" s="469"/>
      <c r="F75" s="472" t="s">
        <v>1530</v>
      </c>
      <c r="G75" s="219" t="s">
        <v>1519</v>
      </c>
      <c r="H75" s="220" t="s">
        <v>1527</v>
      </c>
      <c r="I75" s="220" t="s">
        <v>1528</v>
      </c>
      <c r="J75" s="220" t="s">
        <v>1529</v>
      </c>
      <c r="K75" s="230"/>
      <c r="L75" s="93" t="s">
        <v>1002</v>
      </c>
      <c r="M75" s="236"/>
      <c r="O75" s="352"/>
      <c r="P75" s="352"/>
      <c r="R75" s="363"/>
      <c r="S75" s="363"/>
    </row>
    <row r="76" spans="1:19" ht="58" x14ac:dyDescent="0.35">
      <c r="A76" s="25" t="s">
        <v>1739</v>
      </c>
      <c r="B76" s="546"/>
      <c r="C76" s="547"/>
      <c r="D76" s="547"/>
      <c r="E76" s="548"/>
      <c r="F76" s="220" t="s">
        <v>1000</v>
      </c>
      <c r="G76" s="219" t="s">
        <v>1274</v>
      </c>
      <c r="H76" s="297" t="s">
        <v>790</v>
      </c>
      <c r="I76" s="297" t="s">
        <v>1001</v>
      </c>
      <c r="J76" s="298" t="s">
        <v>1003</v>
      </c>
      <c r="L76" s="93" t="s">
        <v>1002</v>
      </c>
    </row>
    <row r="77" spans="1:19" s="229" customFormat="1" ht="18.5" x14ac:dyDescent="0.45">
      <c r="A77" s="57"/>
      <c r="B77" s="550"/>
      <c r="C77" s="551"/>
      <c r="D77" s="551"/>
      <c r="E77" s="552"/>
      <c r="F77" s="232"/>
      <c r="G77" s="238"/>
      <c r="H77" s="232"/>
      <c r="I77" s="232"/>
      <c r="J77" s="240" t="s">
        <v>730</v>
      </c>
      <c r="K77" s="230"/>
      <c r="L77" s="195"/>
      <c r="M77" s="236"/>
      <c r="O77" s="352"/>
      <c r="P77" s="352"/>
      <c r="R77" s="363"/>
      <c r="S77" s="363"/>
    </row>
    <row r="78" spans="1:19" s="229" customFormat="1" ht="18.5" x14ac:dyDescent="0.45">
      <c r="A78" s="84"/>
      <c r="B78" s="84"/>
      <c r="C78" s="84"/>
      <c r="D78" s="84"/>
      <c r="E78" s="84"/>
      <c r="F78" s="85"/>
      <c r="G78" s="235"/>
      <c r="H78" s="85"/>
      <c r="I78" s="85"/>
      <c r="J78" s="135"/>
      <c r="K78" s="230"/>
      <c r="L78" s="195"/>
      <c r="M78" s="236"/>
      <c r="O78" s="352"/>
      <c r="P78" s="352"/>
      <c r="R78" s="363"/>
      <c r="S78" s="363"/>
    </row>
    <row r="79" spans="1:19" s="229" customFormat="1" ht="46.4" customHeight="1" x14ac:dyDescent="0.45">
      <c r="A79" s="25">
        <v>11</v>
      </c>
      <c r="B79" s="553" t="s">
        <v>949</v>
      </c>
      <c r="C79" s="554"/>
      <c r="D79" s="554"/>
      <c r="E79" s="555"/>
      <c r="F79" s="25" t="s">
        <v>725</v>
      </c>
      <c r="G79" s="237"/>
      <c r="H79" s="237"/>
      <c r="I79" s="237"/>
      <c r="J79" s="237"/>
      <c r="K79" s="230"/>
      <c r="L79" s="236"/>
      <c r="M79" s="236"/>
      <c r="O79" s="352"/>
      <c r="P79" s="352"/>
      <c r="R79" s="363"/>
      <c r="S79" s="363"/>
    </row>
  </sheetData>
  <autoFilter ref="F2:M2" xr:uid="{00000000-0009-0000-0000-000002000000}"/>
  <mergeCells count="24">
    <mergeCell ref="R1:R2"/>
    <mergeCell ref="S1:S2"/>
    <mergeCell ref="B77:E77"/>
    <mergeCell ref="B79:E79"/>
    <mergeCell ref="O1:O2"/>
    <mergeCell ref="P1:P2"/>
    <mergeCell ref="Q1:Q2"/>
    <mergeCell ref="G1:G2"/>
    <mergeCell ref="B66:E66"/>
    <mergeCell ref="B1:E1"/>
    <mergeCell ref="I1:I2"/>
    <mergeCell ref="J1:J2"/>
    <mergeCell ref="L1:L2"/>
    <mergeCell ref="M1:M2"/>
    <mergeCell ref="B68:E68"/>
    <mergeCell ref="A1:A2"/>
    <mergeCell ref="F1:F2"/>
    <mergeCell ref="B74:E74"/>
    <mergeCell ref="B76:E76"/>
    <mergeCell ref="H1:H2"/>
    <mergeCell ref="B71:E71"/>
    <mergeCell ref="B72:E72"/>
    <mergeCell ref="B73:E73"/>
    <mergeCell ref="B67:E67"/>
  </mergeCells>
  <phoneticPr fontId="46" type="noConversion"/>
  <hyperlinks>
    <hyperlink ref="G39" location="land_and_water!AFFORESTATION_SP" display="AFFORESTATION_SP" xr:uid="{00000000-0004-0000-0200-000000000000}"/>
    <hyperlink ref="G40" location="land_and_water!PRIMARY_FOREST_PROTECTION_SP" display="LAND_PROTECTION_BY_POLICY_SP" xr:uid="{00000000-0004-0000-0200-000001000000}"/>
    <hyperlink ref="G42" location="land_and_water!TRADITIONAL_TO_INDUSTRIAL_AGRICULTURE_SP" display="TRADITIONAL_TO_INDUSTRIAL_AGRICULTURE_SP" xr:uid="{00000000-0004-0000-0200-000002000000}"/>
    <hyperlink ref="G43" location="land_and_water!CHANGE_TO_REGENERATIVE_AGRICULTURE_SP" display="CHANGE_TO_REGENERATIVE_AGRICULTURE_SP" xr:uid="{00000000-0004-0000-0200-000003000000}"/>
    <hyperlink ref="G44" location="land_and_water!DIET_ACORDING_TO_POLICIES_SP" display="DIET_ACORDING_TO_POLICIES_SP" xr:uid="{00000000-0004-0000-0200-000004000000}"/>
    <hyperlink ref="G41" location="land_and_water!SHARE_OF_CHANGE_TO_POLICY_DIET_SP" display="SHARE_OF_CHANGE_TO_POLICY_DIET_SP" xr:uid="{00000000-0004-0000-0200-000005000000}"/>
    <hyperlink ref="G45" location="land_and_water!PRIORITIES_OF_LAND_USE_CHANGE_SP" display="PRIORITIES_OF_LAND_USE_CHANGE_SP" xr:uid="{00000000-0004-0000-0200-000006000000}"/>
    <hyperlink ref="G21" location="'energy-transport'!REDUCTION_TRANSPORT_DEMAND_SP" display="REDUCTION_PASSENGER_TRANSPORT_DEMAND_SP" xr:uid="{00000000-0004-0000-0200-000007000000}"/>
    <hyperlink ref="G22" location="'energy-transport'!LOAD_FACTOR_SP" display="'energy-transport'!LOAD_FACTOR_SP" xr:uid="{00000000-0004-0000-0200-000008000000}"/>
    <hyperlink ref="G23" location="'energy-transport'!FUEL_CONSUMPTION_EFFICIENCY_CHANGE" display="'energy-transport'!FUEL_CONSUMPTION_EFFICIENCY_CHANGE" xr:uid="{00000000-0004-0000-0200-000009000000}"/>
    <hyperlink ref="G24" location="'energy-transport'!TRANSPORT_DEMAND_SHARE_SP" display="'energy-transport'!TRANSPORT_DEMAND_SHARE_SP" xr:uid="{00000000-0004-0000-0200-00000A000000}"/>
    <hyperlink ref="G29" location="'energy-transport'!V2G_SP" display="'energy-transport'!V2G_SP" xr:uid="{00000000-0004-0000-0200-00000B000000}"/>
    <hyperlink ref="G28" location="'energy-transport'!SC_SP" display="energy-transport'!SC_SP" xr:uid="{00000000-0004-0000-0200-00000C000000}"/>
    <hyperlink ref="G68" location="energy!SHARE_PV_INSTALLATIONS_SINGLE_FAMILY_VS_TOTAL_HOUSEHOLDS_BUILDINGS_SP_x" display="SHARE_PV_INSTALLATIONS_SINGLE_FAMILY_VS_TOTAL_HOUSEHOLDS_BUILDINGS_SP" xr:uid="{00000000-0004-0000-0200-00000D000000}"/>
    <hyperlink ref="G34" location="energy!ANNUAL_EFFICIENCY_INCREASE_PV_SP_x" display="ANNUAL_EFFICIENCY_INCREASE_PV_SP" xr:uid="{00000000-0004-0000-0200-00000E000000}"/>
    <hyperlink ref="G25" location="energy!PROTRA_CAPACITY_EXPANSION_PRIORITIES_VECTOR_SP" display="energy!PROTRA_CAPACITY_EXPANSION_PRIORITIES_VECTOR_SP" xr:uid="{00000000-0004-0000-0200-00000F000000}"/>
    <hyperlink ref="G4" location="demography!FERTILITY_RATES_SP" display="FERTILITY_RATES_SP" xr:uid="{00000000-0004-0000-0200-000010000000}"/>
    <hyperlink ref="G66" location="economy!SELECT_CLIMATE_CHANGE_IMPACT_UNCERTAINTY_SCENARIO_SP_" display="SELECT_CLIMATE_CHANGE_IMPACT_UNCERTAINTY_SCENARIO_SP" xr:uid="{00000000-0004-0000-0200-000011000000}"/>
    <hyperlink ref="G5" location="LIFE_EXPECTANCY_AT_BIRTH_SP" display="LIFE_EXPECTANCY_AT_BIRTH_SP" xr:uid="{00000000-0004-0000-0200-000012000000}"/>
    <hyperlink ref="G6" location="demography!MIGRATION_SP" display="MIGRATION_SP" xr:uid="{00000000-0004-0000-0200-000013000000}"/>
    <hyperlink ref="G15" location="economy!CO2_PRICE_S" display="CO2_PRICE_SP" xr:uid="{00000000-0004-0000-0200-000014000000}"/>
    <hyperlink ref="G8" location="VARIATION_OF_AVERAGE_PEOPLE_PER_HOUSEHOLD_IN_NON_EU_REGIONS_SP" display="VARIATION_OF_AVERAGE_PEOPLE_PER_HOUSEHOLD_IN_NON_EU_REGIONS_SP" xr:uid="{00000000-0004-0000-0200-000015000000}"/>
    <hyperlink ref="G17" location="RATIO_OF_MAXIMUM_ANUAL_LOAN_PAYMENT_OVER_DISPOSABLE_INCOME_S" display="RATIO_OF_MAXIMUM_ANUAL_LOAN_PAYMENT_OVER_DISPOSABLE_INCOME_S" xr:uid="{00000000-0004-0000-0200-000016000000}"/>
    <hyperlink ref="G18" location="MAXIMUM_YEARS_TO_REPAY_A_LOAN_S" display="MAXIMUM_YEARS_TO_REPAY_A_LOAN_SP" xr:uid="{00000000-0004-0000-0200-000017000000}"/>
    <hyperlink ref="G35" location="materials!OPEC_OIL_TARGET_PRICE_SP" display="OPEC_OIL_TARGET_PRICE_SP" xr:uid="{00000000-0004-0000-0200-000018000000}"/>
    <hyperlink ref="G37" location="materials!REDUCTION_RATE_MATERIAL_INTENSITY_PV_PANELS_SP" display="REDUCTION_RATE_MATERIAL_INTENSITY_PV_PANELS_SP" xr:uid="{00000000-0004-0000-0200-000019000000}"/>
    <hyperlink ref="G36" location="materials!TAX_RATE_ON_EXTRATION_OF_RESOURCES_SP" display="TAX_RATE_ON_EXTRATION_OF_RESOURCES_SP" xr:uid="{00000000-0004-0000-0200-00001A000000}"/>
    <hyperlink ref="G72" location="CLIMATE_SENSITIVITY_SP" display="CLIMATE_SENSITIVITY_SP" xr:uid="{00000000-0004-0000-0200-00001B000000}"/>
    <hyperlink ref="G74" location="SELECT_GWP_TIME_FRAME_SP" display="SELECT_GWP_TIME_FRAME_SP" xr:uid="{00000000-0004-0000-0200-00001C000000}"/>
    <hyperlink ref="G73" location="SELECT_RCP_FOR_EXOGENOUS_GHG_EMISSIONS_SP" display="SELECT_RCP_FOR_EXOGENOUS_GHG_EMISSIONS_SP" xr:uid="{00000000-0004-0000-0200-00001D000000}"/>
    <hyperlink ref="G76" location="materials!SELECT_URANIUM_MAX_SUPPLY_CURVE_S" display="SELECT_URANIUM_MAXIMUM_SUPPLY_CURVE_SP" xr:uid="{00000000-0004-0000-0200-00001E000000}"/>
    <hyperlink ref="G19" location="energy!ENERGY_EFFICIENCY_ANNUAL_IMPROVEMENT_S" display="ENERGY EFFICIENCY ANNUAL IMPROVEMENT SP" xr:uid="{00000000-0004-0000-0200-00001F000000}"/>
    <hyperlink ref="G20" location="energy!FINAL_ENERGY_SUBSTITUTION_S" display="FINAL_ENERGY_SUBSTITUTION_SP" xr:uid="{00000000-0004-0000-0200-000020000000}"/>
    <hyperlink ref="G30" location="energy!FLEXIBLE_ELEC_DEMAND_SP" display="energy!FLEXIBLE_ELEC_DEMAND_SP" xr:uid="{00000000-0004-0000-0200-000021000000}"/>
    <hyperlink ref="G50" location="land_and_water!SOLAR_LAND_FROM_OTHERS_SP" display="land_and_water!SOLAR_LAND_FROM_OTHERS_SP" xr:uid="{00000000-0004-0000-0200-000022000000}"/>
    <hyperlink ref="G51" location="land_and_water!PRIORITIES_OF_LAND_PRODUCTS_DISTRIBUTION_AMONG_REGIONS_SP" display="land_and_water!PRIORITIES_OF_LAND_PRODUCTS_DISTRIBUTION_AMONG_REGIONS_SP" xr:uid="{00000000-0004-0000-0200-000023000000}"/>
    <hyperlink ref="G52" location="land_and_water!WIDTH_OF_LAND_PRODUCTS_DISTRIBUTION_AMONG_REGIONS_SP" display="WIDTH_OF_LAND_PRODUCTS_DISTRIBUTION_AMONG_REGIONS_SP" xr:uid="{00000000-0004-0000-0200-000024000000}"/>
    <hyperlink ref="G53" location="land_and_water!LAND_PRODUCTS_GLOBAL_POOL_SP" display="land_and_water!LAND_PRODUCTS_GLOBAL_POOL_SP" xr:uid="{00000000-0004-0000-0200-000025000000}"/>
    <hyperlink ref="G54" location="land_and_water!CROPS_FOR_ENERGY_SP" display="land_and_water!CROPS_FOR_ENERGY_SP" xr:uid="{00000000-0004-0000-0200-000026000000}"/>
    <hyperlink ref="G55" location="land_and_water!WOOD_FOR_ENERGY_SP" display="WOOD_FOR_ENERGY_SP" xr:uid="{00000000-0004-0000-0200-000027000000}"/>
    <hyperlink ref="G56" location="land_and_water!EFFECT_OIL_AND_GAS_ON_AGRICULTURE_SP" display="land_and_water!EFFECT_OIL_AND_GAS_ON_AGRICULTURE_SP" xr:uid="{00000000-0004-0000-0200-000028000000}"/>
    <hyperlink ref="G57" location="land_and_water!SOLARLAND_MANAGEMENT_SP" display="land_and_water!SOLARLAND_MANAGEMENT_SP" xr:uid="{00000000-0004-0000-0200-000029000000}"/>
    <hyperlink ref="G58" location="land_and_water!WATER_EFFICIENCY_SP" display="WATER_EFFICIENCY_SP" xr:uid="{00000000-0004-0000-0200-00002A000000}"/>
    <hyperlink ref="G7" location="SLOPE_EVOLUTION_OF_EU27_HOUSEHOLDS_COMPOSITION" display="SELECT_SLOPE_EVOLUTION_OF_EU27_HOUSEHOLDS_COMPOSITION_SP" xr:uid="{00000000-0004-0000-0200-00002B000000}"/>
    <hyperlink ref="G9" location="GENDER_PARITY_INDEX_TARGET" display="GENDER PARITY INDEX TARGET" xr:uid="{00000000-0004-0000-0200-00002C000000}"/>
    <hyperlink ref="G10" location="economy!CAPITAL_PRODUCTIVITY_VARIATION" display="economy!CAPITAL_PRODUCTIVITY_VARIATION" xr:uid="{00000000-0004-0000-0200-00002D000000}"/>
    <hyperlink ref="G11" location="economy!LABOUR_PRODUCTIVITY_VARIATION" display="economy!LABOUR_PRODUCTIVITY_VARIATION" xr:uid="{00000000-0004-0000-0200-00002E000000}"/>
    <hyperlink ref="G12" location="economy!WORKING_TIME_VARIATION_S" display="WORKING_TIME_VARIATION_SP" xr:uid="{00000000-0004-0000-0200-00002F000000}"/>
    <hyperlink ref="G13" location="economy!DEBT_INTEREST_RATE_TARGET_S" display="DEBT_INTEREST_RATE_TARGET_SP" xr:uid="{00000000-0004-0000-0200-000030000000}"/>
    <hyperlink ref="G14" location="economy!GOVERNMENT_BUDGET_BALANCE_TO_GDP_OBJECTIVE_TARGET_SP" display="economy!GOVERNMENT_BUDGET_BALANCE_TO_GDP_OBJECTIVE_TARGET_SP" xr:uid="{00000000-0004-0000-0200-000031000000}"/>
    <hyperlink ref="G26" location="energy!PROTRA_UTILIZATION_PRIORITIES_POLICYWEIGHT_S" display="PROTRA_UTILIZATION_PRIORITIES_POLICYWEIGHT_SP" xr:uid="{00000000-0004-0000-0200-000032000000}"/>
    <hyperlink ref="G38" location="materials!MATERIALS_RECYCLING_SP" display="materials!MATERIALS_RECYCLING_SP" xr:uid="{00000000-0004-0000-0200-000033000000}"/>
    <hyperlink ref="G46" location="land_and_water!URBAN_LAND_DENSITY_SP" display="land_and_water!URBAN_LAND_DENSITY_SP" xr:uid="{00000000-0004-0000-0200-000034000000}"/>
    <hyperlink ref="G47" location="land_and_water!SOIL_MANAGEMENT_IN_GRASSLANDS_SP" display="SOIL_MANAGEMENT_IN_GRASSLANDS_SP" xr:uid="{00000000-0004-0000-0200-000035000000}"/>
    <hyperlink ref="G60" location="land_and_water!GRASSLAND_MANAGEMENT_SP" display="GRASSLAND_MANAGEMENT_SP" xr:uid="{00000000-0004-0000-0200-000036000000}"/>
    <hyperlink ref="G33" location="energy!SELECT_ROOFTOP_USE_SOLAR_TECHNOLOGIE_SP" display="SELECT_ROOFTOP_USE_SOLAR_TECHNOLOGIES_SP" xr:uid="{00000000-0004-0000-0200-000037000000}"/>
    <hyperlink ref="G71" location="energy!SELECT_EROI_MIN_POTENTIAL_WIND_SOLAR_SP" display="SELECT_EROI_MIN_POTENTIAL_SOLAR_WIND_SP" xr:uid="{00000000-0004-0000-0200-000038000000}"/>
    <hyperlink ref="G16" location="BASIC_INCOME_SP" display="BASIC INCOME SP" xr:uid="{00000000-0004-0000-0200-000039000000}"/>
    <hyperlink ref="G67" location="SELECT_CLIMATE_HAZARD_SP" display="SELECT_CLIMATE_HAZARDS_SP" xr:uid="{00000000-0004-0000-0200-00003A000000}"/>
    <hyperlink ref="G75" location="FOSSIL_RESOURCE_ESTIMATION_LOW_MED_HIGH_OTHER_SP" display="FOSSIL_RESOURCE_ESTIMATION_LOW_MED_HIGH_OTHER_SP" xr:uid="{00000000-0004-0000-0200-00003B000000}"/>
    <hyperlink ref="G31" location="energy!TARGET_SHARE_BIOENERGY_IN_FOSSIL_LIQUIDS_AND_GASES_SP" display="SHARE_BIOENERGY_IN_FOSSIL_LIQUIDS_AND_GASES_SP" xr:uid="{00000000-0004-0000-0200-00003C000000}"/>
    <hyperlink ref="G69" location="SELECT_CAPACITY_INVESTMENT_COST_DEVELOPMENT_SP" display="SELECT_CAPACITY_INVESTMENT_COST_DEVELOPMENT_SP" xr:uid="{00000000-0004-0000-0200-00003D000000}"/>
    <hyperlink ref="G70" location="energy!SELECT_AVAILABILITY_UNMATURE_ENERGY_TECHNOLOGIES_SP" display="SELECT_AVAILABILITY_UNMATURE_ENERGY_TECHNOLOGIES_SP" xr:uid="{00000000-0004-0000-0200-00003E000000}"/>
    <hyperlink ref="G59" location="MANURE_MANAGEMENT_SYSTEM_SP" display="MANURE MANAGEMENT SYSTEM_SP" xr:uid="{00000000-0004-0000-0200-00003F000000}"/>
    <hyperlink ref="G49" location="FORESTRY_SELF_SUFFICIENCY_SP" display="FORESTRY_SELF_SUFFICIENCY_SP" xr:uid="{00000000-0004-0000-0200-000040000000}"/>
    <hyperlink ref="G32" location="SHARE_FE_LIQUID_AND_GAS_SUBSTITUTED_BY_H2_SYNFUELS_SP" display="SHARE_FE_LIQUID_AND_GAS_SUBSTITUTED_BY_H2_SYNFUELS_SP" xr:uid="{00000000-0004-0000-0200-000041000000}"/>
    <hyperlink ref="G27" location="EXOGENOUS_CAPACITY_EXPANSION_VARIABILITY_MANAGEMENT_OPTIONS_SP" display="EXOGENOUS_CAPACITY_EXPANSION_VARIABILITY_MANAGEMENT_OPTIONS_SP" xr:uid="{00000000-0004-0000-0200-000042000000}"/>
    <hyperlink ref="G48" location="FOREST_LOSS_LIMIT_SP" display="FOREST_LOSS LIMIT_SP" xr:uid="{68E1D28E-3D37-41F1-9E83-42EC126C8E22}"/>
  </hyperlink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1"/>
  </sheetPr>
  <dimension ref="A1:J44"/>
  <sheetViews>
    <sheetView zoomScale="90" zoomScaleNormal="90" workbookViewId="0">
      <selection activeCell="F42" sqref="F42"/>
    </sheetView>
  </sheetViews>
  <sheetFormatPr baseColWidth="10" defaultColWidth="10.90625" defaultRowHeight="14.5" x14ac:dyDescent="0.35"/>
  <cols>
    <col min="1" max="1" width="3.453125" style="283" customWidth="1"/>
    <col min="2" max="2" width="39.54296875" style="277" customWidth="1"/>
    <col min="3" max="5" width="8.54296875" customWidth="1"/>
    <col min="6" max="6" width="18.54296875" customWidth="1"/>
    <col min="7" max="7" width="27.08984375" customWidth="1"/>
    <col min="8" max="8" width="77.54296875" style="277" customWidth="1"/>
    <col min="9" max="9" width="41.453125" customWidth="1"/>
    <col min="10" max="10" width="38.54296875" customWidth="1"/>
  </cols>
  <sheetData>
    <row r="1" spans="1:10" ht="29" x14ac:dyDescent="0.35">
      <c r="A1" s="250"/>
      <c r="B1" s="251" t="s">
        <v>820</v>
      </c>
      <c r="C1" s="252" t="s">
        <v>821</v>
      </c>
      <c r="D1" s="252" t="s">
        <v>822</v>
      </c>
      <c r="E1" s="252" t="s">
        <v>823</v>
      </c>
      <c r="F1" s="252" t="s">
        <v>824</v>
      </c>
      <c r="G1" s="252" t="s">
        <v>825</v>
      </c>
      <c r="H1" s="251" t="s">
        <v>826</v>
      </c>
      <c r="I1" s="251" t="s">
        <v>827</v>
      </c>
      <c r="J1" s="251" t="s">
        <v>828</v>
      </c>
    </row>
    <row r="2" spans="1:10" x14ac:dyDescent="0.35">
      <c r="A2" s="253" t="s">
        <v>829</v>
      </c>
      <c r="B2" s="254"/>
      <c r="C2" s="255"/>
      <c r="D2" s="255"/>
      <c r="E2" s="255"/>
      <c r="F2" s="256"/>
      <c r="G2" s="255"/>
      <c r="H2" s="254"/>
      <c r="I2" s="254"/>
      <c r="J2" s="254"/>
    </row>
    <row r="3" spans="1:10" ht="159.5" x14ac:dyDescent="0.35">
      <c r="A3" s="257">
        <v>1</v>
      </c>
      <c r="B3" s="258" t="s">
        <v>830</v>
      </c>
      <c r="C3" t="s">
        <v>831</v>
      </c>
      <c r="D3" t="s">
        <v>831</v>
      </c>
      <c r="E3" t="s">
        <v>832</v>
      </c>
      <c r="F3" s="562" t="s">
        <v>833</v>
      </c>
      <c r="G3" s="562" t="s">
        <v>834</v>
      </c>
      <c r="H3" s="259" t="s">
        <v>835</v>
      </c>
      <c r="I3" s="259" t="s">
        <v>836</v>
      </c>
      <c r="J3" s="259" t="s">
        <v>837</v>
      </c>
    </row>
    <row r="4" spans="1:10" ht="101.5" x14ac:dyDescent="0.35">
      <c r="A4" s="257">
        <v>2</v>
      </c>
      <c r="B4" s="258" t="s">
        <v>838</v>
      </c>
      <c r="C4" t="s">
        <v>831</v>
      </c>
      <c r="D4" s="260" t="s">
        <v>839</v>
      </c>
      <c r="E4" s="260" t="s">
        <v>840</v>
      </c>
      <c r="F4" s="559"/>
      <c r="G4" s="559"/>
      <c r="H4" s="259" t="s">
        <v>841</v>
      </c>
      <c r="I4" s="24" t="s">
        <v>842</v>
      </c>
      <c r="J4" s="24" t="s">
        <v>843</v>
      </c>
    </row>
    <row r="5" spans="1:10" ht="58" x14ac:dyDescent="0.35">
      <c r="A5" s="257">
        <v>3</v>
      </c>
      <c r="B5" s="258" t="s">
        <v>844</v>
      </c>
      <c r="C5" t="s">
        <v>831</v>
      </c>
      <c r="D5" t="s">
        <v>831</v>
      </c>
      <c r="E5" t="s">
        <v>832</v>
      </c>
      <c r="F5" s="559"/>
      <c r="G5" s="559"/>
      <c r="H5" s="259" t="s">
        <v>845</v>
      </c>
      <c r="I5" s="24"/>
      <c r="J5" s="24" t="s">
        <v>846</v>
      </c>
    </row>
    <row r="6" spans="1:10" ht="72.5" x14ac:dyDescent="0.35">
      <c r="A6" s="257">
        <v>4</v>
      </c>
      <c r="B6" s="258" t="s">
        <v>847</v>
      </c>
      <c r="C6" t="s">
        <v>831</v>
      </c>
      <c r="D6" t="s">
        <v>832</v>
      </c>
      <c r="E6" t="s">
        <v>832</v>
      </c>
      <c r="F6" s="1" t="s">
        <v>848</v>
      </c>
      <c r="H6" s="259" t="s">
        <v>849</v>
      </c>
      <c r="I6" s="24" t="s">
        <v>850</v>
      </c>
      <c r="J6" s="24" t="s">
        <v>851</v>
      </c>
    </row>
    <row r="7" spans="1:10" ht="145" x14ac:dyDescent="0.35">
      <c r="A7" s="257">
        <v>5</v>
      </c>
      <c r="B7" s="258" t="s">
        <v>852</v>
      </c>
      <c r="C7" t="s">
        <v>831</v>
      </c>
      <c r="D7" t="s">
        <v>831</v>
      </c>
      <c r="E7" t="s">
        <v>832</v>
      </c>
      <c r="F7" s="28" t="s">
        <v>853</v>
      </c>
      <c r="G7" s="157" t="s">
        <v>854</v>
      </c>
      <c r="H7" s="259" t="s">
        <v>855</v>
      </c>
      <c r="I7" s="24" t="s">
        <v>856</v>
      </c>
      <c r="J7" s="24" t="s">
        <v>857</v>
      </c>
    </row>
    <row r="8" spans="1:10" ht="130.5" x14ac:dyDescent="0.35">
      <c r="A8" s="257">
        <v>6</v>
      </c>
      <c r="B8" s="258" t="s">
        <v>858</v>
      </c>
      <c r="C8" t="s">
        <v>831</v>
      </c>
      <c r="D8" t="s">
        <v>831</v>
      </c>
      <c r="E8" s="260" t="s">
        <v>859</v>
      </c>
      <c r="F8" s="157" t="s">
        <v>860</v>
      </c>
      <c r="H8" s="259" t="s">
        <v>861</v>
      </c>
      <c r="I8" s="24" t="s">
        <v>862</v>
      </c>
      <c r="J8" s="24" t="s">
        <v>863</v>
      </c>
    </row>
    <row r="9" spans="1:10" ht="58" x14ac:dyDescent="0.35">
      <c r="A9" s="257">
        <v>7</v>
      </c>
      <c r="B9" s="258" t="s">
        <v>864</v>
      </c>
      <c r="C9" s="260" t="s">
        <v>865</v>
      </c>
      <c r="D9" s="260" t="s">
        <v>866</v>
      </c>
      <c r="E9" s="260" t="s">
        <v>867</v>
      </c>
      <c r="F9" s="559" t="s">
        <v>868</v>
      </c>
      <c r="H9" s="259" t="s">
        <v>869</v>
      </c>
      <c r="I9" s="24"/>
      <c r="J9" s="24"/>
    </row>
    <row r="10" spans="1:10" ht="101.5" x14ac:dyDescent="0.35">
      <c r="A10" s="257">
        <v>8</v>
      </c>
      <c r="B10" s="258" t="s">
        <v>870</v>
      </c>
      <c r="C10" t="s">
        <v>831</v>
      </c>
      <c r="D10" t="s">
        <v>832</v>
      </c>
      <c r="E10" t="s">
        <v>831</v>
      </c>
      <c r="F10" s="559"/>
      <c r="H10" s="259" t="s">
        <v>871</v>
      </c>
      <c r="I10" s="24" t="s">
        <v>872</v>
      </c>
      <c r="J10" s="24"/>
    </row>
    <row r="11" spans="1:10" ht="145" x14ac:dyDescent="0.35">
      <c r="A11" s="257">
        <v>9</v>
      </c>
      <c r="B11" s="258" t="s">
        <v>873</v>
      </c>
      <c r="C11" t="s">
        <v>831</v>
      </c>
      <c r="D11" t="s">
        <v>832</v>
      </c>
      <c r="E11" t="s">
        <v>831</v>
      </c>
      <c r="F11" s="157" t="s">
        <v>874</v>
      </c>
      <c r="G11" s="157" t="s">
        <v>834</v>
      </c>
      <c r="H11" s="259" t="s">
        <v>875</v>
      </c>
      <c r="I11" s="24" t="s">
        <v>876</v>
      </c>
      <c r="J11" s="24"/>
    </row>
    <row r="12" spans="1:10" ht="97.4" customHeight="1" x14ac:dyDescent="0.35">
      <c r="A12" s="257">
        <v>10</v>
      </c>
      <c r="B12" s="258" t="s">
        <v>877</v>
      </c>
      <c r="C12" s="261" t="s">
        <v>878</v>
      </c>
      <c r="D12" s="261" t="s">
        <v>879</v>
      </c>
      <c r="E12" s="262" t="s">
        <v>832</v>
      </c>
      <c r="F12" s="157" t="s">
        <v>880</v>
      </c>
      <c r="H12" s="263" t="s">
        <v>881</v>
      </c>
      <c r="I12" s="24"/>
      <c r="J12" s="24"/>
    </row>
    <row r="13" spans="1:10" x14ac:dyDescent="0.35">
      <c r="A13" s="264" t="s">
        <v>882</v>
      </c>
      <c r="B13" s="265"/>
      <c r="C13" s="266"/>
      <c r="D13" s="266"/>
      <c r="E13" s="265"/>
      <c r="F13" s="265"/>
      <c r="G13" s="265"/>
      <c r="H13" s="265"/>
      <c r="I13" s="265"/>
      <c r="J13" s="265"/>
    </row>
    <row r="14" spans="1:10" ht="29" x14ac:dyDescent="0.35">
      <c r="A14" s="267">
        <v>11</v>
      </c>
      <c r="B14" s="268" t="s">
        <v>883</v>
      </c>
      <c r="C14" t="s">
        <v>831</v>
      </c>
      <c r="D14" t="s">
        <v>832</v>
      </c>
      <c r="E14" t="s">
        <v>832</v>
      </c>
      <c r="F14" s="559" t="s">
        <v>884</v>
      </c>
      <c r="G14" s="559" t="s">
        <v>885</v>
      </c>
      <c r="H14" s="259" t="s">
        <v>886</v>
      </c>
    </row>
    <row r="15" spans="1:10" ht="41.4" customHeight="1" x14ac:dyDescent="0.35">
      <c r="A15" s="267">
        <v>12</v>
      </c>
      <c r="B15" s="268" t="s">
        <v>887</v>
      </c>
      <c r="C15" t="s">
        <v>831</v>
      </c>
      <c r="D15" t="s">
        <v>832</v>
      </c>
      <c r="E15" t="s">
        <v>832</v>
      </c>
      <c r="F15" s="559"/>
      <c r="G15" s="559"/>
      <c r="H15" s="259" t="s">
        <v>888</v>
      </c>
    </row>
    <row r="16" spans="1:10" ht="29" x14ac:dyDescent="0.35">
      <c r="A16" s="267">
        <v>13</v>
      </c>
      <c r="B16" s="268" t="s">
        <v>889</v>
      </c>
      <c r="C16" t="s">
        <v>831</v>
      </c>
      <c r="D16" t="s">
        <v>831</v>
      </c>
      <c r="E16" t="s">
        <v>832</v>
      </c>
      <c r="H16" s="259" t="s">
        <v>890</v>
      </c>
    </row>
    <row r="17" spans="1:10" ht="58" x14ac:dyDescent="0.35">
      <c r="A17" s="267">
        <v>14</v>
      </c>
      <c r="B17" s="268" t="s">
        <v>891</v>
      </c>
      <c r="C17" s="269" t="s">
        <v>831</v>
      </c>
      <c r="D17" s="270" t="s">
        <v>832</v>
      </c>
      <c r="E17" s="269" t="s">
        <v>832</v>
      </c>
      <c r="H17" s="271" t="s">
        <v>892</v>
      </c>
    </row>
    <row r="18" spans="1:10" x14ac:dyDescent="0.35">
      <c r="A18" s="272" t="s">
        <v>893</v>
      </c>
      <c r="B18" s="273"/>
      <c r="C18" s="274"/>
      <c r="D18" s="274"/>
      <c r="E18" s="274"/>
      <c r="F18" s="274"/>
      <c r="G18" s="273"/>
      <c r="H18" s="273"/>
      <c r="I18" s="274"/>
      <c r="J18" s="274"/>
    </row>
    <row r="19" spans="1:10" ht="72.5" x14ac:dyDescent="0.35">
      <c r="A19" s="275">
        <v>15</v>
      </c>
      <c r="B19" s="276" t="s">
        <v>894</v>
      </c>
      <c r="C19" t="s">
        <v>832</v>
      </c>
      <c r="D19" s="260" t="s">
        <v>895</v>
      </c>
      <c r="E19" t="s">
        <v>832</v>
      </c>
      <c r="F19" s="560" t="s">
        <v>868</v>
      </c>
      <c r="G19" s="561" t="s">
        <v>896</v>
      </c>
      <c r="H19" s="259" t="s">
        <v>897</v>
      </c>
    </row>
    <row r="20" spans="1:10" ht="72.5" x14ac:dyDescent="0.35">
      <c r="A20" s="275">
        <v>16</v>
      </c>
      <c r="B20" s="276" t="s">
        <v>898</v>
      </c>
      <c r="C20" t="s">
        <v>832</v>
      </c>
      <c r="D20" s="260" t="s">
        <v>895</v>
      </c>
      <c r="E20" t="s">
        <v>832</v>
      </c>
      <c r="F20" s="559"/>
      <c r="G20" s="561"/>
      <c r="H20" s="259" t="s">
        <v>899</v>
      </c>
    </row>
    <row r="21" spans="1:10" ht="188.5" x14ac:dyDescent="0.35">
      <c r="A21" s="275">
        <v>17</v>
      </c>
      <c r="B21" s="276" t="s">
        <v>900</v>
      </c>
      <c r="C21" s="260" t="s">
        <v>901</v>
      </c>
      <c r="D21" s="260" t="s">
        <v>902</v>
      </c>
      <c r="E21" s="260" t="s">
        <v>903</v>
      </c>
      <c r="F21" s="559"/>
      <c r="G21" s="561"/>
      <c r="H21" s="259" t="s">
        <v>904</v>
      </c>
    </row>
    <row r="22" spans="1:10" ht="29" x14ac:dyDescent="0.35">
      <c r="A22" s="275">
        <v>19</v>
      </c>
      <c r="B22" s="276" t="s">
        <v>905</v>
      </c>
      <c r="C22" t="s">
        <v>832</v>
      </c>
      <c r="D22" t="s">
        <v>832</v>
      </c>
      <c r="E22" t="s">
        <v>832</v>
      </c>
      <c r="F22" s="559"/>
      <c r="G22" s="561"/>
      <c r="H22" s="259" t="s">
        <v>906</v>
      </c>
    </row>
    <row r="23" spans="1:10" ht="29" x14ac:dyDescent="0.35">
      <c r="A23" s="275">
        <v>20</v>
      </c>
      <c r="B23" s="276" t="s">
        <v>907</v>
      </c>
      <c r="C23" t="s">
        <v>832</v>
      </c>
      <c r="D23" t="s">
        <v>832</v>
      </c>
      <c r="E23" t="s">
        <v>832</v>
      </c>
      <c r="F23" s="559"/>
      <c r="G23" s="561"/>
      <c r="H23" s="259" t="s">
        <v>908</v>
      </c>
    </row>
    <row r="24" spans="1:10" ht="29" x14ac:dyDescent="0.35">
      <c r="A24" s="275">
        <v>21</v>
      </c>
      <c r="B24" s="276" t="s">
        <v>909</v>
      </c>
      <c r="C24" t="s">
        <v>832</v>
      </c>
      <c r="D24" t="s">
        <v>832</v>
      </c>
      <c r="E24" t="s">
        <v>832</v>
      </c>
      <c r="F24" s="559"/>
      <c r="G24" s="561"/>
    </row>
    <row r="25" spans="1:10" ht="29" x14ac:dyDescent="0.35">
      <c r="A25" s="275">
        <v>22</v>
      </c>
      <c r="B25" s="276" t="s">
        <v>910</v>
      </c>
      <c r="C25" t="s">
        <v>832</v>
      </c>
      <c r="D25" t="s">
        <v>832</v>
      </c>
      <c r="E25" t="s">
        <v>832</v>
      </c>
      <c r="F25" s="559"/>
      <c r="G25" s="561"/>
      <c r="H25" s="277" t="s">
        <v>911</v>
      </c>
    </row>
    <row r="26" spans="1:10" ht="43.5" x14ac:dyDescent="0.35">
      <c r="A26" s="275">
        <v>23</v>
      </c>
      <c r="B26" s="276" t="s">
        <v>912</v>
      </c>
      <c r="C26" t="s">
        <v>832</v>
      </c>
      <c r="D26" t="s">
        <v>832</v>
      </c>
      <c r="E26" t="s">
        <v>832</v>
      </c>
      <c r="F26" s="559"/>
      <c r="G26" s="561"/>
      <c r="H26" s="259" t="s">
        <v>913</v>
      </c>
    </row>
    <row r="27" spans="1:10" ht="101.5" x14ac:dyDescent="0.35">
      <c r="A27" s="275"/>
      <c r="B27" s="276" t="s">
        <v>914</v>
      </c>
      <c r="C27" t="s">
        <v>832</v>
      </c>
      <c r="D27" t="s">
        <v>832</v>
      </c>
      <c r="E27" t="s">
        <v>832</v>
      </c>
      <c r="F27" s="157" t="s">
        <v>915</v>
      </c>
      <c r="G27" s="157" t="s">
        <v>916</v>
      </c>
      <c r="H27" s="259" t="s">
        <v>917</v>
      </c>
    </row>
    <row r="28" spans="1:10" x14ac:dyDescent="0.35">
      <c r="A28" s="278" t="s">
        <v>918</v>
      </c>
      <c r="B28" s="279"/>
      <c r="C28" s="280"/>
      <c r="D28" s="280"/>
      <c r="E28" s="280"/>
      <c r="F28" s="280"/>
      <c r="G28" s="280"/>
      <c r="H28" s="279"/>
      <c r="I28" s="280"/>
      <c r="J28" s="280"/>
    </row>
    <row r="29" spans="1:10" x14ac:dyDescent="0.35">
      <c r="A29" s="281">
        <v>24</v>
      </c>
      <c r="B29" s="282" t="s">
        <v>919</v>
      </c>
      <c r="C29" t="s">
        <v>832</v>
      </c>
      <c r="D29" t="s">
        <v>832</v>
      </c>
      <c r="E29" t="s">
        <v>832</v>
      </c>
      <c r="F29" s="558" t="s">
        <v>920</v>
      </c>
      <c r="G29" s="558"/>
      <c r="H29" s="277" t="s">
        <v>921</v>
      </c>
    </row>
    <row r="30" spans="1:10" ht="72.5" x14ac:dyDescent="0.35">
      <c r="A30" s="281">
        <v>25</v>
      </c>
      <c r="B30" s="282" t="s">
        <v>922</v>
      </c>
      <c r="C30" t="s">
        <v>832</v>
      </c>
      <c r="D30" t="s">
        <v>832</v>
      </c>
      <c r="E30" t="s">
        <v>832</v>
      </c>
      <c r="F30" s="559"/>
      <c r="G30" s="559"/>
      <c r="H30" s="259" t="s">
        <v>923</v>
      </c>
    </row>
    <row r="31" spans="1:10" ht="29" x14ac:dyDescent="0.35">
      <c r="A31" s="281">
        <v>26</v>
      </c>
      <c r="B31" s="282" t="s">
        <v>924</v>
      </c>
      <c r="C31" t="s">
        <v>832</v>
      </c>
      <c r="D31" t="s">
        <v>832</v>
      </c>
      <c r="E31" t="s">
        <v>832</v>
      </c>
      <c r="F31" s="559"/>
      <c r="G31" s="559"/>
      <c r="H31" s="259" t="s">
        <v>925</v>
      </c>
    </row>
    <row r="32" spans="1:10" ht="43.5" x14ac:dyDescent="0.35">
      <c r="A32" s="281">
        <v>27</v>
      </c>
      <c r="B32" s="282" t="s">
        <v>926</v>
      </c>
      <c r="C32" t="s">
        <v>832</v>
      </c>
      <c r="D32" t="s">
        <v>832</v>
      </c>
      <c r="E32" t="s">
        <v>832</v>
      </c>
      <c r="F32" s="157" t="s">
        <v>927</v>
      </c>
      <c r="H32" s="259"/>
    </row>
    <row r="33" spans="1:9" ht="29" x14ac:dyDescent="0.35">
      <c r="A33" s="281">
        <v>28</v>
      </c>
      <c r="B33" s="282" t="s">
        <v>928</v>
      </c>
      <c r="C33" t="s">
        <v>832</v>
      </c>
      <c r="D33" t="s">
        <v>832</v>
      </c>
      <c r="E33" t="s">
        <v>832</v>
      </c>
      <c r="F33" s="559" t="s">
        <v>929</v>
      </c>
      <c r="G33" s="559" t="s">
        <v>930</v>
      </c>
      <c r="H33" s="259" t="s">
        <v>931</v>
      </c>
    </row>
    <row r="34" spans="1:9" x14ac:dyDescent="0.35">
      <c r="A34" s="281">
        <v>29</v>
      </c>
      <c r="B34" s="282" t="s">
        <v>932</v>
      </c>
      <c r="C34" t="s">
        <v>832</v>
      </c>
      <c r="D34" t="s">
        <v>832</v>
      </c>
      <c r="E34" t="s">
        <v>832</v>
      </c>
      <c r="F34" s="559"/>
      <c r="G34" s="559"/>
      <c r="H34" s="277" t="s">
        <v>933</v>
      </c>
    </row>
    <row r="35" spans="1:9" x14ac:dyDescent="0.35">
      <c r="A35" s="281">
        <v>30</v>
      </c>
      <c r="B35" s="282" t="s">
        <v>934</v>
      </c>
      <c r="C35" t="s">
        <v>832</v>
      </c>
      <c r="D35" t="s">
        <v>832</v>
      </c>
      <c r="E35" t="s">
        <v>832</v>
      </c>
      <c r="F35" s="559"/>
      <c r="G35" s="559"/>
      <c r="H35" s="277" t="s">
        <v>935</v>
      </c>
    </row>
    <row r="36" spans="1:9" ht="72.5" x14ac:dyDescent="0.35">
      <c r="A36" s="281">
        <v>31</v>
      </c>
      <c r="B36" s="282" t="s">
        <v>936</v>
      </c>
      <c r="C36" t="s">
        <v>832</v>
      </c>
      <c r="D36" t="s">
        <v>832</v>
      </c>
      <c r="E36" t="s">
        <v>832</v>
      </c>
      <c r="F36" s="1" t="s">
        <v>937</v>
      </c>
      <c r="H36" s="259" t="s">
        <v>938</v>
      </c>
      <c r="I36" s="1" t="s">
        <v>939</v>
      </c>
    </row>
    <row r="37" spans="1:9" ht="29" x14ac:dyDescent="0.35">
      <c r="A37" s="281">
        <v>32</v>
      </c>
      <c r="B37" s="282" t="s">
        <v>940</v>
      </c>
      <c r="C37" t="s">
        <v>832</v>
      </c>
      <c r="D37" t="s">
        <v>832</v>
      </c>
      <c r="E37" t="s">
        <v>832</v>
      </c>
      <c r="F37" s="559" t="s">
        <v>941</v>
      </c>
      <c r="G37" s="559" t="s">
        <v>942</v>
      </c>
    </row>
    <row r="38" spans="1:9" ht="42.65" customHeight="1" x14ac:dyDescent="0.35">
      <c r="A38" s="281">
        <v>33</v>
      </c>
      <c r="B38" s="282" t="s">
        <v>943</v>
      </c>
      <c r="C38" t="s">
        <v>832</v>
      </c>
      <c r="D38" t="s">
        <v>832</v>
      </c>
      <c r="E38" t="s">
        <v>832</v>
      </c>
      <c r="F38" s="559"/>
      <c r="G38" s="559"/>
      <c r="H38" s="277" t="s">
        <v>935</v>
      </c>
    </row>
    <row r="39" spans="1:9" ht="29" x14ac:dyDescent="0.35">
      <c r="A39" s="281">
        <v>34</v>
      </c>
      <c r="B39" s="282" t="s">
        <v>944</v>
      </c>
      <c r="C39" t="s">
        <v>832</v>
      </c>
      <c r="D39" t="s">
        <v>832</v>
      </c>
      <c r="E39" t="s">
        <v>832</v>
      </c>
      <c r="H39" s="277" t="s">
        <v>945</v>
      </c>
      <c r="I39" t="s">
        <v>946</v>
      </c>
    </row>
    <row r="40" spans="1:9" x14ac:dyDescent="0.35">
      <c r="A40" s="281">
        <v>35</v>
      </c>
      <c r="B40" s="282" t="s">
        <v>947</v>
      </c>
      <c r="C40" t="s">
        <v>831</v>
      </c>
      <c r="D40" t="s">
        <v>831</v>
      </c>
      <c r="E40" t="s">
        <v>832</v>
      </c>
    </row>
    <row r="44" spans="1:9" ht="27" customHeight="1" x14ac:dyDescent="0.35"/>
  </sheetData>
  <mergeCells count="13">
    <mergeCell ref="F19:F26"/>
    <mergeCell ref="G19:G26"/>
    <mergeCell ref="F3:F5"/>
    <mergeCell ref="G3:G5"/>
    <mergeCell ref="F9:F10"/>
    <mergeCell ref="F14:F15"/>
    <mergeCell ref="G14:G15"/>
    <mergeCell ref="F29:F31"/>
    <mergeCell ref="G29:G31"/>
    <mergeCell ref="F33:F35"/>
    <mergeCell ref="G33:G35"/>
    <mergeCell ref="F37:F38"/>
    <mergeCell ref="G37:G38"/>
  </mergeCells>
  <conditionalFormatting sqref="E3:F3">
    <cfRule type="cellIs" dxfId="2" priority="2" operator="equal">
      <formula>$C$3</formula>
    </cfRule>
  </conditionalFormatting>
  <conditionalFormatting sqref="F3 C3:E12 F6:F7 F11:G11 C14:E17 C19:E27 F27:G27 F29 C29:E66 F32 G33 F36 F37:G37">
    <cfRule type="cellIs" dxfId="1" priority="3" operator="equal">
      <formula>$E$3</formula>
    </cfRule>
  </conditionalFormatting>
  <conditionalFormatting sqref="F3 C3:E12 F6:F7 F11:G11 C14:E17 C19:E27 F27:G27 F29 C29:E205 F32 G33 F36 F37:G37">
    <cfRule type="cellIs" dxfId="0" priority="1" operator="equal">
      <formula>$C$3</formula>
    </cfRule>
  </conditionalFormatting>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CI197"/>
  <sheetViews>
    <sheetView topLeftCell="A124" zoomScale="90" zoomScaleNormal="90" workbookViewId="0">
      <selection activeCell="A87" sqref="A87"/>
    </sheetView>
  </sheetViews>
  <sheetFormatPr baseColWidth="10" defaultColWidth="11.453125" defaultRowHeight="14.5" x14ac:dyDescent="0.35"/>
  <cols>
    <col min="1" max="1" width="81.08984375" customWidth="1"/>
    <col min="2" max="2" width="46.453125" style="4" customWidth="1"/>
    <col min="3" max="3" width="45.453125" style="4" customWidth="1"/>
    <col min="4" max="4" width="31.453125" customWidth="1"/>
    <col min="5" max="5" width="28.54296875" bestFit="1" customWidth="1"/>
    <col min="6" max="6" width="30" customWidth="1"/>
    <col min="7" max="7" width="28.453125" bestFit="1" customWidth="1"/>
    <col min="8" max="8" width="24.54296875" customWidth="1"/>
    <col min="9" max="9" width="24.453125" customWidth="1"/>
    <col min="11" max="11" width="15" bestFit="1" customWidth="1"/>
    <col min="12" max="13" width="13.54296875" bestFit="1" customWidth="1"/>
    <col min="21" max="21" width="15.08984375" bestFit="1" customWidth="1"/>
  </cols>
  <sheetData>
    <row r="1" spans="1:3" ht="26" x14ac:dyDescent="0.6">
      <c r="C1" s="100" t="s">
        <v>1239</v>
      </c>
    </row>
    <row r="2" spans="1:3" x14ac:dyDescent="0.35">
      <c r="A2" s="103" t="s">
        <v>544</v>
      </c>
    </row>
    <row r="4" spans="1:3" x14ac:dyDescent="0.35">
      <c r="A4" s="330" t="s">
        <v>539</v>
      </c>
    </row>
    <row r="5" spans="1:3" x14ac:dyDescent="0.35">
      <c r="A5" s="4"/>
    </row>
    <row r="6" spans="1:3" x14ac:dyDescent="0.35">
      <c r="A6" s="318" t="s">
        <v>406</v>
      </c>
      <c r="B6" s="318" t="s">
        <v>1164</v>
      </c>
      <c r="C6" s="318" t="s">
        <v>540</v>
      </c>
    </row>
    <row r="7" spans="1:3" x14ac:dyDescent="0.35">
      <c r="A7" s="8" t="s">
        <v>504</v>
      </c>
      <c r="B7" s="319" t="s">
        <v>405</v>
      </c>
      <c r="C7" s="319" t="s">
        <v>187</v>
      </c>
    </row>
    <row r="8" spans="1:3" x14ac:dyDescent="0.35">
      <c r="A8" s="119" t="s">
        <v>576</v>
      </c>
      <c r="B8" s="320">
        <v>2050</v>
      </c>
      <c r="C8" s="320">
        <v>2</v>
      </c>
    </row>
    <row r="9" spans="1:3" x14ac:dyDescent="0.35">
      <c r="A9" s="119" t="s">
        <v>577</v>
      </c>
      <c r="B9" s="320">
        <v>2050</v>
      </c>
      <c r="C9" s="320">
        <v>2</v>
      </c>
    </row>
    <row r="10" spans="1:3" x14ac:dyDescent="0.35">
      <c r="A10" s="119" t="s">
        <v>578</v>
      </c>
      <c r="B10" s="320">
        <v>2050</v>
      </c>
      <c r="C10" s="320">
        <v>2</v>
      </c>
    </row>
    <row r="11" spans="1:3" x14ac:dyDescent="0.35">
      <c r="A11" s="119" t="s">
        <v>579</v>
      </c>
      <c r="B11" s="320">
        <v>2050</v>
      </c>
      <c r="C11" s="320">
        <v>2</v>
      </c>
    </row>
    <row r="12" spans="1:3" x14ac:dyDescent="0.35">
      <c r="A12" s="119" t="s">
        <v>580</v>
      </c>
      <c r="B12" s="320">
        <v>2050</v>
      </c>
      <c r="C12" s="320">
        <v>2</v>
      </c>
    </row>
    <row r="13" spans="1:3" x14ac:dyDescent="0.35">
      <c r="A13" s="119" t="s">
        <v>581</v>
      </c>
      <c r="B13" s="320">
        <v>2050</v>
      </c>
      <c r="C13" s="320">
        <v>2</v>
      </c>
    </row>
    <row r="14" spans="1:3" x14ac:dyDescent="0.35">
      <c r="A14" s="119" t="s">
        <v>582</v>
      </c>
      <c r="B14" s="320">
        <v>2050</v>
      </c>
      <c r="C14" s="320">
        <v>2</v>
      </c>
    </row>
    <row r="15" spans="1:3" x14ac:dyDescent="0.35">
      <c r="A15" s="119" t="s">
        <v>583</v>
      </c>
      <c r="B15" s="320">
        <v>2050</v>
      </c>
      <c r="C15" s="320">
        <v>2</v>
      </c>
    </row>
    <row r="16" spans="1:3" x14ac:dyDescent="0.35">
      <c r="A16" s="119" t="s">
        <v>584</v>
      </c>
      <c r="B16" s="320">
        <v>2050</v>
      </c>
      <c r="C16" s="320">
        <v>2</v>
      </c>
    </row>
    <row r="17" spans="1:3" x14ac:dyDescent="0.35">
      <c r="A17" s="119" t="s">
        <v>585</v>
      </c>
      <c r="B17" s="320">
        <v>2050</v>
      </c>
      <c r="C17" s="320">
        <v>2</v>
      </c>
    </row>
    <row r="18" spans="1:3" x14ac:dyDescent="0.35">
      <c r="A18" s="119" t="s">
        <v>586</v>
      </c>
      <c r="B18" s="320">
        <v>2050</v>
      </c>
      <c r="C18" s="320">
        <v>2</v>
      </c>
    </row>
    <row r="19" spans="1:3" x14ac:dyDescent="0.35">
      <c r="A19" s="119" t="s">
        <v>587</v>
      </c>
      <c r="B19" s="320">
        <v>2050</v>
      </c>
      <c r="C19" s="320">
        <v>2</v>
      </c>
    </row>
    <row r="20" spans="1:3" x14ac:dyDescent="0.35">
      <c r="A20" s="119" t="s">
        <v>588</v>
      </c>
      <c r="B20" s="320">
        <v>2050</v>
      </c>
      <c r="C20" s="320">
        <v>2</v>
      </c>
    </row>
    <row r="21" spans="1:3" x14ac:dyDescent="0.35">
      <c r="A21" s="119" t="s">
        <v>589</v>
      </c>
      <c r="B21" s="320">
        <v>2050</v>
      </c>
      <c r="C21" s="320">
        <v>2</v>
      </c>
    </row>
    <row r="22" spans="1:3" x14ac:dyDescent="0.35">
      <c r="A22" s="119" t="s">
        <v>590</v>
      </c>
      <c r="B22" s="320">
        <v>2050</v>
      </c>
      <c r="C22" s="320">
        <v>2</v>
      </c>
    </row>
    <row r="23" spans="1:3" x14ac:dyDescent="0.35">
      <c r="A23" s="119" t="s">
        <v>591</v>
      </c>
      <c r="B23" s="320">
        <v>2050</v>
      </c>
      <c r="C23" s="320">
        <v>2</v>
      </c>
    </row>
    <row r="24" spans="1:3" x14ac:dyDescent="0.35">
      <c r="A24" s="119" t="s">
        <v>592</v>
      </c>
      <c r="B24" s="320">
        <v>2050</v>
      </c>
      <c r="C24" s="320">
        <v>2</v>
      </c>
    </row>
    <row r="25" spans="1:3" x14ac:dyDescent="0.35">
      <c r="A25" s="119" t="s">
        <v>593</v>
      </c>
      <c r="B25" s="320">
        <v>2050</v>
      </c>
      <c r="C25" s="320">
        <v>2</v>
      </c>
    </row>
    <row r="26" spans="1:3" x14ac:dyDescent="0.35">
      <c r="A26" s="119" t="s">
        <v>594</v>
      </c>
      <c r="B26" s="320">
        <v>2050</v>
      </c>
      <c r="C26" s="320">
        <v>2</v>
      </c>
    </row>
    <row r="27" spans="1:3" x14ac:dyDescent="0.35">
      <c r="A27" s="119" t="s">
        <v>595</v>
      </c>
      <c r="B27" s="320">
        <v>2050</v>
      </c>
      <c r="C27" s="320">
        <v>2</v>
      </c>
    </row>
    <row r="28" spans="1:3" x14ac:dyDescent="0.35">
      <c r="A28" s="119" t="s">
        <v>596</v>
      </c>
      <c r="B28" s="320">
        <v>2050</v>
      </c>
      <c r="C28" s="320">
        <v>2</v>
      </c>
    </row>
    <row r="29" spans="1:3" x14ac:dyDescent="0.35">
      <c r="A29" s="119" t="s">
        <v>597</v>
      </c>
      <c r="B29" s="320">
        <v>2050</v>
      </c>
      <c r="C29" s="320">
        <v>2</v>
      </c>
    </row>
    <row r="30" spans="1:3" x14ac:dyDescent="0.35">
      <c r="A30" s="119" t="s">
        <v>598</v>
      </c>
      <c r="B30" s="320">
        <v>2050</v>
      </c>
      <c r="C30" s="320">
        <v>2</v>
      </c>
    </row>
    <row r="31" spans="1:3" x14ac:dyDescent="0.35">
      <c r="A31" s="119" t="s">
        <v>599</v>
      </c>
      <c r="B31" s="320">
        <v>2050</v>
      </c>
      <c r="C31" s="320">
        <v>2</v>
      </c>
    </row>
    <row r="32" spans="1:3" x14ac:dyDescent="0.35">
      <c r="A32" s="119" t="s">
        <v>600</v>
      </c>
      <c r="B32" s="320">
        <v>2050</v>
      </c>
      <c r="C32" s="320">
        <v>2</v>
      </c>
    </row>
    <row r="33" spans="1:3" x14ac:dyDescent="0.35">
      <c r="A33" s="119" t="s">
        <v>601</v>
      </c>
      <c r="B33" s="320">
        <v>2050</v>
      </c>
      <c r="C33" s="320">
        <v>2</v>
      </c>
    </row>
    <row r="34" spans="1:3" x14ac:dyDescent="0.35">
      <c r="A34" s="119" t="s">
        <v>602</v>
      </c>
      <c r="B34" s="320">
        <v>2050</v>
      </c>
      <c r="C34" s="320">
        <v>2</v>
      </c>
    </row>
    <row r="35" spans="1:3" x14ac:dyDescent="0.35">
      <c r="A35" s="119" t="s">
        <v>603</v>
      </c>
      <c r="B35" s="320">
        <v>2050</v>
      </c>
      <c r="C35" s="320">
        <v>2</v>
      </c>
    </row>
    <row r="36" spans="1:3" x14ac:dyDescent="0.35">
      <c r="A36" s="119" t="s">
        <v>604</v>
      </c>
      <c r="B36" s="320">
        <v>2050</v>
      </c>
      <c r="C36" s="320">
        <v>2</v>
      </c>
    </row>
    <row r="37" spans="1:3" x14ac:dyDescent="0.35">
      <c r="A37" s="119" t="s">
        <v>225</v>
      </c>
      <c r="B37" s="320">
        <v>2050</v>
      </c>
      <c r="C37" s="320">
        <v>2</v>
      </c>
    </row>
    <row r="38" spans="1:3" x14ac:dyDescent="0.35">
      <c r="A38" s="119" t="s">
        <v>145</v>
      </c>
      <c r="B38" s="320">
        <v>2050</v>
      </c>
      <c r="C38" s="320">
        <v>2</v>
      </c>
    </row>
    <row r="39" spans="1:3" x14ac:dyDescent="0.35">
      <c r="A39" s="119" t="s">
        <v>146</v>
      </c>
      <c r="B39" s="320">
        <v>2050</v>
      </c>
      <c r="C39" s="320">
        <v>2</v>
      </c>
    </row>
    <row r="40" spans="1:3" x14ac:dyDescent="0.35">
      <c r="A40" s="119" t="s">
        <v>147</v>
      </c>
      <c r="B40" s="320">
        <v>2050</v>
      </c>
      <c r="C40" s="320">
        <v>2</v>
      </c>
    </row>
    <row r="41" spans="1:3" x14ac:dyDescent="0.35">
      <c r="A41" s="119" t="s">
        <v>148</v>
      </c>
      <c r="B41" s="320">
        <v>2050</v>
      </c>
      <c r="C41" s="320">
        <v>2</v>
      </c>
    </row>
    <row r="42" spans="1:3" x14ac:dyDescent="0.35">
      <c r="A42" s="119" t="s">
        <v>149</v>
      </c>
      <c r="B42" s="320">
        <v>2050</v>
      </c>
      <c r="C42" s="320">
        <v>2</v>
      </c>
    </row>
    <row r="43" spans="1:3" x14ac:dyDescent="0.35">
      <c r="A43" s="104"/>
      <c r="B43" s="338"/>
      <c r="C43" s="338"/>
    </row>
    <row r="44" spans="1:3" x14ac:dyDescent="0.35">
      <c r="A44" s="330" t="s">
        <v>570</v>
      </c>
      <c r="B44"/>
      <c r="C44"/>
    </row>
    <row r="45" spans="1:3" x14ac:dyDescent="0.35">
      <c r="A45" s="400" t="s">
        <v>406</v>
      </c>
      <c r="B45" s="90" t="s">
        <v>1424</v>
      </c>
      <c r="C45" s="90" t="s">
        <v>1425</v>
      </c>
    </row>
    <row r="46" spans="1:3" x14ac:dyDescent="0.35">
      <c r="A46" s="205" t="s">
        <v>504</v>
      </c>
      <c r="B46" s="401" t="s">
        <v>405</v>
      </c>
      <c r="C46" s="401" t="s">
        <v>187</v>
      </c>
    </row>
    <row r="47" spans="1:3" x14ac:dyDescent="0.35">
      <c r="A47" s="119" t="s">
        <v>108</v>
      </c>
      <c r="B47" s="320">
        <v>2050</v>
      </c>
      <c r="C47" s="402">
        <v>1</v>
      </c>
    </row>
    <row r="48" spans="1:3" x14ac:dyDescent="0.35">
      <c r="A48" s="119" t="s">
        <v>116</v>
      </c>
      <c r="B48" s="320">
        <v>2050</v>
      </c>
      <c r="C48" s="402">
        <v>1</v>
      </c>
    </row>
    <row r="49" spans="1:3" x14ac:dyDescent="0.35">
      <c r="A49" s="119" t="s">
        <v>117</v>
      </c>
      <c r="B49" s="320">
        <v>2050</v>
      </c>
      <c r="C49" s="402">
        <v>2</v>
      </c>
    </row>
    <row r="50" spans="1:3" x14ac:dyDescent="0.35">
      <c r="A50" s="119" t="s">
        <v>118</v>
      </c>
      <c r="B50" s="320">
        <v>2050</v>
      </c>
      <c r="C50" s="402">
        <v>1</v>
      </c>
    </row>
    <row r="51" spans="1:3" x14ac:dyDescent="0.35">
      <c r="A51" s="119" t="s">
        <v>119</v>
      </c>
      <c r="B51" s="320">
        <v>2050</v>
      </c>
      <c r="C51" s="402">
        <v>1</v>
      </c>
    </row>
    <row r="52" spans="1:3" x14ac:dyDescent="0.35">
      <c r="A52" s="119" t="s">
        <v>120</v>
      </c>
      <c r="B52" s="320">
        <v>2050</v>
      </c>
      <c r="C52" s="402">
        <v>1</v>
      </c>
    </row>
    <row r="53" spans="1:3" x14ac:dyDescent="0.35">
      <c r="A53" s="119" t="s">
        <v>121</v>
      </c>
      <c r="B53" s="320">
        <v>2050</v>
      </c>
      <c r="C53" s="402">
        <v>1</v>
      </c>
    </row>
    <row r="54" spans="1:3" x14ac:dyDescent="0.35">
      <c r="A54" s="119" t="s">
        <v>122</v>
      </c>
      <c r="B54" s="320">
        <v>2050</v>
      </c>
      <c r="C54" s="402">
        <v>1</v>
      </c>
    </row>
    <row r="55" spans="1:3" x14ac:dyDescent="0.35">
      <c r="A55" s="119" t="s">
        <v>123</v>
      </c>
      <c r="B55" s="320">
        <v>2050</v>
      </c>
      <c r="C55" s="402">
        <v>1</v>
      </c>
    </row>
    <row r="56" spans="1:3" x14ac:dyDescent="0.35">
      <c r="A56" s="119" t="s">
        <v>124</v>
      </c>
      <c r="B56" s="320">
        <v>2050</v>
      </c>
      <c r="C56" s="402">
        <v>1</v>
      </c>
    </row>
    <row r="57" spans="1:3" x14ac:dyDescent="0.35">
      <c r="A57" s="119" t="s">
        <v>125</v>
      </c>
      <c r="B57" s="320">
        <v>2050</v>
      </c>
      <c r="C57" s="402">
        <v>1</v>
      </c>
    </row>
    <row r="58" spans="1:3" x14ac:dyDescent="0.35">
      <c r="A58" s="119" t="s">
        <v>126</v>
      </c>
      <c r="B58" s="320">
        <v>2050</v>
      </c>
      <c r="C58" s="402">
        <v>1</v>
      </c>
    </row>
    <row r="59" spans="1:3" x14ac:dyDescent="0.35">
      <c r="A59" s="119" t="s">
        <v>127</v>
      </c>
      <c r="B59" s="320">
        <v>2050</v>
      </c>
      <c r="C59" s="402">
        <v>1</v>
      </c>
    </row>
    <row r="60" spans="1:3" x14ac:dyDescent="0.35">
      <c r="A60" s="119" t="s">
        <v>128</v>
      </c>
      <c r="B60" s="320">
        <v>2050</v>
      </c>
      <c r="C60" s="402">
        <v>1</v>
      </c>
    </row>
    <row r="61" spans="1:3" x14ac:dyDescent="0.35">
      <c r="A61" s="119" t="s">
        <v>129</v>
      </c>
      <c r="B61" s="320">
        <v>2050</v>
      </c>
      <c r="C61" s="402">
        <v>1</v>
      </c>
    </row>
    <row r="62" spans="1:3" x14ac:dyDescent="0.35">
      <c r="A62" s="119" t="s">
        <v>130</v>
      </c>
      <c r="B62" s="320">
        <v>2050</v>
      </c>
      <c r="C62" s="402">
        <v>1</v>
      </c>
    </row>
    <row r="63" spans="1:3" x14ac:dyDescent="0.35">
      <c r="A63" s="119" t="s">
        <v>131</v>
      </c>
      <c r="B63" s="320">
        <v>2050</v>
      </c>
      <c r="C63" s="402">
        <v>1</v>
      </c>
    </row>
    <row r="64" spans="1:3" x14ac:dyDescent="0.35">
      <c r="A64" s="119" t="s">
        <v>132</v>
      </c>
      <c r="B64" s="320">
        <v>2050</v>
      </c>
      <c r="C64" s="402">
        <v>1</v>
      </c>
    </row>
    <row r="65" spans="1:3" x14ac:dyDescent="0.35">
      <c r="A65" s="119" t="s">
        <v>133</v>
      </c>
      <c r="B65" s="320">
        <v>2050</v>
      </c>
      <c r="C65" s="402">
        <v>1</v>
      </c>
    </row>
    <row r="66" spans="1:3" x14ac:dyDescent="0.35">
      <c r="A66" s="119" t="s">
        <v>134</v>
      </c>
      <c r="B66" s="320">
        <v>2050</v>
      </c>
      <c r="C66" s="402">
        <v>1</v>
      </c>
    </row>
    <row r="67" spans="1:3" x14ac:dyDescent="0.35">
      <c r="A67" s="119" t="s">
        <v>135</v>
      </c>
      <c r="B67" s="320">
        <v>2050</v>
      </c>
      <c r="C67" s="402">
        <v>1</v>
      </c>
    </row>
    <row r="68" spans="1:3" x14ac:dyDescent="0.35">
      <c r="A68" s="119" t="s">
        <v>136</v>
      </c>
      <c r="B68" s="320">
        <v>2050</v>
      </c>
      <c r="C68" s="402">
        <v>1</v>
      </c>
    </row>
    <row r="69" spans="1:3" x14ac:dyDescent="0.35">
      <c r="A69" s="119" t="s">
        <v>137</v>
      </c>
      <c r="B69" s="320">
        <v>2050</v>
      </c>
      <c r="C69" s="402">
        <v>1</v>
      </c>
    </row>
    <row r="70" spans="1:3" x14ac:dyDescent="0.35">
      <c r="A70" s="119" t="s">
        <v>138</v>
      </c>
      <c r="B70" s="320">
        <v>2050</v>
      </c>
      <c r="C70" s="402">
        <v>1</v>
      </c>
    </row>
    <row r="71" spans="1:3" x14ac:dyDescent="0.35">
      <c r="A71" s="119" t="s">
        <v>139</v>
      </c>
      <c r="B71" s="320">
        <v>2050</v>
      </c>
      <c r="C71" s="402">
        <v>1</v>
      </c>
    </row>
    <row r="72" spans="1:3" x14ac:dyDescent="0.35">
      <c r="A72" s="119" t="s">
        <v>140</v>
      </c>
      <c r="B72" s="320">
        <v>2050</v>
      </c>
      <c r="C72" s="402">
        <v>1</v>
      </c>
    </row>
    <row r="73" spans="1:3" x14ac:dyDescent="0.35">
      <c r="A73" s="119" t="s">
        <v>141</v>
      </c>
      <c r="B73" s="320">
        <v>2050</v>
      </c>
      <c r="C73" s="402">
        <v>1</v>
      </c>
    </row>
    <row r="74" spans="1:3" x14ac:dyDescent="0.35">
      <c r="A74" s="119" t="s">
        <v>142</v>
      </c>
      <c r="B74" s="320">
        <v>2050</v>
      </c>
      <c r="C74" s="402">
        <v>1</v>
      </c>
    </row>
    <row r="75" spans="1:3" x14ac:dyDescent="0.35">
      <c r="A75" s="119" t="s">
        <v>143</v>
      </c>
      <c r="B75" s="320">
        <v>2050</v>
      </c>
      <c r="C75" s="402">
        <v>2</v>
      </c>
    </row>
    <row r="76" spans="1:3" x14ac:dyDescent="0.35">
      <c r="A76" s="119" t="s">
        <v>144</v>
      </c>
      <c r="B76" s="320">
        <v>2050</v>
      </c>
      <c r="C76" s="402">
        <v>2</v>
      </c>
    </row>
    <row r="77" spans="1:3" x14ac:dyDescent="0.35">
      <c r="A77" s="119" t="s">
        <v>145</v>
      </c>
      <c r="B77" s="320">
        <v>2050</v>
      </c>
      <c r="C77" s="402">
        <v>2</v>
      </c>
    </row>
    <row r="78" spans="1:3" x14ac:dyDescent="0.35">
      <c r="A78" s="119" t="s">
        <v>146</v>
      </c>
      <c r="B78" s="320">
        <v>2050</v>
      </c>
      <c r="C78" s="402">
        <v>2</v>
      </c>
    </row>
    <row r="79" spans="1:3" x14ac:dyDescent="0.35">
      <c r="A79" s="119" t="s">
        <v>147</v>
      </c>
      <c r="B79" s="320">
        <v>2050</v>
      </c>
      <c r="C79" s="402">
        <v>1</v>
      </c>
    </row>
    <row r="80" spans="1:3" x14ac:dyDescent="0.35">
      <c r="A80" s="119" t="s">
        <v>148</v>
      </c>
      <c r="B80" s="320">
        <v>2050</v>
      </c>
      <c r="C80" s="402">
        <v>1</v>
      </c>
    </row>
    <row r="81" spans="1:36" x14ac:dyDescent="0.35">
      <c r="A81" s="119" t="s">
        <v>149</v>
      </c>
      <c r="B81" s="320">
        <v>2050</v>
      </c>
      <c r="C81" s="402">
        <v>2</v>
      </c>
    </row>
    <row r="82" spans="1:36" x14ac:dyDescent="0.35">
      <c r="A82" s="104"/>
      <c r="B82" s="338"/>
      <c r="C82" s="338"/>
    </row>
    <row r="83" spans="1:36" x14ac:dyDescent="0.35">
      <c r="A83" s="330" t="s">
        <v>572</v>
      </c>
    </row>
    <row r="84" spans="1:36" x14ac:dyDescent="0.35">
      <c r="A84" s="90" t="s">
        <v>406</v>
      </c>
      <c r="B84" s="90" t="s">
        <v>573</v>
      </c>
    </row>
    <row r="85" spans="1:36" x14ac:dyDescent="0.35">
      <c r="A85" s="8" t="s">
        <v>504</v>
      </c>
      <c r="B85" s="85" t="s">
        <v>187</v>
      </c>
    </row>
    <row r="86" spans="1:36" x14ac:dyDescent="0.35">
      <c r="A86" s="131">
        <v>0</v>
      </c>
      <c r="B86" s="65" t="s">
        <v>329</v>
      </c>
    </row>
    <row r="87" spans="1:36" x14ac:dyDescent="0.35">
      <c r="A87" s="131">
        <v>1</v>
      </c>
      <c r="B87" s="65" t="s">
        <v>1313</v>
      </c>
    </row>
    <row r="88" spans="1:36" ht="15" thickBot="1" x14ac:dyDescent="0.4">
      <c r="A88" s="67" t="s">
        <v>231</v>
      </c>
      <c r="B88" s="326">
        <v>1</v>
      </c>
    </row>
    <row r="89" spans="1:36" x14ac:dyDescent="0.35">
      <c r="A89" s="67"/>
      <c r="B89" s="454"/>
    </row>
    <row r="90" spans="1:36" x14ac:dyDescent="0.35">
      <c r="A90" s="90" t="s">
        <v>406</v>
      </c>
      <c r="B90" s="90" t="s">
        <v>1055</v>
      </c>
    </row>
    <row r="91" spans="1:36" x14ac:dyDescent="0.35">
      <c r="A91" s="67" t="s">
        <v>506</v>
      </c>
      <c r="B91" s="85" t="s">
        <v>30</v>
      </c>
    </row>
    <row r="92" spans="1:36" x14ac:dyDescent="0.35">
      <c r="A92" s="67" t="s">
        <v>186</v>
      </c>
      <c r="B92" s="325">
        <v>2020</v>
      </c>
    </row>
    <row r="93" spans="1:36" x14ac:dyDescent="0.35">
      <c r="A93" s="67"/>
      <c r="B93" s="454"/>
    </row>
    <row r="94" spans="1:36" x14ac:dyDescent="0.35">
      <c r="A94" s="90" t="s">
        <v>406</v>
      </c>
      <c r="B94" s="90" t="s">
        <v>1165</v>
      </c>
    </row>
    <row r="95" spans="1:36" x14ac:dyDescent="0.35">
      <c r="A95" s="8" t="s">
        <v>504</v>
      </c>
      <c r="B95" s="232" t="s">
        <v>187</v>
      </c>
    </row>
    <row r="96" spans="1:36" ht="15" thickBot="1" x14ac:dyDescent="0.4">
      <c r="A96" s="119" t="s">
        <v>576</v>
      </c>
      <c r="B96" s="323">
        <v>6.7638094652093458E-3</v>
      </c>
      <c r="C96" s="301"/>
      <c r="D96" s="301"/>
      <c r="E96" s="301"/>
      <c r="F96" s="301"/>
      <c r="G96" s="301"/>
      <c r="H96" s="301"/>
      <c r="I96" s="301"/>
      <c r="J96" s="301"/>
      <c r="K96" s="301"/>
      <c r="L96" s="301"/>
      <c r="M96" s="301"/>
      <c r="N96" s="301"/>
      <c r="O96" s="301"/>
      <c r="P96" s="301"/>
      <c r="Q96" s="301"/>
      <c r="R96" s="301"/>
      <c r="S96" s="301"/>
      <c r="T96" s="301"/>
      <c r="U96" s="301"/>
      <c r="V96" s="301"/>
      <c r="W96" s="301"/>
      <c r="X96" s="301"/>
      <c r="Y96" s="301"/>
      <c r="Z96" s="301"/>
      <c r="AA96" s="301"/>
      <c r="AB96" s="301"/>
      <c r="AC96" s="301"/>
      <c r="AD96" s="301"/>
      <c r="AE96" s="301"/>
      <c r="AF96" s="301"/>
      <c r="AG96" s="301"/>
      <c r="AH96" s="301"/>
      <c r="AI96" s="301"/>
      <c r="AJ96" s="301"/>
    </row>
    <row r="97" spans="1:36" ht="15" thickBot="1" x14ac:dyDescent="0.4">
      <c r="A97" s="119" t="s">
        <v>577</v>
      </c>
      <c r="B97" s="324">
        <v>6.0517171836007855E-3</v>
      </c>
      <c r="C97" s="301"/>
      <c r="D97" s="301"/>
      <c r="E97" s="301"/>
      <c r="F97" s="301"/>
      <c r="G97" s="301"/>
      <c r="H97" s="301"/>
      <c r="I97" s="301"/>
      <c r="J97" s="301"/>
      <c r="K97" s="301"/>
      <c r="L97" s="301"/>
      <c r="M97" s="301"/>
      <c r="N97" s="301"/>
      <c r="O97" s="301"/>
      <c r="P97" s="301"/>
      <c r="Q97" s="301"/>
      <c r="R97" s="301"/>
      <c r="S97" s="301"/>
      <c r="T97" s="301"/>
      <c r="U97" s="301"/>
      <c r="V97" s="301"/>
      <c r="W97" s="301"/>
      <c r="X97" s="301"/>
      <c r="Y97" s="301"/>
      <c r="Z97" s="301"/>
      <c r="AA97" s="301"/>
      <c r="AB97" s="301"/>
      <c r="AC97" s="301"/>
      <c r="AD97" s="301"/>
      <c r="AE97" s="301"/>
      <c r="AF97" s="301"/>
      <c r="AG97" s="301"/>
      <c r="AH97" s="301"/>
      <c r="AI97" s="301"/>
      <c r="AJ97" s="301"/>
    </row>
    <row r="98" spans="1:36" ht="15" thickBot="1" x14ac:dyDescent="0.4">
      <c r="A98" s="119" t="s">
        <v>578</v>
      </c>
      <c r="B98" s="324">
        <v>7.7984313042458895E-3</v>
      </c>
      <c r="C98" s="301"/>
      <c r="D98" s="301"/>
      <c r="E98" s="301"/>
      <c r="F98" s="301"/>
      <c r="G98" s="301"/>
      <c r="H98" s="301"/>
      <c r="I98" s="301"/>
      <c r="J98" s="301"/>
      <c r="K98" s="301"/>
      <c r="L98" s="301"/>
      <c r="M98" s="301"/>
      <c r="N98" s="301"/>
      <c r="O98" s="301"/>
      <c r="P98" s="301"/>
      <c r="Q98" s="301"/>
      <c r="R98" s="301"/>
      <c r="S98" s="301"/>
      <c r="T98" s="301"/>
      <c r="U98" s="301"/>
      <c r="V98" s="301"/>
      <c r="W98" s="301"/>
      <c r="X98" s="301"/>
      <c r="Y98" s="301"/>
      <c r="Z98" s="301"/>
      <c r="AA98" s="301"/>
      <c r="AB98" s="301"/>
      <c r="AC98" s="301"/>
      <c r="AD98" s="301"/>
      <c r="AE98" s="301"/>
      <c r="AF98" s="301"/>
      <c r="AG98" s="301"/>
      <c r="AH98" s="301"/>
      <c r="AI98" s="301"/>
      <c r="AJ98" s="301"/>
    </row>
    <row r="99" spans="1:36" ht="15" thickBot="1" x14ac:dyDescent="0.4">
      <c r="A99" s="119" t="s">
        <v>579</v>
      </c>
      <c r="B99" s="324">
        <v>1.1432512756108498E-2</v>
      </c>
      <c r="C99" s="301"/>
      <c r="D99" s="301"/>
      <c r="E99" s="301"/>
      <c r="F99" s="301"/>
      <c r="G99" s="301"/>
      <c r="H99" s="301"/>
      <c r="I99" s="301"/>
      <c r="J99" s="301"/>
      <c r="K99" s="301"/>
      <c r="L99" s="301"/>
      <c r="M99" s="301"/>
      <c r="N99" s="301"/>
      <c r="O99" s="301"/>
      <c r="P99" s="301"/>
      <c r="Q99" s="301"/>
      <c r="R99" s="301"/>
      <c r="S99" s="301"/>
      <c r="T99" s="301"/>
      <c r="U99" s="301"/>
      <c r="V99" s="301"/>
      <c r="W99" s="301"/>
      <c r="X99" s="301"/>
      <c r="Y99" s="301"/>
      <c r="Z99" s="301"/>
      <c r="AA99" s="301"/>
      <c r="AB99" s="301"/>
      <c r="AC99" s="301"/>
      <c r="AD99" s="301"/>
      <c r="AE99" s="301"/>
      <c r="AF99" s="301"/>
      <c r="AG99" s="301"/>
      <c r="AH99" s="301"/>
      <c r="AI99" s="301"/>
      <c r="AJ99" s="301"/>
    </row>
    <row r="100" spans="1:36" ht="15" thickBot="1" x14ac:dyDescent="0.4">
      <c r="A100" s="119" t="s">
        <v>580</v>
      </c>
      <c r="B100" s="324">
        <v>2.5111601733975593E-2</v>
      </c>
      <c r="C100" s="301"/>
      <c r="D100" s="301"/>
      <c r="E100" s="301"/>
      <c r="F100" s="301"/>
      <c r="G100" s="301"/>
      <c r="H100" s="301"/>
      <c r="I100" s="301"/>
      <c r="J100" s="301"/>
      <c r="K100" s="301"/>
      <c r="L100" s="301"/>
      <c r="M100" s="301"/>
      <c r="N100" s="301"/>
      <c r="O100" s="301"/>
      <c r="P100" s="301"/>
      <c r="Q100" s="301"/>
      <c r="R100" s="301"/>
      <c r="S100" s="301"/>
      <c r="T100" s="301"/>
      <c r="U100" s="301"/>
      <c r="V100" s="301"/>
      <c r="W100" s="301"/>
      <c r="X100" s="301"/>
      <c r="Y100" s="301"/>
      <c r="Z100" s="301"/>
      <c r="AA100" s="301"/>
      <c r="AB100" s="301"/>
      <c r="AC100" s="301"/>
      <c r="AD100" s="301"/>
      <c r="AE100" s="301"/>
      <c r="AF100" s="301"/>
      <c r="AG100" s="301"/>
      <c r="AH100" s="301"/>
      <c r="AI100" s="301"/>
      <c r="AJ100" s="301"/>
    </row>
    <row r="101" spans="1:36" ht="15" thickBot="1" x14ac:dyDescent="0.4">
      <c r="A101" s="119" t="s">
        <v>581</v>
      </c>
      <c r="B101" s="324">
        <v>3.7858541191296614E-3</v>
      </c>
      <c r="C101" s="301"/>
      <c r="D101" s="301"/>
      <c r="E101" s="301"/>
      <c r="F101" s="301"/>
      <c r="G101" s="301"/>
      <c r="H101" s="301"/>
      <c r="I101" s="301"/>
      <c r="J101" s="301"/>
      <c r="K101" s="301"/>
      <c r="L101" s="301"/>
      <c r="M101" s="301"/>
      <c r="N101" s="301"/>
      <c r="O101" s="301"/>
      <c r="P101" s="301"/>
      <c r="Q101" s="301"/>
      <c r="R101" s="301"/>
      <c r="S101" s="301"/>
      <c r="T101" s="301"/>
      <c r="U101" s="301"/>
      <c r="V101" s="301"/>
      <c r="W101" s="301"/>
      <c r="X101" s="301"/>
      <c r="Y101" s="301"/>
      <c r="Z101" s="301"/>
      <c r="AA101" s="301"/>
      <c r="AB101" s="301"/>
      <c r="AC101" s="301"/>
      <c r="AD101" s="301"/>
      <c r="AE101" s="301"/>
      <c r="AF101" s="301"/>
      <c r="AG101" s="301"/>
      <c r="AH101" s="301"/>
      <c r="AI101" s="301"/>
      <c r="AJ101" s="301"/>
    </row>
    <row r="102" spans="1:36" ht="15" thickBot="1" x14ac:dyDescent="0.4">
      <c r="A102" s="119" t="s">
        <v>582</v>
      </c>
      <c r="B102" s="324">
        <v>5.108581845221092E-3</v>
      </c>
      <c r="C102" s="301"/>
      <c r="D102" s="301"/>
      <c r="E102" s="301"/>
      <c r="F102" s="301"/>
      <c r="G102" s="301"/>
      <c r="H102" s="301"/>
      <c r="I102" s="301"/>
      <c r="J102" s="301"/>
      <c r="K102" s="301"/>
      <c r="L102" s="301"/>
      <c r="M102" s="301"/>
      <c r="N102" s="301"/>
      <c r="O102" s="301"/>
      <c r="P102" s="301"/>
      <c r="Q102" s="301"/>
      <c r="R102" s="301"/>
      <c r="S102" s="301"/>
      <c r="T102" s="301"/>
      <c r="U102" s="301"/>
      <c r="V102" s="301"/>
      <c r="W102" s="301"/>
      <c r="X102" s="301"/>
      <c r="Y102" s="301"/>
      <c r="Z102" s="301"/>
      <c r="AA102" s="301"/>
      <c r="AB102" s="301"/>
      <c r="AC102" s="301"/>
      <c r="AD102" s="301"/>
      <c r="AE102" s="301"/>
      <c r="AF102" s="301"/>
      <c r="AG102" s="301"/>
      <c r="AH102" s="301"/>
      <c r="AI102" s="301"/>
      <c r="AJ102" s="301"/>
    </row>
    <row r="103" spans="1:36" ht="15" thickBot="1" x14ac:dyDescent="0.4">
      <c r="A103" s="119" t="s">
        <v>583</v>
      </c>
      <c r="B103" s="324">
        <v>7.8017258026502846E-3</v>
      </c>
      <c r="C103" s="301"/>
      <c r="D103" s="301"/>
      <c r="E103" s="301"/>
      <c r="F103" s="301"/>
      <c r="G103" s="301"/>
      <c r="H103" s="301"/>
      <c r="I103" s="301"/>
      <c r="J103" s="301"/>
      <c r="K103" s="301"/>
      <c r="L103" s="301"/>
      <c r="M103" s="301"/>
      <c r="N103" s="301"/>
      <c r="O103" s="301"/>
      <c r="P103" s="301"/>
      <c r="Q103" s="301"/>
      <c r="R103" s="301"/>
      <c r="S103" s="301"/>
      <c r="T103" s="301"/>
      <c r="U103" s="301"/>
      <c r="V103" s="301"/>
      <c r="W103" s="301"/>
      <c r="X103" s="301"/>
      <c r="Y103" s="301"/>
      <c r="Z103" s="301"/>
      <c r="AA103" s="301"/>
      <c r="AB103" s="301"/>
      <c r="AC103" s="301"/>
      <c r="AD103" s="301"/>
      <c r="AE103" s="301"/>
      <c r="AF103" s="301"/>
      <c r="AG103" s="301"/>
      <c r="AH103" s="301"/>
      <c r="AI103" s="301"/>
      <c r="AJ103" s="301"/>
    </row>
    <row r="104" spans="1:36" ht="15" thickBot="1" x14ac:dyDescent="0.4">
      <c r="A104" s="119" t="s">
        <v>584</v>
      </c>
      <c r="B104" s="324">
        <v>3.0320098344720284E-3</v>
      </c>
      <c r="C104" s="301"/>
      <c r="D104" s="301"/>
      <c r="E104" s="301"/>
      <c r="F104" s="301"/>
      <c r="G104" s="301"/>
      <c r="H104" s="301"/>
      <c r="I104" s="301"/>
      <c r="J104" s="301"/>
      <c r="K104" s="301"/>
      <c r="L104" s="301"/>
      <c r="M104" s="301"/>
      <c r="N104" s="301"/>
      <c r="O104" s="301"/>
      <c r="P104" s="301"/>
      <c r="Q104" s="301"/>
      <c r="R104" s="301"/>
      <c r="S104" s="301"/>
      <c r="T104" s="301"/>
      <c r="U104" s="301"/>
      <c r="V104" s="301"/>
      <c r="W104" s="301"/>
      <c r="X104" s="301"/>
      <c r="Y104" s="301"/>
      <c r="Z104" s="301"/>
      <c r="AA104" s="301"/>
      <c r="AB104" s="301"/>
      <c r="AC104" s="301"/>
      <c r="AD104" s="301"/>
      <c r="AE104" s="301"/>
      <c r="AF104" s="301"/>
      <c r="AG104" s="301"/>
      <c r="AH104" s="301"/>
      <c r="AI104" s="301"/>
      <c r="AJ104" s="301"/>
    </row>
    <row r="105" spans="1:36" ht="15" thickBot="1" x14ac:dyDescent="0.4">
      <c r="A105" s="119" t="s">
        <v>585</v>
      </c>
      <c r="B105" s="324">
        <v>5.2085601839995709E-3</v>
      </c>
      <c r="C105" s="301"/>
      <c r="D105" s="301"/>
      <c r="E105" s="301"/>
      <c r="F105" s="301"/>
      <c r="G105" s="301"/>
      <c r="H105" s="301"/>
      <c r="I105" s="301"/>
      <c r="J105" s="301"/>
      <c r="K105" s="301"/>
      <c r="L105" s="301"/>
      <c r="M105" s="301"/>
      <c r="N105" s="301"/>
      <c r="O105" s="301"/>
      <c r="P105" s="301"/>
      <c r="Q105" s="301"/>
      <c r="R105" s="301"/>
      <c r="S105" s="301"/>
      <c r="T105" s="301"/>
      <c r="U105" s="301"/>
      <c r="V105" s="301"/>
      <c r="W105" s="301"/>
      <c r="X105" s="301"/>
      <c r="Y105" s="301"/>
      <c r="Z105" s="301"/>
      <c r="AA105" s="301"/>
      <c r="AB105" s="301"/>
      <c r="AC105" s="301"/>
      <c r="AD105" s="301"/>
      <c r="AE105" s="301"/>
      <c r="AF105" s="301"/>
      <c r="AG105" s="301"/>
      <c r="AH105" s="301"/>
      <c r="AI105" s="301"/>
      <c r="AJ105" s="301"/>
    </row>
    <row r="106" spans="1:36" ht="15" thickBot="1" x14ac:dyDescent="0.4">
      <c r="A106" s="119" t="s">
        <v>586</v>
      </c>
      <c r="B106" s="324">
        <v>6.7653358045530994E-3</v>
      </c>
      <c r="C106" s="301"/>
      <c r="D106" s="301"/>
      <c r="E106" s="301"/>
      <c r="F106" s="301"/>
      <c r="G106" s="301"/>
      <c r="H106" s="301"/>
      <c r="I106" s="301"/>
      <c r="J106" s="301"/>
      <c r="K106" s="301"/>
      <c r="L106" s="301"/>
      <c r="M106" s="301"/>
      <c r="N106" s="301"/>
      <c r="O106" s="301"/>
      <c r="P106" s="301"/>
      <c r="Q106" s="301"/>
      <c r="R106" s="301"/>
      <c r="S106" s="301"/>
      <c r="T106" s="301"/>
      <c r="U106" s="301"/>
      <c r="V106" s="301"/>
      <c r="W106" s="301"/>
      <c r="X106" s="301"/>
      <c r="Y106" s="301"/>
      <c r="Z106" s="301"/>
      <c r="AA106" s="301"/>
      <c r="AB106" s="301"/>
      <c r="AC106" s="301"/>
      <c r="AD106" s="301"/>
      <c r="AE106" s="301"/>
      <c r="AF106" s="301"/>
      <c r="AG106" s="301"/>
      <c r="AH106" s="301"/>
      <c r="AI106" s="301"/>
      <c r="AJ106" s="301"/>
    </row>
    <row r="107" spans="1:36" ht="15" thickBot="1" x14ac:dyDescent="0.4">
      <c r="A107" s="119" t="s">
        <v>587</v>
      </c>
      <c r="B107" s="324">
        <v>9.8700339417379622E-3</v>
      </c>
      <c r="C107" s="301"/>
      <c r="D107" s="301"/>
      <c r="E107" s="301"/>
      <c r="F107" s="301"/>
      <c r="G107" s="301"/>
      <c r="H107" s="301"/>
      <c r="I107" s="301"/>
      <c r="J107" s="301"/>
      <c r="K107" s="301"/>
      <c r="L107" s="301"/>
      <c r="M107" s="301"/>
      <c r="N107" s="301"/>
      <c r="O107" s="301"/>
      <c r="P107" s="301"/>
      <c r="Q107" s="301"/>
      <c r="R107" s="301"/>
      <c r="S107" s="301"/>
      <c r="T107" s="301"/>
      <c r="U107" s="301"/>
      <c r="V107" s="301"/>
      <c r="W107" s="301"/>
      <c r="X107" s="301"/>
      <c r="Y107" s="301"/>
      <c r="Z107" s="301"/>
      <c r="AA107" s="301"/>
      <c r="AB107" s="301"/>
      <c r="AC107" s="301"/>
      <c r="AD107" s="301"/>
      <c r="AE107" s="301"/>
      <c r="AF107" s="301"/>
      <c r="AG107" s="301"/>
      <c r="AH107" s="301"/>
      <c r="AI107" s="301"/>
      <c r="AJ107" s="301"/>
    </row>
    <row r="108" spans="1:36" ht="15" thickBot="1" x14ac:dyDescent="0.4">
      <c r="A108" s="119" t="s">
        <v>588</v>
      </c>
      <c r="B108" s="324">
        <v>5.0849162782492198E-3</v>
      </c>
      <c r="C108" s="301"/>
      <c r="D108" s="301"/>
      <c r="E108" s="301"/>
      <c r="F108" s="301"/>
      <c r="G108" s="301"/>
      <c r="H108" s="301"/>
      <c r="I108" s="301"/>
      <c r="J108" s="301"/>
      <c r="K108" s="301"/>
      <c r="L108" s="301"/>
      <c r="M108" s="301"/>
      <c r="N108" s="301"/>
      <c r="O108" s="301"/>
      <c r="P108" s="301"/>
      <c r="Q108" s="301"/>
      <c r="R108" s="301"/>
      <c r="S108" s="301"/>
      <c r="T108" s="301"/>
      <c r="U108" s="301"/>
      <c r="V108" s="301"/>
      <c r="W108" s="301"/>
      <c r="X108" s="301"/>
      <c r="Y108" s="301"/>
      <c r="Z108" s="301"/>
      <c r="AA108" s="301"/>
      <c r="AB108" s="301"/>
      <c r="AC108" s="301"/>
      <c r="AD108" s="301"/>
      <c r="AE108" s="301"/>
      <c r="AF108" s="301"/>
      <c r="AG108" s="301"/>
      <c r="AH108" s="301"/>
      <c r="AI108" s="301"/>
      <c r="AJ108" s="301"/>
    </row>
    <row r="109" spans="1:36" ht="15" thickBot="1" x14ac:dyDescent="0.4">
      <c r="A109" s="119" t="s">
        <v>589</v>
      </c>
      <c r="B109" s="324">
        <v>8.1738329729474125E-3</v>
      </c>
      <c r="C109" s="301"/>
      <c r="D109" s="301"/>
      <c r="E109" s="301"/>
      <c r="F109" s="301"/>
      <c r="G109" s="301"/>
      <c r="H109" s="301"/>
      <c r="I109" s="301"/>
      <c r="J109" s="301"/>
      <c r="K109" s="301"/>
      <c r="L109" s="301"/>
      <c r="M109" s="301"/>
      <c r="N109" s="301"/>
      <c r="O109" s="301"/>
      <c r="P109" s="301"/>
      <c r="Q109" s="301"/>
      <c r="R109" s="301"/>
      <c r="S109" s="301"/>
      <c r="T109" s="301"/>
      <c r="U109" s="301"/>
      <c r="V109" s="301"/>
      <c r="W109" s="301"/>
      <c r="X109" s="301"/>
      <c r="Y109" s="301"/>
      <c r="Z109" s="301"/>
      <c r="AA109" s="301"/>
      <c r="AB109" s="301"/>
      <c r="AC109" s="301"/>
      <c r="AD109" s="301"/>
      <c r="AE109" s="301"/>
      <c r="AF109" s="301"/>
      <c r="AG109" s="301"/>
      <c r="AH109" s="301"/>
      <c r="AI109" s="301"/>
      <c r="AJ109" s="301"/>
    </row>
    <row r="110" spans="1:36" ht="15" thickBot="1" x14ac:dyDescent="0.4">
      <c r="A110" s="119" t="s">
        <v>590</v>
      </c>
      <c r="B110" s="324">
        <v>5.0635419117172099E-3</v>
      </c>
      <c r="C110" s="301"/>
      <c r="D110" s="301"/>
      <c r="E110" s="301"/>
      <c r="F110" s="301"/>
      <c r="G110" s="301"/>
      <c r="H110" s="301"/>
      <c r="I110" s="301"/>
      <c r="J110" s="301"/>
      <c r="K110" s="301"/>
      <c r="L110" s="301"/>
      <c r="M110" s="301"/>
      <c r="N110" s="301"/>
      <c r="O110" s="301"/>
      <c r="P110" s="301"/>
      <c r="Q110" s="301"/>
      <c r="R110" s="301"/>
      <c r="S110" s="301"/>
      <c r="T110" s="301"/>
      <c r="U110" s="301"/>
      <c r="V110" s="301"/>
      <c r="W110" s="301"/>
      <c r="X110" s="301"/>
      <c r="Y110" s="301"/>
      <c r="Z110" s="301"/>
      <c r="AA110" s="301"/>
      <c r="AB110" s="301"/>
      <c r="AC110" s="301"/>
      <c r="AD110" s="301"/>
      <c r="AE110" s="301"/>
      <c r="AF110" s="301"/>
      <c r="AG110" s="301"/>
      <c r="AH110" s="301"/>
      <c r="AI110" s="301"/>
      <c r="AJ110" s="301"/>
    </row>
    <row r="111" spans="1:36" ht="15" thickBot="1" x14ac:dyDescent="0.4">
      <c r="A111" s="119" t="s">
        <v>591</v>
      </c>
      <c r="B111" s="324">
        <v>1.4625487128787217E-2</v>
      </c>
      <c r="C111" s="301"/>
      <c r="D111" s="301"/>
      <c r="E111" s="301"/>
      <c r="F111" s="301"/>
      <c r="G111" s="301"/>
      <c r="H111" s="301"/>
      <c r="I111" s="301"/>
      <c r="J111" s="301"/>
      <c r="K111" s="301"/>
      <c r="L111" s="301"/>
      <c r="M111" s="301"/>
      <c r="N111" s="301"/>
      <c r="O111" s="301"/>
      <c r="P111" s="301"/>
      <c r="Q111" s="301"/>
      <c r="R111" s="301"/>
      <c r="S111" s="301"/>
      <c r="T111" s="301"/>
      <c r="U111" s="301"/>
      <c r="V111" s="301"/>
      <c r="W111" s="301"/>
      <c r="X111" s="301"/>
      <c r="Y111" s="301"/>
      <c r="Z111" s="301"/>
      <c r="AA111" s="301"/>
      <c r="AB111" s="301"/>
      <c r="AC111" s="301"/>
      <c r="AD111" s="301"/>
      <c r="AE111" s="301"/>
      <c r="AF111" s="301"/>
      <c r="AG111" s="301"/>
      <c r="AH111" s="301"/>
      <c r="AI111" s="301"/>
      <c r="AJ111" s="301"/>
    </row>
    <row r="112" spans="1:36" ht="15" thickBot="1" x14ac:dyDescent="0.4">
      <c r="A112" s="119" t="s">
        <v>592</v>
      </c>
      <c r="B112" s="324">
        <v>1.7020425175451041E-2</v>
      </c>
      <c r="C112" s="301"/>
      <c r="D112" s="301"/>
      <c r="E112" s="301"/>
      <c r="F112" s="301"/>
      <c r="G112" s="301"/>
      <c r="H112" s="301"/>
      <c r="I112" s="301"/>
      <c r="J112" s="301"/>
      <c r="K112" s="301"/>
      <c r="L112" s="301"/>
      <c r="M112" s="301"/>
      <c r="N112" s="301"/>
      <c r="O112" s="301"/>
      <c r="P112" s="301"/>
      <c r="Q112" s="301"/>
      <c r="R112" s="301"/>
      <c r="S112" s="301"/>
      <c r="T112" s="301"/>
      <c r="U112" s="301"/>
      <c r="V112" s="301"/>
      <c r="W112" s="301"/>
      <c r="X112" s="301"/>
      <c r="Y112" s="301"/>
      <c r="Z112" s="301"/>
      <c r="AA112" s="301"/>
      <c r="AB112" s="301"/>
      <c r="AC112" s="301"/>
      <c r="AD112" s="301"/>
      <c r="AE112" s="301"/>
      <c r="AF112" s="301"/>
      <c r="AG112" s="301"/>
      <c r="AH112" s="301"/>
      <c r="AI112" s="301"/>
      <c r="AJ112" s="301"/>
    </row>
    <row r="113" spans="1:36" ht="15" thickBot="1" x14ac:dyDescent="0.4">
      <c r="A113" s="119" t="s">
        <v>593</v>
      </c>
      <c r="B113" s="324">
        <v>2.5743494823914276E-2</v>
      </c>
      <c r="C113" s="301"/>
      <c r="D113" s="301"/>
      <c r="E113" s="301"/>
      <c r="F113" s="301"/>
      <c r="G113" s="301"/>
      <c r="H113" s="301"/>
      <c r="I113" s="301"/>
      <c r="J113" s="301"/>
      <c r="K113" s="301"/>
      <c r="L113" s="301"/>
      <c r="M113" s="301"/>
      <c r="N113" s="301"/>
      <c r="O113" s="301"/>
      <c r="P113" s="301"/>
      <c r="Q113" s="301"/>
      <c r="R113" s="301"/>
      <c r="S113" s="301"/>
      <c r="T113" s="301"/>
      <c r="U113" s="301"/>
      <c r="V113" s="301"/>
      <c r="W113" s="301"/>
      <c r="X113" s="301"/>
      <c r="Y113" s="301"/>
      <c r="Z113" s="301"/>
      <c r="AA113" s="301"/>
      <c r="AB113" s="301"/>
      <c r="AC113" s="301"/>
      <c r="AD113" s="301"/>
      <c r="AE113" s="301"/>
      <c r="AF113" s="301"/>
      <c r="AG113" s="301"/>
      <c r="AH113" s="301"/>
      <c r="AI113" s="301"/>
      <c r="AJ113" s="301"/>
    </row>
    <row r="114" spans="1:36" ht="15" thickBot="1" x14ac:dyDescent="0.4">
      <c r="A114" s="119" t="s">
        <v>594</v>
      </c>
      <c r="B114" s="324">
        <v>2.447970864403691E-2</v>
      </c>
      <c r="C114" s="301"/>
      <c r="D114" s="301"/>
      <c r="E114" s="301"/>
      <c r="F114" s="301"/>
      <c r="G114" s="301"/>
      <c r="H114" s="301"/>
      <c r="I114" s="301"/>
      <c r="J114" s="301"/>
      <c r="K114" s="301"/>
      <c r="L114" s="301"/>
      <c r="M114" s="301"/>
      <c r="N114" s="301"/>
      <c r="O114" s="301"/>
      <c r="P114" s="301"/>
      <c r="Q114" s="301"/>
      <c r="R114" s="301"/>
      <c r="S114" s="301"/>
      <c r="T114" s="301"/>
      <c r="U114" s="301"/>
      <c r="V114" s="301"/>
      <c r="W114" s="301"/>
      <c r="X114" s="301"/>
      <c r="Y114" s="301"/>
      <c r="Z114" s="301"/>
      <c r="AA114" s="301"/>
      <c r="AB114" s="301"/>
      <c r="AC114" s="301"/>
      <c r="AD114" s="301"/>
      <c r="AE114" s="301"/>
      <c r="AF114" s="301"/>
      <c r="AG114" s="301"/>
      <c r="AH114" s="301"/>
      <c r="AI114" s="301"/>
      <c r="AJ114" s="301"/>
    </row>
    <row r="115" spans="1:36" ht="15" thickBot="1" x14ac:dyDescent="0.4">
      <c r="A115" s="119" t="s">
        <v>595</v>
      </c>
      <c r="B115" s="324">
        <v>6.5774558915870432E-3</v>
      </c>
      <c r="C115" s="301"/>
      <c r="D115" s="301"/>
      <c r="E115" s="301"/>
      <c r="F115" s="301"/>
      <c r="G115" s="301"/>
      <c r="H115" s="301"/>
      <c r="I115" s="301"/>
      <c r="J115" s="301"/>
      <c r="K115" s="301"/>
      <c r="L115" s="301"/>
      <c r="M115" s="301"/>
      <c r="N115" s="301"/>
      <c r="O115" s="301"/>
      <c r="P115" s="301"/>
      <c r="Q115" s="301"/>
      <c r="R115" s="301"/>
      <c r="S115" s="301"/>
      <c r="T115" s="301"/>
      <c r="U115" s="301"/>
      <c r="V115" s="301"/>
      <c r="W115" s="301"/>
      <c r="X115" s="301"/>
      <c r="Y115" s="301"/>
      <c r="Z115" s="301"/>
      <c r="AA115" s="301"/>
      <c r="AB115" s="301"/>
      <c r="AC115" s="301"/>
      <c r="AD115" s="301"/>
      <c r="AE115" s="301"/>
      <c r="AF115" s="301"/>
      <c r="AG115" s="301"/>
      <c r="AH115" s="301"/>
      <c r="AI115" s="301"/>
      <c r="AJ115" s="301"/>
    </row>
    <row r="116" spans="1:36" ht="15" thickBot="1" x14ac:dyDescent="0.4">
      <c r="A116" s="119" t="s">
        <v>596</v>
      </c>
      <c r="B116" s="324">
        <v>4.7801411029414782E-3</v>
      </c>
      <c r="C116" s="301"/>
      <c r="D116" s="301"/>
      <c r="E116" s="301"/>
      <c r="F116" s="301"/>
      <c r="G116" s="301"/>
      <c r="H116" s="301"/>
      <c r="I116" s="301"/>
      <c r="J116" s="301"/>
      <c r="K116" s="301"/>
      <c r="L116" s="301"/>
      <c r="M116" s="301"/>
      <c r="N116" s="301"/>
      <c r="O116" s="301"/>
      <c r="P116" s="301"/>
      <c r="Q116" s="301"/>
      <c r="R116" s="301"/>
      <c r="S116" s="301"/>
      <c r="T116" s="301"/>
      <c r="U116" s="301"/>
      <c r="V116" s="301"/>
      <c r="W116" s="301"/>
      <c r="X116" s="301"/>
      <c r="Y116" s="301"/>
      <c r="Z116" s="301"/>
      <c r="AA116" s="301"/>
      <c r="AB116" s="301"/>
      <c r="AC116" s="301"/>
      <c r="AD116" s="301"/>
      <c r="AE116" s="301"/>
      <c r="AF116" s="301"/>
      <c r="AG116" s="301"/>
      <c r="AH116" s="301"/>
      <c r="AI116" s="301"/>
      <c r="AJ116" s="301"/>
    </row>
    <row r="117" spans="1:36" ht="15" thickBot="1" x14ac:dyDescent="0.4">
      <c r="A117" s="119" t="s">
        <v>597</v>
      </c>
      <c r="B117" s="324">
        <v>9.405439016020492E-3</v>
      </c>
      <c r="C117" s="301"/>
      <c r="D117" s="301"/>
      <c r="E117" s="301"/>
      <c r="F117" s="301"/>
      <c r="G117" s="301"/>
      <c r="H117" s="301"/>
      <c r="I117" s="301"/>
      <c r="J117" s="301"/>
      <c r="K117" s="301"/>
      <c r="L117" s="301"/>
      <c r="M117" s="301"/>
      <c r="N117" s="301"/>
      <c r="O117" s="301"/>
      <c r="P117" s="301"/>
      <c r="Q117" s="301"/>
      <c r="R117" s="301"/>
      <c r="S117" s="301"/>
      <c r="T117" s="301"/>
      <c r="U117" s="301"/>
      <c r="V117" s="301"/>
      <c r="W117" s="301"/>
      <c r="X117" s="301"/>
      <c r="Y117" s="301"/>
      <c r="Z117" s="301"/>
      <c r="AA117" s="301"/>
      <c r="AB117" s="301"/>
      <c r="AC117" s="301"/>
      <c r="AD117" s="301"/>
      <c r="AE117" s="301"/>
      <c r="AF117" s="301"/>
      <c r="AG117" s="301"/>
      <c r="AH117" s="301"/>
      <c r="AI117" s="301"/>
      <c r="AJ117" s="301"/>
    </row>
    <row r="118" spans="1:36" ht="15" thickBot="1" x14ac:dyDescent="0.4">
      <c r="A118" s="119" t="s">
        <v>598</v>
      </c>
      <c r="B118" s="324">
        <v>1.10735976213417E-2</v>
      </c>
      <c r="C118" s="301"/>
      <c r="D118" s="301"/>
      <c r="E118" s="301"/>
      <c r="F118" s="301"/>
      <c r="G118" s="301"/>
      <c r="H118" s="301"/>
      <c r="I118" s="301"/>
      <c r="J118" s="301"/>
      <c r="K118" s="301"/>
      <c r="L118" s="301"/>
      <c r="M118" s="301"/>
      <c r="N118" s="301"/>
      <c r="O118" s="301"/>
      <c r="P118" s="301"/>
      <c r="Q118" s="301"/>
      <c r="R118" s="301"/>
      <c r="S118" s="301"/>
      <c r="T118" s="301"/>
      <c r="U118" s="301"/>
      <c r="V118" s="301"/>
      <c r="W118" s="301"/>
      <c r="X118" s="301"/>
      <c r="Y118" s="301"/>
      <c r="Z118" s="301"/>
      <c r="AA118" s="301"/>
      <c r="AB118" s="301"/>
      <c r="AC118" s="301"/>
      <c r="AD118" s="301"/>
      <c r="AE118" s="301"/>
      <c r="AF118" s="301"/>
      <c r="AG118" s="301"/>
      <c r="AH118" s="301"/>
      <c r="AI118" s="301"/>
      <c r="AJ118" s="301"/>
    </row>
    <row r="119" spans="1:36" ht="15" thickBot="1" x14ac:dyDescent="0.4">
      <c r="A119" s="119" t="s">
        <v>599</v>
      </c>
      <c r="B119" s="324">
        <v>3.5934788599779159E-3</v>
      </c>
      <c r="C119" s="301"/>
      <c r="D119" s="301"/>
      <c r="E119" s="301"/>
      <c r="F119" s="301"/>
      <c r="G119" s="301"/>
      <c r="H119" s="301"/>
      <c r="I119" s="301"/>
      <c r="J119" s="301"/>
      <c r="K119" s="301"/>
      <c r="L119" s="301"/>
      <c r="M119" s="301"/>
      <c r="N119" s="301"/>
      <c r="O119" s="301"/>
      <c r="P119" s="301"/>
      <c r="Q119" s="301"/>
      <c r="R119" s="301"/>
      <c r="S119" s="301"/>
      <c r="T119" s="301"/>
      <c r="U119" s="301"/>
      <c r="V119" s="301"/>
      <c r="W119" s="301"/>
      <c r="X119" s="301"/>
      <c r="Y119" s="301"/>
      <c r="Z119" s="301"/>
      <c r="AA119" s="301"/>
      <c r="AB119" s="301"/>
      <c r="AC119" s="301"/>
      <c r="AD119" s="301"/>
      <c r="AE119" s="301"/>
      <c r="AF119" s="301"/>
      <c r="AG119" s="301"/>
      <c r="AH119" s="301"/>
      <c r="AI119" s="301"/>
      <c r="AJ119" s="301"/>
    </row>
    <row r="120" spans="1:36" ht="15" thickBot="1" x14ac:dyDescent="0.4">
      <c r="A120" s="119" t="s">
        <v>600</v>
      </c>
      <c r="B120" s="324">
        <v>7.0714026030333152E-3</v>
      </c>
      <c r="C120" s="301"/>
      <c r="D120" s="301"/>
      <c r="E120" s="301"/>
      <c r="F120" s="301"/>
      <c r="G120" s="301"/>
      <c r="H120" s="301"/>
      <c r="I120" s="301"/>
      <c r="J120" s="301"/>
      <c r="K120" s="301"/>
      <c r="L120" s="301"/>
      <c r="M120" s="301"/>
      <c r="N120" s="301"/>
      <c r="O120" s="301"/>
      <c r="P120" s="301"/>
      <c r="Q120" s="301"/>
      <c r="R120" s="301"/>
      <c r="S120" s="301"/>
      <c r="T120" s="301"/>
      <c r="U120" s="301"/>
      <c r="V120" s="301"/>
      <c r="W120" s="301"/>
      <c r="X120" s="301"/>
      <c r="Y120" s="301"/>
      <c r="Z120" s="301"/>
      <c r="AA120" s="301"/>
      <c r="AB120" s="301"/>
      <c r="AC120" s="301"/>
      <c r="AD120" s="301"/>
      <c r="AE120" s="301"/>
      <c r="AF120" s="301"/>
      <c r="AG120" s="301"/>
      <c r="AH120" s="301"/>
      <c r="AI120" s="301"/>
      <c r="AJ120" s="301"/>
    </row>
    <row r="121" spans="1:36" ht="15" thickBot="1" x14ac:dyDescent="0.4">
      <c r="A121" s="119" t="s">
        <v>601</v>
      </c>
      <c r="B121" s="324">
        <v>6.1640668342778015E-3</v>
      </c>
      <c r="C121" s="301"/>
      <c r="D121" s="301"/>
      <c r="E121" s="301"/>
      <c r="F121" s="301"/>
      <c r="G121" s="301"/>
      <c r="H121" s="301"/>
      <c r="I121" s="301"/>
      <c r="J121" s="301"/>
      <c r="K121" s="301"/>
      <c r="L121" s="301"/>
      <c r="M121" s="301"/>
      <c r="N121" s="301"/>
      <c r="O121" s="301"/>
      <c r="P121" s="301"/>
      <c r="Q121" s="301"/>
      <c r="R121" s="301"/>
      <c r="S121" s="301"/>
      <c r="T121" s="301"/>
      <c r="U121" s="301"/>
      <c r="V121" s="301"/>
      <c r="W121" s="301"/>
      <c r="X121" s="301"/>
      <c r="Y121" s="301"/>
      <c r="Z121" s="301"/>
      <c r="AA121" s="301"/>
      <c r="AB121" s="301"/>
      <c r="AC121" s="301"/>
      <c r="AD121" s="301"/>
      <c r="AE121" s="301"/>
      <c r="AF121" s="301"/>
      <c r="AG121" s="301"/>
      <c r="AH121" s="301"/>
      <c r="AI121" s="301"/>
      <c r="AJ121" s="301"/>
    </row>
    <row r="122" spans="1:36" ht="15" thickBot="1" x14ac:dyDescent="0.4">
      <c r="A122" s="119" t="s">
        <v>602</v>
      </c>
      <c r="B122" s="324">
        <v>7.1498562870118427E-3</v>
      </c>
      <c r="C122" s="301"/>
      <c r="D122" s="301"/>
      <c r="E122" s="301"/>
      <c r="F122" s="301"/>
      <c r="G122" s="301"/>
      <c r="H122" s="301"/>
      <c r="I122" s="301"/>
      <c r="J122" s="301"/>
      <c r="K122" s="301"/>
      <c r="L122" s="301"/>
      <c r="M122" s="301"/>
      <c r="N122" s="301"/>
      <c r="O122" s="301"/>
      <c r="P122" s="301"/>
      <c r="Q122" s="301"/>
      <c r="R122" s="301"/>
      <c r="S122" s="301"/>
      <c r="T122" s="301"/>
      <c r="U122" s="301"/>
      <c r="V122" s="301"/>
      <c r="W122" s="301"/>
      <c r="X122" s="301"/>
      <c r="Y122" s="301"/>
      <c r="Z122" s="301"/>
      <c r="AA122" s="301"/>
      <c r="AB122" s="301"/>
      <c r="AC122" s="301"/>
      <c r="AD122" s="301"/>
      <c r="AE122" s="301"/>
      <c r="AF122" s="301"/>
      <c r="AG122" s="301"/>
      <c r="AH122" s="301"/>
      <c r="AI122" s="301"/>
      <c r="AJ122" s="301"/>
    </row>
    <row r="123" spans="1:36" ht="15" thickBot="1" x14ac:dyDescent="0.4">
      <c r="A123" s="119" t="s">
        <v>603</v>
      </c>
      <c r="B123" s="324">
        <v>6.0638369645959955E-3</v>
      </c>
      <c r="C123" s="301"/>
      <c r="D123" s="301"/>
      <c r="E123" s="301"/>
      <c r="F123" s="301"/>
      <c r="G123" s="301"/>
      <c r="H123" s="301"/>
      <c r="I123" s="301"/>
      <c r="J123" s="301"/>
      <c r="K123" s="301"/>
      <c r="L123" s="301"/>
      <c r="M123" s="301"/>
      <c r="N123" s="301"/>
      <c r="O123" s="301"/>
      <c r="P123" s="301"/>
      <c r="Q123" s="301"/>
      <c r="R123" s="301"/>
      <c r="S123" s="301"/>
      <c r="T123" s="301"/>
      <c r="U123" s="301"/>
      <c r="V123" s="301"/>
      <c r="W123" s="301"/>
      <c r="X123" s="301"/>
      <c r="Y123" s="301"/>
      <c r="Z123" s="301"/>
      <c r="AA123" s="301"/>
      <c r="AB123" s="301"/>
      <c r="AC123" s="301"/>
      <c r="AD123" s="301"/>
      <c r="AE123" s="301"/>
      <c r="AF123" s="301"/>
      <c r="AG123" s="301"/>
      <c r="AH123" s="301"/>
      <c r="AI123" s="301"/>
      <c r="AJ123" s="301"/>
    </row>
    <row r="124" spans="1:36" ht="15" thickBot="1" x14ac:dyDescent="0.4">
      <c r="A124" s="119" t="s">
        <v>604</v>
      </c>
      <c r="B124" s="324">
        <v>4.1624106228969654E-4</v>
      </c>
      <c r="C124" s="301"/>
      <c r="D124" s="301"/>
      <c r="E124" s="301"/>
      <c r="F124" s="301"/>
      <c r="G124" s="301"/>
      <c r="H124" s="301"/>
      <c r="I124" s="301"/>
      <c r="J124" s="301"/>
      <c r="K124" s="301"/>
      <c r="L124" s="301"/>
      <c r="M124" s="301"/>
      <c r="N124" s="301"/>
      <c r="O124" s="301"/>
      <c r="P124" s="301"/>
      <c r="Q124" s="301"/>
      <c r="R124" s="301"/>
      <c r="S124" s="301"/>
      <c r="T124" s="301"/>
      <c r="U124" s="301"/>
      <c r="V124" s="301"/>
      <c r="W124" s="301"/>
      <c r="X124" s="301"/>
      <c r="Y124" s="301"/>
      <c r="Z124" s="301"/>
      <c r="AA124" s="301"/>
      <c r="AB124" s="301"/>
      <c r="AC124" s="301"/>
      <c r="AD124" s="301"/>
      <c r="AE124" s="301"/>
      <c r="AF124" s="301"/>
      <c r="AG124" s="301"/>
      <c r="AH124" s="301"/>
      <c r="AI124" s="301"/>
      <c r="AJ124" s="301"/>
    </row>
    <row r="125" spans="1:36" ht="15" thickBot="1" x14ac:dyDescent="0.4">
      <c r="A125" s="119" t="s">
        <v>225</v>
      </c>
      <c r="B125" s="324">
        <v>1.3251843148416149E-3</v>
      </c>
      <c r="C125" s="301"/>
      <c r="D125" s="301"/>
      <c r="E125" s="301"/>
      <c r="F125" s="301"/>
      <c r="G125" s="301"/>
      <c r="H125" s="301"/>
      <c r="I125" s="301"/>
      <c r="J125" s="301"/>
      <c r="K125" s="301"/>
      <c r="L125" s="301"/>
      <c r="M125" s="301"/>
      <c r="N125" s="301"/>
      <c r="O125" s="301"/>
      <c r="P125" s="301"/>
      <c r="Q125" s="301"/>
      <c r="R125" s="301"/>
      <c r="S125" s="301"/>
      <c r="T125" s="301"/>
      <c r="U125" s="301"/>
      <c r="V125" s="301"/>
      <c r="W125" s="301"/>
      <c r="X125" s="301"/>
      <c r="Y125" s="301"/>
      <c r="Z125" s="301"/>
      <c r="AA125" s="301"/>
      <c r="AB125" s="301"/>
      <c r="AC125" s="301"/>
      <c r="AD125" s="301"/>
      <c r="AE125" s="301"/>
      <c r="AF125" s="301"/>
      <c r="AG125" s="301"/>
      <c r="AH125" s="301"/>
      <c r="AI125" s="301"/>
      <c r="AJ125" s="301"/>
    </row>
    <row r="126" spans="1:36" ht="15" thickBot="1" x14ac:dyDescent="0.4">
      <c r="A126" s="119" t="s">
        <v>145</v>
      </c>
      <c r="B126" s="324">
        <v>8.685831899774908E-4</v>
      </c>
      <c r="C126" s="301"/>
      <c r="D126" s="301"/>
      <c r="E126" s="301"/>
      <c r="F126" s="301"/>
      <c r="G126" s="301"/>
      <c r="H126" s="301"/>
      <c r="I126" s="301"/>
      <c r="J126" s="301"/>
      <c r="K126" s="301"/>
      <c r="L126" s="301"/>
      <c r="M126" s="301"/>
      <c r="N126" s="301"/>
      <c r="O126" s="301"/>
      <c r="P126" s="301"/>
      <c r="Q126" s="301"/>
      <c r="R126" s="301"/>
      <c r="S126" s="301"/>
      <c r="T126" s="301"/>
      <c r="U126" s="301"/>
      <c r="V126" s="301"/>
      <c r="W126" s="301"/>
      <c r="X126" s="301"/>
      <c r="Y126" s="301"/>
      <c r="Z126" s="301"/>
      <c r="AA126" s="301"/>
      <c r="AB126" s="301"/>
      <c r="AC126" s="301"/>
      <c r="AD126" s="301"/>
      <c r="AE126" s="301"/>
      <c r="AF126" s="301"/>
      <c r="AG126" s="301"/>
      <c r="AH126" s="301"/>
      <c r="AI126" s="301"/>
      <c r="AJ126" s="301"/>
    </row>
    <row r="127" spans="1:36" ht="15" thickBot="1" x14ac:dyDescent="0.4">
      <c r="A127" s="119" t="s">
        <v>146</v>
      </c>
      <c r="B127" s="324">
        <v>1.5012725870325971E-3</v>
      </c>
      <c r="C127" s="301"/>
      <c r="D127" s="301"/>
      <c r="E127" s="301"/>
      <c r="F127" s="301"/>
      <c r="G127" s="301"/>
      <c r="H127" s="301"/>
      <c r="I127" s="301"/>
      <c r="J127" s="301"/>
      <c r="K127" s="301"/>
      <c r="L127" s="301"/>
      <c r="M127" s="301"/>
      <c r="N127" s="301"/>
      <c r="O127" s="301"/>
      <c r="P127" s="301"/>
      <c r="Q127" s="301"/>
      <c r="R127" s="301"/>
      <c r="S127" s="301"/>
      <c r="T127" s="301"/>
      <c r="U127" s="301"/>
      <c r="V127" s="301"/>
      <c r="W127" s="301"/>
      <c r="X127" s="301"/>
      <c r="Y127" s="301"/>
      <c r="Z127" s="301"/>
      <c r="AA127" s="301"/>
      <c r="AB127" s="301"/>
      <c r="AC127" s="301"/>
      <c r="AD127" s="301"/>
      <c r="AE127" s="301"/>
      <c r="AF127" s="301"/>
      <c r="AG127" s="301"/>
      <c r="AH127" s="301"/>
      <c r="AI127" s="301"/>
      <c r="AJ127" s="301"/>
    </row>
    <row r="128" spans="1:36" ht="15" thickBot="1" x14ac:dyDescent="0.4">
      <c r="A128" s="119" t="s">
        <v>147</v>
      </c>
      <c r="B128" s="324">
        <v>3.6601629965195238E-3</v>
      </c>
      <c r="C128" s="301"/>
      <c r="D128" s="301"/>
      <c r="E128" s="301"/>
      <c r="F128" s="301"/>
      <c r="G128" s="301"/>
      <c r="H128" s="301"/>
      <c r="I128" s="301"/>
      <c r="J128" s="301"/>
      <c r="K128" s="301"/>
      <c r="L128" s="301"/>
      <c r="M128" s="301"/>
      <c r="N128" s="301"/>
      <c r="O128" s="301"/>
      <c r="P128" s="301"/>
      <c r="Q128" s="301"/>
      <c r="R128" s="301"/>
      <c r="S128" s="301"/>
      <c r="T128" s="301"/>
      <c r="U128" s="301"/>
      <c r="V128" s="301"/>
      <c r="W128" s="301"/>
      <c r="X128" s="301"/>
      <c r="Y128" s="301"/>
      <c r="Z128" s="301"/>
      <c r="AA128" s="301"/>
      <c r="AB128" s="301"/>
      <c r="AC128" s="301"/>
      <c r="AD128" s="301"/>
      <c r="AE128" s="301"/>
      <c r="AF128" s="301"/>
      <c r="AG128" s="301"/>
      <c r="AH128" s="301"/>
      <c r="AI128" s="301"/>
      <c r="AJ128" s="301"/>
    </row>
    <row r="129" spans="1:36" ht="15" thickBot="1" x14ac:dyDescent="0.4">
      <c r="A129" s="119" t="s">
        <v>148</v>
      </c>
      <c r="B129" s="324">
        <v>2.4650430266646771E-3</v>
      </c>
      <c r="C129" s="301"/>
      <c r="D129" s="301"/>
      <c r="E129" s="301"/>
      <c r="F129" s="301"/>
      <c r="G129" s="301"/>
      <c r="H129" s="301"/>
      <c r="I129" s="301"/>
      <c r="J129" s="301"/>
      <c r="K129" s="301"/>
      <c r="L129" s="301"/>
      <c r="M129" s="301"/>
      <c r="N129" s="301"/>
      <c r="O129" s="301"/>
      <c r="P129" s="301"/>
      <c r="Q129" s="301"/>
      <c r="R129" s="301"/>
      <c r="S129" s="301"/>
      <c r="T129" s="301"/>
      <c r="U129" s="301"/>
      <c r="V129" s="301"/>
      <c r="W129" s="301"/>
      <c r="X129" s="301"/>
      <c r="Y129" s="301"/>
      <c r="Z129" s="301"/>
      <c r="AA129" s="301"/>
      <c r="AB129" s="301"/>
      <c r="AC129" s="301"/>
      <c r="AD129" s="301"/>
      <c r="AE129" s="301"/>
      <c r="AF129" s="301"/>
      <c r="AG129" s="301"/>
      <c r="AH129" s="301"/>
      <c r="AI129" s="301"/>
      <c r="AJ129" s="301"/>
    </row>
    <row r="130" spans="1:36" ht="15" thickBot="1" x14ac:dyDescent="0.4">
      <c r="A130" s="119" t="s">
        <v>149</v>
      </c>
      <c r="B130" s="324">
        <v>2.2029915947564564E-3</v>
      </c>
      <c r="C130" s="301"/>
      <c r="D130" s="301"/>
      <c r="E130" s="301"/>
      <c r="F130" s="301"/>
      <c r="G130" s="301"/>
      <c r="H130" s="301"/>
      <c r="I130" s="301"/>
      <c r="J130" s="301"/>
      <c r="K130" s="301"/>
      <c r="L130" s="301"/>
      <c r="M130" s="301"/>
      <c r="N130" s="301"/>
      <c r="O130" s="301"/>
      <c r="P130" s="301"/>
      <c r="Q130" s="301"/>
      <c r="R130" s="301"/>
      <c r="S130" s="301"/>
      <c r="T130" s="301"/>
      <c r="U130" s="301"/>
      <c r="V130" s="301"/>
      <c r="W130" s="301"/>
      <c r="X130" s="301"/>
      <c r="Y130" s="301"/>
      <c r="Z130" s="301"/>
      <c r="AA130" s="301"/>
      <c r="AB130" s="301"/>
      <c r="AC130" s="301"/>
      <c r="AD130" s="301"/>
      <c r="AE130" s="301"/>
      <c r="AF130" s="301"/>
      <c r="AG130" s="301"/>
      <c r="AH130" s="301"/>
      <c r="AI130" s="301"/>
      <c r="AJ130" s="301"/>
    </row>
    <row r="133" spans="1:36" x14ac:dyDescent="0.35">
      <c r="A133" s="455" t="s">
        <v>1166</v>
      </c>
      <c r="B133" s="85"/>
    </row>
    <row r="134" spans="1:36" x14ac:dyDescent="0.35">
      <c r="A134" s="192">
        <v>0</v>
      </c>
      <c r="B134" s="316" t="s">
        <v>329</v>
      </c>
    </row>
    <row r="135" spans="1:36" x14ac:dyDescent="0.35">
      <c r="A135" s="194">
        <v>1</v>
      </c>
      <c r="B135" s="316" t="s">
        <v>607</v>
      </c>
    </row>
    <row r="136" spans="1:36" x14ac:dyDescent="0.35">
      <c r="A136" s="194">
        <v>2</v>
      </c>
      <c r="B136" s="316" t="s">
        <v>609</v>
      </c>
    </row>
    <row r="137" spans="1:36" x14ac:dyDescent="0.35">
      <c r="A137" s="194">
        <v>3</v>
      </c>
      <c r="B137" s="316" t="s">
        <v>608</v>
      </c>
      <c r="D137" s="28"/>
    </row>
    <row r="138" spans="1:36" x14ac:dyDescent="0.35">
      <c r="A138" s="67" t="s">
        <v>231</v>
      </c>
      <c r="B138" s="161">
        <v>1</v>
      </c>
      <c r="D138" s="28"/>
    </row>
    <row r="139" spans="1:36" x14ac:dyDescent="0.35">
      <c r="A139" s="85"/>
    </row>
    <row r="140" spans="1:36" x14ac:dyDescent="0.35">
      <c r="A140" s="4"/>
    </row>
    <row r="141" spans="1:36" x14ac:dyDescent="0.35">
      <c r="A141" s="330" t="s">
        <v>1167</v>
      </c>
      <c r="B141" s="317"/>
    </row>
    <row r="142" spans="1:36" x14ac:dyDescent="0.35">
      <c r="A142" s="329">
        <v>0</v>
      </c>
      <c r="B142" s="327" t="s">
        <v>329</v>
      </c>
    </row>
    <row r="143" spans="1:36" x14ac:dyDescent="0.35">
      <c r="A143" s="329">
        <v>1</v>
      </c>
      <c r="B143" s="315" t="s">
        <v>330</v>
      </c>
    </row>
    <row r="144" spans="1:36" x14ac:dyDescent="0.35">
      <c r="A144" s="67" t="s">
        <v>231</v>
      </c>
      <c r="B144" s="68">
        <v>0</v>
      </c>
    </row>
    <row r="146" spans="1:87" x14ac:dyDescent="0.35">
      <c r="A146" s="456" t="s">
        <v>1162</v>
      </c>
    </row>
    <row r="147" spans="1:87" x14ac:dyDescent="0.35">
      <c r="A147" s="7" t="s">
        <v>328</v>
      </c>
      <c r="B147" s="59">
        <v>2015</v>
      </c>
      <c r="C147" s="59">
        <f t="shared" ref="C147:BN147" si="0">1+B147</f>
        <v>2016</v>
      </c>
      <c r="D147" s="59">
        <f t="shared" si="0"/>
        <v>2017</v>
      </c>
      <c r="E147" s="59">
        <f t="shared" si="0"/>
        <v>2018</v>
      </c>
      <c r="F147" s="59">
        <f t="shared" si="0"/>
        <v>2019</v>
      </c>
      <c r="G147" s="59">
        <f t="shared" si="0"/>
        <v>2020</v>
      </c>
      <c r="H147" s="59">
        <f t="shared" si="0"/>
        <v>2021</v>
      </c>
      <c r="I147" s="59">
        <f t="shared" si="0"/>
        <v>2022</v>
      </c>
      <c r="J147" s="59">
        <f t="shared" si="0"/>
        <v>2023</v>
      </c>
      <c r="K147" s="59">
        <f t="shared" si="0"/>
        <v>2024</v>
      </c>
      <c r="L147" s="59">
        <f t="shared" si="0"/>
        <v>2025</v>
      </c>
      <c r="M147" s="59">
        <f t="shared" si="0"/>
        <v>2026</v>
      </c>
      <c r="N147" s="59">
        <f t="shared" si="0"/>
        <v>2027</v>
      </c>
      <c r="O147" s="59">
        <f t="shared" si="0"/>
        <v>2028</v>
      </c>
      <c r="P147" s="59">
        <f t="shared" si="0"/>
        <v>2029</v>
      </c>
      <c r="Q147" s="59">
        <f t="shared" si="0"/>
        <v>2030</v>
      </c>
      <c r="R147" s="59">
        <f t="shared" si="0"/>
        <v>2031</v>
      </c>
      <c r="S147" s="59">
        <f t="shared" si="0"/>
        <v>2032</v>
      </c>
      <c r="T147" s="59">
        <f t="shared" si="0"/>
        <v>2033</v>
      </c>
      <c r="U147" s="59">
        <f t="shared" si="0"/>
        <v>2034</v>
      </c>
      <c r="V147" s="59">
        <f t="shared" si="0"/>
        <v>2035</v>
      </c>
      <c r="W147" s="59">
        <f t="shared" si="0"/>
        <v>2036</v>
      </c>
      <c r="X147" s="59">
        <f t="shared" si="0"/>
        <v>2037</v>
      </c>
      <c r="Y147" s="59">
        <f t="shared" si="0"/>
        <v>2038</v>
      </c>
      <c r="Z147" s="59">
        <f t="shared" si="0"/>
        <v>2039</v>
      </c>
      <c r="AA147" s="59">
        <f t="shared" si="0"/>
        <v>2040</v>
      </c>
      <c r="AB147" s="59">
        <f t="shared" si="0"/>
        <v>2041</v>
      </c>
      <c r="AC147" s="59">
        <f t="shared" si="0"/>
        <v>2042</v>
      </c>
      <c r="AD147" s="59">
        <f t="shared" si="0"/>
        <v>2043</v>
      </c>
      <c r="AE147" s="59">
        <f t="shared" si="0"/>
        <v>2044</v>
      </c>
      <c r="AF147" s="59">
        <f t="shared" si="0"/>
        <v>2045</v>
      </c>
      <c r="AG147" s="59">
        <f t="shared" si="0"/>
        <v>2046</v>
      </c>
      <c r="AH147" s="59">
        <f t="shared" si="0"/>
        <v>2047</v>
      </c>
      <c r="AI147" s="59">
        <f t="shared" si="0"/>
        <v>2048</v>
      </c>
      <c r="AJ147" s="59">
        <f t="shared" si="0"/>
        <v>2049</v>
      </c>
      <c r="AK147" s="59">
        <f t="shared" si="0"/>
        <v>2050</v>
      </c>
      <c r="AL147" s="59">
        <f t="shared" si="0"/>
        <v>2051</v>
      </c>
      <c r="AM147" s="59">
        <f t="shared" si="0"/>
        <v>2052</v>
      </c>
      <c r="AN147" s="59">
        <f t="shared" si="0"/>
        <v>2053</v>
      </c>
      <c r="AO147" s="59">
        <f t="shared" si="0"/>
        <v>2054</v>
      </c>
      <c r="AP147" s="59">
        <f t="shared" si="0"/>
        <v>2055</v>
      </c>
      <c r="AQ147" s="59">
        <f t="shared" si="0"/>
        <v>2056</v>
      </c>
      <c r="AR147" s="59">
        <f t="shared" si="0"/>
        <v>2057</v>
      </c>
      <c r="AS147" s="59">
        <f t="shared" si="0"/>
        <v>2058</v>
      </c>
      <c r="AT147" s="59">
        <f t="shared" si="0"/>
        <v>2059</v>
      </c>
      <c r="AU147" s="59">
        <f t="shared" si="0"/>
        <v>2060</v>
      </c>
      <c r="AV147" s="59">
        <f t="shared" si="0"/>
        <v>2061</v>
      </c>
      <c r="AW147" s="59">
        <f t="shared" si="0"/>
        <v>2062</v>
      </c>
      <c r="AX147" s="59">
        <f t="shared" si="0"/>
        <v>2063</v>
      </c>
      <c r="AY147" s="59">
        <f t="shared" si="0"/>
        <v>2064</v>
      </c>
      <c r="AZ147" s="59">
        <f t="shared" si="0"/>
        <v>2065</v>
      </c>
      <c r="BA147" s="59">
        <f t="shared" si="0"/>
        <v>2066</v>
      </c>
      <c r="BB147" s="59">
        <f t="shared" si="0"/>
        <v>2067</v>
      </c>
      <c r="BC147" s="59">
        <f t="shared" si="0"/>
        <v>2068</v>
      </c>
      <c r="BD147" s="59">
        <f t="shared" si="0"/>
        <v>2069</v>
      </c>
      <c r="BE147" s="59">
        <f t="shared" si="0"/>
        <v>2070</v>
      </c>
      <c r="BF147" s="59">
        <f t="shared" si="0"/>
        <v>2071</v>
      </c>
      <c r="BG147" s="59">
        <f t="shared" si="0"/>
        <v>2072</v>
      </c>
      <c r="BH147" s="59">
        <f t="shared" si="0"/>
        <v>2073</v>
      </c>
      <c r="BI147" s="59">
        <f t="shared" si="0"/>
        <v>2074</v>
      </c>
      <c r="BJ147" s="59">
        <f t="shared" si="0"/>
        <v>2075</v>
      </c>
      <c r="BK147" s="59">
        <f t="shared" si="0"/>
        <v>2076</v>
      </c>
      <c r="BL147" s="59">
        <f t="shared" si="0"/>
        <v>2077</v>
      </c>
      <c r="BM147" s="59">
        <f t="shared" si="0"/>
        <v>2078</v>
      </c>
      <c r="BN147" s="59">
        <f t="shared" si="0"/>
        <v>2079</v>
      </c>
      <c r="BO147" s="59">
        <f t="shared" ref="BO147:CI147" si="1">1+BN147</f>
        <v>2080</v>
      </c>
      <c r="BP147" s="59">
        <f t="shared" si="1"/>
        <v>2081</v>
      </c>
      <c r="BQ147" s="59">
        <f t="shared" si="1"/>
        <v>2082</v>
      </c>
      <c r="BR147" s="59">
        <f t="shared" si="1"/>
        <v>2083</v>
      </c>
      <c r="BS147" s="59">
        <f t="shared" si="1"/>
        <v>2084</v>
      </c>
      <c r="BT147" s="59">
        <f t="shared" si="1"/>
        <v>2085</v>
      </c>
      <c r="BU147" s="59">
        <f t="shared" si="1"/>
        <v>2086</v>
      </c>
      <c r="BV147" s="59">
        <f t="shared" si="1"/>
        <v>2087</v>
      </c>
      <c r="BW147" s="59">
        <f t="shared" si="1"/>
        <v>2088</v>
      </c>
      <c r="BX147" s="59">
        <f t="shared" si="1"/>
        <v>2089</v>
      </c>
      <c r="BY147" s="59">
        <f t="shared" si="1"/>
        <v>2090</v>
      </c>
      <c r="BZ147" s="59">
        <f t="shared" si="1"/>
        <v>2091</v>
      </c>
      <c r="CA147" s="59">
        <f t="shared" si="1"/>
        <v>2092</v>
      </c>
      <c r="CB147" s="59">
        <f t="shared" si="1"/>
        <v>2093</v>
      </c>
      <c r="CC147" s="59">
        <f t="shared" si="1"/>
        <v>2094</v>
      </c>
      <c r="CD147" s="59">
        <f t="shared" si="1"/>
        <v>2095</v>
      </c>
      <c r="CE147" s="59">
        <f t="shared" si="1"/>
        <v>2096</v>
      </c>
      <c r="CF147" s="59">
        <f t="shared" si="1"/>
        <v>2097</v>
      </c>
      <c r="CG147" s="59">
        <f t="shared" si="1"/>
        <v>2098</v>
      </c>
      <c r="CH147" s="59">
        <f t="shared" si="1"/>
        <v>2099</v>
      </c>
      <c r="CI147" s="59">
        <f t="shared" si="1"/>
        <v>2100</v>
      </c>
    </row>
    <row r="148" spans="1:87" x14ac:dyDescent="0.35">
      <c r="A148" s="86" t="s">
        <v>142</v>
      </c>
      <c r="B148" s="299">
        <v>2.3296299999999999</v>
      </c>
      <c r="C148" s="299">
        <f t="shared" ref="C148:BN151" si="2">B148*0.999</f>
        <v>2.3273003699999997</v>
      </c>
      <c r="D148" s="299">
        <f t="shared" si="2"/>
        <v>2.3249730696299995</v>
      </c>
      <c r="E148" s="299">
        <f t="shared" si="2"/>
        <v>2.3226480965603695</v>
      </c>
      <c r="F148" s="299">
        <f t="shared" si="2"/>
        <v>2.3203254484638092</v>
      </c>
      <c r="G148" s="299">
        <f t="shared" si="2"/>
        <v>2.3180051230153453</v>
      </c>
      <c r="H148" s="299">
        <f t="shared" si="2"/>
        <v>2.3156871178923302</v>
      </c>
      <c r="I148" s="299">
        <f t="shared" si="2"/>
        <v>2.313371430774438</v>
      </c>
      <c r="J148" s="299">
        <f t="shared" si="2"/>
        <v>2.3110580593436634</v>
      </c>
      <c r="K148" s="299">
        <f t="shared" si="2"/>
        <v>2.3087470012843196</v>
      </c>
      <c r="L148" s="299">
        <f t="shared" si="2"/>
        <v>2.3064382542830355</v>
      </c>
      <c r="M148" s="299">
        <f t="shared" si="2"/>
        <v>2.3041318160287525</v>
      </c>
      <c r="N148" s="299">
        <f t="shared" si="2"/>
        <v>2.3018276842127237</v>
      </c>
      <c r="O148" s="299">
        <f t="shared" si="2"/>
        <v>2.2995258565285108</v>
      </c>
      <c r="P148" s="299">
        <f t="shared" si="2"/>
        <v>2.2972263306719825</v>
      </c>
      <c r="Q148" s="299">
        <f t="shared" si="2"/>
        <v>2.2949291043413105</v>
      </c>
      <c r="R148" s="299">
        <f t="shared" si="2"/>
        <v>2.292634175236969</v>
      </c>
      <c r="S148" s="299">
        <f t="shared" si="2"/>
        <v>2.290341541061732</v>
      </c>
      <c r="T148" s="299">
        <f t="shared" si="2"/>
        <v>2.2880511995206705</v>
      </c>
      <c r="U148" s="299">
        <f t="shared" si="2"/>
        <v>2.2857631483211498</v>
      </c>
      <c r="V148" s="299">
        <f t="shared" si="2"/>
        <v>2.2834773851728287</v>
      </c>
      <c r="W148" s="299">
        <f t="shared" si="2"/>
        <v>2.2811939077876557</v>
      </c>
      <c r="X148" s="299">
        <f t="shared" si="2"/>
        <v>2.2789127138798682</v>
      </c>
      <c r="Y148" s="299">
        <f t="shared" si="2"/>
        <v>2.2766338011659881</v>
      </c>
      <c r="Z148" s="299">
        <f t="shared" si="2"/>
        <v>2.2743571673648222</v>
      </c>
      <c r="AA148" s="299">
        <f t="shared" si="2"/>
        <v>2.2720828101974573</v>
      </c>
      <c r="AB148" s="299">
        <f t="shared" si="2"/>
        <v>2.2698107273872599</v>
      </c>
      <c r="AC148" s="299">
        <f t="shared" si="2"/>
        <v>2.2675409166598728</v>
      </c>
      <c r="AD148" s="299">
        <f t="shared" si="2"/>
        <v>2.2652733757432131</v>
      </c>
      <c r="AE148" s="299">
        <f t="shared" si="2"/>
        <v>2.2630081023674697</v>
      </c>
      <c r="AF148" s="299">
        <f t="shared" si="2"/>
        <v>2.2607450942651024</v>
      </c>
      <c r="AG148" s="299">
        <f t="shared" si="2"/>
        <v>2.2584843491708373</v>
      </c>
      <c r="AH148" s="299">
        <f t="shared" si="2"/>
        <v>2.2562258648216664</v>
      </c>
      <c r="AI148" s="299">
        <f t="shared" si="2"/>
        <v>2.2539696389568449</v>
      </c>
      <c r="AJ148" s="299">
        <f t="shared" si="2"/>
        <v>2.2517156693178881</v>
      </c>
      <c r="AK148" s="299">
        <f t="shared" si="2"/>
        <v>2.2494639536485703</v>
      </c>
      <c r="AL148" s="299">
        <f t="shared" si="2"/>
        <v>2.2472144896949215</v>
      </c>
      <c r="AM148" s="299">
        <f t="shared" si="2"/>
        <v>2.2449672752052265</v>
      </c>
      <c r="AN148" s="299">
        <f t="shared" si="2"/>
        <v>2.2427223079300211</v>
      </c>
      <c r="AO148" s="299">
        <f t="shared" si="2"/>
        <v>2.2404795856220909</v>
      </c>
      <c r="AP148" s="299">
        <f t="shared" si="2"/>
        <v>2.238239106036469</v>
      </c>
      <c r="AQ148" s="299">
        <f t="shared" si="2"/>
        <v>2.2360008669304325</v>
      </c>
      <c r="AR148" s="299">
        <f t="shared" si="2"/>
        <v>2.2337648660635021</v>
      </c>
      <c r="AS148" s="299">
        <f t="shared" si="2"/>
        <v>2.2315311011974388</v>
      </c>
      <c r="AT148" s="299">
        <f t="shared" si="2"/>
        <v>2.2292995700962415</v>
      </c>
      <c r="AU148" s="299">
        <f t="shared" si="2"/>
        <v>2.2270702705261454</v>
      </c>
      <c r="AV148" s="299">
        <f t="shared" si="2"/>
        <v>2.2248432002556191</v>
      </c>
      <c r="AW148" s="299">
        <f t="shared" si="2"/>
        <v>2.2226183570553637</v>
      </c>
      <c r="AX148" s="299">
        <f t="shared" si="2"/>
        <v>2.2203957386983082</v>
      </c>
      <c r="AY148" s="299">
        <f t="shared" si="2"/>
        <v>2.2181753429596101</v>
      </c>
      <c r="AZ148" s="299">
        <f t="shared" si="2"/>
        <v>2.2159571676166503</v>
      </c>
      <c r="BA148" s="299">
        <f t="shared" si="2"/>
        <v>2.2137412104490335</v>
      </c>
      <c r="BB148" s="299">
        <f t="shared" si="2"/>
        <v>2.2115274692385847</v>
      </c>
      <c r="BC148" s="299">
        <f t="shared" si="2"/>
        <v>2.2093159417693462</v>
      </c>
      <c r="BD148" s="299">
        <f t="shared" si="2"/>
        <v>2.2071066258275769</v>
      </c>
      <c r="BE148" s="299">
        <f t="shared" si="2"/>
        <v>2.2048995192017493</v>
      </c>
      <c r="BF148" s="299">
        <f t="shared" si="2"/>
        <v>2.2026946196825476</v>
      </c>
      <c r="BG148" s="299">
        <f t="shared" si="2"/>
        <v>2.200491925062865</v>
      </c>
      <c r="BH148" s="299">
        <f t="shared" si="2"/>
        <v>2.1982914331378023</v>
      </c>
      <c r="BI148" s="299">
        <f t="shared" si="2"/>
        <v>2.1960931417046643</v>
      </c>
      <c r="BJ148" s="299">
        <f t="shared" si="2"/>
        <v>2.1938970485629596</v>
      </c>
      <c r="BK148" s="299">
        <f t="shared" si="2"/>
        <v>2.1917031515143965</v>
      </c>
      <c r="BL148" s="299">
        <f t="shared" si="2"/>
        <v>2.1895114483628824</v>
      </c>
      <c r="BM148" s="299">
        <f t="shared" si="2"/>
        <v>2.1873219369145196</v>
      </c>
      <c r="BN148" s="299">
        <f t="shared" si="2"/>
        <v>2.185134614977605</v>
      </c>
      <c r="BO148" s="299">
        <f t="shared" ref="BO148:CI155" si="3">BN148*0.999</f>
        <v>2.1829494803626273</v>
      </c>
      <c r="BP148" s="299">
        <f t="shared" si="3"/>
        <v>2.1807665308822646</v>
      </c>
      <c r="BQ148" s="299">
        <f t="shared" si="3"/>
        <v>2.1785857643513822</v>
      </c>
      <c r="BR148" s="299">
        <f t="shared" si="3"/>
        <v>2.1764071785870307</v>
      </c>
      <c r="BS148" s="299">
        <f t="shared" si="3"/>
        <v>2.1742307714084435</v>
      </c>
      <c r="BT148" s="299">
        <f t="shared" si="3"/>
        <v>2.1720565406370351</v>
      </c>
      <c r="BU148" s="299">
        <f t="shared" si="3"/>
        <v>2.1698844840963982</v>
      </c>
      <c r="BV148" s="299">
        <f t="shared" si="3"/>
        <v>2.1677145996123017</v>
      </c>
      <c r="BW148" s="299">
        <f t="shared" si="3"/>
        <v>2.1655468850126893</v>
      </c>
      <c r="BX148" s="299">
        <f t="shared" si="3"/>
        <v>2.1633813381276767</v>
      </c>
      <c r="BY148" s="299">
        <f t="shared" si="3"/>
        <v>2.1612179567895491</v>
      </c>
      <c r="BZ148" s="299">
        <f t="shared" si="3"/>
        <v>2.1590567388327595</v>
      </c>
      <c r="CA148" s="299">
        <f t="shared" si="3"/>
        <v>2.156897682093927</v>
      </c>
      <c r="CB148" s="299">
        <f t="shared" si="3"/>
        <v>2.1547407844118331</v>
      </c>
      <c r="CC148" s="299">
        <f t="shared" si="3"/>
        <v>2.1525860436274211</v>
      </c>
      <c r="CD148" s="299">
        <f t="shared" si="3"/>
        <v>2.1504334575837936</v>
      </c>
      <c r="CE148" s="299">
        <f t="shared" si="3"/>
        <v>2.1482830241262096</v>
      </c>
      <c r="CF148" s="299">
        <f t="shared" si="3"/>
        <v>2.1461347411020832</v>
      </c>
      <c r="CG148" s="299">
        <f t="shared" si="3"/>
        <v>2.1439886063609812</v>
      </c>
      <c r="CH148" s="299">
        <f t="shared" si="3"/>
        <v>2.1418446177546202</v>
      </c>
      <c r="CI148" s="299">
        <f t="shared" si="3"/>
        <v>2.1397027731368654</v>
      </c>
    </row>
    <row r="149" spans="1:87" x14ac:dyDescent="0.35">
      <c r="A149" s="76" t="s">
        <v>203</v>
      </c>
      <c r="B149" s="299">
        <v>3.1600799999999998</v>
      </c>
      <c r="C149" s="299">
        <f t="shared" si="2"/>
        <v>3.15691992</v>
      </c>
      <c r="D149" s="299">
        <f t="shared" si="2"/>
        <v>3.1537630000800001</v>
      </c>
      <c r="E149" s="299">
        <f t="shared" si="2"/>
        <v>3.1506092370799199</v>
      </c>
      <c r="F149" s="299">
        <f t="shared" si="2"/>
        <v>3.1474586278428398</v>
      </c>
      <c r="G149" s="299">
        <f t="shared" si="2"/>
        <v>3.1443111692149968</v>
      </c>
      <c r="H149" s="299">
        <f t="shared" si="2"/>
        <v>3.1411668580457817</v>
      </c>
      <c r="I149" s="299">
        <f t="shared" si="2"/>
        <v>3.1380256911877358</v>
      </c>
      <c r="J149" s="299">
        <f t="shared" si="2"/>
        <v>3.1348876654965481</v>
      </c>
      <c r="K149" s="299">
        <f t="shared" si="2"/>
        <v>3.1317527778310517</v>
      </c>
      <c r="L149" s="299">
        <f t="shared" si="2"/>
        <v>3.1286210250532207</v>
      </c>
      <c r="M149" s="299">
        <f t="shared" si="2"/>
        <v>3.1254924040281673</v>
      </c>
      <c r="N149" s="299">
        <f t="shared" si="2"/>
        <v>3.1223669116241393</v>
      </c>
      <c r="O149" s="299">
        <f t="shared" si="2"/>
        <v>3.1192445447125152</v>
      </c>
      <c r="P149" s="299">
        <f t="shared" si="2"/>
        <v>3.1161253001678029</v>
      </c>
      <c r="Q149" s="299">
        <f t="shared" si="2"/>
        <v>3.113009174867635</v>
      </c>
      <c r="R149" s="299">
        <f t="shared" si="2"/>
        <v>3.1098961656927675</v>
      </c>
      <c r="S149" s="299">
        <f t="shared" si="2"/>
        <v>3.1067862695270749</v>
      </c>
      <c r="T149" s="299">
        <f t="shared" si="2"/>
        <v>3.1036794832575478</v>
      </c>
      <c r="U149" s="299">
        <f t="shared" si="2"/>
        <v>3.1005758037742903</v>
      </c>
      <c r="V149" s="299">
        <f t="shared" si="2"/>
        <v>3.097475227970516</v>
      </c>
      <c r="W149" s="299">
        <f t="shared" si="2"/>
        <v>3.0943777527425453</v>
      </c>
      <c r="X149" s="299">
        <f t="shared" si="2"/>
        <v>3.091283374989803</v>
      </c>
      <c r="Y149" s="299">
        <f t="shared" si="2"/>
        <v>3.0881920916148133</v>
      </c>
      <c r="Z149" s="299">
        <f t="shared" si="2"/>
        <v>3.0851038995231987</v>
      </c>
      <c r="AA149" s="299">
        <f t="shared" si="2"/>
        <v>3.0820187956236755</v>
      </c>
      <c r="AB149" s="299">
        <f t="shared" si="2"/>
        <v>3.0789367768280518</v>
      </c>
      <c r="AC149" s="299">
        <f t="shared" si="2"/>
        <v>3.0758578400512238</v>
      </c>
      <c r="AD149" s="299">
        <f t="shared" si="2"/>
        <v>3.0727819822111724</v>
      </c>
      <c r="AE149" s="299">
        <f t="shared" si="2"/>
        <v>3.069709200228961</v>
      </c>
      <c r="AF149" s="299">
        <f t="shared" si="2"/>
        <v>3.0666394910287322</v>
      </c>
      <c r="AG149" s="299">
        <f t="shared" si="2"/>
        <v>3.0635728515377036</v>
      </c>
      <c r="AH149" s="299">
        <f t="shared" si="2"/>
        <v>3.0605092786861658</v>
      </c>
      <c r="AI149" s="299">
        <f t="shared" si="2"/>
        <v>3.0574487694074799</v>
      </c>
      <c r="AJ149" s="299">
        <f t="shared" si="2"/>
        <v>3.0543913206380724</v>
      </c>
      <c r="AK149" s="299">
        <f t="shared" si="2"/>
        <v>3.0513369293174342</v>
      </c>
      <c r="AL149" s="299">
        <f t="shared" si="2"/>
        <v>3.0482855923881167</v>
      </c>
      <c r="AM149" s="299">
        <f t="shared" si="2"/>
        <v>3.0452373067957286</v>
      </c>
      <c r="AN149" s="299">
        <f t="shared" si="2"/>
        <v>3.0421920694889328</v>
      </c>
      <c r="AO149" s="299">
        <f t="shared" si="2"/>
        <v>3.0391498774194439</v>
      </c>
      <c r="AP149" s="299">
        <f t="shared" si="2"/>
        <v>3.0361107275420243</v>
      </c>
      <c r="AQ149" s="299">
        <f t="shared" si="2"/>
        <v>3.0330746168144822</v>
      </c>
      <c r="AR149" s="299">
        <f t="shared" si="2"/>
        <v>3.0300415421976679</v>
      </c>
      <c r="AS149" s="299">
        <f t="shared" si="2"/>
        <v>3.0270115006554703</v>
      </c>
      <c r="AT149" s="299">
        <f t="shared" si="2"/>
        <v>3.0239844891548149</v>
      </c>
      <c r="AU149" s="299">
        <f t="shared" si="2"/>
        <v>3.02096050466566</v>
      </c>
      <c r="AV149" s="299">
        <f t="shared" si="2"/>
        <v>3.0179395441609942</v>
      </c>
      <c r="AW149" s="299">
        <f t="shared" si="2"/>
        <v>3.0149216046168332</v>
      </c>
      <c r="AX149" s="299">
        <f t="shared" si="2"/>
        <v>3.0119066830122163</v>
      </c>
      <c r="AY149" s="299">
        <f t="shared" si="2"/>
        <v>3.0088947763292042</v>
      </c>
      <c r="AZ149" s="299">
        <f t="shared" si="2"/>
        <v>3.0058858815528748</v>
      </c>
      <c r="BA149" s="299">
        <f t="shared" si="2"/>
        <v>3.0028799956713219</v>
      </c>
      <c r="BB149" s="299">
        <f t="shared" si="2"/>
        <v>2.9998771156756505</v>
      </c>
      <c r="BC149" s="299">
        <f t="shared" si="2"/>
        <v>2.9968772385599749</v>
      </c>
      <c r="BD149" s="299">
        <f t="shared" si="2"/>
        <v>2.9938803613214149</v>
      </c>
      <c r="BE149" s="299">
        <f t="shared" si="2"/>
        <v>2.9908864809600937</v>
      </c>
      <c r="BF149" s="299">
        <f t="shared" si="2"/>
        <v>2.9878955944791334</v>
      </c>
      <c r="BG149" s="299">
        <f t="shared" si="2"/>
        <v>2.9849076988846543</v>
      </c>
      <c r="BH149" s="299">
        <f t="shared" si="2"/>
        <v>2.9819227911857697</v>
      </c>
      <c r="BI149" s="299">
        <f t="shared" si="2"/>
        <v>2.9789408683945839</v>
      </c>
      <c r="BJ149" s="299">
        <f t="shared" si="2"/>
        <v>2.9759619275261895</v>
      </c>
      <c r="BK149" s="299">
        <f t="shared" si="2"/>
        <v>2.9729859655986632</v>
      </c>
      <c r="BL149" s="299">
        <f t="shared" si="2"/>
        <v>2.9700129796330645</v>
      </c>
      <c r="BM149" s="299">
        <f t="shared" si="2"/>
        <v>2.9670429666534313</v>
      </c>
      <c r="BN149" s="299">
        <f t="shared" si="2"/>
        <v>2.964075923686778</v>
      </c>
      <c r="BO149" s="299">
        <f t="shared" si="3"/>
        <v>2.9611118477630911</v>
      </c>
      <c r="BP149" s="299">
        <f t="shared" si="3"/>
        <v>2.9581507359153281</v>
      </c>
      <c r="BQ149" s="299">
        <f t="shared" si="3"/>
        <v>2.9551925851794127</v>
      </c>
      <c r="BR149" s="299">
        <f t="shared" si="3"/>
        <v>2.9522373925942333</v>
      </c>
      <c r="BS149" s="299">
        <f t="shared" si="3"/>
        <v>2.9492851552016393</v>
      </c>
      <c r="BT149" s="299">
        <f t="shared" si="3"/>
        <v>2.9463358700464375</v>
      </c>
      <c r="BU149" s="299">
        <f t="shared" si="3"/>
        <v>2.9433895341763909</v>
      </c>
      <c r="BV149" s="299">
        <f t="shared" si="3"/>
        <v>2.9404461446422143</v>
      </c>
      <c r="BW149" s="299">
        <f t="shared" si="3"/>
        <v>2.937505698497572</v>
      </c>
      <c r="BX149" s="299">
        <f t="shared" si="3"/>
        <v>2.9345681927990745</v>
      </c>
      <c r="BY149" s="299">
        <f t="shared" si="3"/>
        <v>2.9316336246062753</v>
      </c>
      <c r="BZ149" s="299">
        <f t="shared" si="3"/>
        <v>2.9287019909816689</v>
      </c>
      <c r="CA149" s="299">
        <f t="shared" si="3"/>
        <v>2.9257732889906873</v>
      </c>
      <c r="CB149" s="299">
        <f t="shared" si="3"/>
        <v>2.9228475157016964</v>
      </c>
      <c r="CC149" s="299">
        <f t="shared" si="3"/>
        <v>2.9199246681859949</v>
      </c>
      <c r="CD149" s="299">
        <f t="shared" si="3"/>
        <v>2.917004743517809</v>
      </c>
      <c r="CE149" s="299">
        <f t="shared" si="3"/>
        <v>2.9140877387742914</v>
      </c>
      <c r="CF149" s="299">
        <f t="shared" si="3"/>
        <v>2.9111736510355173</v>
      </c>
      <c r="CG149" s="299">
        <f t="shared" si="3"/>
        <v>2.9082624773844818</v>
      </c>
      <c r="CH149" s="299">
        <f t="shared" si="3"/>
        <v>2.9053542149070974</v>
      </c>
      <c r="CI149" s="299">
        <f t="shared" si="3"/>
        <v>2.9024488606921905</v>
      </c>
    </row>
    <row r="150" spans="1:87" x14ac:dyDescent="0.35">
      <c r="A150" s="76" t="s">
        <v>225</v>
      </c>
      <c r="B150" s="299">
        <v>3.3982700000000001</v>
      </c>
      <c r="C150" s="299">
        <f t="shared" si="2"/>
        <v>3.3948717300000002</v>
      </c>
      <c r="D150" s="299">
        <f t="shared" si="2"/>
        <v>3.3914768582700003</v>
      </c>
      <c r="E150" s="299">
        <f t="shared" si="2"/>
        <v>3.3880853814117304</v>
      </c>
      <c r="F150" s="299">
        <f t="shared" si="2"/>
        <v>3.3846972960303185</v>
      </c>
      <c r="G150" s="299">
        <f t="shared" si="2"/>
        <v>3.3813125987342882</v>
      </c>
      <c r="H150" s="299">
        <f t="shared" si="2"/>
        <v>3.3779312861355542</v>
      </c>
      <c r="I150" s="299">
        <f t="shared" si="2"/>
        <v>3.3745533548494184</v>
      </c>
      <c r="J150" s="299">
        <f t="shared" si="2"/>
        <v>3.3711788014945689</v>
      </c>
      <c r="K150" s="299">
        <f t="shared" si="2"/>
        <v>3.3678076226930744</v>
      </c>
      <c r="L150" s="299">
        <f t="shared" si="2"/>
        <v>3.3644398150703814</v>
      </c>
      <c r="M150" s="299">
        <f t="shared" si="2"/>
        <v>3.3610753752553109</v>
      </c>
      <c r="N150" s="299">
        <f t="shared" si="2"/>
        <v>3.3577142998800555</v>
      </c>
      <c r="O150" s="299">
        <f t="shared" si="2"/>
        <v>3.3543565855801756</v>
      </c>
      <c r="P150" s="299">
        <f t="shared" si="2"/>
        <v>3.3510022289945955</v>
      </c>
      <c r="Q150" s="299">
        <f t="shared" si="2"/>
        <v>3.3476512267656009</v>
      </c>
      <c r="R150" s="299">
        <f t="shared" si="2"/>
        <v>3.3443035755388353</v>
      </c>
      <c r="S150" s="299">
        <f t="shared" si="2"/>
        <v>3.3409592719632966</v>
      </c>
      <c r="T150" s="299">
        <f t="shared" si="2"/>
        <v>3.3376183126913332</v>
      </c>
      <c r="U150" s="299">
        <f t="shared" si="2"/>
        <v>3.3342806943786418</v>
      </c>
      <c r="V150" s="299">
        <f t="shared" si="2"/>
        <v>3.3309464136842633</v>
      </c>
      <c r="W150" s="299">
        <f t="shared" si="2"/>
        <v>3.3276154672705789</v>
      </c>
      <c r="X150" s="299">
        <f t="shared" si="2"/>
        <v>3.3242878518033083</v>
      </c>
      <c r="Y150" s="299">
        <f t="shared" si="2"/>
        <v>3.3209635639515049</v>
      </c>
      <c r="Z150" s="299">
        <f t="shared" si="2"/>
        <v>3.3176426003875532</v>
      </c>
      <c r="AA150" s="299">
        <f t="shared" si="2"/>
        <v>3.3143249577871656</v>
      </c>
      <c r="AB150" s="299">
        <f t="shared" si="2"/>
        <v>3.3110106328293782</v>
      </c>
      <c r="AC150" s="299">
        <f t="shared" si="2"/>
        <v>3.3076996221965489</v>
      </c>
      <c r="AD150" s="299">
        <f t="shared" si="2"/>
        <v>3.3043919225743523</v>
      </c>
      <c r="AE150" s="299">
        <f t="shared" si="2"/>
        <v>3.301087530651778</v>
      </c>
      <c r="AF150" s="299">
        <f t="shared" si="2"/>
        <v>3.2977864431211263</v>
      </c>
      <c r="AG150" s="299">
        <f t="shared" si="2"/>
        <v>3.2944886566780052</v>
      </c>
      <c r="AH150" s="299">
        <f t="shared" si="2"/>
        <v>3.291194168021327</v>
      </c>
      <c r="AI150" s="299">
        <f t="shared" si="2"/>
        <v>3.2879029738533059</v>
      </c>
      <c r="AJ150" s="299">
        <f t="shared" si="2"/>
        <v>3.2846150708794526</v>
      </c>
      <c r="AK150" s="299">
        <f t="shared" si="2"/>
        <v>3.2813304558085732</v>
      </c>
      <c r="AL150" s="299">
        <f t="shared" si="2"/>
        <v>3.2780491253527648</v>
      </c>
      <c r="AM150" s="299">
        <f t="shared" si="2"/>
        <v>3.2747710762274123</v>
      </c>
      <c r="AN150" s="299">
        <f t="shared" si="2"/>
        <v>3.2714963051511847</v>
      </c>
      <c r="AO150" s="299">
        <f t="shared" si="2"/>
        <v>3.2682248088460337</v>
      </c>
      <c r="AP150" s="299">
        <f t="shared" si="2"/>
        <v>3.2649565840371877</v>
      </c>
      <c r="AQ150" s="299">
        <f t="shared" si="2"/>
        <v>3.2616916274531507</v>
      </c>
      <c r="AR150" s="299">
        <f t="shared" si="2"/>
        <v>3.2584299358256974</v>
      </c>
      <c r="AS150" s="299">
        <f t="shared" si="2"/>
        <v>3.2551715058898716</v>
      </c>
      <c r="AT150" s="299">
        <f t="shared" si="2"/>
        <v>3.2519163343839819</v>
      </c>
      <c r="AU150" s="299">
        <f t="shared" si="2"/>
        <v>3.2486644180495978</v>
      </c>
      <c r="AV150" s="299">
        <f t="shared" si="2"/>
        <v>3.2454157536315482</v>
      </c>
      <c r="AW150" s="299">
        <f t="shared" si="2"/>
        <v>3.2421703378779165</v>
      </c>
      <c r="AX150" s="299">
        <f t="shared" si="2"/>
        <v>3.2389281675400388</v>
      </c>
      <c r="AY150" s="299">
        <f t="shared" si="2"/>
        <v>3.2356892393724985</v>
      </c>
      <c r="AZ150" s="299">
        <f t="shared" si="2"/>
        <v>3.2324535501331262</v>
      </c>
      <c r="BA150" s="299">
        <f t="shared" si="2"/>
        <v>3.2292210965829931</v>
      </c>
      <c r="BB150" s="299">
        <f t="shared" si="2"/>
        <v>3.2259918754864101</v>
      </c>
      <c r="BC150" s="299">
        <f t="shared" si="2"/>
        <v>3.2227658836109239</v>
      </c>
      <c r="BD150" s="299">
        <f t="shared" si="2"/>
        <v>3.2195431177273131</v>
      </c>
      <c r="BE150" s="299">
        <f t="shared" si="2"/>
        <v>3.2163235746095857</v>
      </c>
      <c r="BF150" s="299">
        <f t="shared" si="2"/>
        <v>3.2131072510349763</v>
      </c>
      <c r="BG150" s="299">
        <f t="shared" si="2"/>
        <v>3.2098941437839414</v>
      </c>
      <c r="BH150" s="299">
        <f t="shared" si="2"/>
        <v>3.2066842496401575</v>
      </c>
      <c r="BI150" s="299">
        <f t="shared" si="2"/>
        <v>3.2034775653905174</v>
      </c>
      <c r="BJ150" s="299">
        <f t="shared" si="2"/>
        <v>3.200274087825127</v>
      </c>
      <c r="BK150" s="299">
        <f t="shared" si="2"/>
        <v>3.197073813737302</v>
      </c>
      <c r="BL150" s="299">
        <f t="shared" si="2"/>
        <v>3.1938767399235646</v>
      </c>
      <c r="BM150" s="299">
        <f t="shared" si="2"/>
        <v>3.1906828631836408</v>
      </c>
      <c r="BN150" s="299">
        <f t="shared" si="2"/>
        <v>3.187492180320457</v>
      </c>
      <c r="BO150" s="299">
        <f t="shared" si="3"/>
        <v>3.1843046881401365</v>
      </c>
      <c r="BP150" s="299">
        <f t="shared" si="3"/>
        <v>3.1811203834519963</v>
      </c>
      <c r="BQ150" s="299">
        <f t="shared" si="3"/>
        <v>3.1779392630685441</v>
      </c>
      <c r="BR150" s="299">
        <f t="shared" si="3"/>
        <v>3.1747613238054755</v>
      </c>
      <c r="BS150" s="299">
        <f t="shared" si="3"/>
        <v>3.1715865624816701</v>
      </c>
      <c r="BT150" s="299">
        <f t="shared" si="3"/>
        <v>3.1684149759191884</v>
      </c>
      <c r="BU150" s="299">
        <f t="shared" si="3"/>
        <v>3.1652465609432694</v>
      </c>
      <c r="BV150" s="299">
        <f t="shared" si="3"/>
        <v>3.1620813143823261</v>
      </c>
      <c r="BW150" s="299">
        <f t="shared" si="3"/>
        <v>3.1589192330679436</v>
      </c>
      <c r="BX150" s="299">
        <f t="shared" si="3"/>
        <v>3.1557603138348758</v>
      </c>
      <c r="BY150" s="299">
        <f t="shared" si="3"/>
        <v>3.1526045535210407</v>
      </c>
      <c r="BZ150" s="299">
        <f t="shared" si="3"/>
        <v>3.1494519489675197</v>
      </c>
      <c r="CA150" s="299">
        <f t="shared" si="3"/>
        <v>3.146302497018552</v>
      </c>
      <c r="CB150" s="299">
        <f t="shared" si="3"/>
        <v>3.1431561945215334</v>
      </c>
      <c r="CC150" s="299">
        <f t="shared" si="3"/>
        <v>3.140013038327012</v>
      </c>
      <c r="CD150" s="299">
        <f t="shared" si="3"/>
        <v>3.1368730252886849</v>
      </c>
      <c r="CE150" s="299">
        <f t="shared" si="3"/>
        <v>3.1337361522633964</v>
      </c>
      <c r="CF150" s="299">
        <f t="shared" si="3"/>
        <v>3.1306024161111332</v>
      </c>
      <c r="CG150" s="299">
        <f t="shared" si="3"/>
        <v>3.1274718136950219</v>
      </c>
      <c r="CH150" s="299">
        <f t="shared" si="3"/>
        <v>3.124344341881327</v>
      </c>
      <c r="CI150" s="299">
        <f t="shared" si="3"/>
        <v>3.1212199975394457</v>
      </c>
    </row>
    <row r="151" spans="1:87" x14ac:dyDescent="0.35">
      <c r="A151" s="76" t="s">
        <v>204</v>
      </c>
      <c r="B151" s="299">
        <v>4.8</v>
      </c>
      <c r="C151" s="299">
        <f t="shared" si="2"/>
        <v>4.7951999999999995</v>
      </c>
      <c r="D151" s="299">
        <f t="shared" si="2"/>
        <v>4.7904047999999992</v>
      </c>
      <c r="E151" s="299">
        <f t="shared" si="2"/>
        <v>4.7856143951999996</v>
      </c>
      <c r="F151" s="299">
        <f t="shared" si="2"/>
        <v>4.7808287808048</v>
      </c>
      <c r="G151" s="299">
        <f t="shared" si="2"/>
        <v>4.7760479520239949</v>
      </c>
      <c r="H151" s="299">
        <f t="shared" si="2"/>
        <v>4.7712719040719707</v>
      </c>
      <c r="I151" s="299">
        <f t="shared" si="2"/>
        <v>4.7665006321678991</v>
      </c>
      <c r="J151" s="299">
        <f t="shared" si="2"/>
        <v>4.7617341315357313</v>
      </c>
      <c r="K151" s="299">
        <f t="shared" si="2"/>
        <v>4.756972397404196</v>
      </c>
      <c r="L151" s="299">
        <f t="shared" si="2"/>
        <v>4.7522154250067921</v>
      </c>
      <c r="M151" s="299">
        <f t="shared" si="2"/>
        <v>4.7474632095817855</v>
      </c>
      <c r="N151" s="299">
        <f t="shared" si="2"/>
        <v>4.7427157463722036</v>
      </c>
      <c r="O151" s="299">
        <f t="shared" si="2"/>
        <v>4.737973030625831</v>
      </c>
      <c r="P151" s="299">
        <f t="shared" si="2"/>
        <v>4.7332350575952056</v>
      </c>
      <c r="Q151" s="299">
        <f t="shared" si="2"/>
        <v>4.7285018225376101</v>
      </c>
      <c r="R151" s="299">
        <f t="shared" si="2"/>
        <v>4.7237733207150727</v>
      </c>
      <c r="S151" s="299">
        <f t="shared" si="2"/>
        <v>4.7190495473943574</v>
      </c>
      <c r="T151" s="299">
        <f t="shared" si="2"/>
        <v>4.7143304978469631</v>
      </c>
      <c r="U151" s="299">
        <f t="shared" si="2"/>
        <v>4.7096161673491164</v>
      </c>
      <c r="V151" s="299">
        <f t="shared" si="2"/>
        <v>4.7049065511817671</v>
      </c>
      <c r="W151" s="299">
        <f t="shared" si="2"/>
        <v>4.7002016446305852</v>
      </c>
      <c r="X151" s="299">
        <f t="shared" si="2"/>
        <v>4.6955014429859547</v>
      </c>
      <c r="Y151" s="299">
        <f t="shared" si="2"/>
        <v>4.690805941542969</v>
      </c>
      <c r="Z151" s="299">
        <f t="shared" si="2"/>
        <v>4.6861151356014261</v>
      </c>
      <c r="AA151" s="299">
        <f t="shared" si="2"/>
        <v>4.6814290204658251</v>
      </c>
      <c r="AB151" s="299">
        <f t="shared" si="2"/>
        <v>4.6767475914453591</v>
      </c>
      <c r="AC151" s="299">
        <f t="shared" si="2"/>
        <v>4.6720708438539136</v>
      </c>
      <c r="AD151" s="299">
        <f t="shared" si="2"/>
        <v>4.6673987730100599</v>
      </c>
      <c r="AE151" s="299">
        <f t="shared" si="2"/>
        <v>4.6627313742370502</v>
      </c>
      <c r="AF151" s="299">
        <f t="shared" si="2"/>
        <v>4.6580686428628129</v>
      </c>
      <c r="AG151" s="299">
        <f t="shared" si="2"/>
        <v>4.6534105742199499</v>
      </c>
      <c r="AH151" s="299">
        <f t="shared" si="2"/>
        <v>4.6487571636457297</v>
      </c>
      <c r="AI151" s="299">
        <f t="shared" si="2"/>
        <v>4.6441084064820837</v>
      </c>
      <c r="AJ151" s="299">
        <f t="shared" si="2"/>
        <v>4.6394642980756018</v>
      </c>
      <c r="AK151" s="299">
        <f t="shared" si="2"/>
        <v>4.6348248337775262</v>
      </c>
      <c r="AL151" s="299">
        <f t="shared" si="2"/>
        <v>4.6301900089437487</v>
      </c>
      <c r="AM151" s="299">
        <f t="shared" si="2"/>
        <v>4.6255598189348053</v>
      </c>
      <c r="AN151" s="299">
        <f t="shared" si="2"/>
        <v>4.6209342591158702</v>
      </c>
      <c r="AO151" s="299">
        <f t="shared" si="2"/>
        <v>4.6163133248567547</v>
      </c>
      <c r="AP151" s="299">
        <f t="shared" si="2"/>
        <v>4.6116970115318976</v>
      </c>
      <c r="AQ151" s="299">
        <f t="shared" si="2"/>
        <v>4.6070853145203658</v>
      </c>
      <c r="AR151" s="299">
        <f t="shared" si="2"/>
        <v>4.602478229205845</v>
      </c>
      <c r="AS151" s="299">
        <f t="shared" si="2"/>
        <v>4.5978757509766393</v>
      </c>
      <c r="AT151" s="299">
        <f t="shared" si="2"/>
        <v>4.5932778752256622</v>
      </c>
      <c r="AU151" s="299">
        <f t="shared" si="2"/>
        <v>4.5886845973504364</v>
      </c>
      <c r="AV151" s="299">
        <f t="shared" si="2"/>
        <v>4.584095912753086</v>
      </c>
      <c r="AW151" s="299">
        <f t="shared" si="2"/>
        <v>4.5795118168403333</v>
      </c>
      <c r="AX151" s="299">
        <f t="shared" si="2"/>
        <v>4.5749323050234931</v>
      </c>
      <c r="AY151" s="299">
        <f t="shared" si="2"/>
        <v>4.5703573727184699</v>
      </c>
      <c r="AZ151" s="299">
        <f t="shared" si="2"/>
        <v>4.5657870153457516</v>
      </c>
      <c r="BA151" s="299">
        <f t="shared" si="2"/>
        <v>4.5612212283304059</v>
      </c>
      <c r="BB151" s="299">
        <f t="shared" si="2"/>
        <v>4.5566600071020753</v>
      </c>
      <c r="BC151" s="299">
        <f t="shared" si="2"/>
        <v>4.552103347094973</v>
      </c>
      <c r="BD151" s="299">
        <f t="shared" si="2"/>
        <v>4.5475512437478782</v>
      </c>
      <c r="BE151" s="299">
        <f t="shared" si="2"/>
        <v>4.5430036925041302</v>
      </c>
      <c r="BF151" s="299">
        <f t="shared" si="2"/>
        <v>4.5384606888116261</v>
      </c>
      <c r="BG151" s="299">
        <f t="shared" si="2"/>
        <v>4.5339222281228144</v>
      </c>
      <c r="BH151" s="299">
        <f t="shared" si="2"/>
        <v>4.5293883058946918</v>
      </c>
      <c r="BI151" s="299">
        <f t="shared" si="2"/>
        <v>4.524858917588797</v>
      </c>
      <c r="BJ151" s="299">
        <f t="shared" si="2"/>
        <v>4.5203340586712084</v>
      </c>
      <c r="BK151" s="299">
        <f t="shared" si="2"/>
        <v>4.5158137246125376</v>
      </c>
      <c r="BL151" s="299">
        <f t="shared" si="2"/>
        <v>4.511297910887925</v>
      </c>
      <c r="BM151" s="299">
        <f t="shared" si="2"/>
        <v>4.5067866129770371</v>
      </c>
      <c r="BN151" s="299">
        <f t="shared" ref="BN151" si="4">BM151*0.999</f>
        <v>4.5022798263640604</v>
      </c>
      <c r="BO151" s="299">
        <f t="shared" si="3"/>
        <v>4.4977775465376961</v>
      </c>
      <c r="BP151" s="299">
        <f t="shared" si="3"/>
        <v>4.4932797689911581</v>
      </c>
      <c r="BQ151" s="299">
        <f t="shared" si="3"/>
        <v>4.4887864892221669</v>
      </c>
      <c r="BR151" s="299">
        <f t="shared" si="3"/>
        <v>4.4842977027329445</v>
      </c>
      <c r="BS151" s="299">
        <f t="shared" si="3"/>
        <v>4.4798134050302112</v>
      </c>
      <c r="BT151" s="299">
        <f t="shared" si="3"/>
        <v>4.4753335916251809</v>
      </c>
      <c r="BU151" s="299">
        <f t="shared" si="3"/>
        <v>4.4708582580335561</v>
      </c>
      <c r="BV151" s="299">
        <f t="shared" si="3"/>
        <v>4.4663873997755221</v>
      </c>
      <c r="BW151" s="299">
        <f t="shared" si="3"/>
        <v>4.4619210123757469</v>
      </c>
      <c r="BX151" s="299">
        <f t="shared" si="3"/>
        <v>4.4574590913633712</v>
      </c>
      <c r="BY151" s="299">
        <f t="shared" si="3"/>
        <v>4.4530016322720076</v>
      </c>
      <c r="BZ151" s="299">
        <f t="shared" si="3"/>
        <v>4.4485486306397357</v>
      </c>
      <c r="CA151" s="299">
        <f t="shared" si="3"/>
        <v>4.4441000820090961</v>
      </c>
      <c r="CB151" s="299">
        <f t="shared" si="3"/>
        <v>4.4396559819270873</v>
      </c>
      <c r="CC151" s="299">
        <f t="shared" si="3"/>
        <v>4.4352163259451602</v>
      </c>
      <c r="CD151" s="299">
        <f t="shared" si="3"/>
        <v>4.4307811096192147</v>
      </c>
      <c r="CE151" s="299">
        <f t="shared" si="3"/>
        <v>4.4263503285095958</v>
      </c>
      <c r="CF151" s="299">
        <f t="shared" si="3"/>
        <v>4.421923978181086</v>
      </c>
      <c r="CG151" s="299">
        <f t="shared" si="3"/>
        <v>4.4175020542029051</v>
      </c>
      <c r="CH151" s="299">
        <f t="shared" si="3"/>
        <v>4.4130845521487023</v>
      </c>
      <c r="CI151" s="299">
        <f t="shared" si="3"/>
        <v>4.4086714675965535</v>
      </c>
    </row>
    <row r="152" spans="1:87" x14ac:dyDescent="0.35">
      <c r="A152" s="76" t="s">
        <v>146</v>
      </c>
      <c r="B152" s="299">
        <v>3.2494700000000001</v>
      </c>
      <c r="C152" s="299">
        <f t="shared" ref="C152:BN155" si="5">B152*0.999</f>
        <v>3.24622053</v>
      </c>
      <c r="D152" s="299">
        <f t="shared" si="5"/>
        <v>3.2429743094700001</v>
      </c>
      <c r="E152" s="299">
        <f t="shared" si="5"/>
        <v>3.2397313351605299</v>
      </c>
      <c r="F152" s="299">
        <f t="shared" si="5"/>
        <v>3.2364916038253693</v>
      </c>
      <c r="G152" s="299">
        <f t="shared" si="5"/>
        <v>3.2332551122215438</v>
      </c>
      <c r="H152" s="299">
        <f t="shared" si="5"/>
        <v>3.2300218571093224</v>
      </c>
      <c r="I152" s="299">
        <f t="shared" si="5"/>
        <v>3.2267918352522131</v>
      </c>
      <c r="J152" s="299">
        <f t="shared" si="5"/>
        <v>3.2235650434169609</v>
      </c>
      <c r="K152" s="299">
        <f t="shared" si="5"/>
        <v>3.2203414783735438</v>
      </c>
      <c r="L152" s="299">
        <f t="shared" si="5"/>
        <v>3.2171211368951704</v>
      </c>
      <c r="M152" s="299">
        <f t="shared" si="5"/>
        <v>3.2139040157582754</v>
      </c>
      <c r="N152" s="299">
        <f t="shared" si="5"/>
        <v>3.2106901117425171</v>
      </c>
      <c r="O152" s="299">
        <f t="shared" si="5"/>
        <v>3.2074794216307745</v>
      </c>
      <c r="P152" s="299">
        <f t="shared" si="5"/>
        <v>3.2042719422091439</v>
      </c>
      <c r="Q152" s="299">
        <f t="shared" si="5"/>
        <v>3.201067670266935</v>
      </c>
      <c r="R152" s="299">
        <f t="shared" si="5"/>
        <v>3.197866602596668</v>
      </c>
      <c r="S152" s="299">
        <f t="shared" si="5"/>
        <v>3.1946687359940715</v>
      </c>
      <c r="T152" s="299">
        <f t="shared" si="5"/>
        <v>3.1914740672580773</v>
      </c>
      <c r="U152" s="299">
        <f t="shared" si="5"/>
        <v>3.1882825931908192</v>
      </c>
      <c r="V152" s="299">
        <f t="shared" si="5"/>
        <v>3.1850943105976284</v>
      </c>
      <c r="W152" s="299">
        <f t="shared" si="5"/>
        <v>3.1819092162870306</v>
      </c>
      <c r="X152" s="299">
        <f t="shared" si="5"/>
        <v>3.1787273070707434</v>
      </c>
      <c r="Y152" s="299">
        <f t="shared" si="5"/>
        <v>3.1755485797636727</v>
      </c>
      <c r="Z152" s="299">
        <f t="shared" si="5"/>
        <v>3.1723730311839091</v>
      </c>
      <c r="AA152" s="299">
        <f t="shared" si="5"/>
        <v>3.1692006581527252</v>
      </c>
      <c r="AB152" s="299">
        <f t="shared" si="5"/>
        <v>3.1660314574945727</v>
      </c>
      <c r="AC152" s="299">
        <f t="shared" si="5"/>
        <v>3.1628654260370781</v>
      </c>
      <c r="AD152" s="299">
        <f t="shared" si="5"/>
        <v>3.1597025606110409</v>
      </c>
      <c r="AE152" s="299">
        <f t="shared" si="5"/>
        <v>3.1565428580504298</v>
      </c>
      <c r="AF152" s="299">
        <f t="shared" si="5"/>
        <v>3.1533863151923796</v>
      </c>
      <c r="AG152" s="299">
        <f t="shared" si="5"/>
        <v>3.1502329288771871</v>
      </c>
      <c r="AH152" s="299">
        <f t="shared" si="5"/>
        <v>3.1470826959483098</v>
      </c>
      <c r="AI152" s="299">
        <f t="shared" si="5"/>
        <v>3.1439356132523617</v>
      </c>
      <c r="AJ152" s="299">
        <f t="shared" si="5"/>
        <v>3.1407916776391094</v>
      </c>
      <c r="AK152" s="299">
        <f t="shared" si="5"/>
        <v>3.1376508859614702</v>
      </c>
      <c r="AL152" s="299">
        <f t="shared" si="5"/>
        <v>3.1345132350755089</v>
      </c>
      <c r="AM152" s="299">
        <f t="shared" si="5"/>
        <v>3.1313787218404334</v>
      </c>
      <c r="AN152" s="299">
        <f t="shared" si="5"/>
        <v>3.1282473431185931</v>
      </c>
      <c r="AO152" s="299">
        <f t="shared" si="5"/>
        <v>3.1251190957754744</v>
      </c>
      <c r="AP152" s="299">
        <f t="shared" si="5"/>
        <v>3.1219939766796991</v>
      </c>
      <c r="AQ152" s="299">
        <f t="shared" si="5"/>
        <v>3.1188719827030194</v>
      </c>
      <c r="AR152" s="299">
        <f t="shared" si="5"/>
        <v>3.1157531107203162</v>
      </c>
      <c r="AS152" s="299">
        <f t="shared" si="5"/>
        <v>3.112637357609596</v>
      </c>
      <c r="AT152" s="299">
        <f t="shared" si="5"/>
        <v>3.1095247202519865</v>
      </c>
      <c r="AU152" s="299">
        <f t="shared" si="5"/>
        <v>3.1064151955317345</v>
      </c>
      <c r="AV152" s="299">
        <f t="shared" si="5"/>
        <v>3.1033087803362029</v>
      </c>
      <c r="AW152" s="299">
        <f t="shared" si="5"/>
        <v>3.1002054715558667</v>
      </c>
      <c r="AX152" s="299">
        <f t="shared" si="5"/>
        <v>3.097105266084311</v>
      </c>
      <c r="AY152" s="299">
        <f t="shared" si="5"/>
        <v>3.0940081608182268</v>
      </c>
      <c r="AZ152" s="299">
        <f t="shared" si="5"/>
        <v>3.0909141526574087</v>
      </c>
      <c r="BA152" s="299">
        <f t="shared" si="5"/>
        <v>3.0878232385047513</v>
      </c>
      <c r="BB152" s="299">
        <f t="shared" si="5"/>
        <v>3.0847354152662465</v>
      </c>
      <c r="BC152" s="299">
        <f t="shared" si="5"/>
        <v>3.0816506798509802</v>
      </c>
      <c r="BD152" s="299">
        <f t="shared" si="5"/>
        <v>3.0785690291711294</v>
      </c>
      <c r="BE152" s="299">
        <f t="shared" si="5"/>
        <v>3.0754904601419581</v>
      </c>
      <c r="BF152" s="299">
        <f t="shared" si="5"/>
        <v>3.0724149696818164</v>
      </c>
      <c r="BG152" s="299">
        <f t="shared" si="5"/>
        <v>3.0693425547121347</v>
      </c>
      <c r="BH152" s="299">
        <f t="shared" si="5"/>
        <v>3.0662732121574225</v>
      </c>
      <c r="BI152" s="299">
        <f t="shared" si="5"/>
        <v>3.0632069389452652</v>
      </c>
      <c r="BJ152" s="299">
        <f t="shared" si="5"/>
        <v>3.0601437320063201</v>
      </c>
      <c r="BK152" s="299">
        <f t="shared" si="5"/>
        <v>3.0570835882743137</v>
      </c>
      <c r="BL152" s="299">
        <f t="shared" si="5"/>
        <v>3.0540265046860395</v>
      </c>
      <c r="BM152" s="299">
        <f t="shared" si="5"/>
        <v>3.0509724781813534</v>
      </c>
      <c r="BN152" s="299">
        <f t="shared" si="5"/>
        <v>3.0479215057031719</v>
      </c>
      <c r="BO152" s="299">
        <f t="shared" si="3"/>
        <v>3.0448735841974686</v>
      </c>
      <c r="BP152" s="299">
        <f t="shared" si="3"/>
        <v>3.0418287106132711</v>
      </c>
      <c r="BQ152" s="299">
        <f t="shared" si="3"/>
        <v>3.038786881902658</v>
      </c>
      <c r="BR152" s="299">
        <f t="shared" si="3"/>
        <v>3.0357480950207552</v>
      </c>
      <c r="BS152" s="299">
        <f t="shared" si="3"/>
        <v>3.0327123469257344</v>
      </c>
      <c r="BT152" s="299">
        <f t="shared" si="3"/>
        <v>3.0296796345788088</v>
      </c>
      <c r="BU152" s="299">
        <f t="shared" si="3"/>
        <v>3.0266499549442298</v>
      </c>
      <c r="BV152" s="299">
        <f t="shared" si="3"/>
        <v>3.0236233049892856</v>
      </c>
      <c r="BW152" s="299">
        <f t="shared" si="3"/>
        <v>3.0205996816842964</v>
      </c>
      <c r="BX152" s="299">
        <f t="shared" si="3"/>
        <v>3.0175790820026123</v>
      </c>
      <c r="BY152" s="299">
        <f t="shared" si="3"/>
        <v>3.0145615029206096</v>
      </c>
      <c r="BZ152" s="299">
        <f t="shared" si="3"/>
        <v>3.0115469414176892</v>
      </c>
      <c r="CA152" s="299">
        <f t="shared" si="3"/>
        <v>3.0085353944762714</v>
      </c>
      <c r="CB152" s="299">
        <f t="shared" si="3"/>
        <v>3.0055268590817952</v>
      </c>
      <c r="CC152" s="299">
        <f t="shared" si="3"/>
        <v>3.0025213322227136</v>
      </c>
      <c r="CD152" s="299">
        <f t="shared" si="3"/>
        <v>2.9995188108904909</v>
      </c>
      <c r="CE152" s="299">
        <f t="shared" si="3"/>
        <v>2.9965192920796002</v>
      </c>
      <c r="CF152" s="299">
        <f t="shared" si="3"/>
        <v>2.9935227727875207</v>
      </c>
      <c r="CG152" s="299">
        <f t="shared" si="3"/>
        <v>2.9905292500147334</v>
      </c>
      <c r="CH152" s="299">
        <f t="shared" si="3"/>
        <v>2.9875387207647188</v>
      </c>
      <c r="CI152" s="299">
        <f t="shared" si="3"/>
        <v>2.9845511820439543</v>
      </c>
    </row>
    <row r="153" spans="1:87" x14ac:dyDescent="0.35">
      <c r="A153" s="76" t="s">
        <v>205</v>
      </c>
      <c r="B153" s="299">
        <v>3.2197200000000001</v>
      </c>
      <c r="C153" s="299">
        <f t="shared" si="5"/>
        <v>3.21650028</v>
      </c>
      <c r="D153" s="299">
        <f t="shared" si="5"/>
        <v>3.2132837797199998</v>
      </c>
      <c r="E153" s="299">
        <f t="shared" si="5"/>
        <v>3.2100704959402799</v>
      </c>
      <c r="F153" s="299">
        <f t="shared" si="5"/>
        <v>3.2068604254443396</v>
      </c>
      <c r="G153" s="299">
        <f t="shared" si="5"/>
        <v>3.2036535650188953</v>
      </c>
      <c r="H153" s="299">
        <f t="shared" si="5"/>
        <v>3.2004499114538763</v>
      </c>
      <c r="I153" s="299">
        <f t="shared" si="5"/>
        <v>3.1972494615424223</v>
      </c>
      <c r="J153" s="299">
        <f t="shared" si="5"/>
        <v>3.1940522120808801</v>
      </c>
      <c r="K153" s="299">
        <f t="shared" si="5"/>
        <v>3.1908581598687991</v>
      </c>
      <c r="L153" s="299">
        <f t="shared" si="5"/>
        <v>3.1876673017089301</v>
      </c>
      <c r="M153" s="299">
        <f t="shared" si="5"/>
        <v>3.184479634407221</v>
      </c>
      <c r="N153" s="299">
        <f t="shared" si="5"/>
        <v>3.1812951547728137</v>
      </c>
      <c r="O153" s="299">
        <f t="shared" si="5"/>
        <v>3.1781138596180409</v>
      </c>
      <c r="P153" s="299">
        <f t="shared" si="5"/>
        <v>3.1749357457584231</v>
      </c>
      <c r="Q153" s="299">
        <f t="shared" si="5"/>
        <v>3.1717608100126649</v>
      </c>
      <c r="R153" s="299">
        <f t="shared" si="5"/>
        <v>3.1685890492026521</v>
      </c>
      <c r="S153" s="299">
        <f t="shared" si="5"/>
        <v>3.1654204601534492</v>
      </c>
      <c r="T153" s="299">
        <f t="shared" si="5"/>
        <v>3.1622550396932958</v>
      </c>
      <c r="U153" s="299">
        <f t="shared" si="5"/>
        <v>3.1590927846536023</v>
      </c>
      <c r="V153" s="299">
        <f t="shared" si="5"/>
        <v>3.1559336918689489</v>
      </c>
      <c r="W153" s="299">
        <f t="shared" si="5"/>
        <v>3.1527777581770797</v>
      </c>
      <c r="X153" s="299">
        <f t="shared" si="5"/>
        <v>3.1496249804189027</v>
      </c>
      <c r="Y153" s="299">
        <f t="shared" si="5"/>
        <v>3.1464753554384837</v>
      </c>
      <c r="Z153" s="299">
        <f t="shared" si="5"/>
        <v>3.143328880083045</v>
      </c>
      <c r="AA153" s="299">
        <f t="shared" si="5"/>
        <v>3.1401855512029622</v>
      </c>
      <c r="AB153" s="299">
        <f t="shared" si="5"/>
        <v>3.1370453656517592</v>
      </c>
      <c r="AC153" s="299">
        <f t="shared" si="5"/>
        <v>3.1339083202861073</v>
      </c>
      <c r="AD153" s="299">
        <f t="shared" si="5"/>
        <v>3.1307744119658212</v>
      </c>
      <c r="AE153" s="299">
        <f t="shared" si="5"/>
        <v>3.1276436375538554</v>
      </c>
      <c r="AF153" s="299">
        <f t="shared" si="5"/>
        <v>3.1245159939163014</v>
      </c>
      <c r="AG153" s="299">
        <f t="shared" si="5"/>
        <v>3.1213914779223852</v>
      </c>
      <c r="AH153" s="299">
        <f t="shared" si="5"/>
        <v>3.118270086444463</v>
      </c>
      <c r="AI153" s="299">
        <f t="shared" si="5"/>
        <v>3.1151518163580185</v>
      </c>
      <c r="AJ153" s="299">
        <f t="shared" si="5"/>
        <v>3.1120366645416606</v>
      </c>
      <c r="AK153" s="299">
        <f t="shared" si="5"/>
        <v>3.1089246278771188</v>
      </c>
      <c r="AL153" s="299">
        <f t="shared" si="5"/>
        <v>3.1058157032492417</v>
      </c>
      <c r="AM153" s="299">
        <f t="shared" si="5"/>
        <v>3.1027098875459926</v>
      </c>
      <c r="AN153" s="299">
        <f t="shared" si="5"/>
        <v>3.0996071776584468</v>
      </c>
      <c r="AO153" s="299">
        <f t="shared" si="5"/>
        <v>3.0965075704807883</v>
      </c>
      <c r="AP153" s="299">
        <f t="shared" si="5"/>
        <v>3.0934110629103073</v>
      </c>
      <c r="AQ153" s="299">
        <f t="shared" si="5"/>
        <v>3.0903176518473972</v>
      </c>
      <c r="AR153" s="299">
        <f t="shared" si="5"/>
        <v>3.0872273341955498</v>
      </c>
      <c r="AS153" s="299">
        <f t="shared" si="5"/>
        <v>3.0841401068613541</v>
      </c>
      <c r="AT153" s="299">
        <f t="shared" si="5"/>
        <v>3.0810559667544926</v>
      </c>
      <c r="AU153" s="299">
        <f t="shared" si="5"/>
        <v>3.0779749107877379</v>
      </c>
      <c r="AV153" s="299">
        <f t="shared" si="5"/>
        <v>3.07489693587695</v>
      </c>
      <c r="AW153" s="299">
        <f t="shared" si="5"/>
        <v>3.0718220389410731</v>
      </c>
      <c r="AX153" s="299">
        <f t="shared" si="5"/>
        <v>3.0687502169021319</v>
      </c>
      <c r="AY153" s="299">
        <f t="shared" si="5"/>
        <v>3.0656814666852297</v>
      </c>
      <c r="AZ153" s="299">
        <f t="shared" si="5"/>
        <v>3.0626157852185445</v>
      </c>
      <c r="BA153" s="299">
        <f t="shared" si="5"/>
        <v>3.0595531694333258</v>
      </c>
      <c r="BB153" s="299">
        <f t="shared" si="5"/>
        <v>3.0564936162638925</v>
      </c>
      <c r="BC153" s="299">
        <f t="shared" si="5"/>
        <v>3.0534371226476287</v>
      </c>
      <c r="BD153" s="299">
        <f t="shared" si="5"/>
        <v>3.0503836855249808</v>
      </c>
      <c r="BE153" s="299">
        <f t="shared" si="5"/>
        <v>3.0473333018394557</v>
      </c>
      <c r="BF153" s="299">
        <f t="shared" si="5"/>
        <v>3.0442859685376162</v>
      </c>
      <c r="BG153" s="299">
        <f t="shared" si="5"/>
        <v>3.0412416825690785</v>
      </c>
      <c r="BH153" s="299">
        <f t="shared" si="5"/>
        <v>3.0382004408865093</v>
      </c>
      <c r="BI153" s="299">
        <f t="shared" si="5"/>
        <v>3.0351622404456227</v>
      </c>
      <c r="BJ153" s="299">
        <f t="shared" si="5"/>
        <v>3.032127078205177</v>
      </c>
      <c r="BK153" s="299">
        <f t="shared" si="5"/>
        <v>3.029094951126972</v>
      </c>
      <c r="BL153" s="299">
        <f t="shared" si="5"/>
        <v>3.0260658561758449</v>
      </c>
      <c r="BM153" s="299">
        <f t="shared" si="5"/>
        <v>3.0230397903196691</v>
      </c>
      <c r="BN153" s="299">
        <f t="shared" si="5"/>
        <v>3.0200167505293494</v>
      </c>
      <c r="BO153" s="299">
        <f t="shared" si="3"/>
        <v>3.0169967337788202</v>
      </c>
      <c r="BP153" s="299">
        <f t="shared" si="3"/>
        <v>3.0139797370450414</v>
      </c>
      <c r="BQ153" s="299">
        <f t="shared" si="3"/>
        <v>3.0109657573079964</v>
      </c>
      <c r="BR153" s="299">
        <f t="shared" si="3"/>
        <v>3.0079547915506883</v>
      </c>
      <c r="BS153" s="299">
        <f t="shared" si="3"/>
        <v>3.0049468367591379</v>
      </c>
      <c r="BT153" s="299">
        <f t="shared" si="3"/>
        <v>3.0019418899223789</v>
      </c>
      <c r="BU153" s="299">
        <f t="shared" si="3"/>
        <v>2.9989399480324566</v>
      </c>
      <c r="BV153" s="299">
        <f t="shared" si="3"/>
        <v>2.995941008084424</v>
      </c>
      <c r="BW153" s="299">
        <f t="shared" si="3"/>
        <v>2.9929450670763393</v>
      </c>
      <c r="BX153" s="299">
        <f t="shared" si="3"/>
        <v>2.9899521220092629</v>
      </c>
      <c r="BY153" s="299">
        <f t="shared" si="3"/>
        <v>2.9869621698872537</v>
      </c>
      <c r="BZ153" s="299">
        <f t="shared" si="3"/>
        <v>2.9839752077173665</v>
      </c>
      <c r="CA153" s="299">
        <f t="shared" si="3"/>
        <v>2.9809912325096493</v>
      </c>
      <c r="CB153" s="299">
        <f t="shared" si="3"/>
        <v>2.9780102412771394</v>
      </c>
      <c r="CC153" s="299">
        <f t="shared" si="3"/>
        <v>2.9750322310358621</v>
      </c>
      <c r="CD153" s="299">
        <f t="shared" si="3"/>
        <v>2.9720571988048263</v>
      </c>
      <c r="CE153" s="299">
        <f t="shared" si="3"/>
        <v>2.9690851416060213</v>
      </c>
      <c r="CF153" s="299">
        <f t="shared" si="3"/>
        <v>2.9661160564644153</v>
      </c>
      <c r="CG153" s="299">
        <f t="shared" si="3"/>
        <v>2.9631499404079511</v>
      </c>
      <c r="CH153" s="299">
        <f t="shared" si="3"/>
        <v>2.9601867904675432</v>
      </c>
      <c r="CI153" s="299">
        <f t="shared" si="3"/>
        <v>2.9572266036770758</v>
      </c>
    </row>
    <row r="154" spans="1:87" x14ac:dyDescent="0.35">
      <c r="A154" s="76" t="s">
        <v>148</v>
      </c>
      <c r="B154" s="299">
        <v>3.50339</v>
      </c>
      <c r="C154" s="299">
        <f t="shared" si="5"/>
        <v>3.4998866099999999</v>
      </c>
      <c r="D154" s="299">
        <f t="shared" si="5"/>
        <v>3.4963867233899997</v>
      </c>
      <c r="E154" s="299">
        <f t="shared" si="5"/>
        <v>3.4928903366666098</v>
      </c>
      <c r="F154" s="299">
        <f t="shared" si="5"/>
        <v>3.4893974463299431</v>
      </c>
      <c r="G154" s="299">
        <f t="shared" si="5"/>
        <v>3.4859080488836129</v>
      </c>
      <c r="H154" s="299">
        <f t="shared" si="5"/>
        <v>3.4824221408347293</v>
      </c>
      <c r="I154" s="299">
        <f t="shared" si="5"/>
        <v>3.4789397186938946</v>
      </c>
      <c r="J154" s="299">
        <f t="shared" si="5"/>
        <v>3.4754607789752008</v>
      </c>
      <c r="K154" s="299">
        <f t="shared" si="5"/>
        <v>3.4719853181962255</v>
      </c>
      <c r="L154" s="299">
        <f t="shared" si="5"/>
        <v>3.4685133328780293</v>
      </c>
      <c r="M154" s="299">
        <f t="shared" si="5"/>
        <v>3.4650448195451511</v>
      </c>
      <c r="N154" s="299">
        <f t="shared" si="5"/>
        <v>3.4615797747256059</v>
      </c>
      <c r="O154" s="299">
        <f t="shared" si="5"/>
        <v>3.4581181949508801</v>
      </c>
      <c r="P154" s="299">
        <f t="shared" si="5"/>
        <v>3.4546600767559292</v>
      </c>
      <c r="Q154" s="299">
        <f t="shared" si="5"/>
        <v>3.4512054166791732</v>
      </c>
      <c r="R154" s="299">
        <f t="shared" si="5"/>
        <v>3.4477542112624939</v>
      </c>
      <c r="S154" s="299">
        <f t="shared" si="5"/>
        <v>3.4443064570512316</v>
      </c>
      <c r="T154" s="299">
        <f t="shared" si="5"/>
        <v>3.4408621505941803</v>
      </c>
      <c r="U154" s="299">
        <f t="shared" si="5"/>
        <v>3.437421288443586</v>
      </c>
      <c r="V154" s="299">
        <f t="shared" si="5"/>
        <v>3.4339838671551424</v>
      </c>
      <c r="W154" s="299">
        <f t="shared" si="5"/>
        <v>3.4305498832879873</v>
      </c>
      <c r="X154" s="299">
        <f t="shared" si="5"/>
        <v>3.4271193334046992</v>
      </c>
      <c r="Y154" s="299">
        <f t="shared" si="5"/>
        <v>3.4236922140712944</v>
      </c>
      <c r="Z154" s="299">
        <f t="shared" si="5"/>
        <v>3.4202685218572233</v>
      </c>
      <c r="AA154" s="299">
        <f t="shared" si="5"/>
        <v>3.4168482533353659</v>
      </c>
      <c r="AB154" s="299">
        <f t="shared" si="5"/>
        <v>3.4134314050820307</v>
      </c>
      <c r="AC154" s="299">
        <f t="shared" si="5"/>
        <v>3.4100179736769487</v>
      </c>
      <c r="AD154" s="299">
        <f t="shared" si="5"/>
        <v>3.4066079557032718</v>
      </c>
      <c r="AE154" s="299">
        <f t="shared" si="5"/>
        <v>3.4032013477475687</v>
      </c>
      <c r="AF154" s="299">
        <f t="shared" si="5"/>
        <v>3.3997981463998213</v>
      </c>
      <c r="AG154" s="299">
        <f t="shared" si="5"/>
        <v>3.3963983482534212</v>
      </c>
      <c r="AH154" s="299">
        <f t="shared" si="5"/>
        <v>3.3930019499051678</v>
      </c>
      <c r="AI154" s="299">
        <f t="shared" si="5"/>
        <v>3.3896089479552627</v>
      </c>
      <c r="AJ154" s="299">
        <f t="shared" si="5"/>
        <v>3.3862193390073072</v>
      </c>
      <c r="AK154" s="299">
        <f t="shared" si="5"/>
        <v>3.3828331196682999</v>
      </c>
      <c r="AL154" s="299">
        <f t="shared" si="5"/>
        <v>3.3794502865486318</v>
      </c>
      <c r="AM154" s="299">
        <f t="shared" si="5"/>
        <v>3.376070836262083</v>
      </c>
      <c r="AN154" s="299">
        <f t="shared" si="5"/>
        <v>3.372694765425821</v>
      </c>
      <c r="AO154" s="299">
        <f t="shared" si="5"/>
        <v>3.3693220706603952</v>
      </c>
      <c r="AP154" s="299">
        <f t="shared" si="5"/>
        <v>3.3659527485897347</v>
      </c>
      <c r="AQ154" s="299">
        <f t="shared" si="5"/>
        <v>3.3625867958411448</v>
      </c>
      <c r="AR154" s="299">
        <f t="shared" si="5"/>
        <v>3.3592242090453035</v>
      </c>
      <c r="AS154" s="299">
        <f t="shared" si="5"/>
        <v>3.3558649848362583</v>
      </c>
      <c r="AT154" s="299">
        <f t="shared" si="5"/>
        <v>3.3525091198514221</v>
      </c>
      <c r="AU154" s="299">
        <f t="shared" si="5"/>
        <v>3.3491566107315704</v>
      </c>
      <c r="AV154" s="299">
        <f t="shared" si="5"/>
        <v>3.3458074541208389</v>
      </c>
      <c r="AW154" s="299">
        <f t="shared" si="5"/>
        <v>3.3424616466667181</v>
      </c>
      <c r="AX154" s="299">
        <f t="shared" si="5"/>
        <v>3.3391191850200515</v>
      </c>
      <c r="AY154" s="299">
        <f t="shared" si="5"/>
        <v>3.3357800658350314</v>
      </c>
      <c r="AZ154" s="299">
        <f t="shared" si="5"/>
        <v>3.3324442857691965</v>
      </c>
      <c r="BA154" s="299">
        <f t="shared" si="5"/>
        <v>3.3291118414834271</v>
      </c>
      <c r="BB154" s="299">
        <f t="shared" si="5"/>
        <v>3.3257827296419435</v>
      </c>
      <c r="BC154" s="299">
        <f t="shared" si="5"/>
        <v>3.3224569469123018</v>
      </c>
      <c r="BD154" s="299">
        <f t="shared" si="5"/>
        <v>3.3191344899653896</v>
      </c>
      <c r="BE154" s="299">
        <f t="shared" si="5"/>
        <v>3.3158153554754244</v>
      </c>
      <c r="BF154" s="299">
        <f t="shared" si="5"/>
        <v>3.3124995401199491</v>
      </c>
      <c r="BG154" s="299">
        <f t="shared" si="5"/>
        <v>3.3091870405798289</v>
      </c>
      <c r="BH154" s="299">
        <f t="shared" si="5"/>
        <v>3.3058778535392492</v>
      </c>
      <c r="BI154" s="299">
        <f t="shared" si="5"/>
        <v>3.3025719756857099</v>
      </c>
      <c r="BJ154" s="299">
        <f t="shared" si="5"/>
        <v>3.2992694037100243</v>
      </c>
      <c r="BK154" s="299">
        <f t="shared" si="5"/>
        <v>3.2959701343063141</v>
      </c>
      <c r="BL154" s="299">
        <f t="shared" si="5"/>
        <v>3.2926741641720079</v>
      </c>
      <c r="BM154" s="299">
        <f t="shared" si="5"/>
        <v>3.2893814900078358</v>
      </c>
      <c r="BN154" s="299">
        <f t="shared" si="5"/>
        <v>3.2860921085178281</v>
      </c>
      <c r="BO154" s="299">
        <f t="shared" si="3"/>
        <v>3.2828060164093102</v>
      </c>
      <c r="BP154" s="299">
        <f t="shared" si="3"/>
        <v>3.2795232103929011</v>
      </c>
      <c r="BQ154" s="299">
        <f t="shared" si="3"/>
        <v>3.2762436871825082</v>
      </c>
      <c r="BR154" s="299">
        <f t="shared" si="3"/>
        <v>3.2729674434953258</v>
      </c>
      <c r="BS154" s="299">
        <f t="shared" si="3"/>
        <v>3.2696944760518303</v>
      </c>
      <c r="BT154" s="299">
        <f t="shared" si="3"/>
        <v>3.2664247815757785</v>
      </c>
      <c r="BU154" s="299">
        <f t="shared" si="3"/>
        <v>3.2631583567942029</v>
      </c>
      <c r="BV154" s="299">
        <f t="shared" si="3"/>
        <v>3.2598951984374085</v>
      </c>
      <c r="BW154" s="299">
        <f t="shared" si="3"/>
        <v>3.256635303238971</v>
      </c>
      <c r="BX154" s="299">
        <f t="shared" si="3"/>
        <v>3.2533786679357322</v>
      </c>
      <c r="BY154" s="299">
        <f t="shared" si="3"/>
        <v>3.2501252892677965</v>
      </c>
      <c r="BZ154" s="299">
        <f t="shared" si="3"/>
        <v>3.2468751639785287</v>
      </c>
      <c r="CA154" s="299">
        <f t="shared" si="3"/>
        <v>3.2436282888145502</v>
      </c>
      <c r="CB154" s="299">
        <f t="shared" si="3"/>
        <v>3.2403846605257356</v>
      </c>
      <c r="CC154" s="299">
        <f t="shared" si="3"/>
        <v>3.23714427586521</v>
      </c>
      <c r="CD154" s="299">
        <f t="shared" si="3"/>
        <v>3.2339071315893446</v>
      </c>
      <c r="CE154" s="299">
        <f t="shared" si="3"/>
        <v>3.2306732244577554</v>
      </c>
      <c r="CF154" s="299">
        <f t="shared" si="3"/>
        <v>3.2274425512332976</v>
      </c>
      <c r="CG154" s="299">
        <f t="shared" si="3"/>
        <v>3.2242151086820643</v>
      </c>
      <c r="CH154" s="299">
        <f t="shared" si="3"/>
        <v>3.2209908935733824</v>
      </c>
      <c r="CI154" s="299">
        <f t="shared" si="3"/>
        <v>3.2177699026798092</v>
      </c>
    </row>
    <row r="155" spans="1:87" x14ac:dyDescent="0.35">
      <c r="A155" s="76" t="s">
        <v>149</v>
      </c>
      <c r="B155" s="299">
        <v>3.7277499999999999</v>
      </c>
      <c r="C155" s="299">
        <f t="shared" si="5"/>
        <v>3.72402225</v>
      </c>
      <c r="D155" s="299">
        <f t="shared" si="5"/>
        <v>3.7202982277499999</v>
      </c>
      <c r="E155" s="299">
        <f t="shared" si="5"/>
        <v>3.7165779295222499</v>
      </c>
      <c r="F155" s="299">
        <f t="shared" si="5"/>
        <v>3.7128613515927276</v>
      </c>
      <c r="G155" s="299">
        <f t="shared" si="5"/>
        <v>3.7091484902411347</v>
      </c>
      <c r="H155" s="299">
        <f t="shared" si="5"/>
        <v>3.7054393417508935</v>
      </c>
      <c r="I155" s="299">
        <f t="shared" si="5"/>
        <v>3.7017339024091425</v>
      </c>
      <c r="J155" s="299">
        <f t="shared" si="5"/>
        <v>3.6980321685067334</v>
      </c>
      <c r="K155" s="299">
        <f t="shared" si="5"/>
        <v>3.6943341363382265</v>
      </c>
      <c r="L155" s="299">
        <f t="shared" si="5"/>
        <v>3.6906398022018885</v>
      </c>
      <c r="M155" s="299">
        <f t="shared" si="5"/>
        <v>3.6869491623996864</v>
      </c>
      <c r="N155" s="299">
        <f t="shared" si="5"/>
        <v>3.6832622132372865</v>
      </c>
      <c r="O155" s="299">
        <f t="shared" si="5"/>
        <v>3.6795789510240491</v>
      </c>
      <c r="P155" s="299">
        <f t="shared" si="5"/>
        <v>3.6758993720730251</v>
      </c>
      <c r="Q155" s="299">
        <f t="shared" si="5"/>
        <v>3.672223472700952</v>
      </c>
      <c r="R155" s="299">
        <f t="shared" si="5"/>
        <v>3.6685512492282508</v>
      </c>
      <c r="S155" s="299">
        <f t="shared" si="5"/>
        <v>3.6648826979790226</v>
      </c>
      <c r="T155" s="299">
        <f t="shared" si="5"/>
        <v>3.6612178152810437</v>
      </c>
      <c r="U155" s="299">
        <f t="shared" si="5"/>
        <v>3.6575565974657627</v>
      </c>
      <c r="V155" s="299">
        <f t="shared" si="5"/>
        <v>3.6538990408682968</v>
      </c>
      <c r="W155" s="299">
        <f t="shared" si="5"/>
        <v>3.6502451418274284</v>
      </c>
      <c r="X155" s="299">
        <f t="shared" si="5"/>
        <v>3.6465948966856012</v>
      </c>
      <c r="Y155" s="299">
        <f t="shared" si="5"/>
        <v>3.6429483017889157</v>
      </c>
      <c r="Z155" s="299">
        <f t="shared" si="5"/>
        <v>3.6393053534871269</v>
      </c>
      <c r="AA155" s="299">
        <f t="shared" si="5"/>
        <v>3.6356660481336398</v>
      </c>
      <c r="AB155" s="299">
        <f t="shared" si="5"/>
        <v>3.6320303820855062</v>
      </c>
      <c r="AC155" s="299">
        <f t="shared" si="5"/>
        <v>3.6283983517034208</v>
      </c>
      <c r="AD155" s="299">
        <f t="shared" si="5"/>
        <v>3.6247699533517173</v>
      </c>
      <c r="AE155" s="299">
        <f t="shared" si="5"/>
        <v>3.6211451833983657</v>
      </c>
      <c r="AF155" s="299">
        <f t="shared" si="5"/>
        <v>3.6175240382149672</v>
      </c>
      <c r="AG155" s="299">
        <f t="shared" si="5"/>
        <v>3.6139065141767523</v>
      </c>
      <c r="AH155" s="299">
        <f t="shared" si="5"/>
        <v>3.6102926076625756</v>
      </c>
      <c r="AI155" s="299">
        <f t="shared" si="5"/>
        <v>3.606682315054913</v>
      </c>
      <c r="AJ155" s="299">
        <f t="shared" si="5"/>
        <v>3.6030756327398579</v>
      </c>
      <c r="AK155" s="299">
        <f t="shared" si="5"/>
        <v>3.5994725571071182</v>
      </c>
      <c r="AL155" s="299">
        <f t="shared" si="5"/>
        <v>3.5958730845500111</v>
      </c>
      <c r="AM155" s="299">
        <f t="shared" si="5"/>
        <v>3.5922772114654609</v>
      </c>
      <c r="AN155" s="299">
        <f t="shared" si="5"/>
        <v>3.5886849342539953</v>
      </c>
      <c r="AO155" s="299">
        <f t="shared" si="5"/>
        <v>3.5850962493197414</v>
      </c>
      <c r="AP155" s="299">
        <f t="shared" si="5"/>
        <v>3.5815111530704216</v>
      </c>
      <c r="AQ155" s="299">
        <f t="shared" si="5"/>
        <v>3.577929641917351</v>
      </c>
      <c r="AR155" s="299">
        <f t="shared" si="5"/>
        <v>3.5743517122754338</v>
      </c>
      <c r="AS155" s="299">
        <f t="shared" si="5"/>
        <v>3.5707773605631585</v>
      </c>
      <c r="AT155" s="299">
        <f t="shared" si="5"/>
        <v>3.5672065832025952</v>
      </c>
      <c r="AU155" s="299">
        <f t="shared" si="5"/>
        <v>3.5636393766193928</v>
      </c>
      <c r="AV155" s="299">
        <f t="shared" si="5"/>
        <v>3.5600757372427734</v>
      </c>
      <c r="AW155" s="299">
        <f t="shared" si="5"/>
        <v>3.5565156615055304</v>
      </c>
      <c r="AX155" s="299">
        <f t="shared" si="5"/>
        <v>3.5529591458440248</v>
      </c>
      <c r="AY155" s="299">
        <f t="shared" si="5"/>
        <v>3.5494061866981808</v>
      </c>
      <c r="AZ155" s="299">
        <f t="shared" si="5"/>
        <v>3.5458567805114827</v>
      </c>
      <c r="BA155" s="299">
        <f t="shared" si="5"/>
        <v>3.5423109237309713</v>
      </c>
      <c r="BB155" s="299">
        <f t="shared" si="5"/>
        <v>3.5387686128072402</v>
      </c>
      <c r="BC155" s="299">
        <f t="shared" si="5"/>
        <v>3.5352298441944328</v>
      </c>
      <c r="BD155" s="299">
        <f t="shared" si="5"/>
        <v>3.5316946143502381</v>
      </c>
      <c r="BE155" s="299">
        <f t="shared" si="5"/>
        <v>3.5281629197358879</v>
      </c>
      <c r="BF155" s="299">
        <f t="shared" si="5"/>
        <v>3.5246347568161522</v>
      </c>
      <c r="BG155" s="299">
        <f t="shared" si="5"/>
        <v>3.5211101220593362</v>
      </c>
      <c r="BH155" s="299">
        <f t="shared" si="5"/>
        <v>3.517589011937277</v>
      </c>
      <c r="BI155" s="299">
        <f t="shared" si="5"/>
        <v>3.5140714229253396</v>
      </c>
      <c r="BJ155" s="299">
        <f t="shared" si="5"/>
        <v>3.5105573515024142</v>
      </c>
      <c r="BK155" s="299">
        <f t="shared" si="5"/>
        <v>3.5070467941509116</v>
      </c>
      <c r="BL155" s="299">
        <f t="shared" si="5"/>
        <v>3.5035397473567609</v>
      </c>
      <c r="BM155" s="299">
        <f t="shared" si="5"/>
        <v>3.500036207609404</v>
      </c>
      <c r="BN155" s="299">
        <f t="shared" ref="BN155" si="6">BM155*0.999</f>
        <v>3.4965361714017948</v>
      </c>
      <c r="BO155" s="299">
        <f t="shared" si="3"/>
        <v>3.4930396352303932</v>
      </c>
      <c r="BP155" s="299">
        <f t="shared" si="3"/>
        <v>3.4895465955951628</v>
      </c>
      <c r="BQ155" s="299">
        <f t="shared" si="3"/>
        <v>3.4860570489995677</v>
      </c>
      <c r="BR155" s="299">
        <f t="shared" si="3"/>
        <v>3.4825709919505683</v>
      </c>
      <c r="BS155" s="299">
        <f t="shared" si="3"/>
        <v>3.4790884209586177</v>
      </c>
      <c r="BT155" s="299">
        <f t="shared" si="3"/>
        <v>3.4756093325376591</v>
      </c>
      <c r="BU155" s="299">
        <f t="shared" si="3"/>
        <v>3.4721337232051215</v>
      </c>
      <c r="BV155" s="299">
        <f t="shared" si="3"/>
        <v>3.4686615894819162</v>
      </c>
      <c r="BW155" s="299">
        <f t="shared" si="3"/>
        <v>3.465192927892434</v>
      </c>
      <c r="BX155" s="299">
        <f t="shared" si="3"/>
        <v>3.4617277349645414</v>
      </c>
      <c r="BY155" s="299">
        <f t="shared" si="3"/>
        <v>3.458266007229577</v>
      </c>
      <c r="BZ155" s="299">
        <f t="shared" si="3"/>
        <v>3.4548077412223472</v>
      </c>
      <c r="CA155" s="299">
        <f t="shared" si="3"/>
        <v>3.4513529334811248</v>
      </c>
      <c r="CB155" s="299">
        <f t="shared" si="3"/>
        <v>3.4479015805476436</v>
      </c>
      <c r="CC155" s="299">
        <f t="shared" si="3"/>
        <v>3.4444536789670961</v>
      </c>
      <c r="CD155" s="299">
        <f t="shared" si="3"/>
        <v>3.4410092252881288</v>
      </c>
      <c r="CE155" s="299">
        <f t="shared" si="3"/>
        <v>3.4375682160628407</v>
      </c>
      <c r="CF155" s="299">
        <f t="shared" si="3"/>
        <v>3.4341306478467777</v>
      </c>
      <c r="CG155" s="299">
        <f t="shared" si="3"/>
        <v>3.430696517198931</v>
      </c>
      <c r="CH155" s="299">
        <f t="shared" si="3"/>
        <v>3.4272658206817321</v>
      </c>
      <c r="CI155" s="299">
        <f t="shared" si="3"/>
        <v>3.4238385548610504</v>
      </c>
    </row>
    <row r="158" spans="1:87" x14ac:dyDescent="0.35">
      <c r="C158"/>
    </row>
    <row r="166" ht="15" customHeight="1" x14ac:dyDescent="0.35"/>
    <row r="190" spans="9:9" x14ac:dyDescent="0.35">
      <c r="I190" s="321"/>
    </row>
    <row r="191" spans="9:9" x14ac:dyDescent="0.35">
      <c r="I191" s="322"/>
    </row>
    <row r="192" spans="9:9" x14ac:dyDescent="0.35">
      <c r="I192" s="322"/>
    </row>
    <row r="193" spans="3:9" x14ac:dyDescent="0.35">
      <c r="I193" s="322"/>
    </row>
    <row r="195" spans="3:9" x14ac:dyDescent="0.35">
      <c r="I195" s="321"/>
    </row>
    <row r="197" spans="3:9" x14ac:dyDescent="0.35">
      <c r="C197"/>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I42"/>
  <sheetViews>
    <sheetView zoomScale="90" zoomScaleNormal="90" workbookViewId="0">
      <selection activeCell="B49" sqref="B49"/>
    </sheetView>
  </sheetViews>
  <sheetFormatPr baseColWidth="10" defaultColWidth="11.453125" defaultRowHeight="14.5" x14ac:dyDescent="0.35"/>
  <cols>
    <col min="1" max="1" width="45.90625" customWidth="1"/>
    <col min="2" max="2" width="42.90625" customWidth="1"/>
    <col min="3" max="3" width="43" customWidth="1"/>
    <col min="4" max="4" width="36.453125" customWidth="1"/>
    <col min="6" max="6" width="64.54296875" customWidth="1"/>
    <col min="7" max="7" width="41.453125" customWidth="1"/>
    <col min="8" max="8" width="42.453125" customWidth="1"/>
    <col min="9" max="9" width="28.453125" customWidth="1"/>
    <col min="10" max="10" width="21.54296875" customWidth="1"/>
    <col min="11" max="11" width="22.54296875" customWidth="1"/>
  </cols>
  <sheetData>
    <row r="1" spans="1:8" ht="26" x14ac:dyDescent="0.6">
      <c r="C1" s="100" t="s">
        <v>1240</v>
      </c>
    </row>
    <row r="2" spans="1:8" ht="16.399999999999999" customHeight="1" x14ac:dyDescent="0.35">
      <c r="A2" s="103" t="s">
        <v>544</v>
      </c>
    </row>
    <row r="4" spans="1:8" x14ac:dyDescent="0.35">
      <c r="A4" s="330" t="s">
        <v>638</v>
      </c>
    </row>
    <row r="5" spans="1:8" ht="15" thickBot="1" x14ac:dyDescent="0.4">
      <c r="A5" s="4"/>
    </row>
    <row r="6" spans="1:8" x14ac:dyDescent="0.35">
      <c r="A6" s="90" t="s">
        <v>406</v>
      </c>
      <c r="B6" s="90" t="s">
        <v>1169</v>
      </c>
      <c r="C6" s="90" t="s">
        <v>636</v>
      </c>
      <c r="D6" s="90" t="s">
        <v>637</v>
      </c>
      <c r="F6" s="90" t="s">
        <v>1163</v>
      </c>
      <c r="G6" s="563" t="s">
        <v>1168</v>
      </c>
      <c r="H6" s="564"/>
    </row>
    <row r="7" spans="1:8" ht="15" thickBot="1" x14ac:dyDescent="0.4">
      <c r="A7" s="206" t="s">
        <v>504</v>
      </c>
      <c r="B7" s="202" t="s">
        <v>187</v>
      </c>
      <c r="C7" s="202" t="s">
        <v>405</v>
      </c>
      <c r="D7" s="201" t="s">
        <v>405</v>
      </c>
      <c r="F7" s="205" t="s">
        <v>504</v>
      </c>
      <c r="G7" s="25" t="s">
        <v>1171</v>
      </c>
      <c r="H7" s="25" t="s">
        <v>1170</v>
      </c>
    </row>
    <row r="8" spans="1:8" x14ac:dyDescent="0.35">
      <c r="A8" s="119" t="s">
        <v>226</v>
      </c>
      <c r="B8" s="203">
        <v>0</v>
      </c>
      <c r="C8" s="204">
        <v>2015</v>
      </c>
      <c r="D8" s="328">
        <v>2050</v>
      </c>
      <c r="F8" s="119" t="s">
        <v>226</v>
      </c>
      <c r="G8" s="207">
        <v>1</v>
      </c>
      <c r="H8" s="207">
        <v>1</v>
      </c>
    </row>
    <row r="9" spans="1:8" x14ac:dyDescent="0.35">
      <c r="A9" s="119" t="s">
        <v>116</v>
      </c>
      <c r="B9" s="203">
        <v>0</v>
      </c>
      <c r="C9" s="204">
        <v>2015</v>
      </c>
      <c r="D9" s="328">
        <v>2050</v>
      </c>
      <c r="F9" s="119" t="s">
        <v>116</v>
      </c>
      <c r="G9" s="208">
        <v>1</v>
      </c>
      <c r="H9" s="208">
        <v>1</v>
      </c>
    </row>
    <row r="10" spans="1:8" x14ac:dyDescent="0.35">
      <c r="A10" s="119" t="s">
        <v>117</v>
      </c>
      <c r="B10" s="203">
        <v>0</v>
      </c>
      <c r="C10" s="204">
        <v>2015</v>
      </c>
      <c r="D10" s="328">
        <v>2050</v>
      </c>
      <c r="F10" s="119" t="s">
        <v>117</v>
      </c>
      <c r="G10" s="209">
        <v>1</v>
      </c>
      <c r="H10" s="209">
        <v>1</v>
      </c>
    </row>
    <row r="11" spans="1:8" x14ac:dyDescent="0.35">
      <c r="A11" s="119" t="s">
        <v>118</v>
      </c>
      <c r="B11" s="203">
        <v>0</v>
      </c>
      <c r="C11" s="204">
        <v>2015</v>
      </c>
      <c r="D11" s="328">
        <v>2050</v>
      </c>
      <c r="F11" s="119" t="s">
        <v>118</v>
      </c>
      <c r="G11" s="208">
        <v>1</v>
      </c>
      <c r="H11" s="208">
        <v>1</v>
      </c>
    </row>
    <row r="12" spans="1:8" x14ac:dyDescent="0.35">
      <c r="A12" s="119" t="s">
        <v>119</v>
      </c>
      <c r="B12" s="203">
        <v>0</v>
      </c>
      <c r="C12" s="204">
        <v>2015</v>
      </c>
      <c r="D12" s="328">
        <v>2050</v>
      </c>
      <c r="F12" s="119" t="s">
        <v>119</v>
      </c>
      <c r="G12" s="209">
        <v>1</v>
      </c>
      <c r="H12" s="209">
        <v>1</v>
      </c>
    </row>
    <row r="13" spans="1:8" x14ac:dyDescent="0.35">
      <c r="A13" s="119" t="s">
        <v>227</v>
      </c>
      <c r="B13" s="203">
        <v>0</v>
      </c>
      <c r="C13" s="204">
        <v>2015</v>
      </c>
      <c r="D13" s="328">
        <v>2050</v>
      </c>
      <c r="F13" s="119" t="s">
        <v>227</v>
      </c>
      <c r="G13" s="208">
        <v>1</v>
      </c>
      <c r="H13" s="208">
        <v>1</v>
      </c>
    </row>
    <row r="14" spans="1:8" x14ac:dyDescent="0.35">
      <c r="A14" s="119" t="s">
        <v>121</v>
      </c>
      <c r="B14" s="203">
        <v>0</v>
      </c>
      <c r="C14" s="204">
        <v>2015</v>
      </c>
      <c r="D14" s="328">
        <v>2050</v>
      </c>
      <c r="F14" s="119" t="s">
        <v>121</v>
      </c>
      <c r="G14" s="209">
        <v>1</v>
      </c>
      <c r="H14" s="209">
        <v>1</v>
      </c>
    </row>
    <row r="15" spans="1:8" x14ac:dyDescent="0.35">
      <c r="A15" s="119" t="s">
        <v>122</v>
      </c>
      <c r="B15" s="203">
        <v>0</v>
      </c>
      <c r="C15" s="204">
        <v>2015</v>
      </c>
      <c r="D15" s="328">
        <v>2050</v>
      </c>
      <c r="F15" s="119" t="s">
        <v>122</v>
      </c>
      <c r="G15" s="208">
        <v>1</v>
      </c>
      <c r="H15" s="208">
        <v>1</v>
      </c>
    </row>
    <row r="16" spans="1:8" x14ac:dyDescent="0.35">
      <c r="A16" s="119" t="s">
        <v>123</v>
      </c>
      <c r="B16" s="203">
        <v>0</v>
      </c>
      <c r="C16" s="204">
        <v>2015</v>
      </c>
      <c r="D16" s="328">
        <v>2050</v>
      </c>
      <c r="F16" s="119" t="s">
        <v>123</v>
      </c>
      <c r="G16" s="209">
        <v>1</v>
      </c>
      <c r="H16" s="209">
        <v>1</v>
      </c>
    </row>
    <row r="17" spans="1:9" x14ac:dyDescent="0.35">
      <c r="A17" s="119" t="s">
        <v>124</v>
      </c>
      <c r="B17" s="203">
        <v>0</v>
      </c>
      <c r="C17" s="204">
        <v>2015</v>
      </c>
      <c r="D17" s="328">
        <v>2050</v>
      </c>
      <c r="F17" s="119" t="s">
        <v>124</v>
      </c>
      <c r="G17" s="208">
        <v>1</v>
      </c>
      <c r="H17" s="208">
        <v>1</v>
      </c>
    </row>
    <row r="18" spans="1:9" x14ac:dyDescent="0.35">
      <c r="A18" s="119" t="s">
        <v>125</v>
      </c>
      <c r="B18" s="203">
        <v>0</v>
      </c>
      <c r="C18" s="204">
        <v>2015</v>
      </c>
      <c r="D18" s="328">
        <v>2050</v>
      </c>
      <c r="F18" s="119" t="s">
        <v>125</v>
      </c>
      <c r="G18" s="209">
        <v>1</v>
      </c>
      <c r="H18" s="209">
        <v>1</v>
      </c>
    </row>
    <row r="19" spans="1:9" x14ac:dyDescent="0.35">
      <c r="A19" s="119" t="s">
        <v>126</v>
      </c>
      <c r="B19" s="203">
        <v>0</v>
      </c>
      <c r="C19" s="204">
        <v>2015</v>
      </c>
      <c r="D19" s="328">
        <v>2050</v>
      </c>
      <c r="F19" s="119" t="s">
        <v>126</v>
      </c>
      <c r="G19" s="208">
        <v>1</v>
      </c>
      <c r="H19" s="208">
        <v>1</v>
      </c>
    </row>
    <row r="20" spans="1:9" x14ac:dyDescent="0.35">
      <c r="A20" s="119" t="s">
        <v>127</v>
      </c>
      <c r="B20" s="203">
        <v>0</v>
      </c>
      <c r="C20" s="204">
        <v>2015</v>
      </c>
      <c r="D20" s="328">
        <v>2050</v>
      </c>
      <c r="F20" s="119" t="s">
        <v>127</v>
      </c>
      <c r="G20" s="209">
        <v>1</v>
      </c>
      <c r="H20" s="209">
        <v>1</v>
      </c>
    </row>
    <row r="21" spans="1:9" x14ac:dyDescent="0.35">
      <c r="A21" s="119" t="s">
        <v>128</v>
      </c>
      <c r="B21" s="203">
        <v>0</v>
      </c>
      <c r="C21" s="204">
        <v>2015</v>
      </c>
      <c r="D21" s="328">
        <v>2050</v>
      </c>
      <c r="F21" s="119" t="s">
        <v>128</v>
      </c>
      <c r="G21" s="208">
        <v>1</v>
      </c>
      <c r="H21" s="208">
        <v>1</v>
      </c>
    </row>
    <row r="22" spans="1:9" x14ac:dyDescent="0.35">
      <c r="A22" s="119" t="s">
        <v>129</v>
      </c>
      <c r="B22" s="203">
        <v>0</v>
      </c>
      <c r="C22" s="204">
        <v>2015</v>
      </c>
      <c r="D22" s="328">
        <v>2050</v>
      </c>
      <c r="F22" s="119" t="s">
        <v>129</v>
      </c>
      <c r="G22" s="209">
        <v>1</v>
      </c>
      <c r="H22" s="209">
        <v>1</v>
      </c>
      <c r="I22" s="98"/>
    </row>
    <row r="23" spans="1:9" x14ac:dyDescent="0.35">
      <c r="A23" s="119" t="s">
        <v>130</v>
      </c>
      <c r="B23" s="203">
        <v>0</v>
      </c>
      <c r="C23" s="204">
        <v>2015</v>
      </c>
      <c r="D23" s="328">
        <v>2050</v>
      </c>
      <c r="F23" s="119" t="s">
        <v>130</v>
      </c>
      <c r="G23" s="208">
        <v>1</v>
      </c>
      <c r="H23" s="208">
        <v>1</v>
      </c>
      <c r="I23" s="89"/>
    </row>
    <row r="24" spans="1:9" x14ac:dyDescent="0.35">
      <c r="A24" s="119" t="s">
        <v>228</v>
      </c>
      <c r="B24" s="203">
        <v>0</v>
      </c>
      <c r="C24" s="204">
        <v>2015</v>
      </c>
      <c r="D24" s="328">
        <v>2050</v>
      </c>
      <c r="F24" s="119" t="s">
        <v>228</v>
      </c>
      <c r="G24" s="209">
        <v>1</v>
      </c>
      <c r="H24" s="209">
        <v>1</v>
      </c>
      <c r="I24" s="89"/>
    </row>
    <row r="25" spans="1:9" x14ac:dyDescent="0.35">
      <c r="A25" s="119" t="s">
        <v>132</v>
      </c>
      <c r="B25" s="203">
        <v>0</v>
      </c>
      <c r="C25" s="204">
        <v>2015</v>
      </c>
      <c r="D25" s="328">
        <v>2050</v>
      </c>
      <c r="F25" s="119" t="s">
        <v>132</v>
      </c>
      <c r="G25" s="208">
        <v>1</v>
      </c>
      <c r="H25" s="208">
        <v>1</v>
      </c>
      <c r="I25" s="89"/>
    </row>
    <row r="26" spans="1:9" x14ac:dyDescent="0.35">
      <c r="A26" s="119" t="s">
        <v>133</v>
      </c>
      <c r="B26" s="203">
        <v>0</v>
      </c>
      <c r="C26" s="204">
        <v>2015</v>
      </c>
      <c r="D26" s="328">
        <v>2050</v>
      </c>
      <c r="F26" s="119" t="s">
        <v>133</v>
      </c>
      <c r="G26" s="209">
        <v>1</v>
      </c>
      <c r="H26" s="209">
        <v>1</v>
      </c>
      <c r="I26" s="89"/>
    </row>
    <row r="27" spans="1:9" x14ac:dyDescent="0.35">
      <c r="A27" s="119" t="s">
        <v>134</v>
      </c>
      <c r="B27" s="203">
        <v>0</v>
      </c>
      <c r="C27" s="204">
        <v>2015</v>
      </c>
      <c r="D27" s="328">
        <v>2050</v>
      </c>
      <c r="F27" s="119" t="s">
        <v>134</v>
      </c>
      <c r="G27" s="208">
        <v>1</v>
      </c>
      <c r="H27" s="208">
        <v>1</v>
      </c>
      <c r="I27" s="89"/>
    </row>
    <row r="28" spans="1:9" x14ac:dyDescent="0.35">
      <c r="A28" s="119" t="s">
        <v>135</v>
      </c>
      <c r="B28" s="203">
        <v>0</v>
      </c>
      <c r="C28" s="204">
        <v>2015</v>
      </c>
      <c r="D28" s="328">
        <v>2050</v>
      </c>
      <c r="F28" s="119" t="s">
        <v>135</v>
      </c>
      <c r="G28" s="209">
        <v>1</v>
      </c>
      <c r="H28" s="209">
        <v>1</v>
      </c>
      <c r="I28" s="89"/>
    </row>
    <row r="29" spans="1:9" x14ac:dyDescent="0.35">
      <c r="A29" s="119" t="s">
        <v>136</v>
      </c>
      <c r="B29" s="203">
        <v>0</v>
      </c>
      <c r="C29" s="204">
        <v>2015</v>
      </c>
      <c r="D29" s="328">
        <v>2050</v>
      </c>
      <c r="F29" s="119" t="s">
        <v>136</v>
      </c>
      <c r="G29" s="208">
        <v>1</v>
      </c>
      <c r="H29" s="208">
        <v>1</v>
      </c>
      <c r="I29" s="89"/>
    </row>
    <row r="30" spans="1:9" x14ac:dyDescent="0.35">
      <c r="A30" s="119" t="s">
        <v>137</v>
      </c>
      <c r="B30" s="203">
        <v>0</v>
      </c>
      <c r="C30" s="204">
        <v>2015</v>
      </c>
      <c r="D30" s="328">
        <v>2050</v>
      </c>
      <c r="F30" s="119" t="s">
        <v>137</v>
      </c>
      <c r="G30" s="209">
        <v>1</v>
      </c>
      <c r="H30" s="209">
        <v>1</v>
      </c>
      <c r="I30" s="89"/>
    </row>
    <row r="31" spans="1:9" x14ac:dyDescent="0.35">
      <c r="A31" s="119" t="s">
        <v>138</v>
      </c>
      <c r="B31" s="203">
        <v>0</v>
      </c>
      <c r="C31" s="204">
        <v>2015</v>
      </c>
      <c r="D31" s="328">
        <v>2050</v>
      </c>
      <c r="F31" s="119" t="s">
        <v>138</v>
      </c>
      <c r="G31" s="208">
        <v>1</v>
      </c>
      <c r="H31" s="208">
        <v>1</v>
      </c>
      <c r="I31" s="89"/>
    </row>
    <row r="32" spans="1:9" x14ac:dyDescent="0.35">
      <c r="A32" s="119" t="s">
        <v>139</v>
      </c>
      <c r="B32" s="203">
        <v>0</v>
      </c>
      <c r="C32" s="204">
        <v>2015</v>
      </c>
      <c r="D32" s="328">
        <v>2050</v>
      </c>
      <c r="F32" s="119" t="s">
        <v>139</v>
      </c>
      <c r="G32" s="209">
        <v>1</v>
      </c>
      <c r="H32" s="209">
        <v>1</v>
      </c>
    </row>
    <row r="33" spans="1:8" x14ac:dyDescent="0.35">
      <c r="A33" s="119" t="s">
        <v>140</v>
      </c>
      <c r="B33" s="203">
        <v>0</v>
      </c>
      <c r="C33" s="204">
        <v>2015</v>
      </c>
      <c r="D33" s="328">
        <v>2050</v>
      </c>
      <c r="F33" s="119" t="s">
        <v>140</v>
      </c>
      <c r="G33" s="208">
        <v>1</v>
      </c>
      <c r="H33" s="208">
        <v>1</v>
      </c>
    </row>
    <row r="34" spans="1:8" x14ac:dyDescent="0.35">
      <c r="A34" s="119" t="s">
        <v>141</v>
      </c>
      <c r="B34" s="203">
        <v>0</v>
      </c>
      <c r="C34" s="204">
        <v>2015</v>
      </c>
      <c r="D34" s="328">
        <v>2050</v>
      </c>
      <c r="F34" s="119" t="s">
        <v>141</v>
      </c>
      <c r="G34" s="209">
        <v>1</v>
      </c>
      <c r="H34" s="209">
        <v>1</v>
      </c>
    </row>
    <row r="35" spans="1:8" x14ac:dyDescent="0.35">
      <c r="A35" s="119" t="s">
        <v>142</v>
      </c>
      <c r="B35" s="203">
        <v>0</v>
      </c>
      <c r="C35" s="204">
        <v>2015</v>
      </c>
      <c r="D35" s="328">
        <v>2050</v>
      </c>
      <c r="F35" s="119" t="s">
        <v>142</v>
      </c>
      <c r="G35" s="208">
        <v>1</v>
      </c>
      <c r="H35" s="208">
        <v>1</v>
      </c>
    </row>
    <row r="36" spans="1:8" x14ac:dyDescent="0.35">
      <c r="A36" s="119" t="s">
        <v>203</v>
      </c>
      <c r="B36" s="203">
        <v>0</v>
      </c>
      <c r="C36" s="204">
        <v>2015</v>
      </c>
      <c r="D36" s="328">
        <v>2050</v>
      </c>
      <c r="F36" s="119" t="s">
        <v>203</v>
      </c>
      <c r="G36" s="209">
        <v>1</v>
      </c>
      <c r="H36" s="209">
        <v>1</v>
      </c>
    </row>
    <row r="37" spans="1:8" x14ac:dyDescent="0.35">
      <c r="A37" s="119" t="s">
        <v>225</v>
      </c>
      <c r="B37" s="203">
        <v>0</v>
      </c>
      <c r="C37" s="204">
        <v>2015</v>
      </c>
      <c r="D37" s="328">
        <v>2050</v>
      </c>
      <c r="F37" s="119" t="s">
        <v>225</v>
      </c>
      <c r="G37" s="208">
        <v>1</v>
      </c>
      <c r="H37" s="208">
        <v>1</v>
      </c>
    </row>
    <row r="38" spans="1:8" x14ac:dyDescent="0.35">
      <c r="A38" s="119" t="s">
        <v>204</v>
      </c>
      <c r="B38" s="203">
        <v>0</v>
      </c>
      <c r="C38" s="204">
        <v>2015</v>
      </c>
      <c r="D38" s="328">
        <v>2050</v>
      </c>
      <c r="F38" s="119" t="s">
        <v>204</v>
      </c>
      <c r="G38" s="209">
        <v>1</v>
      </c>
      <c r="H38" s="209">
        <v>1</v>
      </c>
    </row>
    <row r="39" spans="1:8" x14ac:dyDescent="0.35">
      <c r="A39" s="119" t="s">
        <v>146</v>
      </c>
      <c r="B39" s="203">
        <v>0</v>
      </c>
      <c r="C39" s="204">
        <v>2015</v>
      </c>
      <c r="D39" s="328">
        <v>2050</v>
      </c>
      <c r="F39" s="119" t="s">
        <v>146</v>
      </c>
      <c r="G39" s="208">
        <v>1</v>
      </c>
      <c r="H39" s="208">
        <v>1</v>
      </c>
    </row>
    <row r="40" spans="1:8" x14ac:dyDescent="0.35">
      <c r="A40" s="119" t="s">
        <v>205</v>
      </c>
      <c r="B40" s="203">
        <v>0</v>
      </c>
      <c r="C40" s="204">
        <v>2015</v>
      </c>
      <c r="D40" s="328">
        <v>2050</v>
      </c>
      <c r="F40" s="119" t="s">
        <v>205</v>
      </c>
      <c r="G40" s="209">
        <v>1</v>
      </c>
      <c r="H40" s="209">
        <v>1</v>
      </c>
    </row>
    <row r="41" spans="1:8" x14ac:dyDescent="0.35">
      <c r="A41" s="119" t="s">
        <v>148</v>
      </c>
      <c r="B41" s="203">
        <v>0</v>
      </c>
      <c r="C41" s="204">
        <v>2015</v>
      </c>
      <c r="D41" s="328">
        <v>2050</v>
      </c>
      <c r="F41" s="119" t="s">
        <v>148</v>
      </c>
      <c r="G41" s="208">
        <v>1</v>
      </c>
      <c r="H41" s="208">
        <v>1</v>
      </c>
    </row>
    <row r="42" spans="1:8" ht="15" thickBot="1" x14ac:dyDescent="0.4">
      <c r="A42" s="119" t="s">
        <v>149</v>
      </c>
      <c r="B42" s="203">
        <v>0</v>
      </c>
      <c r="C42" s="204">
        <v>2015</v>
      </c>
      <c r="D42" s="328">
        <v>2050</v>
      </c>
      <c r="F42" s="119" t="s">
        <v>149</v>
      </c>
      <c r="G42" s="210">
        <v>1</v>
      </c>
      <c r="H42" s="210">
        <v>1</v>
      </c>
    </row>
  </sheetData>
  <mergeCells count="1">
    <mergeCell ref="G6:H6"/>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CS356"/>
  <sheetViews>
    <sheetView topLeftCell="A326" zoomScale="90" zoomScaleNormal="90" workbookViewId="0">
      <selection activeCell="D295" sqref="D295"/>
    </sheetView>
  </sheetViews>
  <sheetFormatPr baseColWidth="10" defaultColWidth="20.453125" defaultRowHeight="14.25" customHeight="1" x14ac:dyDescent="0.35"/>
  <cols>
    <col min="1" max="1" width="53.453125" customWidth="1"/>
    <col min="2" max="2" width="12" customWidth="1"/>
    <col min="3" max="36" width="9.08984375" customWidth="1"/>
    <col min="37" max="73" width="12" customWidth="1"/>
  </cols>
  <sheetData>
    <row r="1" spans="1:63" ht="14.25" customHeight="1" x14ac:dyDescent="0.6">
      <c r="C1" s="473" t="s">
        <v>545</v>
      </c>
    </row>
    <row r="2" spans="1:63" ht="14.25" customHeight="1" x14ac:dyDescent="0.35">
      <c r="A2" s="103" t="s">
        <v>544</v>
      </c>
    </row>
    <row r="4" spans="1:63" ht="14.25" customHeight="1" x14ac:dyDescent="0.35">
      <c r="A4" s="330" t="s">
        <v>1172</v>
      </c>
    </row>
    <row r="5" spans="1:63" ht="14.25" customHeight="1" x14ac:dyDescent="0.35">
      <c r="A5" s="4"/>
    </row>
    <row r="6" spans="1:63" ht="14.25" customHeight="1" x14ac:dyDescent="0.35">
      <c r="A6" s="39" t="s">
        <v>239</v>
      </c>
    </row>
    <row r="7" spans="1:63" ht="14.25" customHeight="1" x14ac:dyDescent="0.35">
      <c r="A7" s="168" t="s">
        <v>30</v>
      </c>
    </row>
    <row r="8" spans="1:63" ht="14.25" customHeight="1" x14ac:dyDescent="0.35">
      <c r="A8" s="161">
        <v>2025</v>
      </c>
    </row>
    <row r="9" spans="1:63" ht="14.25" customHeight="1" x14ac:dyDescent="0.35">
      <c r="A9" s="232"/>
    </row>
    <row r="10" spans="1:63" ht="14.25" customHeight="1" x14ac:dyDescent="0.35">
      <c r="A10" s="56" t="s">
        <v>1429</v>
      </c>
      <c r="B10" s="73"/>
      <c r="C10" s="73"/>
      <c r="D10" s="73"/>
      <c r="E10" s="73"/>
      <c r="F10" s="73"/>
      <c r="G10" s="73"/>
      <c r="H10" s="73"/>
      <c r="I10" s="73"/>
      <c r="J10" s="73"/>
      <c r="K10" s="73"/>
      <c r="L10" s="73"/>
      <c r="M10" s="73"/>
      <c r="N10" s="73"/>
      <c r="O10" s="73"/>
      <c r="P10" s="73"/>
      <c r="Q10" s="73"/>
      <c r="R10" s="73"/>
      <c r="S10" s="73"/>
      <c r="T10" s="73"/>
      <c r="U10" s="73"/>
      <c r="V10" s="73"/>
      <c r="W10" s="73"/>
      <c r="X10" s="73"/>
      <c r="Y10" s="73"/>
      <c r="Z10" s="73"/>
      <c r="AA10" s="73"/>
      <c r="AB10" s="73"/>
      <c r="AC10" s="73"/>
      <c r="AD10" s="73"/>
      <c r="AE10" s="73"/>
      <c r="AF10" s="73"/>
      <c r="AG10" s="73"/>
      <c r="AH10" s="73"/>
      <c r="AI10" s="73"/>
      <c r="AJ10" s="73"/>
      <c r="AK10" s="73"/>
      <c r="AL10" s="73"/>
      <c r="AM10" s="73"/>
      <c r="AN10" s="73"/>
      <c r="AO10" s="73"/>
      <c r="AP10" s="73"/>
      <c r="AQ10" s="73"/>
      <c r="AR10" s="73"/>
      <c r="AS10" s="73"/>
      <c r="AT10" s="73"/>
      <c r="AU10" s="73"/>
      <c r="AV10" s="73"/>
      <c r="AW10" s="73"/>
      <c r="AX10" s="73"/>
      <c r="AY10" s="73"/>
      <c r="AZ10" s="73"/>
      <c r="BA10" s="73"/>
      <c r="BB10" s="73"/>
      <c r="BC10" s="73"/>
      <c r="BD10" s="73"/>
      <c r="BE10" s="73"/>
      <c r="BF10" s="73"/>
      <c r="BG10" s="73"/>
      <c r="BH10" s="73"/>
      <c r="BI10" s="73"/>
      <c r="BJ10" s="73"/>
      <c r="BK10" s="73"/>
    </row>
    <row r="11" spans="1:63" ht="14.25" customHeight="1" x14ac:dyDescent="0.35">
      <c r="A11" s="67" t="s">
        <v>546</v>
      </c>
      <c r="B11" s="169" t="s">
        <v>240</v>
      </c>
      <c r="C11" s="169" t="s">
        <v>241</v>
      </c>
      <c r="D11" s="169" t="s">
        <v>242</v>
      </c>
      <c r="E11" s="169" t="s">
        <v>243</v>
      </c>
      <c r="F11" s="169" t="s">
        <v>244</v>
      </c>
      <c r="G11" s="169" t="s">
        <v>245</v>
      </c>
      <c r="H11" s="169" t="s">
        <v>246</v>
      </c>
      <c r="I11" s="169" t="s">
        <v>247</v>
      </c>
      <c r="J11" s="169" t="s">
        <v>248</v>
      </c>
      <c r="K11" s="169" t="s">
        <v>249</v>
      </c>
      <c r="L11" s="169" t="s">
        <v>250</v>
      </c>
      <c r="M11" s="169" t="s">
        <v>251</v>
      </c>
      <c r="N11" s="169" t="s">
        <v>252</v>
      </c>
      <c r="O11" s="169" t="s">
        <v>253</v>
      </c>
      <c r="P11" s="169" t="s">
        <v>254</v>
      </c>
      <c r="Q11" s="169" t="s">
        <v>255</v>
      </c>
      <c r="R11" s="169" t="s">
        <v>256</v>
      </c>
      <c r="S11" s="169" t="s">
        <v>257</v>
      </c>
      <c r="T11" s="169" t="s">
        <v>258</v>
      </c>
      <c r="U11" s="169" t="s">
        <v>259</v>
      </c>
      <c r="V11" s="169" t="s">
        <v>260</v>
      </c>
      <c r="W11" s="169" t="s">
        <v>261</v>
      </c>
      <c r="X11" s="169" t="s">
        <v>262</v>
      </c>
      <c r="Y11" s="169" t="s">
        <v>263</v>
      </c>
      <c r="Z11" s="169" t="s">
        <v>264</v>
      </c>
      <c r="AA11" s="169" t="s">
        <v>265</v>
      </c>
      <c r="AB11" s="169" t="s">
        <v>266</v>
      </c>
      <c r="AC11" s="169" t="s">
        <v>267</v>
      </c>
      <c r="AD11" s="169" t="s">
        <v>268</v>
      </c>
      <c r="AE11" s="169" t="s">
        <v>269</v>
      </c>
      <c r="AF11" s="169" t="s">
        <v>270</v>
      </c>
      <c r="AG11" s="169" t="s">
        <v>271</v>
      </c>
      <c r="AH11" s="169" t="s">
        <v>272</v>
      </c>
      <c r="AI11" s="169" t="s">
        <v>273</v>
      </c>
      <c r="AJ11" s="169" t="s">
        <v>274</v>
      </c>
      <c r="AK11" s="169" t="s">
        <v>275</v>
      </c>
      <c r="AL11" s="169" t="s">
        <v>276</v>
      </c>
      <c r="AM11" s="169" t="s">
        <v>277</v>
      </c>
      <c r="AN11" s="169" t="s">
        <v>278</v>
      </c>
      <c r="AO11" s="169" t="s">
        <v>279</v>
      </c>
      <c r="AP11" s="169" t="s">
        <v>280</v>
      </c>
      <c r="AQ11" s="169" t="s">
        <v>281</v>
      </c>
      <c r="AR11" s="169" t="s">
        <v>282</v>
      </c>
      <c r="AS11" s="169" t="s">
        <v>283</v>
      </c>
      <c r="AT11" s="169" t="s">
        <v>284</v>
      </c>
      <c r="AU11" s="169" t="s">
        <v>285</v>
      </c>
      <c r="AV11" s="169" t="s">
        <v>286</v>
      </c>
      <c r="AW11" s="169" t="s">
        <v>287</v>
      </c>
      <c r="AX11" s="169" t="s">
        <v>288</v>
      </c>
      <c r="AY11" s="169" t="s">
        <v>289</v>
      </c>
      <c r="AZ11" s="169" t="s">
        <v>290</v>
      </c>
      <c r="BA11" s="169" t="s">
        <v>291</v>
      </c>
      <c r="BB11" s="169" t="s">
        <v>292</v>
      </c>
      <c r="BC11" s="169" t="s">
        <v>293</v>
      </c>
      <c r="BD11" s="169" t="s">
        <v>294</v>
      </c>
      <c r="BE11" s="169" t="s">
        <v>295</v>
      </c>
      <c r="BF11" s="169" t="s">
        <v>296</v>
      </c>
      <c r="BG11" s="169" t="s">
        <v>297</v>
      </c>
      <c r="BH11" s="169" t="s">
        <v>298</v>
      </c>
      <c r="BI11" s="169" t="s">
        <v>299</v>
      </c>
      <c r="BJ11" s="169" t="s">
        <v>300</v>
      </c>
      <c r="BK11" s="169" t="s">
        <v>301</v>
      </c>
    </row>
    <row r="12" spans="1:63" ht="14.25" customHeight="1" x14ac:dyDescent="0.35">
      <c r="A12" s="74" t="s">
        <v>302</v>
      </c>
      <c r="B12" s="170">
        <v>0</v>
      </c>
      <c r="C12" s="170">
        <v>0</v>
      </c>
      <c r="D12" s="170">
        <v>0</v>
      </c>
      <c r="E12" s="170">
        <v>0</v>
      </c>
      <c r="F12" s="170">
        <v>0</v>
      </c>
      <c r="G12" s="170">
        <v>0</v>
      </c>
      <c r="H12" s="170">
        <v>0</v>
      </c>
      <c r="I12" s="170">
        <v>0</v>
      </c>
      <c r="J12" s="170">
        <v>0</v>
      </c>
      <c r="K12" s="170">
        <v>0</v>
      </c>
      <c r="L12" s="170">
        <v>0</v>
      </c>
      <c r="M12" s="170">
        <v>0</v>
      </c>
      <c r="N12" s="170">
        <v>0</v>
      </c>
      <c r="O12" s="170">
        <v>0</v>
      </c>
      <c r="P12" s="170">
        <v>0</v>
      </c>
      <c r="Q12" s="170">
        <v>0</v>
      </c>
      <c r="R12" s="170">
        <v>0</v>
      </c>
      <c r="S12" s="170">
        <v>0</v>
      </c>
      <c r="T12" s="170">
        <v>0</v>
      </c>
      <c r="U12" s="170">
        <v>0</v>
      </c>
      <c r="V12" s="170">
        <v>0</v>
      </c>
      <c r="W12" s="170">
        <v>0</v>
      </c>
      <c r="X12" s="170">
        <v>0</v>
      </c>
      <c r="Y12" s="170">
        <v>0</v>
      </c>
      <c r="Z12" s="170">
        <v>0</v>
      </c>
      <c r="AA12" s="170">
        <v>0</v>
      </c>
      <c r="AB12" s="170">
        <v>0</v>
      </c>
      <c r="AC12" s="170">
        <v>0</v>
      </c>
      <c r="AD12" s="170">
        <v>0</v>
      </c>
      <c r="AE12" s="170">
        <v>0</v>
      </c>
      <c r="AF12" s="170">
        <v>0</v>
      </c>
      <c r="AG12" s="170">
        <v>0</v>
      </c>
      <c r="AH12" s="170">
        <v>0</v>
      </c>
      <c r="AI12" s="170">
        <v>0</v>
      </c>
      <c r="AJ12" s="170">
        <v>0</v>
      </c>
      <c r="AK12" s="170">
        <v>0</v>
      </c>
      <c r="AL12" s="170">
        <v>0</v>
      </c>
      <c r="AM12" s="170">
        <v>0</v>
      </c>
      <c r="AN12" s="170">
        <v>0</v>
      </c>
      <c r="AO12" s="170">
        <v>0</v>
      </c>
      <c r="AP12" s="170">
        <v>0</v>
      </c>
      <c r="AQ12" s="170">
        <v>0</v>
      </c>
      <c r="AR12" s="170">
        <v>0</v>
      </c>
      <c r="AS12" s="170">
        <v>0</v>
      </c>
      <c r="AT12" s="170">
        <v>0</v>
      </c>
      <c r="AU12" s="170">
        <v>0</v>
      </c>
      <c r="AV12" s="170">
        <v>0</v>
      </c>
      <c r="AW12" s="170">
        <v>0</v>
      </c>
      <c r="AX12" s="170">
        <v>0</v>
      </c>
      <c r="AY12" s="170">
        <v>0</v>
      </c>
      <c r="AZ12" s="170">
        <v>0</v>
      </c>
      <c r="BA12" s="170">
        <v>0</v>
      </c>
      <c r="BB12" s="170">
        <v>0</v>
      </c>
      <c r="BC12" s="170">
        <v>0</v>
      </c>
      <c r="BD12" s="170">
        <v>0</v>
      </c>
      <c r="BE12" s="170">
        <v>0</v>
      </c>
      <c r="BF12" s="170">
        <v>0</v>
      </c>
      <c r="BG12" s="170">
        <v>0</v>
      </c>
      <c r="BH12" s="170">
        <v>0</v>
      </c>
      <c r="BI12" s="170">
        <v>0</v>
      </c>
      <c r="BJ12" s="170">
        <v>0</v>
      </c>
      <c r="BK12" s="170">
        <v>0</v>
      </c>
    </row>
    <row r="13" spans="1:63" ht="14.25" customHeight="1" x14ac:dyDescent="0.35">
      <c r="A13" s="75" t="s">
        <v>154</v>
      </c>
      <c r="B13" s="170">
        <v>0</v>
      </c>
      <c r="C13" s="170">
        <v>0</v>
      </c>
      <c r="D13" s="170">
        <v>0</v>
      </c>
      <c r="E13" s="170">
        <v>0</v>
      </c>
      <c r="F13" s="170">
        <v>0</v>
      </c>
      <c r="G13" s="170">
        <v>0</v>
      </c>
      <c r="H13" s="170">
        <v>0</v>
      </c>
      <c r="I13" s="170">
        <v>0</v>
      </c>
      <c r="J13" s="170">
        <v>0</v>
      </c>
      <c r="K13" s="170">
        <v>0</v>
      </c>
      <c r="L13" s="170">
        <v>0</v>
      </c>
      <c r="M13" s="170">
        <v>0</v>
      </c>
      <c r="N13" s="170">
        <v>0</v>
      </c>
      <c r="O13" s="170">
        <v>0</v>
      </c>
      <c r="P13" s="170">
        <v>0</v>
      </c>
      <c r="Q13" s="170">
        <v>0</v>
      </c>
      <c r="R13" s="170">
        <v>0</v>
      </c>
      <c r="S13" s="170">
        <v>0</v>
      </c>
      <c r="T13" s="170">
        <v>0</v>
      </c>
      <c r="U13" s="170">
        <v>0</v>
      </c>
      <c r="V13" s="170">
        <v>0</v>
      </c>
      <c r="W13" s="170">
        <v>0</v>
      </c>
      <c r="X13" s="170">
        <v>0</v>
      </c>
      <c r="Y13" s="170">
        <v>0</v>
      </c>
      <c r="Z13" s="170">
        <v>0</v>
      </c>
      <c r="AA13" s="170">
        <v>0</v>
      </c>
      <c r="AB13" s="170">
        <v>0</v>
      </c>
      <c r="AC13" s="170">
        <v>0</v>
      </c>
      <c r="AD13" s="170">
        <v>0</v>
      </c>
      <c r="AE13" s="170">
        <v>0</v>
      </c>
      <c r="AF13" s="170">
        <v>0</v>
      </c>
      <c r="AG13" s="170">
        <v>0</v>
      </c>
      <c r="AH13" s="170">
        <v>0</v>
      </c>
      <c r="AI13" s="170">
        <v>0</v>
      </c>
      <c r="AJ13" s="170">
        <v>0</v>
      </c>
      <c r="AK13" s="170">
        <v>0</v>
      </c>
      <c r="AL13" s="170">
        <v>0</v>
      </c>
      <c r="AM13" s="170">
        <v>0</v>
      </c>
      <c r="AN13" s="170">
        <v>0</v>
      </c>
      <c r="AO13" s="170">
        <v>0</v>
      </c>
      <c r="AP13" s="170">
        <v>0</v>
      </c>
      <c r="AQ13" s="170">
        <v>0</v>
      </c>
      <c r="AR13" s="170">
        <v>0</v>
      </c>
      <c r="AS13" s="170">
        <v>0</v>
      </c>
      <c r="AT13" s="170">
        <v>0</v>
      </c>
      <c r="AU13" s="170">
        <v>0</v>
      </c>
      <c r="AV13" s="170">
        <v>0</v>
      </c>
      <c r="AW13" s="170">
        <v>0</v>
      </c>
      <c r="AX13" s="170">
        <v>0</v>
      </c>
      <c r="AY13" s="170">
        <v>0</v>
      </c>
      <c r="AZ13" s="170">
        <v>0</v>
      </c>
      <c r="BA13" s="170">
        <v>0</v>
      </c>
      <c r="BB13" s="170">
        <v>0</v>
      </c>
      <c r="BC13" s="170">
        <v>0</v>
      </c>
      <c r="BD13" s="170">
        <v>0</v>
      </c>
      <c r="BE13" s="170">
        <v>0</v>
      </c>
      <c r="BF13" s="170">
        <v>0</v>
      </c>
      <c r="BG13" s="170">
        <v>0</v>
      </c>
      <c r="BH13" s="170">
        <v>0</v>
      </c>
      <c r="BI13" s="170">
        <v>0</v>
      </c>
      <c r="BJ13" s="170">
        <v>0</v>
      </c>
      <c r="BK13" s="170">
        <v>0</v>
      </c>
    </row>
    <row r="14" spans="1:63" ht="14.25" customHeight="1" x14ac:dyDescent="0.35">
      <c r="A14" s="75" t="s">
        <v>155</v>
      </c>
      <c r="B14" s="170">
        <v>0</v>
      </c>
      <c r="C14" s="170">
        <v>0</v>
      </c>
      <c r="D14" s="170">
        <v>0</v>
      </c>
      <c r="E14" s="170">
        <v>0</v>
      </c>
      <c r="F14" s="170">
        <v>0</v>
      </c>
      <c r="G14" s="170">
        <v>0</v>
      </c>
      <c r="H14" s="170">
        <v>0</v>
      </c>
      <c r="I14" s="170">
        <v>0</v>
      </c>
      <c r="J14" s="170">
        <v>0</v>
      </c>
      <c r="K14" s="170">
        <v>0</v>
      </c>
      <c r="L14" s="170">
        <v>0</v>
      </c>
      <c r="M14" s="170">
        <v>0</v>
      </c>
      <c r="N14" s="170">
        <v>0</v>
      </c>
      <c r="O14" s="170">
        <v>0</v>
      </c>
      <c r="P14" s="170">
        <v>0</v>
      </c>
      <c r="Q14" s="170">
        <v>0</v>
      </c>
      <c r="R14" s="170">
        <v>0</v>
      </c>
      <c r="S14" s="170">
        <v>0</v>
      </c>
      <c r="T14" s="170">
        <v>0</v>
      </c>
      <c r="U14" s="170">
        <v>0</v>
      </c>
      <c r="V14" s="170">
        <v>0</v>
      </c>
      <c r="W14" s="170">
        <v>0</v>
      </c>
      <c r="X14" s="170">
        <v>0</v>
      </c>
      <c r="Y14" s="170">
        <v>0</v>
      </c>
      <c r="Z14" s="170">
        <v>0</v>
      </c>
      <c r="AA14" s="170">
        <v>0</v>
      </c>
      <c r="AB14" s="170">
        <v>0</v>
      </c>
      <c r="AC14" s="170">
        <v>0</v>
      </c>
      <c r="AD14" s="170">
        <v>0</v>
      </c>
      <c r="AE14" s="170">
        <v>0</v>
      </c>
      <c r="AF14" s="170">
        <v>0</v>
      </c>
      <c r="AG14" s="170">
        <v>0</v>
      </c>
      <c r="AH14" s="170">
        <v>0</v>
      </c>
      <c r="AI14" s="170">
        <v>0</v>
      </c>
      <c r="AJ14" s="170">
        <v>0</v>
      </c>
      <c r="AK14" s="170">
        <v>0</v>
      </c>
      <c r="AL14" s="170">
        <v>0</v>
      </c>
      <c r="AM14" s="170">
        <v>0</v>
      </c>
      <c r="AN14" s="170">
        <v>0</v>
      </c>
      <c r="AO14" s="170">
        <v>0</v>
      </c>
      <c r="AP14" s="170">
        <v>0</v>
      </c>
      <c r="AQ14" s="170">
        <v>0</v>
      </c>
      <c r="AR14" s="170">
        <v>0</v>
      </c>
      <c r="AS14" s="170">
        <v>0</v>
      </c>
      <c r="AT14" s="170">
        <v>0</v>
      </c>
      <c r="AU14" s="170">
        <v>0</v>
      </c>
      <c r="AV14" s="170">
        <v>0</v>
      </c>
      <c r="AW14" s="170">
        <v>0</v>
      </c>
      <c r="AX14" s="170">
        <v>0</v>
      </c>
      <c r="AY14" s="170">
        <v>0</v>
      </c>
      <c r="AZ14" s="170">
        <v>0</v>
      </c>
      <c r="BA14" s="170">
        <v>0</v>
      </c>
      <c r="BB14" s="170">
        <v>0</v>
      </c>
      <c r="BC14" s="170">
        <v>0</v>
      </c>
      <c r="BD14" s="170">
        <v>0</v>
      </c>
      <c r="BE14" s="170">
        <v>0</v>
      </c>
      <c r="BF14" s="170">
        <v>0</v>
      </c>
      <c r="BG14" s="170">
        <v>0</v>
      </c>
      <c r="BH14" s="170">
        <v>0</v>
      </c>
      <c r="BI14" s="170">
        <v>0</v>
      </c>
      <c r="BJ14" s="170">
        <v>0</v>
      </c>
      <c r="BK14" s="170">
        <v>0</v>
      </c>
    </row>
    <row r="15" spans="1:63" ht="14.25" customHeight="1" x14ac:dyDescent="0.35">
      <c r="A15" s="75" t="s">
        <v>156</v>
      </c>
      <c r="B15" s="170">
        <v>0</v>
      </c>
      <c r="C15" s="170">
        <v>0</v>
      </c>
      <c r="D15" s="170">
        <v>0</v>
      </c>
      <c r="E15" s="170">
        <v>0</v>
      </c>
      <c r="F15" s="170">
        <v>0</v>
      </c>
      <c r="G15" s="170">
        <v>0</v>
      </c>
      <c r="H15" s="170">
        <v>0</v>
      </c>
      <c r="I15" s="170">
        <v>0</v>
      </c>
      <c r="J15" s="170">
        <v>0</v>
      </c>
      <c r="K15" s="170">
        <v>0</v>
      </c>
      <c r="L15" s="170">
        <v>0</v>
      </c>
      <c r="M15" s="170">
        <v>0</v>
      </c>
      <c r="N15" s="170">
        <v>0</v>
      </c>
      <c r="O15" s="170">
        <v>0</v>
      </c>
      <c r="P15" s="170">
        <v>0</v>
      </c>
      <c r="Q15" s="170">
        <v>0</v>
      </c>
      <c r="R15" s="170">
        <v>0</v>
      </c>
      <c r="S15" s="170">
        <v>0</v>
      </c>
      <c r="T15" s="170">
        <v>0</v>
      </c>
      <c r="U15" s="170">
        <v>0</v>
      </c>
      <c r="V15" s="170">
        <v>0</v>
      </c>
      <c r="W15" s="170">
        <v>0</v>
      </c>
      <c r="X15" s="170">
        <v>0</v>
      </c>
      <c r="Y15" s="170">
        <v>0</v>
      </c>
      <c r="Z15" s="170">
        <v>0</v>
      </c>
      <c r="AA15" s="170">
        <v>0</v>
      </c>
      <c r="AB15" s="170">
        <v>0</v>
      </c>
      <c r="AC15" s="170">
        <v>0</v>
      </c>
      <c r="AD15" s="170">
        <v>0</v>
      </c>
      <c r="AE15" s="170">
        <v>0</v>
      </c>
      <c r="AF15" s="170">
        <v>0</v>
      </c>
      <c r="AG15" s="170">
        <v>0</v>
      </c>
      <c r="AH15" s="170">
        <v>0</v>
      </c>
      <c r="AI15" s="170">
        <v>0</v>
      </c>
      <c r="AJ15" s="170">
        <v>0</v>
      </c>
      <c r="AK15" s="170">
        <v>0</v>
      </c>
      <c r="AL15" s="170">
        <v>0</v>
      </c>
      <c r="AM15" s="170">
        <v>0</v>
      </c>
      <c r="AN15" s="170">
        <v>0</v>
      </c>
      <c r="AO15" s="170">
        <v>0</v>
      </c>
      <c r="AP15" s="170">
        <v>0</v>
      </c>
      <c r="AQ15" s="170">
        <v>0</v>
      </c>
      <c r="AR15" s="170">
        <v>0</v>
      </c>
      <c r="AS15" s="170">
        <v>0</v>
      </c>
      <c r="AT15" s="170">
        <v>0</v>
      </c>
      <c r="AU15" s="170">
        <v>0</v>
      </c>
      <c r="AV15" s="170">
        <v>0</v>
      </c>
      <c r="AW15" s="170">
        <v>0</v>
      </c>
      <c r="AX15" s="170">
        <v>0</v>
      </c>
      <c r="AY15" s="170">
        <v>0</v>
      </c>
      <c r="AZ15" s="170">
        <v>0</v>
      </c>
      <c r="BA15" s="170">
        <v>0</v>
      </c>
      <c r="BB15" s="170">
        <v>0</v>
      </c>
      <c r="BC15" s="170">
        <v>0</v>
      </c>
      <c r="BD15" s="170">
        <v>0</v>
      </c>
      <c r="BE15" s="170">
        <v>0</v>
      </c>
      <c r="BF15" s="170">
        <v>0</v>
      </c>
      <c r="BG15" s="170">
        <v>0</v>
      </c>
      <c r="BH15" s="170">
        <v>0</v>
      </c>
      <c r="BI15" s="170">
        <v>0</v>
      </c>
      <c r="BJ15" s="170">
        <v>0</v>
      </c>
      <c r="BK15" s="170">
        <v>0</v>
      </c>
    </row>
    <row r="16" spans="1:63" ht="14.25" customHeight="1" x14ac:dyDescent="0.35">
      <c r="A16" s="75" t="s">
        <v>157</v>
      </c>
      <c r="B16" s="170">
        <v>0</v>
      </c>
      <c r="C16" s="170">
        <v>0</v>
      </c>
      <c r="D16" s="170">
        <v>0</v>
      </c>
      <c r="E16" s="170">
        <v>0</v>
      </c>
      <c r="F16" s="170">
        <v>0</v>
      </c>
      <c r="G16" s="170">
        <v>0</v>
      </c>
      <c r="H16" s="170">
        <v>0</v>
      </c>
      <c r="I16" s="170">
        <v>0</v>
      </c>
      <c r="J16" s="170">
        <v>0</v>
      </c>
      <c r="K16" s="170">
        <v>0</v>
      </c>
      <c r="L16" s="170">
        <v>0</v>
      </c>
      <c r="M16" s="170">
        <v>0</v>
      </c>
      <c r="N16" s="170">
        <v>0</v>
      </c>
      <c r="O16" s="170">
        <v>0</v>
      </c>
      <c r="P16" s="170">
        <v>0</v>
      </c>
      <c r="Q16" s="170">
        <v>0</v>
      </c>
      <c r="R16" s="170">
        <v>0</v>
      </c>
      <c r="S16" s="170">
        <v>0</v>
      </c>
      <c r="T16" s="170">
        <v>0</v>
      </c>
      <c r="U16" s="170">
        <v>0</v>
      </c>
      <c r="V16" s="170">
        <v>0</v>
      </c>
      <c r="W16" s="170">
        <v>0</v>
      </c>
      <c r="X16" s="170">
        <v>0</v>
      </c>
      <c r="Y16" s="170">
        <v>0</v>
      </c>
      <c r="Z16" s="170">
        <v>0</v>
      </c>
      <c r="AA16" s="170">
        <v>0</v>
      </c>
      <c r="AB16" s="170">
        <v>0</v>
      </c>
      <c r="AC16" s="170">
        <v>0</v>
      </c>
      <c r="AD16" s="170">
        <v>0</v>
      </c>
      <c r="AE16" s="170">
        <v>0</v>
      </c>
      <c r="AF16" s="170">
        <v>0</v>
      </c>
      <c r="AG16" s="170">
        <v>0</v>
      </c>
      <c r="AH16" s="170">
        <v>0</v>
      </c>
      <c r="AI16" s="170">
        <v>0</v>
      </c>
      <c r="AJ16" s="170">
        <v>0</v>
      </c>
      <c r="AK16" s="170">
        <v>0</v>
      </c>
      <c r="AL16" s="170">
        <v>0</v>
      </c>
      <c r="AM16" s="170">
        <v>0</v>
      </c>
      <c r="AN16" s="170">
        <v>0</v>
      </c>
      <c r="AO16" s="170">
        <v>0</v>
      </c>
      <c r="AP16" s="170">
        <v>0</v>
      </c>
      <c r="AQ16" s="170">
        <v>0</v>
      </c>
      <c r="AR16" s="170">
        <v>0</v>
      </c>
      <c r="AS16" s="170">
        <v>0</v>
      </c>
      <c r="AT16" s="170">
        <v>0</v>
      </c>
      <c r="AU16" s="170">
        <v>0</v>
      </c>
      <c r="AV16" s="170">
        <v>0</v>
      </c>
      <c r="AW16" s="170">
        <v>0</v>
      </c>
      <c r="AX16" s="170">
        <v>0</v>
      </c>
      <c r="AY16" s="170">
        <v>0</v>
      </c>
      <c r="AZ16" s="170">
        <v>0</v>
      </c>
      <c r="BA16" s="170">
        <v>0</v>
      </c>
      <c r="BB16" s="170">
        <v>0</v>
      </c>
      <c r="BC16" s="170">
        <v>0</v>
      </c>
      <c r="BD16" s="170">
        <v>0</v>
      </c>
      <c r="BE16" s="170">
        <v>0</v>
      </c>
      <c r="BF16" s="170">
        <v>0</v>
      </c>
      <c r="BG16" s="170">
        <v>0</v>
      </c>
      <c r="BH16" s="170">
        <v>0</v>
      </c>
      <c r="BI16" s="170">
        <v>0</v>
      </c>
      <c r="BJ16" s="170">
        <v>0</v>
      </c>
      <c r="BK16" s="170">
        <v>0</v>
      </c>
    </row>
    <row r="17" spans="1:63" ht="14.25" customHeight="1" x14ac:dyDescent="0.35">
      <c r="A17" s="75" t="s">
        <v>224</v>
      </c>
      <c r="B17" s="170">
        <v>0</v>
      </c>
      <c r="C17" s="170">
        <v>0</v>
      </c>
      <c r="D17" s="170">
        <v>0</v>
      </c>
      <c r="E17" s="170">
        <v>0</v>
      </c>
      <c r="F17" s="170">
        <v>0</v>
      </c>
      <c r="G17" s="170">
        <v>0</v>
      </c>
      <c r="H17" s="170">
        <v>0</v>
      </c>
      <c r="I17" s="170">
        <v>0</v>
      </c>
      <c r="J17" s="170">
        <v>0</v>
      </c>
      <c r="K17" s="170">
        <v>0</v>
      </c>
      <c r="L17" s="170">
        <v>0</v>
      </c>
      <c r="M17" s="170">
        <v>0</v>
      </c>
      <c r="N17" s="170">
        <v>0</v>
      </c>
      <c r="O17" s="170">
        <v>0</v>
      </c>
      <c r="P17" s="170">
        <v>0</v>
      </c>
      <c r="Q17" s="170">
        <v>0</v>
      </c>
      <c r="R17" s="170">
        <v>0</v>
      </c>
      <c r="S17" s="170">
        <v>0</v>
      </c>
      <c r="T17" s="170">
        <v>0</v>
      </c>
      <c r="U17" s="170">
        <v>0</v>
      </c>
      <c r="V17" s="170">
        <v>0</v>
      </c>
      <c r="W17" s="170">
        <v>0</v>
      </c>
      <c r="X17" s="170">
        <v>0</v>
      </c>
      <c r="Y17" s="170">
        <v>0</v>
      </c>
      <c r="Z17" s="170">
        <v>0</v>
      </c>
      <c r="AA17" s="170">
        <v>0</v>
      </c>
      <c r="AB17" s="170">
        <v>0</v>
      </c>
      <c r="AC17" s="170">
        <v>0</v>
      </c>
      <c r="AD17" s="170">
        <v>0</v>
      </c>
      <c r="AE17" s="170">
        <v>0</v>
      </c>
      <c r="AF17" s="170">
        <v>0</v>
      </c>
      <c r="AG17" s="170">
        <v>0</v>
      </c>
      <c r="AH17" s="170">
        <v>0</v>
      </c>
      <c r="AI17" s="170">
        <v>0</v>
      </c>
      <c r="AJ17" s="170">
        <v>0</v>
      </c>
      <c r="AK17" s="170">
        <v>0</v>
      </c>
      <c r="AL17" s="170">
        <v>0</v>
      </c>
      <c r="AM17" s="170">
        <v>0</v>
      </c>
      <c r="AN17" s="170">
        <v>0</v>
      </c>
      <c r="AO17" s="170">
        <v>0</v>
      </c>
      <c r="AP17" s="170">
        <v>0</v>
      </c>
      <c r="AQ17" s="170">
        <v>0</v>
      </c>
      <c r="AR17" s="170">
        <v>0</v>
      </c>
      <c r="AS17" s="170">
        <v>0</v>
      </c>
      <c r="AT17" s="170">
        <v>0</v>
      </c>
      <c r="AU17" s="170">
        <v>0</v>
      </c>
      <c r="AV17" s="170">
        <v>0</v>
      </c>
      <c r="AW17" s="170">
        <v>0</v>
      </c>
      <c r="AX17" s="170">
        <v>0</v>
      </c>
      <c r="AY17" s="170">
        <v>0</v>
      </c>
      <c r="AZ17" s="170">
        <v>0</v>
      </c>
      <c r="BA17" s="170">
        <v>0</v>
      </c>
      <c r="BB17" s="170">
        <v>0</v>
      </c>
      <c r="BC17" s="170">
        <v>0</v>
      </c>
      <c r="BD17" s="170">
        <v>0</v>
      </c>
      <c r="BE17" s="170">
        <v>0</v>
      </c>
      <c r="BF17" s="170">
        <v>0</v>
      </c>
      <c r="BG17" s="170">
        <v>0</v>
      </c>
      <c r="BH17" s="170">
        <v>0</v>
      </c>
      <c r="BI17" s="170">
        <v>0</v>
      </c>
      <c r="BJ17" s="170">
        <v>0</v>
      </c>
      <c r="BK17" s="170">
        <v>0</v>
      </c>
    </row>
    <row r="18" spans="1:63" ht="14.25" customHeight="1" x14ac:dyDescent="0.35">
      <c r="A18" s="75" t="s">
        <v>159</v>
      </c>
      <c r="B18" s="170">
        <v>0</v>
      </c>
      <c r="C18" s="170">
        <v>0</v>
      </c>
      <c r="D18" s="170">
        <v>0</v>
      </c>
      <c r="E18" s="170">
        <v>0</v>
      </c>
      <c r="F18" s="170">
        <v>0</v>
      </c>
      <c r="G18" s="170">
        <v>0</v>
      </c>
      <c r="H18" s="170">
        <v>0</v>
      </c>
      <c r="I18" s="170">
        <v>0</v>
      </c>
      <c r="J18" s="170">
        <v>0</v>
      </c>
      <c r="K18" s="170">
        <v>0</v>
      </c>
      <c r="L18" s="170">
        <v>0</v>
      </c>
      <c r="M18" s="170">
        <v>0</v>
      </c>
      <c r="N18" s="170">
        <v>0</v>
      </c>
      <c r="O18" s="170">
        <v>0</v>
      </c>
      <c r="P18" s="170">
        <v>0</v>
      </c>
      <c r="Q18" s="170">
        <v>0</v>
      </c>
      <c r="R18" s="170">
        <v>0</v>
      </c>
      <c r="S18" s="170">
        <v>0</v>
      </c>
      <c r="T18" s="170">
        <v>0</v>
      </c>
      <c r="U18" s="170">
        <v>0</v>
      </c>
      <c r="V18" s="170">
        <v>0</v>
      </c>
      <c r="W18" s="170">
        <v>0</v>
      </c>
      <c r="X18" s="170">
        <v>0</v>
      </c>
      <c r="Y18" s="170">
        <v>0</v>
      </c>
      <c r="Z18" s="170">
        <v>0</v>
      </c>
      <c r="AA18" s="170">
        <v>0</v>
      </c>
      <c r="AB18" s="170">
        <v>0</v>
      </c>
      <c r="AC18" s="170">
        <v>0</v>
      </c>
      <c r="AD18" s="170">
        <v>0</v>
      </c>
      <c r="AE18" s="170">
        <v>0</v>
      </c>
      <c r="AF18" s="170">
        <v>0</v>
      </c>
      <c r="AG18" s="170">
        <v>0</v>
      </c>
      <c r="AH18" s="170">
        <v>0</v>
      </c>
      <c r="AI18" s="170">
        <v>0</v>
      </c>
      <c r="AJ18" s="170">
        <v>0</v>
      </c>
      <c r="AK18" s="170">
        <v>0</v>
      </c>
      <c r="AL18" s="170">
        <v>0</v>
      </c>
      <c r="AM18" s="170">
        <v>0</v>
      </c>
      <c r="AN18" s="170">
        <v>0</v>
      </c>
      <c r="AO18" s="170">
        <v>0</v>
      </c>
      <c r="AP18" s="170">
        <v>0</v>
      </c>
      <c r="AQ18" s="170">
        <v>0</v>
      </c>
      <c r="AR18" s="170">
        <v>0</v>
      </c>
      <c r="AS18" s="170">
        <v>0</v>
      </c>
      <c r="AT18" s="170">
        <v>0</v>
      </c>
      <c r="AU18" s="170">
        <v>0</v>
      </c>
      <c r="AV18" s="170">
        <v>0</v>
      </c>
      <c r="AW18" s="170">
        <v>0</v>
      </c>
      <c r="AX18" s="170">
        <v>0</v>
      </c>
      <c r="AY18" s="170">
        <v>0</v>
      </c>
      <c r="AZ18" s="170">
        <v>0</v>
      </c>
      <c r="BA18" s="170">
        <v>0</v>
      </c>
      <c r="BB18" s="170">
        <v>0</v>
      </c>
      <c r="BC18" s="170">
        <v>0</v>
      </c>
      <c r="BD18" s="170">
        <v>0</v>
      </c>
      <c r="BE18" s="170">
        <v>0</v>
      </c>
      <c r="BF18" s="170">
        <v>0</v>
      </c>
      <c r="BG18" s="170">
        <v>0</v>
      </c>
      <c r="BH18" s="170">
        <v>0</v>
      </c>
      <c r="BI18" s="170">
        <v>0</v>
      </c>
      <c r="BJ18" s="170">
        <v>0</v>
      </c>
      <c r="BK18" s="170">
        <v>0</v>
      </c>
    </row>
    <row r="19" spans="1:63" ht="14.25" customHeight="1" x14ac:dyDescent="0.35">
      <c r="A19" s="75" t="s">
        <v>160</v>
      </c>
      <c r="B19" s="170">
        <v>0</v>
      </c>
      <c r="C19" s="170">
        <v>0</v>
      </c>
      <c r="D19" s="170">
        <v>0</v>
      </c>
      <c r="E19" s="170">
        <v>0</v>
      </c>
      <c r="F19" s="170">
        <v>0</v>
      </c>
      <c r="G19" s="170">
        <v>0</v>
      </c>
      <c r="H19" s="170">
        <v>0</v>
      </c>
      <c r="I19" s="170">
        <v>0</v>
      </c>
      <c r="J19" s="170">
        <v>0</v>
      </c>
      <c r="K19" s="170">
        <v>0</v>
      </c>
      <c r="L19" s="170">
        <v>0</v>
      </c>
      <c r="M19" s="170">
        <v>0</v>
      </c>
      <c r="N19" s="170">
        <v>0</v>
      </c>
      <c r="O19" s="170">
        <v>0</v>
      </c>
      <c r="P19" s="170">
        <v>0</v>
      </c>
      <c r="Q19" s="170">
        <v>0</v>
      </c>
      <c r="R19" s="170">
        <v>0</v>
      </c>
      <c r="S19" s="170">
        <v>0</v>
      </c>
      <c r="T19" s="170">
        <v>0</v>
      </c>
      <c r="U19" s="170">
        <v>0</v>
      </c>
      <c r="V19" s="170">
        <v>0</v>
      </c>
      <c r="W19" s="170">
        <v>0</v>
      </c>
      <c r="X19" s="170">
        <v>0</v>
      </c>
      <c r="Y19" s="170">
        <v>0</v>
      </c>
      <c r="Z19" s="170">
        <v>0</v>
      </c>
      <c r="AA19" s="170">
        <v>0</v>
      </c>
      <c r="AB19" s="170">
        <v>0</v>
      </c>
      <c r="AC19" s="170">
        <v>0</v>
      </c>
      <c r="AD19" s="170">
        <v>0</v>
      </c>
      <c r="AE19" s="170">
        <v>0</v>
      </c>
      <c r="AF19" s="170">
        <v>0</v>
      </c>
      <c r="AG19" s="170">
        <v>0</v>
      </c>
      <c r="AH19" s="170">
        <v>0</v>
      </c>
      <c r="AI19" s="170">
        <v>0</v>
      </c>
      <c r="AJ19" s="170">
        <v>0</v>
      </c>
      <c r="AK19" s="170">
        <v>0</v>
      </c>
      <c r="AL19" s="170">
        <v>0</v>
      </c>
      <c r="AM19" s="170">
        <v>0</v>
      </c>
      <c r="AN19" s="170">
        <v>0</v>
      </c>
      <c r="AO19" s="170">
        <v>0</v>
      </c>
      <c r="AP19" s="170">
        <v>0</v>
      </c>
      <c r="AQ19" s="170">
        <v>0</v>
      </c>
      <c r="AR19" s="170">
        <v>0</v>
      </c>
      <c r="AS19" s="170">
        <v>0</v>
      </c>
      <c r="AT19" s="170">
        <v>0</v>
      </c>
      <c r="AU19" s="170">
        <v>0</v>
      </c>
      <c r="AV19" s="170">
        <v>0</v>
      </c>
      <c r="AW19" s="170">
        <v>0</v>
      </c>
      <c r="AX19" s="170">
        <v>0</v>
      </c>
      <c r="AY19" s="170">
        <v>0</v>
      </c>
      <c r="AZ19" s="170">
        <v>0</v>
      </c>
      <c r="BA19" s="170">
        <v>0</v>
      </c>
      <c r="BB19" s="170">
        <v>0</v>
      </c>
      <c r="BC19" s="170">
        <v>0</v>
      </c>
      <c r="BD19" s="170">
        <v>0</v>
      </c>
      <c r="BE19" s="170">
        <v>0</v>
      </c>
      <c r="BF19" s="170">
        <v>0</v>
      </c>
      <c r="BG19" s="170">
        <v>0</v>
      </c>
      <c r="BH19" s="170">
        <v>0</v>
      </c>
      <c r="BI19" s="170">
        <v>0</v>
      </c>
      <c r="BJ19" s="170">
        <v>0</v>
      </c>
      <c r="BK19" s="170">
        <v>0</v>
      </c>
    </row>
    <row r="20" spans="1:63" ht="14.25" customHeight="1" x14ac:dyDescent="0.35">
      <c r="A20" s="75" t="s">
        <v>161</v>
      </c>
      <c r="B20" s="170">
        <v>0</v>
      </c>
      <c r="C20" s="170">
        <v>0</v>
      </c>
      <c r="D20" s="170">
        <v>0</v>
      </c>
      <c r="E20" s="170">
        <v>0</v>
      </c>
      <c r="F20" s="170">
        <v>0</v>
      </c>
      <c r="G20" s="170">
        <v>0</v>
      </c>
      <c r="H20" s="170">
        <v>0</v>
      </c>
      <c r="I20" s="170">
        <v>0</v>
      </c>
      <c r="J20" s="170">
        <v>0</v>
      </c>
      <c r="K20" s="170">
        <v>0</v>
      </c>
      <c r="L20" s="170">
        <v>0</v>
      </c>
      <c r="M20" s="170">
        <v>0</v>
      </c>
      <c r="N20" s="170">
        <v>0</v>
      </c>
      <c r="O20" s="170">
        <v>0</v>
      </c>
      <c r="P20" s="170">
        <v>0</v>
      </c>
      <c r="Q20" s="170">
        <v>0</v>
      </c>
      <c r="R20" s="170">
        <v>0</v>
      </c>
      <c r="S20" s="170">
        <v>0</v>
      </c>
      <c r="T20" s="170">
        <v>0</v>
      </c>
      <c r="U20" s="170">
        <v>0</v>
      </c>
      <c r="V20" s="170">
        <v>0</v>
      </c>
      <c r="W20" s="170">
        <v>0</v>
      </c>
      <c r="X20" s="170">
        <v>0</v>
      </c>
      <c r="Y20" s="170">
        <v>0</v>
      </c>
      <c r="Z20" s="170">
        <v>0</v>
      </c>
      <c r="AA20" s="170">
        <v>0</v>
      </c>
      <c r="AB20" s="170">
        <v>0</v>
      </c>
      <c r="AC20" s="170">
        <v>0</v>
      </c>
      <c r="AD20" s="170">
        <v>0</v>
      </c>
      <c r="AE20" s="170">
        <v>0</v>
      </c>
      <c r="AF20" s="170">
        <v>0</v>
      </c>
      <c r="AG20" s="170">
        <v>0</v>
      </c>
      <c r="AH20" s="170">
        <v>0</v>
      </c>
      <c r="AI20" s="170">
        <v>0</v>
      </c>
      <c r="AJ20" s="170">
        <v>0</v>
      </c>
      <c r="AK20" s="170">
        <v>0</v>
      </c>
      <c r="AL20" s="170">
        <v>0</v>
      </c>
      <c r="AM20" s="170">
        <v>0</v>
      </c>
      <c r="AN20" s="170">
        <v>0</v>
      </c>
      <c r="AO20" s="170">
        <v>0</v>
      </c>
      <c r="AP20" s="170">
        <v>0</v>
      </c>
      <c r="AQ20" s="170">
        <v>0</v>
      </c>
      <c r="AR20" s="170">
        <v>0</v>
      </c>
      <c r="AS20" s="170">
        <v>0</v>
      </c>
      <c r="AT20" s="170">
        <v>0</v>
      </c>
      <c r="AU20" s="170">
        <v>0</v>
      </c>
      <c r="AV20" s="170">
        <v>0</v>
      </c>
      <c r="AW20" s="170">
        <v>0</v>
      </c>
      <c r="AX20" s="170">
        <v>0</v>
      </c>
      <c r="AY20" s="170">
        <v>0</v>
      </c>
      <c r="AZ20" s="170">
        <v>0</v>
      </c>
      <c r="BA20" s="170">
        <v>0</v>
      </c>
      <c r="BB20" s="170">
        <v>0</v>
      </c>
      <c r="BC20" s="170">
        <v>0</v>
      </c>
      <c r="BD20" s="170">
        <v>0</v>
      </c>
      <c r="BE20" s="170">
        <v>0</v>
      </c>
      <c r="BF20" s="170">
        <v>0</v>
      </c>
      <c r="BG20" s="170">
        <v>0</v>
      </c>
      <c r="BH20" s="170">
        <v>0</v>
      </c>
      <c r="BI20" s="170">
        <v>0</v>
      </c>
      <c r="BJ20" s="170">
        <v>0</v>
      </c>
      <c r="BK20" s="170">
        <v>0</v>
      </c>
    </row>
    <row r="21" spans="1:63" ht="14.25" customHeight="1" x14ac:dyDescent="0.35">
      <c r="A21" s="75" t="s">
        <v>162</v>
      </c>
      <c r="B21" s="170">
        <v>0</v>
      </c>
      <c r="C21" s="170">
        <v>0</v>
      </c>
      <c r="D21" s="170">
        <v>0</v>
      </c>
      <c r="E21" s="170">
        <v>0</v>
      </c>
      <c r="F21" s="170">
        <v>0</v>
      </c>
      <c r="G21" s="170">
        <v>0</v>
      </c>
      <c r="H21" s="170">
        <v>0</v>
      </c>
      <c r="I21" s="170">
        <v>0</v>
      </c>
      <c r="J21" s="170">
        <v>0</v>
      </c>
      <c r="K21" s="170">
        <v>0</v>
      </c>
      <c r="L21" s="170">
        <v>0</v>
      </c>
      <c r="M21" s="170">
        <v>0</v>
      </c>
      <c r="N21" s="170">
        <v>0</v>
      </c>
      <c r="O21" s="170">
        <v>0</v>
      </c>
      <c r="P21" s="170">
        <v>0</v>
      </c>
      <c r="Q21" s="170">
        <v>0</v>
      </c>
      <c r="R21" s="170">
        <v>0</v>
      </c>
      <c r="S21" s="170">
        <v>0</v>
      </c>
      <c r="T21" s="170">
        <v>0</v>
      </c>
      <c r="U21" s="170">
        <v>0</v>
      </c>
      <c r="V21" s="170">
        <v>0</v>
      </c>
      <c r="W21" s="170">
        <v>0</v>
      </c>
      <c r="X21" s="170">
        <v>0</v>
      </c>
      <c r="Y21" s="170">
        <v>0</v>
      </c>
      <c r="Z21" s="170">
        <v>0</v>
      </c>
      <c r="AA21" s="170">
        <v>0</v>
      </c>
      <c r="AB21" s="170">
        <v>0</v>
      </c>
      <c r="AC21" s="170">
        <v>0</v>
      </c>
      <c r="AD21" s="170">
        <v>0</v>
      </c>
      <c r="AE21" s="170">
        <v>0</v>
      </c>
      <c r="AF21" s="170">
        <v>0</v>
      </c>
      <c r="AG21" s="170">
        <v>0</v>
      </c>
      <c r="AH21" s="170">
        <v>0</v>
      </c>
      <c r="AI21" s="170">
        <v>0</v>
      </c>
      <c r="AJ21" s="170">
        <v>0</v>
      </c>
      <c r="AK21" s="170">
        <v>0</v>
      </c>
      <c r="AL21" s="170">
        <v>0</v>
      </c>
      <c r="AM21" s="170">
        <v>0</v>
      </c>
      <c r="AN21" s="170">
        <v>0</v>
      </c>
      <c r="AO21" s="170">
        <v>0</v>
      </c>
      <c r="AP21" s="170">
        <v>0</v>
      </c>
      <c r="AQ21" s="170">
        <v>0</v>
      </c>
      <c r="AR21" s="170">
        <v>0</v>
      </c>
      <c r="AS21" s="170">
        <v>0</v>
      </c>
      <c r="AT21" s="170">
        <v>0</v>
      </c>
      <c r="AU21" s="170">
        <v>0</v>
      </c>
      <c r="AV21" s="170">
        <v>0</v>
      </c>
      <c r="AW21" s="170">
        <v>0</v>
      </c>
      <c r="AX21" s="170">
        <v>0</v>
      </c>
      <c r="AY21" s="170">
        <v>0</v>
      </c>
      <c r="AZ21" s="170">
        <v>0</v>
      </c>
      <c r="BA21" s="170">
        <v>0</v>
      </c>
      <c r="BB21" s="170">
        <v>0</v>
      </c>
      <c r="BC21" s="170">
        <v>0</v>
      </c>
      <c r="BD21" s="170">
        <v>0</v>
      </c>
      <c r="BE21" s="170">
        <v>0</v>
      </c>
      <c r="BF21" s="170">
        <v>0</v>
      </c>
      <c r="BG21" s="170">
        <v>0</v>
      </c>
      <c r="BH21" s="170">
        <v>0</v>
      </c>
      <c r="BI21" s="170">
        <v>0</v>
      </c>
      <c r="BJ21" s="170">
        <v>0</v>
      </c>
      <c r="BK21" s="170">
        <v>0</v>
      </c>
    </row>
    <row r="22" spans="1:63" ht="14.25" customHeight="1" x14ac:dyDescent="0.35">
      <c r="A22" s="75" t="s">
        <v>163</v>
      </c>
      <c r="B22" s="170">
        <v>0</v>
      </c>
      <c r="C22" s="170">
        <v>0</v>
      </c>
      <c r="D22" s="170">
        <v>0</v>
      </c>
      <c r="E22" s="170">
        <v>0</v>
      </c>
      <c r="F22" s="170">
        <v>0</v>
      </c>
      <c r="G22" s="170">
        <v>0</v>
      </c>
      <c r="H22" s="170">
        <v>0</v>
      </c>
      <c r="I22" s="170">
        <v>0</v>
      </c>
      <c r="J22" s="170">
        <v>0</v>
      </c>
      <c r="K22" s="170">
        <v>0</v>
      </c>
      <c r="L22" s="170">
        <v>0</v>
      </c>
      <c r="M22" s="170">
        <v>0</v>
      </c>
      <c r="N22" s="170">
        <v>0</v>
      </c>
      <c r="O22" s="170">
        <v>0</v>
      </c>
      <c r="P22" s="170">
        <v>0</v>
      </c>
      <c r="Q22" s="170">
        <v>0</v>
      </c>
      <c r="R22" s="170">
        <v>0</v>
      </c>
      <c r="S22" s="170">
        <v>0</v>
      </c>
      <c r="T22" s="170">
        <v>0</v>
      </c>
      <c r="U22" s="170">
        <v>0</v>
      </c>
      <c r="V22" s="170">
        <v>0</v>
      </c>
      <c r="W22" s="170">
        <v>0</v>
      </c>
      <c r="X22" s="170">
        <v>0</v>
      </c>
      <c r="Y22" s="170">
        <v>0</v>
      </c>
      <c r="Z22" s="170">
        <v>0</v>
      </c>
      <c r="AA22" s="170">
        <v>0</v>
      </c>
      <c r="AB22" s="170">
        <v>0</v>
      </c>
      <c r="AC22" s="170">
        <v>0</v>
      </c>
      <c r="AD22" s="170">
        <v>0</v>
      </c>
      <c r="AE22" s="170">
        <v>0</v>
      </c>
      <c r="AF22" s="170">
        <v>0</v>
      </c>
      <c r="AG22" s="170">
        <v>0</v>
      </c>
      <c r="AH22" s="170">
        <v>0</v>
      </c>
      <c r="AI22" s="170">
        <v>0</v>
      </c>
      <c r="AJ22" s="170">
        <v>0</v>
      </c>
      <c r="AK22" s="170">
        <v>0</v>
      </c>
      <c r="AL22" s="170">
        <v>0</v>
      </c>
      <c r="AM22" s="170">
        <v>0</v>
      </c>
      <c r="AN22" s="170">
        <v>0</v>
      </c>
      <c r="AO22" s="170">
        <v>0</v>
      </c>
      <c r="AP22" s="170">
        <v>0</v>
      </c>
      <c r="AQ22" s="170">
        <v>0</v>
      </c>
      <c r="AR22" s="170">
        <v>0</v>
      </c>
      <c r="AS22" s="170">
        <v>0</v>
      </c>
      <c r="AT22" s="170">
        <v>0</v>
      </c>
      <c r="AU22" s="170">
        <v>0</v>
      </c>
      <c r="AV22" s="170">
        <v>0</v>
      </c>
      <c r="AW22" s="170">
        <v>0</v>
      </c>
      <c r="AX22" s="170">
        <v>0</v>
      </c>
      <c r="AY22" s="170">
        <v>0</v>
      </c>
      <c r="AZ22" s="170">
        <v>0</v>
      </c>
      <c r="BA22" s="170">
        <v>0</v>
      </c>
      <c r="BB22" s="170">
        <v>0</v>
      </c>
      <c r="BC22" s="170">
        <v>0</v>
      </c>
      <c r="BD22" s="170">
        <v>0</v>
      </c>
      <c r="BE22" s="170">
        <v>0</v>
      </c>
      <c r="BF22" s="170">
        <v>0</v>
      </c>
      <c r="BG22" s="170">
        <v>0</v>
      </c>
      <c r="BH22" s="170">
        <v>0</v>
      </c>
      <c r="BI22" s="170">
        <v>0</v>
      </c>
      <c r="BJ22" s="170">
        <v>0</v>
      </c>
      <c r="BK22" s="170">
        <v>0</v>
      </c>
    </row>
    <row r="23" spans="1:63" ht="14.25" customHeight="1" x14ac:dyDescent="0.35">
      <c r="A23" s="75" t="s">
        <v>164</v>
      </c>
      <c r="B23" s="170">
        <v>0</v>
      </c>
      <c r="C23" s="170">
        <v>0</v>
      </c>
      <c r="D23" s="170">
        <v>0</v>
      </c>
      <c r="E23" s="170">
        <v>0</v>
      </c>
      <c r="F23" s="170">
        <v>0</v>
      </c>
      <c r="G23" s="170">
        <v>0</v>
      </c>
      <c r="H23" s="170">
        <v>0</v>
      </c>
      <c r="I23" s="170">
        <v>0</v>
      </c>
      <c r="J23" s="170">
        <v>0</v>
      </c>
      <c r="K23" s="170">
        <v>0</v>
      </c>
      <c r="L23" s="170">
        <v>0</v>
      </c>
      <c r="M23" s="170">
        <v>0</v>
      </c>
      <c r="N23" s="170">
        <v>0</v>
      </c>
      <c r="O23" s="170">
        <v>0</v>
      </c>
      <c r="P23" s="170">
        <v>0</v>
      </c>
      <c r="Q23" s="170">
        <v>0</v>
      </c>
      <c r="R23" s="170">
        <v>0</v>
      </c>
      <c r="S23" s="170">
        <v>0</v>
      </c>
      <c r="T23" s="170">
        <v>0</v>
      </c>
      <c r="U23" s="170">
        <v>0</v>
      </c>
      <c r="V23" s="170">
        <v>0</v>
      </c>
      <c r="W23" s="170">
        <v>0</v>
      </c>
      <c r="X23" s="170">
        <v>0</v>
      </c>
      <c r="Y23" s="170">
        <v>0</v>
      </c>
      <c r="Z23" s="170">
        <v>0</v>
      </c>
      <c r="AA23" s="170">
        <v>0</v>
      </c>
      <c r="AB23" s="170">
        <v>0</v>
      </c>
      <c r="AC23" s="170">
        <v>0</v>
      </c>
      <c r="AD23" s="170">
        <v>0</v>
      </c>
      <c r="AE23" s="170">
        <v>0</v>
      </c>
      <c r="AF23" s="170">
        <v>0</v>
      </c>
      <c r="AG23" s="170">
        <v>0</v>
      </c>
      <c r="AH23" s="170">
        <v>0</v>
      </c>
      <c r="AI23" s="170">
        <v>0</v>
      </c>
      <c r="AJ23" s="170">
        <v>0</v>
      </c>
      <c r="AK23" s="170">
        <v>0</v>
      </c>
      <c r="AL23" s="170">
        <v>0</v>
      </c>
      <c r="AM23" s="170">
        <v>0</v>
      </c>
      <c r="AN23" s="170">
        <v>0</v>
      </c>
      <c r="AO23" s="170">
        <v>0</v>
      </c>
      <c r="AP23" s="170">
        <v>0</v>
      </c>
      <c r="AQ23" s="170">
        <v>0</v>
      </c>
      <c r="AR23" s="170">
        <v>0</v>
      </c>
      <c r="AS23" s="170">
        <v>0</v>
      </c>
      <c r="AT23" s="170">
        <v>0</v>
      </c>
      <c r="AU23" s="170">
        <v>0</v>
      </c>
      <c r="AV23" s="170">
        <v>0</v>
      </c>
      <c r="AW23" s="170">
        <v>0</v>
      </c>
      <c r="AX23" s="170">
        <v>0</v>
      </c>
      <c r="AY23" s="170">
        <v>0</v>
      </c>
      <c r="AZ23" s="170">
        <v>0</v>
      </c>
      <c r="BA23" s="170">
        <v>0</v>
      </c>
      <c r="BB23" s="170">
        <v>0</v>
      </c>
      <c r="BC23" s="170">
        <v>0</v>
      </c>
      <c r="BD23" s="170">
        <v>0</v>
      </c>
      <c r="BE23" s="170">
        <v>0</v>
      </c>
      <c r="BF23" s="170">
        <v>0</v>
      </c>
      <c r="BG23" s="170">
        <v>0</v>
      </c>
      <c r="BH23" s="170">
        <v>0</v>
      </c>
      <c r="BI23" s="170">
        <v>0</v>
      </c>
      <c r="BJ23" s="170">
        <v>0</v>
      </c>
      <c r="BK23" s="170">
        <v>0</v>
      </c>
    </row>
    <row r="24" spans="1:63" ht="14.25" customHeight="1" x14ac:dyDescent="0.35">
      <c r="A24" s="75" t="s">
        <v>165</v>
      </c>
      <c r="B24" s="170">
        <v>0</v>
      </c>
      <c r="C24" s="170">
        <v>0</v>
      </c>
      <c r="D24" s="170">
        <v>0</v>
      </c>
      <c r="E24" s="170">
        <v>0</v>
      </c>
      <c r="F24" s="170">
        <v>0</v>
      </c>
      <c r="G24" s="170">
        <v>0</v>
      </c>
      <c r="H24" s="170">
        <v>0</v>
      </c>
      <c r="I24" s="170">
        <v>0</v>
      </c>
      <c r="J24" s="170">
        <v>0</v>
      </c>
      <c r="K24" s="170">
        <v>0</v>
      </c>
      <c r="L24" s="170">
        <v>0</v>
      </c>
      <c r="M24" s="170">
        <v>0</v>
      </c>
      <c r="N24" s="170">
        <v>0</v>
      </c>
      <c r="O24" s="170">
        <v>0</v>
      </c>
      <c r="P24" s="170">
        <v>0</v>
      </c>
      <c r="Q24" s="170">
        <v>0</v>
      </c>
      <c r="R24" s="170">
        <v>0</v>
      </c>
      <c r="S24" s="170">
        <v>0</v>
      </c>
      <c r="T24" s="170">
        <v>0</v>
      </c>
      <c r="U24" s="170">
        <v>0</v>
      </c>
      <c r="V24" s="170">
        <v>0</v>
      </c>
      <c r="W24" s="170">
        <v>0</v>
      </c>
      <c r="X24" s="170">
        <v>0</v>
      </c>
      <c r="Y24" s="170">
        <v>0</v>
      </c>
      <c r="Z24" s="170">
        <v>0</v>
      </c>
      <c r="AA24" s="170">
        <v>0</v>
      </c>
      <c r="AB24" s="170">
        <v>0</v>
      </c>
      <c r="AC24" s="170">
        <v>0</v>
      </c>
      <c r="AD24" s="170">
        <v>0</v>
      </c>
      <c r="AE24" s="170">
        <v>0</v>
      </c>
      <c r="AF24" s="170">
        <v>0</v>
      </c>
      <c r="AG24" s="170">
        <v>0</v>
      </c>
      <c r="AH24" s="170">
        <v>0</v>
      </c>
      <c r="AI24" s="170">
        <v>0</v>
      </c>
      <c r="AJ24" s="170">
        <v>0</v>
      </c>
      <c r="AK24" s="170">
        <v>0</v>
      </c>
      <c r="AL24" s="170">
        <v>0</v>
      </c>
      <c r="AM24" s="170">
        <v>0</v>
      </c>
      <c r="AN24" s="170">
        <v>0</v>
      </c>
      <c r="AO24" s="170">
        <v>0</v>
      </c>
      <c r="AP24" s="170">
        <v>0</v>
      </c>
      <c r="AQ24" s="170">
        <v>0</v>
      </c>
      <c r="AR24" s="170">
        <v>0</v>
      </c>
      <c r="AS24" s="170">
        <v>0</v>
      </c>
      <c r="AT24" s="170">
        <v>0</v>
      </c>
      <c r="AU24" s="170">
        <v>0</v>
      </c>
      <c r="AV24" s="170">
        <v>0</v>
      </c>
      <c r="AW24" s="170">
        <v>0</v>
      </c>
      <c r="AX24" s="170">
        <v>0</v>
      </c>
      <c r="AY24" s="170">
        <v>0</v>
      </c>
      <c r="AZ24" s="170">
        <v>0</v>
      </c>
      <c r="BA24" s="170">
        <v>0</v>
      </c>
      <c r="BB24" s="170">
        <v>0</v>
      </c>
      <c r="BC24" s="170">
        <v>0</v>
      </c>
      <c r="BD24" s="170">
        <v>0</v>
      </c>
      <c r="BE24" s="170">
        <v>0</v>
      </c>
      <c r="BF24" s="170">
        <v>0</v>
      </c>
      <c r="BG24" s="170">
        <v>0</v>
      </c>
      <c r="BH24" s="170">
        <v>0</v>
      </c>
      <c r="BI24" s="170">
        <v>0</v>
      </c>
      <c r="BJ24" s="170">
        <v>0</v>
      </c>
      <c r="BK24" s="170">
        <v>0</v>
      </c>
    </row>
    <row r="25" spans="1:63" ht="14.25" customHeight="1" x14ac:dyDescent="0.35">
      <c r="A25" s="75" t="s">
        <v>166</v>
      </c>
      <c r="B25" s="170">
        <v>0</v>
      </c>
      <c r="C25" s="170">
        <v>0</v>
      </c>
      <c r="D25" s="170">
        <v>0</v>
      </c>
      <c r="E25" s="170">
        <v>0</v>
      </c>
      <c r="F25" s="170">
        <v>0</v>
      </c>
      <c r="G25" s="170">
        <v>0</v>
      </c>
      <c r="H25" s="170">
        <v>0</v>
      </c>
      <c r="I25" s="170">
        <v>0</v>
      </c>
      <c r="J25" s="170">
        <v>0</v>
      </c>
      <c r="K25" s="170">
        <v>0</v>
      </c>
      <c r="L25" s="170">
        <v>0</v>
      </c>
      <c r="M25" s="170">
        <v>0</v>
      </c>
      <c r="N25" s="170">
        <v>0</v>
      </c>
      <c r="O25" s="170">
        <v>0</v>
      </c>
      <c r="P25" s="170">
        <v>0</v>
      </c>
      <c r="Q25" s="170">
        <v>0</v>
      </c>
      <c r="R25" s="170">
        <v>0</v>
      </c>
      <c r="S25" s="170">
        <v>0</v>
      </c>
      <c r="T25" s="170">
        <v>0</v>
      </c>
      <c r="U25" s="170">
        <v>0</v>
      </c>
      <c r="V25" s="170">
        <v>0</v>
      </c>
      <c r="W25" s="170">
        <v>0</v>
      </c>
      <c r="X25" s="170">
        <v>0</v>
      </c>
      <c r="Y25" s="170">
        <v>0</v>
      </c>
      <c r="Z25" s="170">
        <v>0</v>
      </c>
      <c r="AA25" s="170">
        <v>0</v>
      </c>
      <c r="AB25" s="170">
        <v>0</v>
      </c>
      <c r="AC25" s="170">
        <v>0</v>
      </c>
      <c r="AD25" s="170">
        <v>0</v>
      </c>
      <c r="AE25" s="170">
        <v>0</v>
      </c>
      <c r="AF25" s="170">
        <v>0</v>
      </c>
      <c r="AG25" s="170">
        <v>0</v>
      </c>
      <c r="AH25" s="170">
        <v>0</v>
      </c>
      <c r="AI25" s="170">
        <v>0</v>
      </c>
      <c r="AJ25" s="170">
        <v>0</v>
      </c>
      <c r="AK25" s="170">
        <v>0</v>
      </c>
      <c r="AL25" s="170">
        <v>0</v>
      </c>
      <c r="AM25" s="170">
        <v>0</v>
      </c>
      <c r="AN25" s="170">
        <v>0</v>
      </c>
      <c r="AO25" s="170">
        <v>0</v>
      </c>
      <c r="AP25" s="170">
        <v>0</v>
      </c>
      <c r="AQ25" s="170">
        <v>0</v>
      </c>
      <c r="AR25" s="170">
        <v>0</v>
      </c>
      <c r="AS25" s="170">
        <v>0</v>
      </c>
      <c r="AT25" s="170">
        <v>0</v>
      </c>
      <c r="AU25" s="170">
        <v>0</v>
      </c>
      <c r="AV25" s="170">
        <v>0</v>
      </c>
      <c r="AW25" s="170">
        <v>0</v>
      </c>
      <c r="AX25" s="170">
        <v>0</v>
      </c>
      <c r="AY25" s="170">
        <v>0</v>
      </c>
      <c r="AZ25" s="170">
        <v>0</v>
      </c>
      <c r="BA25" s="170">
        <v>0</v>
      </c>
      <c r="BB25" s="170">
        <v>0</v>
      </c>
      <c r="BC25" s="170">
        <v>0</v>
      </c>
      <c r="BD25" s="170">
        <v>0</v>
      </c>
      <c r="BE25" s="170">
        <v>0</v>
      </c>
      <c r="BF25" s="170">
        <v>0</v>
      </c>
      <c r="BG25" s="170">
        <v>0</v>
      </c>
      <c r="BH25" s="170">
        <v>0</v>
      </c>
      <c r="BI25" s="170">
        <v>0</v>
      </c>
      <c r="BJ25" s="170">
        <v>0</v>
      </c>
      <c r="BK25" s="170">
        <v>0</v>
      </c>
    </row>
    <row r="26" spans="1:63" ht="14.25" customHeight="1" x14ac:dyDescent="0.35">
      <c r="A26" s="75" t="s">
        <v>167</v>
      </c>
      <c r="B26" s="170">
        <v>0</v>
      </c>
      <c r="C26" s="170">
        <v>0</v>
      </c>
      <c r="D26" s="170">
        <v>0</v>
      </c>
      <c r="E26" s="170">
        <v>0</v>
      </c>
      <c r="F26" s="170">
        <v>0</v>
      </c>
      <c r="G26" s="170">
        <v>0</v>
      </c>
      <c r="H26" s="170">
        <v>0</v>
      </c>
      <c r="I26" s="170">
        <v>0</v>
      </c>
      <c r="J26" s="170">
        <v>0</v>
      </c>
      <c r="K26" s="170">
        <v>0</v>
      </c>
      <c r="L26" s="170">
        <v>0</v>
      </c>
      <c r="M26" s="170">
        <v>0</v>
      </c>
      <c r="N26" s="170">
        <v>0</v>
      </c>
      <c r="O26" s="170">
        <v>0</v>
      </c>
      <c r="P26" s="170">
        <v>0</v>
      </c>
      <c r="Q26" s="170">
        <v>0</v>
      </c>
      <c r="R26" s="170">
        <v>0</v>
      </c>
      <c r="S26" s="170">
        <v>0</v>
      </c>
      <c r="T26" s="170">
        <v>0</v>
      </c>
      <c r="U26" s="170">
        <v>0</v>
      </c>
      <c r="V26" s="170">
        <v>0</v>
      </c>
      <c r="W26" s="170">
        <v>0</v>
      </c>
      <c r="X26" s="170">
        <v>0</v>
      </c>
      <c r="Y26" s="170">
        <v>0</v>
      </c>
      <c r="Z26" s="170">
        <v>0</v>
      </c>
      <c r="AA26" s="170">
        <v>0</v>
      </c>
      <c r="AB26" s="170">
        <v>0</v>
      </c>
      <c r="AC26" s="170">
        <v>0</v>
      </c>
      <c r="AD26" s="170">
        <v>0</v>
      </c>
      <c r="AE26" s="170">
        <v>0</v>
      </c>
      <c r="AF26" s="170">
        <v>0</v>
      </c>
      <c r="AG26" s="170">
        <v>0</v>
      </c>
      <c r="AH26" s="170">
        <v>0</v>
      </c>
      <c r="AI26" s="170">
        <v>0</v>
      </c>
      <c r="AJ26" s="170">
        <v>0</v>
      </c>
      <c r="AK26" s="170">
        <v>0</v>
      </c>
      <c r="AL26" s="170">
        <v>0</v>
      </c>
      <c r="AM26" s="170">
        <v>0</v>
      </c>
      <c r="AN26" s="170">
        <v>0</v>
      </c>
      <c r="AO26" s="170">
        <v>0</v>
      </c>
      <c r="AP26" s="170">
        <v>0</v>
      </c>
      <c r="AQ26" s="170">
        <v>0</v>
      </c>
      <c r="AR26" s="170">
        <v>0</v>
      </c>
      <c r="AS26" s="170">
        <v>0</v>
      </c>
      <c r="AT26" s="170">
        <v>0</v>
      </c>
      <c r="AU26" s="170">
        <v>0</v>
      </c>
      <c r="AV26" s="170">
        <v>0</v>
      </c>
      <c r="AW26" s="170">
        <v>0</v>
      </c>
      <c r="AX26" s="170">
        <v>0</v>
      </c>
      <c r="AY26" s="170">
        <v>0</v>
      </c>
      <c r="AZ26" s="170">
        <v>0</v>
      </c>
      <c r="BA26" s="170">
        <v>0</v>
      </c>
      <c r="BB26" s="170">
        <v>0</v>
      </c>
      <c r="BC26" s="170">
        <v>0</v>
      </c>
      <c r="BD26" s="170">
        <v>0</v>
      </c>
      <c r="BE26" s="170">
        <v>0</v>
      </c>
      <c r="BF26" s="170">
        <v>0</v>
      </c>
      <c r="BG26" s="170">
        <v>0</v>
      </c>
      <c r="BH26" s="170">
        <v>0</v>
      </c>
      <c r="BI26" s="170">
        <v>0</v>
      </c>
      <c r="BJ26" s="170">
        <v>0</v>
      </c>
      <c r="BK26" s="170">
        <v>0</v>
      </c>
    </row>
    <row r="27" spans="1:63" ht="14.25" customHeight="1" x14ac:dyDescent="0.35">
      <c r="A27" s="75" t="s">
        <v>168</v>
      </c>
      <c r="B27" s="170">
        <v>0</v>
      </c>
      <c r="C27" s="170">
        <v>0</v>
      </c>
      <c r="D27" s="170">
        <v>0</v>
      </c>
      <c r="E27" s="170">
        <v>0</v>
      </c>
      <c r="F27" s="170">
        <v>0</v>
      </c>
      <c r="G27" s="170">
        <v>0</v>
      </c>
      <c r="H27" s="170">
        <v>0</v>
      </c>
      <c r="I27" s="170">
        <v>0</v>
      </c>
      <c r="J27" s="170">
        <v>0</v>
      </c>
      <c r="K27" s="170">
        <v>0</v>
      </c>
      <c r="L27" s="170">
        <v>0</v>
      </c>
      <c r="M27" s="170">
        <v>0</v>
      </c>
      <c r="N27" s="170">
        <v>0</v>
      </c>
      <c r="O27" s="170">
        <v>0</v>
      </c>
      <c r="P27" s="170">
        <v>0</v>
      </c>
      <c r="Q27" s="170">
        <v>0</v>
      </c>
      <c r="R27" s="170">
        <v>0</v>
      </c>
      <c r="S27" s="170">
        <v>0</v>
      </c>
      <c r="T27" s="170">
        <v>0</v>
      </c>
      <c r="U27" s="170">
        <v>0</v>
      </c>
      <c r="V27" s="170">
        <v>0</v>
      </c>
      <c r="W27" s="170">
        <v>0</v>
      </c>
      <c r="X27" s="170">
        <v>0</v>
      </c>
      <c r="Y27" s="170">
        <v>0</v>
      </c>
      <c r="Z27" s="170">
        <v>0</v>
      </c>
      <c r="AA27" s="170">
        <v>0</v>
      </c>
      <c r="AB27" s="170">
        <v>0</v>
      </c>
      <c r="AC27" s="170">
        <v>0</v>
      </c>
      <c r="AD27" s="170">
        <v>0</v>
      </c>
      <c r="AE27" s="170">
        <v>0</v>
      </c>
      <c r="AF27" s="170">
        <v>0</v>
      </c>
      <c r="AG27" s="170">
        <v>0</v>
      </c>
      <c r="AH27" s="170">
        <v>0</v>
      </c>
      <c r="AI27" s="170">
        <v>0</v>
      </c>
      <c r="AJ27" s="170">
        <v>0</v>
      </c>
      <c r="AK27" s="170">
        <v>0</v>
      </c>
      <c r="AL27" s="170">
        <v>0</v>
      </c>
      <c r="AM27" s="170">
        <v>0</v>
      </c>
      <c r="AN27" s="170">
        <v>0</v>
      </c>
      <c r="AO27" s="170">
        <v>0</v>
      </c>
      <c r="AP27" s="170">
        <v>0</v>
      </c>
      <c r="AQ27" s="170">
        <v>0</v>
      </c>
      <c r="AR27" s="170">
        <v>0</v>
      </c>
      <c r="AS27" s="170">
        <v>0</v>
      </c>
      <c r="AT27" s="170">
        <v>0</v>
      </c>
      <c r="AU27" s="170">
        <v>0</v>
      </c>
      <c r="AV27" s="170">
        <v>0</v>
      </c>
      <c r="AW27" s="170">
        <v>0</v>
      </c>
      <c r="AX27" s="170">
        <v>0</v>
      </c>
      <c r="AY27" s="170">
        <v>0</v>
      </c>
      <c r="AZ27" s="170">
        <v>0</v>
      </c>
      <c r="BA27" s="170">
        <v>0</v>
      </c>
      <c r="BB27" s="170">
        <v>0</v>
      </c>
      <c r="BC27" s="170">
        <v>0</v>
      </c>
      <c r="BD27" s="170">
        <v>0</v>
      </c>
      <c r="BE27" s="170">
        <v>0</v>
      </c>
      <c r="BF27" s="170">
        <v>0</v>
      </c>
      <c r="BG27" s="170">
        <v>0</v>
      </c>
      <c r="BH27" s="170">
        <v>0</v>
      </c>
      <c r="BI27" s="170">
        <v>0</v>
      </c>
      <c r="BJ27" s="170">
        <v>0</v>
      </c>
      <c r="BK27" s="170">
        <v>0</v>
      </c>
    </row>
    <row r="28" spans="1:63" ht="14.25" customHeight="1" x14ac:dyDescent="0.35">
      <c r="A28" s="75" t="s">
        <v>303</v>
      </c>
      <c r="B28" s="170">
        <v>0</v>
      </c>
      <c r="C28" s="170">
        <v>0</v>
      </c>
      <c r="D28" s="170">
        <v>0</v>
      </c>
      <c r="E28" s="170">
        <v>0</v>
      </c>
      <c r="F28" s="170">
        <v>0</v>
      </c>
      <c r="G28" s="170">
        <v>0</v>
      </c>
      <c r="H28" s="170">
        <v>0</v>
      </c>
      <c r="I28" s="170">
        <v>0</v>
      </c>
      <c r="J28" s="170">
        <v>0</v>
      </c>
      <c r="K28" s="170">
        <v>0</v>
      </c>
      <c r="L28" s="170">
        <v>0</v>
      </c>
      <c r="M28" s="170">
        <v>0</v>
      </c>
      <c r="N28" s="170">
        <v>0</v>
      </c>
      <c r="O28" s="170">
        <v>0</v>
      </c>
      <c r="P28" s="170">
        <v>0</v>
      </c>
      <c r="Q28" s="170">
        <v>0</v>
      </c>
      <c r="R28" s="170">
        <v>0</v>
      </c>
      <c r="S28" s="170">
        <v>0</v>
      </c>
      <c r="T28" s="170">
        <v>0</v>
      </c>
      <c r="U28" s="170">
        <v>0</v>
      </c>
      <c r="V28" s="170">
        <v>0</v>
      </c>
      <c r="W28" s="170">
        <v>0</v>
      </c>
      <c r="X28" s="170">
        <v>0</v>
      </c>
      <c r="Y28" s="170">
        <v>0</v>
      </c>
      <c r="Z28" s="170">
        <v>0</v>
      </c>
      <c r="AA28" s="170">
        <v>0</v>
      </c>
      <c r="AB28" s="170">
        <v>0</v>
      </c>
      <c r="AC28" s="170">
        <v>0</v>
      </c>
      <c r="AD28" s="170">
        <v>0</v>
      </c>
      <c r="AE28" s="170">
        <v>0</v>
      </c>
      <c r="AF28" s="170">
        <v>0</v>
      </c>
      <c r="AG28" s="170">
        <v>0</v>
      </c>
      <c r="AH28" s="170">
        <v>0</v>
      </c>
      <c r="AI28" s="170">
        <v>0</v>
      </c>
      <c r="AJ28" s="170">
        <v>0</v>
      </c>
      <c r="AK28" s="170">
        <v>0</v>
      </c>
      <c r="AL28" s="170">
        <v>0</v>
      </c>
      <c r="AM28" s="170">
        <v>0</v>
      </c>
      <c r="AN28" s="170">
        <v>0</v>
      </c>
      <c r="AO28" s="170">
        <v>0</v>
      </c>
      <c r="AP28" s="170">
        <v>0</v>
      </c>
      <c r="AQ28" s="170">
        <v>0</v>
      </c>
      <c r="AR28" s="170">
        <v>0</v>
      </c>
      <c r="AS28" s="170">
        <v>0</v>
      </c>
      <c r="AT28" s="170">
        <v>0</v>
      </c>
      <c r="AU28" s="170">
        <v>0</v>
      </c>
      <c r="AV28" s="170">
        <v>0</v>
      </c>
      <c r="AW28" s="170">
        <v>0</v>
      </c>
      <c r="AX28" s="170">
        <v>0</v>
      </c>
      <c r="AY28" s="170">
        <v>0</v>
      </c>
      <c r="AZ28" s="170">
        <v>0</v>
      </c>
      <c r="BA28" s="170">
        <v>0</v>
      </c>
      <c r="BB28" s="170">
        <v>0</v>
      </c>
      <c r="BC28" s="170">
        <v>0</v>
      </c>
      <c r="BD28" s="170">
        <v>0</v>
      </c>
      <c r="BE28" s="170">
        <v>0</v>
      </c>
      <c r="BF28" s="170">
        <v>0</v>
      </c>
      <c r="BG28" s="170">
        <v>0</v>
      </c>
      <c r="BH28" s="170">
        <v>0</v>
      </c>
      <c r="BI28" s="170">
        <v>0</v>
      </c>
      <c r="BJ28" s="170">
        <v>0</v>
      </c>
      <c r="BK28" s="170">
        <v>0</v>
      </c>
    </row>
    <row r="29" spans="1:63" ht="14.25" customHeight="1" x14ac:dyDescent="0.35">
      <c r="A29" s="75" t="s">
        <v>170</v>
      </c>
      <c r="B29" s="170">
        <v>0</v>
      </c>
      <c r="C29" s="170">
        <v>0</v>
      </c>
      <c r="D29" s="170">
        <v>0</v>
      </c>
      <c r="E29" s="170">
        <v>0</v>
      </c>
      <c r="F29" s="170">
        <v>0</v>
      </c>
      <c r="G29" s="170">
        <v>0</v>
      </c>
      <c r="H29" s="170">
        <v>0</v>
      </c>
      <c r="I29" s="170">
        <v>0</v>
      </c>
      <c r="J29" s="170">
        <v>0</v>
      </c>
      <c r="K29" s="170">
        <v>0</v>
      </c>
      <c r="L29" s="170">
        <v>0</v>
      </c>
      <c r="M29" s="170">
        <v>0</v>
      </c>
      <c r="N29" s="170">
        <v>0</v>
      </c>
      <c r="O29" s="170">
        <v>0</v>
      </c>
      <c r="P29" s="170">
        <v>0</v>
      </c>
      <c r="Q29" s="170">
        <v>0</v>
      </c>
      <c r="R29" s="170">
        <v>0</v>
      </c>
      <c r="S29" s="170">
        <v>0</v>
      </c>
      <c r="T29" s="170">
        <v>0</v>
      </c>
      <c r="U29" s="170">
        <v>0</v>
      </c>
      <c r="V29" s="170">
        <v>0</v>
      </c>
      <c r="W29" s="170">
        <v>0</v>
      </c>
      <c r="X29" s="170">
        <v>0</v>
      </c>
      <c r="Y29" s="170">
        <v>0</v>
      </c>
      <c r="Z29" s="170">
        <v>0</v>
      </c>
      <c r="AA29" s="170">
        <v>0</v>
      </c>
      <c r="AB29" s="170">
        <v>0</v>
      </c>
      <c r="AC29" s="170">
        <v>0</v>
      </c>
      <c r="AD29" s="170">
        <v>0</v>
      </c>
      <c r="AE29" s="170">
        <v>0</v>
      </c>
      <c r="AF29" s="170">
        <v>0</v>
      </c>
      <c r="AG29" s="170">
        <v>0</v>
      </c>
      <c r="AH29" s="170">
        <v>0</v>
      </c>
      <c r="AI29" s="170">
        <v>0</v>
      </c>
      <c r="AJ29" s="170">
        <v>0</v>
      </c>
      <c r="AK29" s="170">
        <v>0</v>
      </c>
      <c r="AL29" s="170">
        <v>0</v>
      </c>
      <c r="AM29" s="170">
        <v>0</v>
      </c>
      <c r="AN29" s="170">
        <v>0</v>
      </c>
      <c r="AO29" s="170">
        <v>0</v>
      </c>
      <c r="AP29" s="170">
        <v>0</v>
      </c>
      <c r="AQ29" s="170">
        <v>0</v>
      </c>
      <c r="AR29" s="170">
        <v>0</v>
      </c>
      <c r="AS29" s="170">
        <v>0</v>
      </c>
      <c r="AT29" s="170">
        <v>0</v>
      </c>
      <c r="AU29" s="170">
        <v>0</v>
      </c>
      <c r="AV29" s="170">
        <v>0</v>
      </c>
      <c r="AW29" s="170">
        <v>0</v>
      </c>
      <c r="AX29" s="170">
        <v>0</v>
      </c>
      <c r="AY29" s="170">
        <v>0</v>
      </c>
      <c r="AZ29" s="170">
        <v>0</v>
      </c>
      <c r="BA29" s="170">
        <v>0</v>
      </c>
      <c r="BB29" s="170">
        <v>0</v>
      </c>
      <c r="BC29" s="170">
        <v>0</v>
      </c>
      <c r="BD29" s="170">
        <v>0</v>
      </c>
      <c r="BE29" s="170">
        <v>0</v>
      </c>
      <c r="BF29" s="170">
        <v>0</v>
      </c>
      <c r="BG29" s="170">
        <v>0</v>
      </c>
      <c r="BH29" s="170">
        <v>0</v>
      </c>
      <c r="BI29" s="170">
        <v>0</v>
      </c>
      <c r="BJ29" s="170">
        <v>0</v>
      </c>
      <c r="BK29" s="170">
        <v>0</v>
      </c>
    </row>
    <row r="30" spans="1:63" ht="14.25" customHeight="1" x14ac:dyDescent="0.35">
      <c r="A30" s="75" t="s">
        <v>171</v>
      </c>
      <c r="B30" s="170">
        <v>0</v>
      </c>
      <c r="C30" s="170">
        <v>0</v>
      </c>
      <c r="D30" s="170">
        <v>0</v>
      </c>
      <c r="E30" s="170">
        <v>0</v>
      </c>
      <c r="F30" s="170">
        <v>0</v>
      </c>
      <c r="G30" s="170">
        <v>0</v>
      </c>
      <c r="H30" s="170">
        <v>0</v>
      </c>
      <c r="I30" s="170">
        <v>0</v>
      </c>
      <c r="J30" s="170">
        <v>0</v>
      </c>
      <c r="K30" s="170">
        <v>0</v>
      </c>
      <c r="L30" s="170">
        <v>0</v>
      </c>
      <c r="M30" s="170">
        <v>0</v>
      </c>
      <c r="N30" s="170">
        <v>0</v>
      </c>
      <c r="O30" s="170">
        <v>0</v>
      </c>
      <c r="P30" s="170">
        <v>0</v>
      </c>
      <c r="Q30" s="170">
        <v>0</v>
      </c>
      <c r="R30" s="170">
        <v>0</v>
      </c>
      <c r="S30" s="170">
        <v>0</v>
      </c>
      <c r="T30" s="170">
        <v>0</v>
      </c>
      <c r="U30" s="170">
        <v>0</v>
      </c>
      <c r="V30" s="170">
        <v>0</v>
      </c>
      <c r="W30" s="170">
        <v>0</v>
      </c>
      <c r="X30" s="170">
        <v>0</v>
      </c>
      <c r="Y30" s="170">
        <v>0</v>
      </c>
      <c r="Z30" s="170">
        <v>0</v>
      </c>
      <c r="AA30" s="170">
        <v>0</v>
      </c>
      <c r="AB30" s="170">
        <v>0</v>
      </c>
      <c r="AC30" s="170">
        <v>0</v>
      </c>
      <c r="AD30" s="170">
        <v>0</v>
      </c>
      <c r="AE30" s="170">
        <v>0</v>
      </c>
      <c r="AF30" s="170">
        <v>0</v>
      </c>
      <c r="AG30" s="170">
        <v>0</v>
      </c>
      <c r="AH30" s="170">
        <v>0</v>
      </c>
      <c r="AI30" s="170">
        <v>0</v>
      </c>
      <c r="AJ30" s="170">
        <v>0</v>
      </c>
      <c r="AK30" s="170">
        <v>0</v>
      </c>
      <c r="AL30" s="170">
        <v>0</v>
      </c>
      <c r="AM30" s="170">
        <v>0</v>
      </c>
      <c r="AN30" s="170">
        <v>0</v>
      </c>
      <c r="AO30" s="170">
        <v>0</v>
      </c>
      <c r="AP30" s="170">
        <v>0</v>
      </c>
      <c r="AQ30" s="170">
        <v>0</v>
      </c>
      <c r="AR30" s="170">
        <v>0</v>
      </c>
      <c r="AS30" s="170">
        <v>0</v>
      </c>
      <c r="AT30" s="170">
        <v>0</v>
      </c>
      <c r="AU30" s="170">
        <v>0</v>
      </c>
      <c r="AV30" s="170">
        <v>0</v>
      </c>
      <c r="AW30" s="170">
        <v>0</v>
      </c>
      <c r="AX30" s="170">
        <v>0</v>
      </c>
      <c r="AY30" s="170">
        <v>0</v>
      </c>
      <c r="AZ30" s="170">
        <v>0</v>
      </c>
      <c r="BA30" s="170">
        <v>0</v>
      </c>
      <c r="BB30" s="170">
        <v>0</v>
      </c>
      <c r="BC30" s="170">
        <v>0</v>
      </c>
      <c r="BD30" s="170">
        <v>0</v>
      </c>
      <c r="BE30" s="170">
        <v>0</v>
      </c>
      <c r="BF30" s="170">
        <v>0</v>
      </c>
      <c r="BG30" s="170">
        <v>0</v>
      </c>
      <c r="BH30" s="170">
        <v>0</v>
      </c>
      <c r="BI30" s="170">
        <v>0</v>
      </c>
      <c r="BJ30" s="170">
        <v>0</v>
      </c>
      <c r="BK30" s="170">
        <v>0</v>
      </c>
    </row>
    <row r="31" spans="1:63" ht="14.25" customHeight="1" x14ac:dyDescent="0.35">
      <c r="A31" s="75" t="s">
        <v>172</v>
      </c>
      <c r="B31" s="170">
        <v>0</v>
      </c>
      <c r="C31" s="170">
        <v>0</v>
      </c>
      <c r="D31" s="170">
        <v>0</v>
      </c>
      <c r="E31" s="170">
        <v>0</v>
      </c>
      <c r="F31" s="170">
        <v>0</v>
      </c>
      <c r="G31" s="170">
        <v>0</v>
      </c>
      <c r="H31" s="170">
        <v>0</v>
      </c>
      <c r="I31" s="170">
        <v>0</v>
      </c>
      <c r="J31" s="170">
        <v>0</v>
      </c>
      <c r="K31" s="170">
        <v>0</v>
      </c>
      <c r="L31" s="170">
        <v>0</v>
      </c>
      <c r="M31" s="170">
        <v>0</v>
      </c>
      <c r="N31" s="170">
        <v>0</v>
      </c>
      <c r="O31" s="170">
        <v>0</v>
      </c>
      <c r="P31" s="170">
        <v>0</v>
      </c>
      <c r="Q31" s="170">
        <v>0</v>
      </c>
      <c r="R31" s="170">
        <v>0</v>
      </c>
      <c r="S31" s="170">
        <v>0</v>
      </c>
      <c r="T31" s="170">
        <v>0</v>
      </c>
      <c r="U31" s="170">
        <v>0</v>
      </c>
      <c r="V31" s="170">
        <v>0</v>
      </c>
      <c r="W31" s="170">
        <v>0</v>
      </c>
      <c r="X31" s="170">
        <v>0</v>
      </c>
      <c r="Y31" s="170">
        <v>0</v>
      </c>
      <c r="Z31" s="170">
        <v>0</v>
      </c>
      <c r="AA31" s="170">
        <v>0</v>
      </c>
      <c r="AB31" s="170">
        <v>0</v>
      </c>
      <c r="AC31" s="170">
        <v>0</v>
      </c>
      <c r="AD31" s="170">
        <v>0</v>
      </c>
      <c r="AE31" s="170">
        <v>0</v>
      </c>
      <c r="AF31" s="170">
        <v>0</v>
      </c>
      <c r="AG31" s="170">
        <v>0</v>
      </c>
      <c r="AH31" s="170">
        <v>0</v>
      </c>
      <c r="AI31" s="170">
        <v>0</v>
      </c>
      <c r="AJ31" s="170">
        <v>0</v>
      </c>
      <c r="AK31" s="170">
        <v>0</v>
      </c>
      <c r="AL31" s="170">
        <v>0</v>
      </c>
      <c r="AM31" s="170">
        <v>0</v>
      </c>
      <c r="AN31" s="170">
        <v>0</v>
      </c>
      <c r="AO31" s="170">
        <v>0</v>
      </c>
      <c r="AP31" s="170">
        <v>0</v>
      </c>
      <c r="AQ31" s="170">
        <v>0</v>
      </c>
      <c r="AR31" s="170">
        <v>0</v>
      </c>
      <c r="AS31" s="170">
        <v>0</v>
      </c>
      <c r="AT31" s="170">
        <v>0</v>
      </c>
      <c r="AU31" s="170">
        <v>0</v>
      </c>
      <c r="AV31" s="170">
        <v>0</v>
      </c>
      <c r="AW31" s="170">
        <v>0</v>
      </c>
      <c r="AX31" s="170">
        <v>0</v>
      </c>
      <c r="AY31" s="170">
        <v>0</v>
      </c>
      <c r="AZ31" s="170">
        <v>0</v>
      </c>
      <c r="BA31" s="170">
        <v>0</v>
      </c>
      <c r="BB31" s="170">
        <v>0</v>
      </c>
      <c r="BC31" s="170">
        <v>0</v>
      </c>
      <c r="BD31" s="170">
        <v>0</v>
      </c>
      <c r="BE31" s="170">
        <v>0</v>
      </c>
      <c r="BF31" s="170">
        <v>0</v>
      </c>
      <c r="BG31" s="170">
        <v>0</v>
      </c>
      <c r="BH31" s="170">
        <v>0</v>
      </c>
      <c r="BI31" s="170">
        <v>0</v>
      </c>
      <c r="BJ31" s="170">
        <v>0</v>
      </c>
      <c r="BK31" s="170">
        <v>0</v>
      </c>
    </row>
    <row r="32" spans="1:63" ht="14.25" customHeight="1" x14ac:dyDescent="0.35">
      <c r="A32" s="75" t="s">
        <v>173</v>
      </c>
      <c r="B32" s="170">
        <v>0</v>
      </c>
      <c r="C32" s="170">
        <v>0</v>
      </c>
      <c r="D32" s="170">
        <v>0</v>
      </c>
      <c r="E32" s="170">
        <v>0</v>
      </c>
      <c r="F32" s="170">
        <v>0</v>
      </c>
      <c r="G32" s="170">
        <v>0</v>
      </c>
      <c r="H32" s="170">
        <v>0</v>
      </c>
      <c r="I32" s="170">
        <v>0</v>
      </c>
      <c r="J32" s="170">
        <v>0</v>
      </c>
      <c r="K32" s="170">
        <v>0</v>
      </c>
      <c r="L32" s="170">
        <v>0</v>
      </c>
      <c r="M32" s="170">
        <v>0</v>
      </c>
      <c r="N32" s="170">
        <v>0</v>
      </c>
      <c r="O32" s="170">
        <v>0</v>
      </c>
      <c r="P32" s="170">
        <v>0</v>
      </c>
      <c r="Q32" s="170">
        <v>0</v>
      </c>
      <c r="R32" s="170">
        <v>0</v>
      </c>
      <c r="S32" s="170">
        <v>0</v>
      </c>
      <c r="T32" s="170">
        <v>0</v>
      </c>
      <c r="U32" s="170">
        <v>0</v>
      </c>
      <c r="V32" s="170">
        <v>0</v>
      </c>
      <c r="W32" s="170">
        <v>0</v>
      </c>
      <c r="X32" s="170">
        <v>0</v>
      </c>
      <c r="Y32" s="170">
        <v>0</v>
      </c>
      <c r="Z32" s="170">
        <v>0</v>
      </c>
      <c r="AA32" s="170">
        <v>0</v>
      </c>
      <c r="AB32" s="170">
        <v>0</v>
      </c>
      <c r="AC32" s="170">
        <v>0</v>
      </c>
      <c r="AD32" s="170">
        <v>0</v>
      </c>
      <c r="AE32" s="170">
        <v>0</v>
      </c>
      <c r="AF32" s="170">
        <v>0</v>
      </c>
      <c r="AG32" s="170">
        <v>0</v>
      </c>
      <c r="AH32" s="170">
        <v>0</v>
      </c>
      <c r="AI32" s="170">
        <v>0</v>
      </c>
      <c r="AJ32" s="170">
        <v>0</v>
      </c>
      <c r="AK32" s="170">
        <v>0</v>
      </c>
      <c r="AL32" s="170">
        <v>0</v>
      </c>
      <c r="AM32" s="170">
        <v>0</v>
      </c>
      <c r="AN32" s="170">
        <v>0</v>
      </c>
      <c r="AO32" s="170">
        <v>0</v>
      </c>
      <c r="AP32" s="170">
        <v>0</v>
      </c>
      <c r="AQ32" s="170">
        <v>0</v>
      </c>
      <c r="AR32" s="170">
        <v>0</v>
      </c>
      <c r="AS32" s="170">
        <v>0</v>
      </c>
      <c r="AT32" s="170">
        <v>0</v>
      </c>
      <c r="AU32" s="170">
        <v>0</v>
      </c>
      <c r="AV32" s="170">
        <v>0</v>
      </c>
      <c r="AW32" s="170">
        <v>0</v>
      </c>
      <c r="AX32" s="170">
        <v>0</v>
      </c>
      <c r="AY32" s="170">
        <v>0</v>
      </c>
      <c r="AZ32" s="170">
        <v>0</v>
      </c>
      <c r="BA32" s="170">
        <v>0</v>
      </c>
      <c r="BB32" s="170">
        <v>0</v>
      </c>
      <c r="BC32" s="170">
        <v>0</v>
      </c>
      <c r="BD32" s="170">
        <v>0</v>
      </c>
      <c r="BE32" s="170">
        <v>0</v>
      </c>
      <c r="BF32" s="170">
        <v>0</v>
      </c>
      <c r="BG32" s="170">
        <v>0</v>
      </c>
      <c r="BH32" s="170">
        <v>0</v>
      </c>
      <c r="BI32" s="170">
        <v>0</v>
      </c>
      <c r="BJ32" s="170">
        <v>0</v>
      </c>
      <c r="BK32" s="170">
        <v>0</v>
      </c>
    </row>
    <row r="33" spans="1:63" ht="14.25" customHeight="1" x14ac:dyDescent="0.35">
      <c r="A33" s="75" t="s">
        <v>174</v>
      </c>
      <c r="B33" s="170">
        <v>0</v>
      </c>
      <c r="C33" s="170">
        <v>0</v>
      </c>
      <c r="D33" s="170">
        <v>0</v>
      </c>
      <c r="E33" s="170">
        <v>0</v>
      </c>
      <c r="F33" s="170">
        <v>0</v>
      </c>
      <c r="G33" s="170">
        <v>0</v>
      </c>
      <c r="H33" s="170">
        <v>0</v>
      </c>
      <c r="I33" s="170">
        <v>0</v>
      </c>
      <c r="J33" s="170">
        <v>0</v>
      </c>
      <c r="K33" s="170">
        <v>0</v>
      </c>
      <c r="L33" s="170">
        <v>0</v>
      </c>
      <c r="M33" s="170">
        <v>0</v>
      </c>
      <c r="N33" s="170">
        <v>0</v>
      </c>
      <c r="O33" s="170">
        <v>0</v>
      </c>
      <c r="P33" s="170">
        <v>0</v>
      </c>
      <c r="Q33" s="170">
        <v>0</v>
      </c>
      <c r="R33" s="170">
        <v>0</v>
      </c>
      <c r="S33" s="170">
        <v>0</v>
      </c>
      <c r="T33" s="170">
        <v>0</v>
      </c>
      <c r="U33" s="170">
        <v>0</v>
      </c>
      <c r="V33" s="170">
        <v>0</v>
      </c>
      <c r="W33" s="170">
        <v>0</v>
      </c>
      <c r="X33" s="170">
        <v>0</v>
      </c>
      <c r="Y33" s="170">
        <v>0</v>
      </c>
      <c r="Z33" s="170">
        <v>0</v>
      </c>
      <c r="AA33" s="170">
        <v>0</v>
      </c>
      <c r="AB33" s="170">
        <v>0</v>
      </c>
      <c r="AC33" s="170">
        <v>0</v>
      </c>
      <c r="AD33" s="170">
        <v>0</v>
      </c>
      <c r="AE33" s="170">
        <v>0</v>
      </c>
      <c r="AF33" s="170">
        <v>0</v>
      </c>
      <c r="AG33" s="170">
        <v>0</v>
      </c>
      <c r="AH33" s="170">
        <v>0</v>
      </c>
      <c r="AI33" s="170">
        <v>0</v>
      </c>
      <c r="AJ33" s="170">
        <v>0</v>
      </c>
      <c r="AK33" s="170">
        <v>0</v>
      </c>
      <c r="AL33" s="170">
        <v>0</v>
      </c>
      <c r="AM33" s="170">
        <v>0</v>
      </c>
      <c r="AN33" s="170">
        <v>0</v>
      </c>
      <c r="AO33" s="170">
        <v>0</v>
      </c>
      <c r="AP33" s="170">
        <v>0</v>
      </c>
      <c r="AQ33" s="170">
        <v>0</v>
      </c>
      <c r="AR33" s="170">
        <v>0</v>
      </c>
      <c r="AS33" s="170">
        <v>0</v>
      </c>
      <c r="AT33" s="170">
        <v>0</v>
      </c>
      <c r="AU33" s="170">
        <v>0</v>
      </c>
      <c r="AV33" s="170">
        <v>0</v>
      </c>
      <c r="AW33" s="170">
        <v>0</v>
      </c>
      <c r="AX33" s="170">
        <v>0</v>
      </c>
      <c r="AY33" s="170">
        <v>0</v>
      </c>
      <c r="AZ33" s="170">
        <v>0</v>
      </c>
      <c r="BA33" s="170">
        <v>0</v>
      </c>
      <c r="BB33" s="170">
        <v>0</v>
      </c>
      <c r="BC33" s="170">
        <v>0</v>
      </c>
      <c r="BD33" s="170">
        <v>0</v>
      </c>
      <c r="BE33" s="170">
        <v>0</v>
      </c>
      <c r="BF33" s="170">
        <v>0</v>
      </c>
      <c r="BG33" s="170">
        <v>0</v>
      </c>
      <c r="BH33" s="170">
        <v>0</v>
      </c>
      <c r="BI33" s="170">
        <v>0</v>
      </c>
      <c r="BJ33" s="170">
        <v>0</v>
      </c>
      <c r="BK33" s="170">
        <v>0</v>
      </c>
    </row>
    <row r="34" spans="1:63" ht="14.25" customHeight="1" x14ac:dyDescent="0.35">
      <c r="A34" s="75" t="s">
        <v>175</v>
      </c>
      <c r="B34" s="170">
        <v>0</v>
      </c>
      <c r="C34" s="170">
        <v>0</v>
      </c>
      <c r="D34" s="170">
        <v>0</v>
      </c>
      <c r="E34" s="170">
        <v>0</v>
      </c>
      <c r="F34" s="170">
        <v>0</v>
      </c>
      <c r="G34" s="170">
        <v>0</v>
      </c>
      <c r="H34" s="170">
        <v>0</v>
      </c>
      <c r="I34" s="170">
        <v>0</v>
      </c>
      <c r="J34" s="170">
        <v>0</v>
      </c>
      <c r="K34" s="170">
        <v>0</v>
      </c>
      <c r="L34" s="170">
        <v>0</v>
      </c>
      <c r="M34" s="170">
        <v>0</v>
      </c>
      <c r="N34" s="170">
        <v>0</v>
      </c>
      <c r="O34" s="170">
        <v>0</v>
      </c>
      <c r="P34" s="170">
        <v>0</v>
      </c>
      <c r="Q34" s="170">
        <v>0</v>
      </c>
      <c r="R34" s="170">
        <v>0</v>
      </c>
      <c r="S34" s="170">
        <v>0</v>
      </c>
      <c r="T34" s="170">
        <v>0</v>
      </c>
      <c r="U34" s="170">
        <v>0</v>
      </c>
      <c r="V34" s="170">
        <v>0</v>
      </c>
      <c r="W34" s="170">
        <v>0</v>
      </c>
      <c r="X34" s="170">
        <v>0</v>
      </c>
      <c r="Y34" s="170">
        <v>0</v>
      </c>
      <c r="Z34" s="170">
        <v>0</v>
      </c>
      <c r="AA34" s="170">
        <v>0</v>
      </c>
      <c r="AB34" s="170">
        <v>0</v>
      </c>
      <c r="AC34" s="170">
        <v>0</v>
      </c>
      <c r="AD34" s="170">
        <v>0</v>
      </c>
      <c r="AE34" s="170">
        <v>0</v>
      </c>
      <c r="AF34" s="170">
        <v>0</v>
      </c>
      <c r="AG34" s="170">
        <v>0</v>
      </c>
      <c r="AH34" s="170">
        <v>0</v>
      </c>
      <c r="AI34" s="170">
        <v>0</v>
      </c>
      <c r="AJ34" s="170">
        <v>0</v>
      </c>
      <c r="AK34" s="170">
        <v>0</v>
      </c>
      <c r="AL34" s="170">
        <v>0</v>
      </c>
      <c r="AM34" s="170">
        <v>0</v>
      </c>
      <c r="AN34" s="170">
        <v>0</v>
      </c>
      <c r="AO34" s="170">
        <v>0</v>
      </c>
      <c r="AP34" s="170">
        <v>0</v>
      </c>
      <c r="AQ34" s="170">
        <v>0</v>
      </c>
      <c r="AR34" s="170">
        <v>0</v>
      </c>
      <c r="AS34" s="170">
        <v>0</v>
      </c>
      <c r="AT34" s="170">
        <v>0</v>
      </c>
      <c r="AU34" s="170">
        <v>0</v>
      </c>
      <c r="AV34" s="170">
        <v>0</v>
      </c>
      <c r="AW34" s="170">
        <v>0</v>
      </c>
      <c r="AX34" s="170">
        <v>0</v>
      </c>
      <c r="AY34" s="170">
        <v>0</v>
      </c>
      <c r="AZ34" s="170">
        <v>0</v>
      </c>
      <c r="BA34" s="170">
        <v>0</v>
      </c>
      <c r="BB34" s="170">
        <v>0</v>
      </c>
      <c r="BC34" s="170">
        <v>0</v>
      </c>
      <c r="BD34" s="170">
        <v>0</v>
      </c>
      <c r="BE34" s="170">
        <v>0</v>
      </c>
      <c r="BF34" s="170">
        <v>0</v>
      </c>
      <c r="BG34" s="170">
        <v>0</v>
      </c>
      <c r="BH34" s="170">
        <v>0</v>
      </c>
      <c r="BI34" s="170">
        <v>0</v>
      </c>
      <c r="BJ34" s="170">
        <v>0</v>
      </c>
      <c r="BK34" s="170">
        <v>0</v>
      </c>
    </row>
    <row r="35" spans="1:63" ht="14.25" customHeight="1" x14ac:dyDescent="0.35">
      <c r="A35" s="75" t="s">
        <v>176</v>
      </c>
      <c r="B35" s="170">
        <v>0</v>
      </c>
      <c r="C35" s="170">
        <v>0</v>
      </c>
      <c r="D35" s="170">
        <v>0</v>
      </c>
      <c r="E35" s="170">
        <v>0</v>
      </c>
      <c r="F35" s="170">
        <v>0</v>
      </c>
      <c r="G35" s="170">
        <v>0</v>
      </c>
      <c r="H35" s="170">
        <v>0</v>
      </c>
      <c r="I35" s="170">
        <v>0</v>
      </c>
      <c r="J35" s="170">
        <v>0</v>
      </c>
      <c r="K35" s="170">
        <v>0</v>
      </c>
      <c r="L35" s="170">
        <v>0</v>
      </c>
      <c r="M35" s="170">
        <v>0</v>
      </c>
      <c r="N35" s="170">
        <v>0</v>
      </c>
      <c r="O35" s="170">
        <v>0</v>
      </c>
      <c r="P35" s="170">
        <v>0</v>
      </c>
      <c r="Q35" s="170">
        <v>0</v>
      </c>
      <c r="R35" s="170">
        <v>0</v>
      </c>
      <c r="S35" s="170">
        <v>0</v>
      </c>
      <c r="T35" s="170">
        <v>0</v>
      </c>
      <c r="U35" s="170">
        <v>0</v>
      </c>
      <c r="V35" s="170">
        <v>0</v>
      </c>
      <c r="W35" s="170">
        <v>0</v>
      </c>
      <c r="X35" s="170">
        <v>0</v>
      </c>
      <c r="Y35" s="170">
        <v>0</v>
      </c>
      <c r="Z35" s="170">
        <v>0</v>
      </c>
      <c r="AA35" s="170">
        <v>0</v>
      </c>
      <c r="AB35" s="170">
        <v>0</v>
      </c>
      <c r="AC35" s="170">
        <v>0</v>
      </c>
      <c r="AD35" s="170">
        <v>0</v>
      </c>
      <c r="AE35" s="170">
        <v>0</v>
      </c>
      <c r="AF35" s="170">
        <v>0</v>
      </c>
      <c r="AG35" s="170">
        <v>0</v>
      </c>
      <c r="AH35" s="170">
        <v>0</v>
      </c>
      <c r="AI35" s="170">
        <v>0</v>
      </c>
      <c r="AJ35" s="170">
        <v>0</v>
      </c>
      <c r="AK35" s="170">
        <v>0</v>
      </c>
      <c r="AL35" s="170">
        <v>0</v>
      </c>
      <c r="AM35" s="170">
        <v>0</v>
      </c>
      <c r="AN35" s="170">
        <v>0</v>
      </c>
      <c r="AO35" s="170">
        <v>0</v>
      </c>
      <c r="AP35" s="170">
        <v>0</v>
      </c>
      <c r="AQ35" s="170">
        <v>0</v>
      </c>
      <c r="AR35" s="170">
        <v>0</v>
      </c>
      <c r="AS35" s="170">
        <v>0</v>
      </c>
      <c r="AT35" s="170">
        <v>0</v>
      </c>
      <c r="AU35" s="170">
        <v>0</v>
      </c>
      <c r="AV35" s="170">
        <v>0</v>
      </c>
      <c r="AW35" s="170">
        <v>0</v>
      </c>
      <c r="AX35" s="170">
        <v>0</v>
      </c>
      <c r="AY35" s="170">
        <v>0</v>
      </c>
      <c r="AZ35" s="170">
        <v>0</v>
      </c>
      <c r="BA35" s="170">
        <v>0</v>
      </c>
      <c r="BB35" s="170">
        <v>0</v>
      </c>
      <c r="BC35" s="170">
        <v>0</v>
      </c>
      <c r="BD35" s="170">
        <v>0</v>
      </c>
      <c r="BE35" s="170">
        <v>0</v>
      </c>
      <c r="BF35" s="170">
        <v>0</v>
      </c>
      <c r="BG35" s="170">
        <v>0</v>
      </c>
      <c r="BH35" s="170">
        <v>0</v>
      </c>
      <c r="BI35" s="170">
        <v>0</v>
      </c>
      <c r="BJ35" s="170">
        <v>0</v>
      </c>
      <c r="BK35" s="170">
        <v>0</v>
      </c>
    </row>
    <row r="36" spans="1:63" ht="14.25" customHeight="1" x14ac:dyDescent="0.35">
      <c r="A36" s="75" t="s">
        <v>177</v>
      </c>
      <c r="B36" s="170">
        <v>0</v>
      </c>
      <c r="C36" s="170">
        <v>0</v>
      </c>
      <c r="D36" s="170">
        <v>0</v>
      </c>
      <c r="E36" s="170">
        <v>0</v>
      </c>
      <c r="F36" s="170">
        <v>0</v>
      </c>
      <c r="G36" s="170">
        <v>0</v>
      </c>
      <c r="H36" s="170">
        <v>0</v>
      </c>
      <c r="I36" s="170">
        <v>0</v>
      </c>
      <c r="J36" s="170">
        <v>0</v>
      </c>
      <c r="K36" s="170">
        <v>0</v>
      </c>
      <c r="L36" s="170">
        <v>0</v>
      </c>
      <c r="M36" s="170">
        <v>0</v>
      </c>
      <c r="N36" s="170">
        <v>0</v>
      </c>
      <c r="O36" s="170">
        <v>0</v>
      </c>
      <c r="P36" s="170">
        <v>0</v>
      </c>
      <c r="Q36" s="170">
        <v>0</v>
      </c>
      <c r="R36" s="170">
        <v>0</v>
      </c>
      <c r="S36" s="170">
        <v>0</v>
      </c>
      <c r="T36" s="170">
        <v>0</v>
      </c>
      <c r="U36" s="170">
        <v>0</v>
      </c>
      <c r="V36" s="170">
        <v>0</v>
      </c>
      <c r="W36" s="170">
        <v>0</v>
      </c>
      <c r="X36" s="170">
        <v>0</v>
      </c>
      <c r="Y36" s="170">
        <v>0</v>
      </c>
      <c r="Z36" s="170">
        <v>0</v>
      </c>
      <c r="AA36" s="170">
        <v>0</v>
      </c>
      <c r="AB36" s="170">
        <v>0</v>
      </c>
      <c r="AC36" s="170">
        <v>0</v>
      </c>
      <c r="AD36" s="170">
        <v>0</v>
      </c>
      <c r="AE36" s="170">
        <v>0</v>
      </c>
      <c r="AF36" s="170">
        <v>0</v>
      </c>
      <c r="AG36" s="170">
        <v>0</v>
      </c>
      <c r="AH36" s="170">
        <v>0</v>
      </c>
      <c r="AI36" s="170">
        <v>0</v>
      </c>
      <c r="AJ36" s="170">
        <v>0</v>
      </c>
      <c r="AK36" s="170">
        <v>0</v>
      </c>
      <c r="AL36" s="170">
        <v>0</v>
      </c>
      <c r="AM36" s="170">
        <v>0</v>
      </c>
      <c r="AN36" s="170">
        <v>0</v>
      </c>
      <c r="AO36" s="170">
        <v>0</v>
      </c>
      <c r="AP36" s="170">
        <v>0</v>
      </c>
      <c r="AQ36" s="170">
        <v>0</v>
      </c>
      <c r="AR36" s="170">
        <v>0</v>
      </c>
      <c r="AS36" s="170">
        <v>0</v>
      </c>
      <c r="AT36" s="170">
        <v>0</v>
      </c>
      <c r="AU36" s="170">
        <v>0</v>
      </c>
      <c r="AV36" s="170">
        <v>0</v>
      </c>
      <c r="AW36" s="170">
        <v>0</v>
      </c>
      <c r="AX36" s="170">
        <v>0</v>
      </c>
      <c r="AY36" s="170">
        <v>0</v>
      </c>
      <c r="AZ36" s="170">
        <v>0</v>
      </c>
      <c r="BA36" s="170">
        <v>0</v>
      </c>
      <c r="BB36" s="170">
        <v>0</v>
      </c>
      <c r="BC36" s="170">
        <v>0</v>
      </c>
      <c r="BD36" s="170">
        <v>0</v>
      </c>
      <c r="BE36" s="170">
        <v>0</v>
      </c>
      <c r="BF36" s="170">
        <v>0</v>
      </c>
      <c r="BG36" s="170">
        <v>0</v>
      </c>
      <c r="BH36" s="170">
        <v>0</v>
      </c>
      <c r="BI36" s="170">
        <v>0</v>
      </c>
      <c r="BJ36" s="170">
        <v>0</v>
      </c>
      <c r="BK36" s="170">
        <v>0</v>
      </c>
    </row>
    <row r="37" spans="1:63" ht="14.25" customHeight="1" x14ac:dyDescent="0.35">
      <c r="A37" s="75" t="s">
        <v>178</v>
      </c>
      <c r="B37" s="170">
        <v>0</v>
      </c>
      <c r="C37" s="170">
        <v>0</v>
      </c>
      <c r="D37" s="170">
        <v>0</v>
      </c>
      <c r="E37" s="170">
        <v>0</v>
      </c>
      <c r="F37" s="170">
        <v>0</v>
      </c>
      <c r="G37" s="170">
        <v>0</v>
      </c>
      <c r="H37" s="170">
        <v>0</v>
      </c>
      <c r="I37" s="170">
        <v>0</v>
      </c>
      <c r="J37" s="170">
        <v>0</v>
      </c>
      <c r="K37" s="170">
        <v>0</v>
      </c>
      <c r="L37" s="170">
        <v>0</v>
      </c>
      <c r="M37" s="170">
        <v>0</v>
      </c>
      <c r="N37" s="170">
        <v>0</v>
      </c>
      <c r="O37" s="170">
        <v>0</v>
      </c>
      <c r="P37" s="170">
        <v>0</v>
      </c>
      <c r="Q37" s="170">
        <v>0</v>
      </c>
      <c r="R37" s="170">
        <v>0</v>
      </c>
      <c r="S37" s="170">
        <v>0</v>
      </c>
      <c r="T37" s="170">
        <v>0</v>
      </c>
      <c r="U37" s="170">
        <v>0</v>
      </c>
      <c r="V37" s="170">
        <v>0</v>
      </c>
      <c r="W37" s="170">
        <v>0</v>
      </c>
      <c r="X37" s="170">
        <v>0</v>
      </c>
      <c r="Y37" s="170">
        <v>0</v>
      </c>
      <c r="Z37" s="170">
        <v>0</v>
      </c>
      <c r="AA37" s="170">
        <v>0</v>
      </c>
      <c r="AB37" s="170">
        <v>0</v>
      </c>
      <c r="AC37" s="170">
        <v>0</v>
      </c>
      <c r="AD37" s="170">
        <v>0</v>
      </c>
      <c r="AE37" s="170">
        <v>0</v>
      </c>
      <c r="AF37" s="170">
        <v>0</v>
      </c>
      <c r="AG37" s="170">
        <v>0</v>
      </c>
      <c r="AH37" s="170">
        <v>0</v>
      </c>
      <c r="AI37" s="170">
        <v>0</v>
      </c>
      <c r="AJ37" s="170">
        <v>0</v>
      </c>
      <c r="AK37" s="170">
        <v>0</v>
      </c>
      <c r="AL37" s="170">
        <v>0</v>
      </c>
      <c r="AM37" s="170">
        <v>0</v>
      </c>
      <c r="AN37" s="170">
        <v>0</v>
      </c>
      <c r="AO37" s="170">
        <v>0</v>
      </c>
      <c r="AP37" s="170">
        <v>0</v>
      </c>
      <c r="AQ37" s="170">
        <v>0</v>
      </c>
      <c r="AR37" s="170">
        <v>0</v>
      </c>
      <c r="AS37" s="170">
        <v>0</v>
      </c>
      <c r="AT37" s="170">
        <v>0</v>
      </c>
      <c r="AU37" s="170">
        <v>0</v>
      </c>
      <c r="AV37" s="170">
        <v>0</v>
      </c>
      <c r="AW37" s="170">
        <v>0</v>
      </c>
      <c r="AX37" s="170">
        <v>0</v>
      </c>
      <c r="AY37" s="170">
        <v>0</v>
      </c>
      <c r="AZ37" s="170">
        <v>0</v>
      </c>
      <c r="BA37" s="170">
        <v>0</v>
      </c>
      <c r="BB37" s="170">
        <v>0</v>
      </c>
      <c r="BC37" s="170">
        <v>0</v>
      </c>
      <c r="BD37" s="170">
        <v>0</v>
      </c>
      <c r="BE37" s="170">
        <v>0</v>
      </c>
      <c r="BF37" s="170">
        <v>0</v>
      </c>
      <c r="BG37" s="170">
        <v>0</v>
      </c>
      <c r="BH37" s="170">
        <v>0</v>
      </c>
      <c r="BI37" s="170">
        <v>0</v>
      </c>
      <c r="BJ37" s="170">
        <v>0</v>
      </c>
      <c r="BK37" s="170">
        <v>0</v>
      </c>
    </row>
    <row r="38" spans="1:63" ht="14.25" customHeight="1" x14ac:dyDescent="0.35">
      <c r="A38" s="75" t="s">
        <v>179</v>
      </c>
      <c r="B38" s="170">
        <v>0</v>
      </c>
      <c r="C38" s="170">
        <v>0</v>
      </c>
      <c r="D38" s="170">
        <v>0</v>
      </c>
      <c r="E38" s="170">
        <v>0</v>
      </c>
      <c r="F38" s="170">
        <v>0</v>
      </c>
      <c r="G38" s="170">
        <v>0</v>
      </c>
      <c r="H38" s="170">
        <v>0</v>
      </c>
      <c r="I38" s="170">
        <v>0</v>
      </c>
      <c r="J38" s="170">
        <v>0</v>
      </c>
      <c r="K38" s="170">
        <v>0</v>
      </c>
      <c r="L38" s="170">
        <v>0</v>
      </c>
      <c r="M38" s="170">
        <v>0</v>
      </c>
      <c r="N38" s="170">
        <v>0</v>
      </c>
      <c r="O38" s="170">
        <v>0</v>
      </c>
      <c r="P38" s="170">
        <v>0</v>
      </c>
      <c r="Q38" s="170">
        <v>0</v>
      </c>
      <c r="R38" s="170">
        <v>0</v>
      </c>
      <c r="S38" s="170">
        <v>0</v>
      </c>
      <c r="T38" s="170">
        <v>0</v>
      </c>
      <c r="U38" s="170">
        <v>0</v>
      </c>
      <c r="V38" s="170">
        <v>0</v>
      </c>
      <c r="W38" s="170">
        <v>0</v>
      </c>
      <c r="X38" s="170">
        <v>0</v>
      </c>
      <c r="Y38" s="170">
        <v>0</v>
      </c>
      <c r="Z38" s="170">
        <v>0</v>
      </c>
      <c r="AA38" s="170">
        <v>0</v>
      </c>
      <c r="AB38" s="170">
        <v>0</v>
      </c>
      <c r="AC38" s="170">
        <v>0</v>
      </c>
      <c r="AD38" s="170">
        <v>0</v>
      </c>
      <c r="AE38" s="170">
        <v>0</v>
      </c>
      <c r="AF38" s="170">
        <v>0</v>
      </c>
      <c r="AG38" s="170">
        <v>0</v>
      </c>
      <c r="AH38" s="170">
        <v>0</v>
      </c>
      <c r="AI38" s="170">
        <v>0</v>
      </c>
      <c r="AJ38" s="170">
        <v>0</v>
      </c>
      <c r="AK38" s="170">
        <v>0</v>
      </c>
      <c r="AL38" s="170">
        <v>0</v>
      </c>
      <c r="AM38" s="170">
        <v>0</v>
      </c>
      <c r="AN38" s="170">
        <v>0</v>
      </c>
      <c r="AO38" s="170">
        <v>0</v>
      </c>
      <c r="AP38" s="170">
        <v>0</v>
      </c>
      <c r="AQ38" s="170">
        <v>0</v>
      </c>
      <c r="AR38" s="170">
        <v>0</v>
      </c>
      <c r="AS38" s="170">
        <v>0</v>
      </c>
      <c r="AT38" s="170">
        <v>0</v>
      </c>
      <c r="AU38" s="170">
        <v>0</v>
      </c>
      <c r="AV38" s="170">
        <v>0</v>
      </c>
      <c r="AW38" s="170">
        <v>0</v>
      </c>
      <c r="AX38" s="170">
        <v>0</v>
      </c>
      <c r="AY38" s="170">
        <v>0</v>
      </c>
      <c r="AZ38" s="170">
        <v>0</v>
      </c>
      <c r="BA38" s="170">
        <v>0</v>
      </c>
      <c r="BB38" s="170">
        <v>0</v>
      </c>
      <c r="BC38" s="170">
        <v>0</v>
      </c>
      <c r="BD38" s="170">
        <v>0</v>
      </c>
      <c r="BE38" s="170">
        <v>0</v>
      </c>
      <c r="BF38" s="170">
        <v>0</v>
      </c>
      <c r="BG38" s="170">
        <v>0</v>
      </c>
      <c r="BH38" s="170">
        <v>0</v>
      </c>
      <c r="BI38" s="170">
        <v>0</v>
      </c>
      <c r="BJ38" s="170">
        <v>0</v>
      </c>
      <c r="BK38" s="170">
        <v>0</v>
      </c>
    </row>
    <row r="39" spans="1:63" ht="14.25" customHeight="1" x14ac:dyDescent="0.35">
      <c r="A39" s="76" t="s">
        <v>142</v>
      </c>
      <c r="B39" s="170">
        <v>0</v>
      </c>
      <c r="C39" s="170">
        <v>0</v>
      </c>
      <c r="D39" s="170">
        <v>0</v>
      </c>
      <c r="E39" s="170">
        <v>0</v>
      </c>
      <c r="F39" s="170">
        <v>0</v>
      </c>
      <c r="G39" s="170">
        <v>0</v>
      </c>
      <c r="H39" s="170">
        <v>0</v>
      </c>
      <c r="I39" s="170">
        <v>0</v>
      </c>
      <c r="J39" s="170">
        <v>0</v>
      </c>
      <c r="K39" s="170">
        <v>0</v>
      </c>
      <c r="L39" s="170">
        <v>0</v>
      </c>
      <c r="M39" s="170">
        <v>0</v>
      </c>
      <c r="N39" s="170">
        <v>0</v>
      </c>
      <c r="O39" s="170">
        <v>0</v>
      </c>
      <c r="P39" s="170">
        <v>0</v>
      </c>
      <c r="Q39" s="170">
        <v>0</v>
      </c>
      <c r="R39" s="170">
        <v>0</v>
      </c>
      <c r="S39" s="170">
        <v>0</v>
      </c>
      <c r="T39" s="170">
        <v>0</v>
      </c>
      <c r="U39" s="170">
        <v>0</v>
      </c>
      <c r="V39" s="170">
        <v>0</v>
      </c>
      <c r="W39" s="170">
        <v>0</v>
      </c>
      <c r="X39" s="170">
        <v>0</v>
      </c>
      <c r="Y39" s="170">
        <v>0</v>
      </c>
      <c r="Z39" s="170">
        <v>0</v>
      </c>
      <c r="AA39" s="170">
        <v>0</v>
      </c>
      <c r="AB39" s="170">
        <v>0</v>
      </c>
      <c r="AC39" s="170">
        <v>0</v>
      </c>
      <c r="AD39" s="170">
        <v>0</v>
      </c>
      <c r="AE39" s="170">
        <v>0</v>
      </c>
      <c r="AF39" s="170">
        <v>0</v>
      </c>
      <c r="AG39" s="170">
        <v>0</v>
      </c>
      <c r="AH39" s="170">
        <v>0</v>
      </c>
      <c r="AI39" s="170">
        <v>0</v>
      </c>
      <c r="AJ39" s="170">
        <v>0</v>
      </c>
      <c r="AK39" s="170">
        <v>0</v>
      </c>
      <c r="AL39" s="170">
        <v>0</v>
      </c>
      <c r="AM39" s="170">
        <v>0</v>
      </c>
      <c r="AN39" s="170">
        <v>0</v>
      </c>
      <c r="AO39" s="170">
        <v>0</v>
      </c>
      <c r="AP39" s="170">
        <v>0</v>
      </c>
      <c r="AQ39" s="170">
        <v>0</v>
      </c>
      <c r="AR39" s="170">
        <v>0</v>
      </c>
      <c r="AS39" s="170">
        <v>0</v>
      </c>
      <c r="AT39" s="170">
        <v>0</v>
      </c>
      <c r="AU39" s="170">
        <v>0</v>
      </c>
      <c r="AV39" s="170">
        <v>0</v>
      </c>
      <c r="AW39" s="170">
        <v>0</v>
      </c>
      <c r="AX39" s="170">
        <v>0</v>
      </c>
      <c r="AY39" s="170">
        <v>0</v>
      </c>
      <c r="AZ39" s="170">
        <v>0</v>
      </c>
      <c r="BA39" s="170">
        <v>0</v>
      </c>
      <c r="BB39" s="170">
        <v>0</v>
      </c>
      <c r="BC39" s="170">
        <v>0</v>
      </c>
      <c r="BD39" s="170">
        <v>0</v>
      </c>
      <c r="BE39" s="170">
        <v>0</v>
      </c>
      <c r="BF39" s="170">
        <v>0</v>
      </c>
      <c r="BG39" s="170">
        <v>0</v>
      </c>
      <c r="BH39" s="170">
        <v>0</v>
      </c>
      <c r="BI39" s="170">
        <v>0</v>
      </c>
      <c r="BJ39" s="170">
        <v>0</v>
      </c>
      <c r="BK39" s="170">
        <v>0</v>
      </c>
    </row>
    <row r="40" spans="1:63" ht="14.25" customHeight="1" x14ac:dyDescent="0.35">
      <c r="A40" s="76" t="s">
        <v>203</v>
      </c>
      <c r="B40" s="170">
        <v>0</v>
      </c>
      <c r="C40" s="170">
        <v>0</v>
      </c>
      <c r="D40" s="170">
        <v>0</v>
      </c>
      <c r="E40" s="170">
        <v>0</v>
      </c>
      <c r="F40" s="170">
        <v>0</v>
      </c>
      <c r="G40" s="170">
        <v>0</v>
      </c>
      <c r="H40" s="170">
        <v>0</v>
      </c>
      <c r="I40" s="170">
        <v>0</v>
      </c>
      <c r="J40" s="170">
        <v>0</v>
      </c>
      <c r="K40" s="170">
        <v>0</v>
      </c>
      <c r="L40" s="170">
        <v>0</v>
      </c>
      <c r="M40" s="170">
        <v>0</v>
      </c>
      <c r="N40" s="170">
        <v>0</v>
      </c>
      <c r="O40" s="170">
        <v>0</v>
      </c>
      <c r="P40" s="170">
        <v>0</v>
      </c>
      <c r="Q40" s="170">
        <v>0</v>
      </c>
      <c r="R40" s="170">
        <v>0</v>
      </c>
      <c r="S40" s="170">
        <v>0</v>
      </c>
      <c r="T40" s="170">
        <v>0</v>
      </c>
      <c r="U40" s="170">
        <v>0</v>
      </c>
      <c r="V40" s="170">
        <v>0</v>
      </c>
      <c r="W40" s="170">
        <v>0</v>
      </c>
      <c r="X40" s="170">
        <v>0</v>
      </c>
      <c r="Y40" s="170">
        <v>0</v>
      </c>
      <c r="Z40" s="170">
        <v>0</v>
      </c>
      <c r="AA40" s="170">
        <v>0</v>
      </c>
      <c r="AB40" s="170">
        <v>0</v>
      </c>
      <c r="AC40" s="170">
        <v>0</v>
      </c>
      <c r="AD40" s="170">
        <v>0</v>
      </c>
      <c r="AE40" s="170">
        <v>0</v>
      </c>
      <c r="AF40" s="170">
        <v>0</v>
      </c>
      <c r="AG40" s="170">
        <v>0</v>
      </c>
      <c r="AH40" s="170">
        <v>0</v>
      </c>
      <c r="AI40" s="170">
        <v>0</v>
      </c>
      <c r="AJ40" s="170">
        <v>0</v>
      </c>
      <c r="AK40" s="170">
        <v>0</v>
      </c>
      <c r="AL40" s="170">
        <v>0</v>
      </c>
      <c r="AM40" s="170">
        <v>0</v>
      </c>
      <c r="AN40" s="170">
        <v>0</v>
      </c>
      <c r="AO40" s="170">
        <v>0</v>
      </c>
      <c r="AP40" s="170">
        <v>0</v>
      </c>
      <c r="AQ40" s="170">
        <v>0</v>
      </c>
      <c r="AR40" s="170">
        <v>0</v>
      </c>
      <c r="AS40" s="170">
        <v>0</v>
      </c>
      <c r="AT40" s="170">
        <v>0</v>
      </c>
      <c r="AU40" s="170">
        <v>0</v>
      </c>
      <c r="AV40" s="170">
        <v>0</v>
      </c>
      <c r="AW40" s="170">
        <v>0</v>
      </c>
      <c r="AX40" s="170">
        <v>0</v>
      </c>
      <c r="AY40" s="170">
        <v>0</v>
      </c>
      <c r="AZ40" s="170">
        <v>0</v>
      </c>
      <c r="BA40" s="170">
        <v>0</v>
      </c>
      <c r="BB40" s="170">
        <v>0</v>
      </c>
      <c r="BC40" s="170">
        <v>0</v>
      </c>
      <c r="BD40" s="170">
        <v>0</v>
      </c>
      <c r="BE40" s="170">
        <v>0</v>
      </c>
      <c r="BF40" s="170">
        <v>0</v>
      </c>
      <c r="BG40" s="170">
        <v>0</v>
      </c>
      <c r="BH40" s="170">
        <v>0</v>
      </c>
      <c r="BI40" s="170">
        <v>0</v>
      </c>
      <c r="BJ40" s="170">
        <v>0</v>
      </c>
      <c r="BK40" s="170">
        <v>0</v>
      </c>
    </row>
    <row r="41" spans="1:63" ht="14.25" customHeight="1" x14ac:dyDescent="0.35">
      <c r="A41" s="76" t="s">
        <v>225</v>
      </c>
      <c r="B41" s="170">
        <v>0</v>
      </c>
      <c r="C41" s="170">
        <v>0</v>
      </c>
      <c r="D41" s="170">
        <v>0</v>
      </c>
      <c r="E41" s="170">
        <v>0</v>
      </c>
      <c r="F41" s="170">
        <v>0</v>
      </c>
      <c r="G41" s="170">
        <v>0</v>
      </c>
      <c r="H41" s="170">
        <v>0</v>
      </c>
      <c r="I41" s="170">
        <v>0</v>
      </c>
      <c r="J41" s="170">
        <v>0</v>
      </c>
      <c r="K41" s="170">
        <v>0</v>
      </c>
      <c r="L41" s="170">
        <v>0</v>
      </c>
      <c r="M41" s="170">
        <v>0</v>
      </c>
      <c r="N41" s="170">
        <v>0</v>
      </c>
      <c r="O41" s="170">
        <v>0</v>
      </c>
      <c r="P41" s="170">
        <v>0</v>
      </c>
      <c r="Q41" s="170">
        <v>0</v>
      </c>
      <c r="R41" s="170">
        <v>0</v>
      </c>
      <c r="S41" s="170">
        <v>0</v>
      </c>
      <c r="T41" s="170">
        <v>0</v>
      </c>
      <c r="U41" s="170">
        <v>0</v>
      </c>
      <c r="V41" s="170">
        <v>0</v>
      </c>
      <c r="W41" s="170">
        <v>0</v>
      </c>
      <c r="X41" s="170">
        <v>0</v>
      </c>
      <c r="Y41" s="170">
        <v>0</v>
      </c>
      <c r="Z41" s="170">
        <v>0</v>
      </c>
      <c r="AA41" s="170">
        <v>0</v>
      </c>
      <c r="AB41" s="170">
        <v>0</v>
      </c>
      <c r="AC41" s="170">
        <v>0</v>
      </c>
      <c r="AD41" s="170">
        <v>0</v>
      </c>
      <c r="AE41" s="170">
        <v>0</v>
      </c>
      <c r="AF41" s="170">
        <v>0</v>
      </c>
      <c r="AG41" s="170">
        <v>0</v>
      </c>
      <c r="AH41" s="170">
        <v>0</v>
      </c>
      <c r="AI41" s="170">
        <v>0</v>
      </c>
      <c r="AJ41" s="170">
        <v>0</v>
      </c>
      <c r="AK41" s="170">
        <v>0</v>
      </c>
      <c r="AL41" s="170">
        <v>0</v>
      </c>
      <c r="AM41" s="170">
        <v>0</v>
      </c>
      <c r="AN41" s="170">
        <v>0</v>
      </c>
      <c r="AO41" s="170">
        <v>0</v>
      </c>
      <c r="AP41" s="170">
        <v>0</v>
      </c>
      <c r="AQ41" s="170">
        <v>0</v>
      </c>
      <c r="AR41" s="170">
        <v>0</v>
      </c>
      <c r="AS41" s="170">
        <v>0</v>
      </c>
      <c r="AT41" s="170">
        <v>0</v>
      </c>
      <c r="AU41" s="170">
        <v>0</v>
      </c>
      <c r="AV41" s="170">
        <v>0</v>
      </c>
      <c r="AW41" s="170">
        <v>0</v>
      </c>
      <c r="AX41" s="170">
        <v>0</v>
      </c>
      <c r="AY41" s="170">
        <v>0</v>
      </c>
      <c r="AZ41" s="170">
        <v>0</v>
      </c>
      <c r="BA41" s="170">
        <v>0</v>
      </c>
      <c r="BB41" s="170">
        <v>0</v>
      </c>
      <c r="BC41" s="170">
        <v>0</v>
      </c>
      <c r="BD41" s="170">
        <v>0</v>
      </c>
      <c r="BE41" s="170">
        <v>0</v>
      </c>
      <c r="BF41" s="170">
        <v>0</v>
      </c>
      <c r="BG41" s="170">
        <v>0</v>
      </c>
      <c r="BH41" s="170">
        <v>0</v>
      </c>
      <c r="BI41" s="170">
        <v>0</v>
      </c>
      <c r="BJ41" s="170">
        <v>0</v>
      </c>
      <c r="BK41" s="170">
        <v>0</v>
      </c>
    </row>
    <row r="42" spans="1:63" ht="14.25" customHeight="1" x14ac:dyDescent="0.35">
      <c r="A42" s="76" t="s">
        <v>204</v>
      </c>
      <c r="B42" s="170">
        <v>0</v>
      </c>
      <c r="C42" s="170">
        <v>0</v>
      </c>
      <c r="D42" s="170">
        <v>0</v>
      </c>
      <c r="E42" s="170">
        <v>0</v>
      </c>
      <c r="F42" s="170">
        <v>0</v>
      </c>
      <c r="G42" s="170">
        <v>0</v>
      </c>
      <c r="H42" s="170">
        <v>0</v>
      </c>
      <c r="I42" s="170">
        <v>0</v>
      </c>
      <c r="J42" s="170">
        <v>0</v>
      </c>
      <c r="K42" s="170">
        <v>0</v>
      </c>
      <c r="L42" s="170">
        <v>0</v>
      </c>
      <c r="M42" s="170">
        <v>0</v>
      </c>
      <c r="N42" s="170">
        <v>0</v>
      </c>
      <c r="O42" s="170">
        <v>0</v>
      </c>
      <c r="P42" s="170">
        <v>0</v>
      </c>
      <c r="Q42" s="170">
        <v>0</v>
      </c>
      <c r="R42" s="170">
        <v>0</v>
      </c>
      <c r="S42" s="170">
        <v>0</v>
      </c>
      <c r="T42" s="170">
        <v>0</v>
      </c>
      <c r="U42" s="170">
        <v>0</v>
      </c>
      <c r="V42" s="170">
        <v>0</v>
      </c>
      <c r="W42" s="170">
        <v>0</v>
      </c>
      <c r="X42" s="170">
        <v>0</v>
      </c>
      <c r="Y42" s="170">
        <v>0</v>
      </c>
      <c r="Z42" s="170">
        <v>0</v>
      </c>
      <c r="AA42" s="170">
        <v>0</v>
      </c>
      <c r="AB42" s="170">
        <v>0</v>
      </c>
      <c r="AC42" s="170">
        <v>0</v>
      </c>
      <c r="AD42" s="170">
        <v>0</v>
      </c>
      <c r="AE42" s="170">
        <v>0</v>
      </c>
      <c r="AF42" s="170">
        <v>0</v>
      </c>
      <c r="AG42" s="170">
        <v>0</v>
      </c>
      <c r="AH42" s="170">
        <v>0</v>
      </c>
      <c r="AI42" s="170">
        <v>0</v>
      </c>
      <c r="AJ42" s="170">
        <v>0</v>
      </c>
      <c r="AK42" s="170">
        <v>0</v>
      </c>
      <c r="AL42" s="170">
        <v>0</v>
      </c>
      <c r="AM42" s="170">
        <v>0</v>
      </c>
      <c r="AN42" s="170">
        <v>0</v>
      </c>
      <c r="AO42" s="170">
        <v>0</v>
      </c>
      <c r="AP42" s="170">
        <v>0</v>
      </c>
      <c r="AQ42" s="170">
        <v>0</v>
      </c>
      <c r="AR42" s="170">
        <v>0</v>
      </c>
      <c r="AS42" s="170">
        <v>0</v>
      </c>
      <c r="AT42" s="170">
        <v>0</v>
      </c>
      <c r="AU42" s="170">
        <v>0</v>
      </c>
      <c r="AV42" s="170">
        <v>0</v>
      </c>
      <c r="AW42" s="170">
        <v>0</v>
      </c>
      <c r="AX42" s="170">
        <v>0</v>
      </c>
      <c r="AY42" s="170">
        <v>0</v>
      </c>
      <c r="AZ42" s="170">
        <v>0</v>
      </c>
      <c r="BA42" s="170">
        <v>0</v>
      </c>
      <c r="BB42" s="170">
        <v>0</v>
      </c>
      <c r="BC42" s="170">
        <v>0</v>
      </c>
      <c r="BD42" s="170">
        <v>0</v>
      </c>
      <c r="BE42" s="170">
        <v>0</v>
      </c>
      <c r="BF42" s="170">
        <v>0</v>
      </c>
      <c r="BG42" s="170">
        <v>0</v>
      </c>
      <c r="BH42" s="170">
        <v>0</v>
      </c>
      <c r="BI42" s="170">
        <v>0</v>
      </c>
      <c r="BJ42" s="170">
        <v>0</v>
      </c>
      <c r="BK42" s="170">
        <v>0</v>
      </c>
    </row>
    <row r="43" spans="1:63" ht="14.25" customHeight="1" x14ac:dyDescent="0.35">
      <c r="A43" s="76" t="s">
        <v>146</v>
      </c>
      <c r="B43" s="170">
        <v>0</v>
      </c>
      <c r="C43" s="170">
        <v>0</v>
      </c>
      <c r="D43" s="170">
        <v>0</v>
      </c>
      <c r="E43" s="170">
        <v>0</v>
      </c>
      <c r="F43" s="170">
        <v>0</v>
      </c>
      <c r="G43" s="170">
        <v>0</v>
      </c>
      <c r="H43" s="170">
        <v>0</v>
      </c>
      <c r="I43" s="170">
        <v>0</v>
      </c>
      <c r="J43" s="170">
        <v>0</v>
      </c>
      <c r="K43" s="170">
        <v>0</v>
      </c>
      <c r="L43" s="170">
        <v>0</v>
      </c>
      <c r="M43" s="170">
        <v>0</v>
      </c>
      <c r="N43" s="170">
        <v>0</v>
      </c>
      <c r="O43" s="170">
        <v>0</v>
      </c>
      <c r="P43" s="170">
        <v>0</v>
      </c>
      <c r="Q43" s="170">
        <v>0</v>
      </c>
      <c r="R43" s="170">
        <v>0</v>
      </c>
      <c r="S43" s="170">
        <v>0</v>
      </c>
      <c r="T43" s="170">
        <v>0</v>
      </c>
      <c r="U43" s="170">
        <v>0</v>
      </c>
      <c r="V43" s="170">
        <v>0</v>
      </c>
      <c r="W43" s="170">
        <v>0</v>
      </c>
      <c r="X43" s="170">
        <v>0</v>
      </c>
      <c r="Y43" s="170">
        <v>0</v>
      </c>
      <c r="Z43" s="170">
        <v>0</v>
      </c>
      <c r="AA43" s="170">
        <v>0</v>
      </c>
      <c r="AB43" s="170">
        <v>0</v>
      </c>
      <c r="AC43" s="170">
        <v>0</v>
      </c>
      <c r="AD43" s="170">
        <v>0</v>
      </c>
      <c r="AE43" s="170">
        <v>0</v>
      </c>
      <c r="AF43" s="170">
        <v>0</v>
      </c>
      <c r="AG43" s="170">
        <v>0</v>
      </c>
      <c r="AH43" s="170">
        <v>0</v>
      </c>
      <c r="AI43" s="170">
        <v>0</v>
      </c>
      <c r="AJ43" s="170">
        <v>0</v>
      </c>
      <c r="AK43" s="170">
        <v>0</v>
      </c>
      <c r="AL43" s="170">
        <v>0</v>
      </c>
      <c r="AM43" s="170">
        <v>0</v>
      </c>
      <c r="AN43" s="170">
        <v>0</v>
      </c>
      <c r="AO43" s="170">
        <v>0</v>
      </c>
      <c r="AP43" s="170">
        <v>0</v>
      </c>
      <c r="AQ43" s="170">
        <v>0</v>
      </c>
      <c r="AR43" s="170">
        <v>0</v>
      </c>
      <c r="AS43" s="170">
        <v>0</v>
      </c>
      <c r="AT43" s="170">
        <v>0</v>
      </c>
      <c r="AU43" s="170">
        <v>0</v>
      </c>
      <c r="AV43" s="170">
        <v>0</v>
      </c>
      <c r="AW43" s="170">
        <v>0</v>
      </c>
      <c r="AX43" s="170">
        <v>0</v>
      </c>
      <c r="AY43" s="170">
        <v>0</v>
      </c>
      <c r="AZ43" s="170">
        <v>0</v>
      </c>
      <c r="BA43" s="170">
        <v>0</v>
      </c>
      <c r="BB43" s="170">
        <v>0</v>
      </c>
      <c r="BC43" s="170">
        <v>0</v>
      </c>
      <c r="BD43" s="170">
        <v>0</v>
      </c>
      <c r="BE43" s="170">
        <v>0</v>
      </c>
      <c r="BF43" s="170">
        <v>0</v>
      </c>
      <c r="BG43" s="170">
        <v>0</v>
      </c>
      <c r="BH43" s="170">
        <v>0</v>
      </c>
      <c r="BI43" s="170">
        <v>0</v>
      </c>
      <c r="BJ43" s="170">
        <v>0</v>
      </c>
      <c r="BK43" s="170">
        <v>0</v>
      </c>
    </row>
    <row r="44" spans="1:63" ht="14.25" customHeight="1" x14ac:dyDescent="0.35">
      <c r="A44" s="76" t="s">
        <v>205</v>
      </c>
      <c r="B44" s="170">
        <v>0</v>
      </c>
      <c r="C44" s="170">
        <v>0</v>
      </c>
      <c r="D44" s="170">
        <v>0</v>
      </c>
      <c r="E44" s="170">
        <v>0</v>
      </c>
      <c r="F44" s="170">
        <v>0</v>
      </c>
      <c r="G44" s="170">
        <v>0</v>
      </c>
      <c r="H44" s="170">
        <v>0</v>
      </c>
      <c r="I44" s="170">
        <v>0</v>
      </c>
      <c r="J44" s="170">
        <v>0</v>
      </c>
      <c r="K44" s="170">
        <v>0</v>
      </c>
      <c r="L44" s="170">
        <v>0</v>
      </c>
      <c r="M44" s="170">
        <v>0</v>
      </c>
      <c r="N44" s="170">
        <v>0</v>
      </c>
      <c r="O44" s="170">
        <v>0</v>
      </c>
      <c r="P44" s="170">
        <v>0</v>
      </c>
      <c r="Q44" s="170">
        <v>0</v>
      </c>
      <c r="R44" s="170">
        <v>0</v>
      </c>
      <c r="S44" s="170">
        <v>0</v>
      </c>
      <c r="T44" s="170">
        <v>0</v>
      </c>
      <c r="U44" s="170">
        <v>0</v>
      </c>
      <c r="V44" s="170">
        <v>0</v>
      </c>
      <c r="W44" s="170">
        <v>0</v>
      </c>
      <c r="X44" s="170">
        <v>0</v>
      </c>
      <c r="Y44" s="170">
        <v>0</v>
      </c>
      <c r="Z44" s="170">
        <v>0</v>
      </c>
      <c r="AA44" s="170">
        <v>0</v>
      </c>
      <c r="AB44" s="170">
        <v>0</v>
      </c>
      <c r="AC44" s="170">
        <v>0</v>
      </c>
      <c r="AD44" s="170">
        <v>0</v>
      </c>
      <c r="AE44" s="170">
        <v>0</v>
      </c>
      <c r="AF44" s="170">
        <v>0</v>
      </c>
      <c r="AG44" s="170">
        <v>0</v>
      </c>
      <c r="AH44" s="170">
        <v>0</v>
      </c>
      <c r="AI44" s="170">
        <v>0</v>
      </c>
      <c r="AJ44" s="170">
        <v>0</v>
      </c>
      <c r="AK44" s="170">
        <v>0</v>
      </c>
      <c r="AL44" s="170">
        <v>0</v>
      </c>
      <c r="AM44" s="170">
        <v>0</v>
      </c>
      <c r="AN44" s="170">
        <v>0</v>
      </c>
      <c r="AO44" s="170">
        <v>0</v>
      </c>
      <c r="AP44" s="170">
        <v>0</v>
      </c>
      <c r="AQ44" s="170">
        <v>0</v>
      </c>
      <c r="AR44" s="170">
        <v>0</v>
      </c>
      <c r="AS44" s="170">
        <v>0</v>
      </c>
      <c r="AT44" s="170">
        <v>0</v>
      </c>
      <c r="AU44" s="170">
        <v>0</v>
      </c>
      <c r="AV44" s="170">
        <v>0</v>
      </c>
      <c r="AW44" s="170">
        <v>0</v>
      </c>
      <c r="AX44" s="170">
        <v>0</v>
      </c>
      <c r="AY44" s="170">
        <v>0</v>
      </c>
      <c r="AZ44" s="170">
        <v>0</v>
      </c>
      <c r="BA44" s="170">
        <v>0</v>
      </c>
      <c r="BB44" s="170">
        <v>0</v>
      </c>
      <c r="BC44" s="170">
        <v>0</v>
      </c>
      <c r="BD44" s="170">
        <v>0</v>
      </c>
      <c r="BE44" s="170">
        <v>0</v>
      </c>
      <c r="BF44" s="170">
        <v>0</v>
      </c>
      <c r="BG44" s="170">
        <v>0</v>
      </c>
      <c r="BH44" s="170">
        <v>0</v>
      </c>
      <c r="BI44" s="170">
        <v>0</v>
      </c>
      <c r="BJ44" s="170">
        <v>0</v>
      </c>
      <c r="BK44" s="170">
        <v>0</v>
      </c>
    </row>
    <row r="45" spans="1:63" ht="14.25" customHeight="1" x14ac:dyDescent="0.35">
      <c r="A45" s="76" t="s">
        <v>148</v>
      </c>
      <c r="B45" s="170">
        <v>0</v>
      </c>
      <c r="C45" s="170">
        <v>0</v>
      </c>
      <c r="D45" s="170">
        <v>0</v>
      </c>
      <c r="E45" s="170">
        <v>0</v>
      </c>
      <c r="F45" s="170">
        <v>0</v>
      </c>
      <c r="G45" s="170">
        <v>0</v>
      </c>
      <c r="H45" s="170">
        <v>0</v>
      </c>
      <c r="I45" s="170">
        <v>0</v>
      </c>
      <c r="J45" s="170">
        <v>0</v>
      </c>
      <c r="K45" s="170">
        <v>0</v>
      </c>
      <c r="L45" s="170">
        <v>0</v>
      </c>
      <c r="M45" s="170">
        <v>0</v>
      </c>
      <c r="N45" s="170">
        <v>0</v>
      </c>
      <c r="O45" s="170">
        <v>0</v>
      </c>
      <c r="P45" s="170">
        <v>0</v>
      </c>
      <c r="Q45" s="170">
        <v>0</v>
      </c>
      <c r="R45" s="170">
        <v>0</v>
      </c>
      <c r="S45" s="170">
        <v>0</v>
      </c>
      <c r="T45" s="170">
        <v>0</v>
      </c>
      <c r="U45" s="170">
        <v>0</v>
      </c>
      <c r="V45" s="170">
        <v>0</v>
      </c>
      <c r="W45" s="170">
        <v>0</v>
      </c>
      <c r="X45" s="170">
        <v>0</v>
      </c>
      <c r="Y45" s="170">
        <v>0</v>
      </c>
      <c r="Z45" s="170">
        <v>0</v>
      </c>
      <c r="AA45" s="170">
        <v>0</v>
      </c>
      <c r="AB45" s="170">
        <v>0</v>
      </c>
      <c r="AC45" s="170">
        <v>0</v>
      </c>
      <c r="AD45" s="170">
        <v>0</v>
      </c>
      <c r="AE45" s="170">
        <v>0</v>
      </c>
      <c r="AF45" s="170">
        <v>0</v>
      </c>
      <c r="AG45" s="170">
        <v>0</v>
      </c>
      <c r="AH45" s="170">
        <v>0</v>
      </c>
      <c r="AI45" s="170">
        <v>0</v>
      </c>
      <c r="AJ45" s="170">
        <v>0</v>
      </c>
      <c r="AK45" s="170">
        <v>0</v>
      </c>
      <c r="AL45" s="170">
        <v>0</v>
      </c>
      <c r="AM45" s="170">
        <v>0</v>
      </c>
      <c r="AN45" s="170">
        <v>0</v>
      </c>
      <c r="AO45" s="170">
        <v>0</v>
      </c>
      <c r="AP45" s="170">
        <v>0</v>
      </c>
      <c r="AQ45" s="170">
        <v>0</v>
      </c>
      <c r="AR45" s="170">
        <v>0</v>
      </c>
      <c r="AS45" s="170">
        <v>0</v>
      </c>
      <c r="AT45" s="170">
        <v>0</v>
      </c>
      <c r="AU45" s="170">
        <v>0</v>
      </c>
      <c r="AV45" s="170">
        <v>0</v>
      </c>
      <c r="AW45" s="170">
        <v>0</v>
      </c>
      <c r="AX45" s="170">
        <v>0</v>
      </c>
      <c r="AY45" s="170">
        <v>0</v>
      </c>
      <c r="AZ45" s="170">
        <v>0</v>
      </c>
      <c r="BA45" s="170">
        <v>0</v>
      </c>
      <c r="BB45" s="170">
        <v>0</v>
      </c>
      <c r="BC45" s="170">
        <v>0</v>
      </c>
      <c r="BD45" s="170">
        <v>0</v>
      </c>
      <c r="BE45" s="170">
        <v>0</v>
      </c>
      <c r="BF45" s="170">
        <v>0</v>
      </c>
      <c r="BG45" s="170">
        <v>0</v>
      </c>
      <c r="BH45" s="170">
        <v>0</v>
      </c>
      <c r="BI45" s="170">
        <v>0</v>
      </c>
      <c r="BJ45" s="170">
        <v>0</v>
      </c>
      <c r="BK45" s="170">
        <v>0</v>
      </c>
    </row>
    <row r="46" spans="1:63" ht="14.25" customHeight="1" x14ac:dyDescent="0.35">
      <c r="A46" s="76" t="s">
        <v>149</v>
      </c>
      <c r="B46" s="170">
        <v>0</v>
      </c>
      <c r="C46" s="170">
        <v>0</v>
      </c>
      <c r="D46" s="170">
        <v>0</v>
      </c>
      <c r="E46" s="170">
        <v>0</v>
      </c>
      <c r="F46" s="170">
        <v>0</v>
      </c>
      <c r="G46" s="170">
        <v>0</v>
      </c>
      <c r="H46" s="170">
        <v>0</v>
      </c>
      <c r="I46" s="170">
        <v>0</v>
      </c>
      <c r="J46" s="170">
        <v>0</v>
      </c>
      <c r="K46" s="170">
        <v>0</v>
      </c>
      <c r="L46" s="170">
        <v>0</v>
      </c>
      <c r="M46" s="170">
        <v>0</v>
      </c>
      <c r="N46" s="170">
        <v>0</v>
      </c>
      <c r="O46" s="170">
        <v>0</v>
      </c>
      <c r="P46" s="170">
        <v>0</v>
      </c>
      <c r="Q46" s="170">
        <v>0</v>
      </c>
      <c r="R46" s="170">
        <v>0</v>
      </c>
      <c r="S46" s="170">
        <v>0</v>
      </c>
      <c r="T46" s="170">
        <v>0</v>
      </c>
      <c r="U46" s="170">
        <v>0</v>
      </c>
      <c r="V46" s="170">
        <v>0</v>
      </c>
      <c r="W46" s="170">
        <v>0</v>
      </c>
      <c r="X46" s="170">
        <v>0</v>
      </c>
      <c r="Y46" s="170">
        <v>0</v>
      </c>
      <c r="Z46" s="170">
        <v>0</v>
      </c>
      <c r="AA46" s="170">
        <v>0</v>
      </c>
      <c r="AB46" s="170">
        <v>0</v>
      </c>
      <c r="AC46" s="170">
        <v>0</v>
      </c>
      <c r="AD46" s="170">
        <v>0</v>
      </c>
      <c r="AE46" s="170">
        <v>0</v>
      </c>
      <c r="AF46" s="170">
        <v>0</v>
      </c>
      <c r="AG46" s="170">
        <v>0</v>
      </c>
      <c r="AH46" s="170">
        <v>0</v>
      </c>
      <c r="AI46" s="170">
        <v>0</v>
      </c>
      <c r="AJ46" s="170">
        <v>0</v>
      </c>
      <c r="AK46" s="170">
        <v>0</v>
      </c>
      <c r="AL46" s="170">
        <v>0</v>
      </c>
      <c r="AM46" s="170">
        <v>0</v>
      </c>
      <c r="AN46" s="170">
        <v>0</v>
      </c>
      <c r="AO46" s="170">
        <v>0</v>
      </c>
      <c r="AP46" s="170">
        <v>0</v>
      </c>
      <c r="AQ46" s="170">
        <v>0</v>
      </c>
      <c r="AR46" s="170">
        <v>0</v>
      </c>
      <c r="AS46" s="170">
        <v>0</v>
      </c>
      <c r="AT46" s="170">
        <v>0</v>
      </c>
      <c r="AU46" s="170">
        <v>0</v>
      </c>
      <c r="AV46" s="170">
        <v>0</v>
      </c>
      <c r="AW46" s="170">
        <v>0</v>
      </c>
      <c r="AX46" s="170">
        <v>0</v>
      </c>
      <c r="AY46" s="170">
        <v>0</v>
      </c>
      <c r="AZ46" s="170">
        <v>0</v>
      </c>
      <c r="BA46" s="170">
        <v>0</v>
      </c>
      <c r="BB46" s="170">
        <v>0</v>
      </c>
      <c r="BC46" s="170">
        <v>0</v>
      </c>
      <c r="BD46" s="170">
        <v>0</v>
      </c>
      <c r="BE46" s="170">
        <v>0</v>
      </c>
      <c r="BF46" s="170">
        <v>0</v>
      </c>
      <c r="BG46" s="170">
        <v>0</v>
      </c>
      <c r="BH46" s="170">
        <v>0</v>
      </c>
      <c r="BI46" s="170">
        <v>0</v>
      </c>
      <c r="BJ46" s="170">
        <v>0</v>
      </c>
      <c r="BK46" s="170">
        <v>0</v>
      </c>
    </row>
    <row r="47" spans="1:63" ht="14.25" customHeight="1" x14ac:dyDescent="0.35">
      <c r="A47" s="77"/>
      <c r="B47" s="31"/>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c r="BA47" s="31"/>
      <c r="BB47" s="31"/>
      <c r="BC47" s="31"/>
      <c r="BD47" s="31"/>
      <c r="BE47" s="31"/>
      <c r="BF47" s="31"/>
      <c r="BG47" s="31"/>
      <c r="BH47" s="31"/>
      <c r="BI47" s="31"/>
      <c r="BJ47" s="31"/>
      <c r="BK47" s="31"/>
    </row>
    <row r="48" spans="1:63" ht="14.25" customHeight="1" x14ac:dyDescent="0.35">
      <c r="A48" s="330" t="s">
        <v>1173</v>
      </c>
      <c r="B48" s="31"/>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c r="BA48" s="31"/>
      <c r="BB48" s="31"/>
      <c r="BC48" s="31"/>
      <c r="BD48" s="31"/>
      <c r="BE48" s="31"/>
      <c r="BF48" s="31"/>
      <c r="BG48" s="31"/>
      <c r="BH48" s="31"/>
      <c r="BI48" s="31"/>
      <c r="BJ48" s="31"/>
      <c r="BK48" s="31"/>
    </row>
    <row r="49" spans="1:63" ht="14.25" customHeight="1" x14ac:dyDescent="0.35">
      <c r="B49" s="31"/>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c r="AS49" s="31"/>
      <c r="AT49" s="31"/>
      <c r="AU49" s="31"/>
      <c r="AV49" s="31"/>
      <c r="AW49" s="31"/>
      <c r="AX49" s="31"/>
      <c r="AY49" s="31"/>
      <c r="AZ49" s="31"/>
      <c r="BA49" s="31"/>
      <c r="BB49" s="31"/>
      <c r="BC49" s="31"/>
      <c r="BD49" s="31"/>
      <c r="BE49" s="31"/>
      <c r="BF49" s="31"/>
      <c r="BG49" s="31"/>
      <c r="BH49" s="31"/>
      <c r="BI49" s="31"/>
      <c r="BJ49" s="31"/>
      <c r="BK49" s="31"/>
    </row>
    <row r="50" spans="1:63" ht="14.25" customHeight="1" x14ac:dyDescent="0.35">
      <c r="A50" s="39" t="s">
        <v>305</v>
      </c>
    </row>
    <row r="51" spans="1:63" ht="14.25" customHeight="1" x14ac:dyDescent="0.35">
      <c r="A51" s="168" t="s">
        <v>30</v>
      </c>
    </row>
    <row r="52" spans="1:63" ht="14.25" customHeight="1" x14ac:dyDescent="0.35">
      <c r="A52" s="161">
        <v>2025</v>
      </c>
    </row>
    <row r="53" spans="1:63" ht="14.25" customHeight="1" x14ac:dyDescent="0.35">
      <c r="A53" s="232"/>
    </row>
    <row r="54" spans="1:63" ht="14.25" customHeight="1" x14ac:dyDescent="0.35">
      <c r="A54" s="144" t="s">
        <v>1430</v>
      </c>
    </row>
    <row r="55" spans="1:63" ht="14.25" customHeight="1" x14ac:dyDescent="0.35">
      <c r="A55" s="67" t="s">
        <v>546</v>
      </c>
      <c r="B55" s="173" t="s">
        <v>240</v>
      </c>
      <c r="C55" s="173" t="s">
        <v>241</v>
      </c>
      <c r="D55" s="173" t="s">
        <v>242</v>
      </c>
      <c r="E55" s="173" t="s">
        <v>243</v>
      </c>
      <c r="F55" s="173" t="s">
        <v>244</v>
      </c>
      <c r="G55" s="173" t="s">
        <v>245</v>
      </c>
      <c r="H55" s="173" t="s">
        <v>246</v>
      </c>
      <c r="I55" s="173" t="s">
        <v>247</v>
      </c>
      <c r="J55" s="173" t="s">
        <v>248</v>
      </c>
      <c r="K55" s="173" t="s">
        <v>249</v>
      </c>
      <c r="L55" s="173" t="s">
        <v>250</v>
      </c>
      <c r="M55" s="173" t="s">
        <v>251</v>
      </c>
      <c r="N55" s="173" t="s">
        <v>252</v>
      </c>
      <c r="O55" s="173" t="s">
        <v>253</v>
      </c>
      <c r="P55" s="173" t="s">
        <v>254</v>
      </c>
      <c r="Q55" s="173" t="s">
        <v>255</v>
      </c>
      <c r="R55" s="173" t="s">
        <v>256</v>
      </c>
      <c r="S55" s="173" t="s">
        <v>257</v>
      </c>
      <c r="T55" s="173" t="s">
        <v>258</v>
      </c>
      <c r="U55" s="173" t="s">
        <v>259</v>
      </c>
      <c r="V55" s="173" t="s">
        <v>260</v>
      </c>
      <c r="W55" s="173" t="s">
        <v>261</v>
      </c>
      <c r="X55" s="173" t="s">
        <v>262</v>
      </c>
      <c r="Y55" s="173" t="s">
        <v>263</v>
      </c>
      <c r="Z55" s="173" t="s">
        <v>264</v>
      </c>
      <c r="AA55" s="173" t="s">
        <v>265</v>
      </c>
      <c r="AB55" s="173" t="s">
        <v>266</v>
      </c>
      <c r="AC55" s="173" t="s">
        <v>267</v>
      </c>
      <c r="AD55" s="173" t="s">
        <v>268</v>
      </c>
      <c r="AE55" s="173" t="s">
        <v>269</v>
      </c>
      <c r="AF55" s="173" t="s">
        <v>270</v>
      </c>
      <c r="AG55" s="173" t="s">
        <v>271</v>
      </c>
      <c r="AH55" s="173" t="s">
        <v>272</v>
      </c>
      <c r="AI55" s="173" t="s">
        <v>273</v>
      </c>
      <c r="AJ55" s="173" t="s">
        <v>274</v>
      </c>
      <c r="AK55" s="173" t="s">
        <v>275</v>
      </c>
      <c r="AL55" s="173" t="s">
        <v>276</v>
      </c>
      <c r="AM55" s="173" t="s">
        <v>277</v>
      </c>
      <c r="AN55" s="173" t="s">
        <v>278</v>
      </c>
      <c r="AO55" s="173" t="s">
        <v>279</v>
      </c>
      <c r="AP55" s="173" t="s">
        <v>280</v>
      </c>
      <c r="AQ55" s="173" t="s">
        <v>281</v>
      </c>
      <c r="AR55" s="173" t="s">
        <v>282</v>
      </c>
      <c r="AS55" s="173" t="s">
        <v>283</v>
      </c>
      <c r="AT55" s="173" t="s">
        <v>284</v>
      </c>
      <c r="AU55" s="173" t="s">
        <v>285</v>
      </c>
      <c r="AV55" s="173" t="s">
        <v>286</v>
      </c>
      <c r="AW55" s="173" t="s">
        <v>287</v>
      </c>
      <c r="AX55" s="173" t="s">
        <v>288</v>
      </c>
      <c r="AY55" s="173" t="s">
        <v>289</v>
      </c>
      <c r="AZ55" s="173" t="s">
        <v>290</v>
      </c>
      <c r="BA55" s="173" t="s">
        <v>291</v>
      </c>
      <c r="BB55" s="173" t="s">
        <v>292</v>
      </c>
      <c r="BC55" s="173" t="s">
        <v>293</v>
      </c>
      <c r="BD55" s="173" t="s">
        <v>294</v>
      </c>
      <c r="BE55" s="173" t="s">
        <v>295</v>
      </c>
      <c r="BF55" s="173" t="s">
        <v>296</v>
      </c>
      <c r="BG55" s="173" t="s">
        <v>297</v>
      </c>
      <c r="BH55" s="173" t="s">
        <v>298</v>
      </c>
      <c r="BI55" s="173" t="s">
        <v>299</v>
      </c>
      <c r="BJ55" s="173" t="s">
        <v>300</v>
      </c>
      <c r="BK55" s="173" t="s">
        <v>301</v>
      </c>
    </row>
    <row r="56" spans="1:63" ht="14.25" customHeight="1" x14ac:dyDescent="0.35">
      <c r="A56" s="3" t="s">
        <v>302</v>
      </c>
      <c r="B56" s="161">
        <v>0</v>
      </c>
      <c r="C56" s="161">
        <v>0</v>
      </c>
      <c r="D56" s="161">
        <v>0</v>
      </c>
      <c r="E56" s="161">
        <v>0</v>
      </c>
      <c r="F56" s="161">
        <v>0</v>
      </c>
      <c r="G56" s="161">
        <v>0</v>
      </c>
      <c r="H56" s="161">
        <v>0</v>
      </c>
      <c r="I56" s="161">
        <v>0</v>
      </c>
      <c r="J56" s="161">
        <v>0</v>
      </c>
      <c r="K56" s="161">
        <v>0</v>
      </c>
      <c r="L56" s="161">
        <v>0</v>
      </c>
      <c r="M56" s="161">
        <v>0</v>
      </c>
      <c r="N56" s="161">
        <v>0</v>
      </c>
      <c r="O56" s="161">
        <v>0</v>
      </c>
      <c r="P56" s="161">
        <v>0</v>
      </c>
      <c r="Q56" s="161">
        <v>0</v>
      </c>
      <c r="R56" s="161">
        <v>0</v>
      </c>
      <c r="S56" s="161">
        <v>0</v>
      </c>
      <c r="T56" s="161">
        <v>0</v>
      </c>
      <c r="U56" s="161">
        <v>0</v>
      </c>
      <c r="V56" s="161">
        <v>0</v>
      </c>
      <c r="W56" s="161">
        <v>0</v>
      </c>
      <c r="X56" s="161">
        <v>0</v>
      </c>
      <c r="Y56" s="161">
        <v>0</v>
      </c>
      <c r="Z56" s="161">
        <v>0</v>
      </c>
      <c r="AA56" s="161">
        <v>0</v>
      </c>
      <c r="AB56" s="161">
        <v>0</v>
      </c>
      <c r="AC56" s="161">
        <v>0</v>
      </c>
      <c r="AD56" s="161">
        <v>0</v>
      </c>
      <c r="AE56" s="161">
        <v>0</v>
      </c>
      <c r="AF56" s="161">
        <v>0</v>
      </c>
      <c r="AG56" s="161">
        <v>0</v>
      </c>
      <c r="AH56" s="161">
        <v>0</v>
      </c>
      <c r="AI56" s="161">
        <v>0</v>
      </c>
      <c r="AJ56" s="161">
        <v>0</v>
      </c>
      <c r="AK56" s="161">
        <v>0</v>
      </c>
      <c r="AL56" s="161">
        <v>0</v>
      </c>
      <c r="AM56" s="161">
        <v>0</v>
      </c>
      <c r="AN56" s="161">
        <v>0</v>
      </c>
      <c r="AO56" s="161">
        <v>0</v>
      </c>
      <c r="AP56" s="161">
        <v>0</v>
      </c>
      <c r="AQ56" s="161">
        <v>0</v>
      </c>
      <c r="AR56" s="161">
        <v>0</v>
      </c>
      <c r="AS56" s="161">
        <v>0</v>
      </c>
      <c r="AT56" s="161">
        <v>0</v>
      </c>
      <c r="AU56" s="161">
        <v>0</v>
      </c>
      <c r="AV56" s="161">
        <v>0</v>
      </c>
      <c r="AW56" s="161">
        <v>0</v>
      </c>
      <c r="AX56" s="161">
        <v>0</v>
      </c>
      <c r="AY56" s="161">
        <v>0</v>
      </c>
      <c r="AZ56" s="161">
        <v>0</v>
      </c>
      <c r="BA56" s="161">
        <v>0</v>
      </c>
      <c r="BB56" s="161">
        <v>0</v>
      </c>
      <c r="BC56" s="161">
        <v>0</v>
      </c>
      <c r="BD56" s="161">
        <v>0</v>
      </c>
      <c r="BE56" s="161">
        <v>0</v>
      </c>
      <c r="BF56" s="161">
        <v>0</v>
      </c>
      <c r="BG56" s="161">
        <v>0</v>
      </c>
      <c r="BH56" s="161">
        <v>0</v>
      </c>
      <c r="BI56" s="161">
        <v>0</v>
      </c>
      <c r="BJ56" s="161">
        <v>0</v>
      </c>
      <c r="BK56" s="161">
        <v>0</v>
      </c>
    </row>
    <row r="57" spans="1:63" ht="14.25" customHeight="1" x14ac:dyDescent="0.35">
      <c r="A57" s="62" t="s">
        <v>154</v>
      </c>
      <c r="B57" s="161">
        <v>0</v>
      </c>
      <c r="C57" s="161">
        <v>0</v>
      </c>
      <c r="D57" s="161">
        <v>0</v>
      </c>
      <c r="E57" s="161">
        <v>0</v>
      </c>
      <c r="F57" s="161">
        <v>0</v>
      </c>
      <c r="G57" s="161">
        <v>0</v>
      </c>
      <c r="H57" s="161">
        <v>0</v>
      </c>
      <c r="I57" s="161">
        <v>0</v>
      </c>
      <c r="J57" s="161">
        <v>0</v>
      </c>
      <c r="K57" s="161">
        <v>0</v>
      </c>
      <c r="L57" s="161">
        <v>0</v>
      </c>
      <c r="M57" s="161">
        <v>0</v>
      </c>
      <c r="N57" s="161">
        <v>0</v>
      </c>
      <c r="O57" s="161">
        <v>0</v>
      </c>
      <c r="P57" s="161">
        <v>0</v>
      </c>
      <c r="Q57" s="161">
        <v>0</v>
      </c>
      <c r="R57" s="161">
        <v>0</v>
      </c>
      <c r="S57" s="161">
        <v>0</v>
      </c>
      <c r="T57" s="161">
        <v>0</v>
      </c>
      <c r="U57" s="161">
        <v>0</v>
      </c>
      <c r="V57" s="161">
        <v>0</v>
      </c>
      <c r="W57" s="161">
        <v>0</v>
      </c>
      <c r="X57" s="161">
        <v>0</v>
      </c>
      <c r="Y57" s="161">
        <v>0</v>
      </c>
      <c r="Z57" s="161">
        <v>0</v>
      </c>
      <c r="AA57" s="161">
        <v>0</v>
      </c>
      <c r="AB57" s="161">
        <v>0</v>
      </c>
      <c r="AC57" s="161">
        <v>0</v>
      </c>
      <c r="AD57" s="161">
        <v>0</v>
      </c>
      <c r="AE57" s="161">
        <v>0</v>
      </c>
      <c r="AF57" s="161">
        <v>0</v>
      </c>
      <c r="AG57" s="161">
        <v>0</v>
      </c>
      <c r="AH57" s="161">
        <v>0</v>
      </c>
      <c r="AI57" s="161">
        <v>0</v>
      </c>
      <c r="AJ57" s="161">
        <v>0</v>
      </c>
      <c r="AK57" s="161">
        <v>0</v>
      </c>
      <c r="AL57" s="161">
        <v>0</v>
      </c>
      <c r="AM57" s="161">
        <v>0</v>
      </c>
      <c r="AN57" s="161">
        <v>0</v>
      </c>
      <c r="AO57" s="161">
        <v>0</v>
      </c>
      <c r="AP57" s="161">
        <v>0</v>
      </c>
      <c r="AQ57" s="161">
        <v>0</v>
      </c>
      <c r="AR57" s="161">
        <v>0</v>
      </c>
      <c r="AS57" s="161">
        <v>0</v>
      </c>
      <c r="AT57" s="161">
        <v>0</v>
      </c>
      <c r="AU57" s="161">
        <v>0</v>
      </c>
      <c r="AV57" s="161">
        <v>0</v>
      </c>
      <c r="AW57" s="161">
        <v>0</v>
      </c>
      <c r="AX57" s="161">
        <v>0</v>
      </c>
      <c r="AY57" s="161">
        <v>0</v>
      </c>
      <c r="AZ57" s="161">
        <v>0</v>
      </c>
      <c r="BA57" s="161">
        <v>0</v>
      </c>
      <c r="BB57" s="161">
        <v>0</v>
      </c>
      <c r="BC57" s="161">
        <v>0</v>
      </c>
      <c r="BD57" s="161">
        <v>0</v>
      </c>
      <c r="BE57" s="161">
        <v>0</v>
      </c>
      <c r="BF57" s="161">
        <v>0</v>
      </c>
      <c r="BG57" s="161">
        <v>0</v>
      </c>
      <c r="BH57" s="161">
        <v>0</v>
      </c>
      <c r="BI57" s="161">
        <v>0</v>
      </c>
      <c r="BJ57" s="161">
        <v>0</v>
      </c>
      <c r="BK57" s="161">
        <v>0</v>
      </c>
    </row>
    <row r="58" spans="1:63" ht="14.25" customHeight="1" x14ac:dyDescent="0.35">
      <c r="A58" s="62" t="s">
        <v>155</v>
      </c>
      <c r="B58" s="161">
        <v>0</v>
      </c>
      <c r="C58" s="161">
        <v>0</v>
      </c>
      <c r="D58" s="161">
        <v>0</v>
      </c>
      <c r="E58" s="161">
        <v>0</v>
      </c>
      <c r="F58" s="161">
        <v>0</v>
      </c>
      <c r="G58" s="161">
        <v>0</v>
      </c>
      <c r="H58" s="161">
        <v>0</v>
      </c>
      <c r="I58" s="161">
        <v>0</v>
      </c>
      <c r="J58" s="161">
        <v>0</v>
      </c>
      <c r="K58" s="161">
        <v>0</v>
      </c>
      <c r="L58" s="161">
        <v>0</v>
      </c>
      <c r="M58" s="161">
        <v>0</v>
      </c>
      <c r="N58" s="161">
        <v>0</v>
      </c>
      <c r="O58" s="161">
        <v>0</v>
      </c>
      <c r="P58" s="161">
        <v>0</v>
      </c>
      <c r="Q58" s="161">
        <v>0</v>
      </c>
      <c r="R58" s="161">
        <v>0</v>
      </c>
      <c r="S58" s="161">
        <v>0</v>
      </c>
      <c r="T58" s="161">
        <v>0</v>
      </c>
      <c r="U58" s="161">
        <v>0</v>
      </c>
      <c r="V58" s="161">
        <v>0</v>
      </c>
      <c r="W58" s="161">
        <v>0</v>
      </c>
      <c r="X58" s="161">
        <v>0</v>
      </c>
      <c r="Y58" s="161">
        <v>0</v>
      </c>
      <c r="Z58" s="161">
        <v>0</v>
      </c>
      <c r="AA58" s="161">
        <v>0</v>
      </c>
      <c r="AB58" s="161">
        <v>0</v>
      </c>
      <c r="AC58" s="161">
        <v>0</v>
      </c>
      <c r="AD58" s="161">
        <v>0</v>
      </c>
      <c r="AE58" s="161">
        <v>0</v>
      </c>
      <c r="AF58" s="161">
        <v>0</v>
      </c>
      <c r="AG58" s="161">
        <v>0</v>
      </c>
      <c r="AH58" s="161">
        <v>0</v>
      </c>
      <c r="AI58" s="161">
        <v>0</v>
      </c>
      <c r="AJ58" s="161">
        <v>0</v>
      </c>
      <c r="AK58" s="161">
        <v>0</v>
      </c>
      <c r="AL58" s="161">
        <v>0</v>
      </c>
      <c r="AM58" s="161">
        <v>0</v>
      </c>
      <c r="AN58" s="161">
        <v>0</v>
      </c>
      <c r="AO58" s="161">
        <v>0</v>
      </c>
      <c r="AP58" s="161">
        <v>0</v>
      </c>
      <c r="AQ58" s="161">
        <v>0</v>
      </c>
      <c r="AR58" s="161">
        <v>0</v>
      </c>
      <c r="AS58" s="161">
        <v>0</v>
      </c>
      <c r="AT58" s="161">
        <v>0</v>
      </c>
      <c r="AU58" s="161">
        <v>0</v>
      </c>
      <c r="AV58" s="161">
        <v>0</v>
      </c>
      <c r="AW58" s="161">
        <v>0</v>
      </c>
      <c r="AX58" s="161">
        <v>0</v>
      </c>
      <c r="AY58" s="161">
        <v>0</v>
      </c>
      <c r="AZ58" s="161">
        <v>0</v>
      </c>
      <c r="BA58" s="161">
        <v>0</v>
      </c>
      <c r="BB58" s="161">
        <v>0</v>
      </c>
      <c r="BC58" s="161">
        <v>0</v>
      </c>
      <c r="BD58" s="161">
        <v>0</v>
      </c>
      <c r="BE58" s="161">
        <v>0</v>
      </c>
      <c r="BF58" s="161">
        <v>0</v>
      </c>
      <c r="BG58" s="161">
        <v>0</v>
      </c>
      <c r="BH58" s="161">
        <v>0</v>
      </c>
      <c r="BI58" s="161">
        <v>0</v>
      </c>
      <c r="BJ58" s="161">
        <v>0</v>
      </c>
      <c r="BK58" s="161">
        <v>0</v>
      </c>
    </row>
    <row r="59" spans="1:63" ht="14.25" customHeight="1" x14ac:dyDescent="0.35">
      <c r="A59" s="62" t="s">
        <v>156</v>
      </c>
      <c r="B59" s="161">
        <v>0</v>
      </c>
      <c r="C59" s="161">
        <v>0</v>
      </c>
      <c r="D59" s="161">
        <v>0</v>
      </c>
      <c r="E59" s="161">
        <v>0</v>
      </c>
      <c r="F59" s="161">
        <v>0</v>
      </c>
      <c r="G59" s="161">
        <v>0</v>
      </c>
      <c r="H59" s="161">
        <v>0</v>
      </c>
      <c r="I59" s="161">
        <v>0</v>
      </c>
      <c r="J59" s="161">
        <v>0</v>
      </c>
      <c r="K59" s="161">
        <v>0</v>
      </c>
      <c r="L59" s="161">
        <v>0</v>
      </c>
      <c r="M59" s="161">
        <v>0</v>
      </c>
      <c r="N59" s="161">
        <v>0</v>
      </c>
      <c r="O59" s="161">
        <v>0</v>
      </c>
      <c r="P59" s="161">
        <v>0</v>
      </c>
      <c r="Q59" s="161">
        <v>0</v>
      </c>
      <c r="R59" s="161">
        <v>0</v>
      </c>
      <c r="S59" s="161">
        <v>0</v>
      </c>
      <c r="T59" s="161">
        <v>0</v>
      </c>
      <c r="U59" s="161">
        <v>0</v>
      </c>
      <c r="V59" s="161">
        <v>0</v>
      </c>
      <c r="W59" s="161">
        <v>0</v>
      </c>
      <c r="X59" s="161">
        <v>0</v>
      </c>
      <c r="Y59" s="161">
        <v>0</v>
      </c>
      <c r="Z59" s="161">
        <v>0</v>
      </c>
      <c r="AA59" s="161">
        <v>0</v>
      </c>
      <c r="AB59" s="161">
        <v>0</v>
      </c>
      <c r="AC59" s="161">
        <v>0</v>
      </c>
      <c r="AD59" s="161">
        <v>0</v>
      </c>
      <c r="AE59" s="161">
        <v>0</v>
      </c>
      <c r="AF59" s="161">
        <v>0</v>
      </c>
      <c r="AG59" s="161">
        <v>0</v>
      </c>
      <c r="AH59" s="161">
        <v>0</v>
      </c>
      <c r="AI59" s="161">
        <v>0</v>
      </c>
      <c r="AJ59" s="161">
        <v>0</v>
      </c>
      <c r="AK59" s="161">
        <v>0</v>
      </c>
      <c r="AL59" s="161">
        <v>0</v>
      </c>
      <c r="AM59" s="161">
        <v>0</v>
      </c>
      <c r="AN59" s="161">
        <v>0</v>
      </c>
      <c r="AO59" s="161">
        <v>0</v>
      </c>
      <c r="AP59" s="161">
        <v>0</v>
      </c>
      <c r="AQ59" s="161">
        <v>0</v>
      </c>
      <c r="AR59" s="161">
        <v>0</v>
      </c>
      <c r="AS59" s="161">
        <v>0</v>
      </c>
      <c r="AT59" s="161">
        <v>0</v>
      </c>
      <c r="AU59" s="161">
        <v>0</v>
      </c>
      <c r="AV59" s="161">
        <v>0</v>
      </c>
      <c r="AW59" s="161">
        <v>0</v>
      </c>
      <c r="AX59" s="161">
        <v>0</v>
      </c>
      <c r="AY59" s="161">
        <v>0</v>
      </c>
      <c r="AZ59" s="161">
        <v>0</v>
      </c>
      <c r="BA59" s="161">
        <v>0</v>
      </c>
      <c r="BB59" s="161">
        <v>0</v>
      </c>
      <c r="BC59" s="161">
        <v>0</v>
      </c>
      <c r="BD59" s="161">
        <v>0</v>
      </c>
      <c r="BE59" s="161">
        <v>0</v>
      </c>
      <c r="BF59" s="161">
        <v>0</v>
      </c>
      <c r="BG59" s="161">
        <v>0</v>
      </c>
      <c r="BH59" s="161">
        <v>0</v>
      </c>
      <c r="BI59" s="161">
        <v>0</v>
      </c>
      <c r="BJ59" s="161">
        <v>0</v>
      </c>
      <c r="BK59" s="161">
        <v>0</v>
      </c>
    </row>
    <row r="60" spans="1:63" ht="14.25" customHeight="1" x14ac:dyDescent="0.35">
      <c r="A60" s="62" t="s">
        <v>157</v>
      </c>
      <c r="B60" s="161">
        <v>0</v>
      </c>
      <c r="C60" s="161">
        <v>0</v>
      </c>
      <c r="D60" s="161">
        <v>0</v>
      </c>
      <c r="E60" s="161">
        <v>0</v>
      </c>
      <c r="F60" s="161">
        <v>0</v>
      </c>
      <c r="G60" s="161">
        <v>0</v>
      </c>
      <c r="H60" s="161">
        <v>0</v>
      </c>
      <c r="I60" s="161">
        <v>0</v>
      </c>
      <c r="J60" s="161">
        <v>0</v>
      </c>
      <c r="K60" s="161">
        <v>0</v>
      </c>
      <c r="L60" s="161">
        <v>0</v>
      </c>
      <c r="M60" s="161">
        <v>0</v>
      </c>
      <c r="N60" s="161">
        <v>0</v>
      </c>
      <c r="O60" s="161">
        <v>0</v>
      </c>
      <c r="P60" s="161">
        <v>0</v>
      </c>
      <c r="Q60" s="161">
        <v>0</v>
      </c>
      <c r="R60" s="161">
        <v>0</v>
      </c>
      <c r="S60" s="161">
        <v>0</v>
      </c>
      <c r="T60" s="161">
        <v>0</v>
      </c>
      <c r="U60" s="161">
        <v>0</v>
      </c>
      <c r="V60" s="161">
        <v>0</v>
      </c>
      <c r="W60" s="161">
        <v>0</v>
      </c>
      <c r="X60" s="161">
        <v>0</v>
      </c>
      <c r="Y60" s="161">
        <v>0</v>
      </c>
      <c r="Z60" s="161">
        <v>0</v>
      </c>
      <c r="AA60" s="161">
        <v>0</v>
      </c>
      <c r="AB60" s="161">
        <v>0</v>
      </c>
      <c r="AC60" s="161">
        <v>0</v>
      </c>
      <c r="AD60" s="161">
        <v>0</v>
      </c>
      <c r="AE60" s="161">
        <v>0</v>
      </c>
      <c r="AF60" s="161">
        <v>0</v>
      </c>
      <c r="AG60" s="161">
        <v>0</v>
      </c>
      <c r="AH60" s="161">
        <v>0</v>
      </c>
      <c r="AI60" s="161">
        <v>0</v>
      </c>
      <c r="AJ60" s="161">
        <v>0</v>
      </c>
      <c r="AK60" s="161">
        <v>0</v>
      </c>
      <c r="AL60" s="161">
        <v>0</v>
      </c>
      <c r="AM60" s="161">
        <v>0</v>
      </c>
      <c r="AN60" s="161">
        <v>0</v>
      </c>
      <c r="AO60" s="161">
        <v>0</v>
      </c>
      <c r="AP60" s="161">
        <v>0</v>
      </c>
      <c r="AQ60" s="161">
        <v>0</v>
      </c>
      <c r="AR60" s="161">
        <v>0</v>
      </c>
      <c r="AS60" s="161">
        <v>0</v>
      </c>
      <c r="AT60" s="161">
        <v>0</v>
      </c>
      <c r="AU60" s="161">
        <v>0</v>
      </c>
      <c r="AV60" s="161">
        <v>0</v>
      </c>
      <c r="AW60" s="161">
        <v>0</v>
      </c>
      <c r="AX60" s="161">
        <v>0</v>
      </c>
      <c r="AY60" s="161">
        <v>0</v>
      </c>
      <c r="AZ60" s="161">
        <v>0</v>
      </c>
      <c r="BA60" s="161">
        <v>0</v>
      </c>
      <c r="BB60" s="161">
        <v>0</v>
      </c>
      <c r="BC60" s="161">
        <v>0</v>
      </c>
      <c r="BD60" s="161">
        <v>0</v>
      </c>
      <c r="BE60" s="161">
        <v>0</v>
      </c>
      <c r="BF60" s="161">
        <v>0</v>
      </c>
      <c r="BG60" s="161">
        <v>0</v>
      </c>
      <c r="BH60" s="161">
        <v>0</v>
      </c>
      <c r="BI60" s="161">
        <v>0</v>
      </c>
      <c r="BJ60" s="161">
        <v>0</v>
      </c>
      <c r="BK60" s="161">
        <v>0</v>
      </c>
    </row>
    <row r="61" spans="1:63" ht="14.25" customHeight="1" x14ac:dyDescent="0.35">
      <c r="A61" s="62" t="s">
        <v>224</v>
      </c>
      <c r="B61" s="161">
        <v>0</v>
      </c>
      <c r="C61" s="161">
        <v>0</v>
      </c>
      <c r="D61" s="161">
        <v>0</v>
      </c>
      <c r="E61" s="161">
        <v>0</v>
      </c>
      <c r="F61" s="161">
        <v>0</v>
      </c>
      <c r="G61" s="161">
        <v>0</v>
      </c>
      <c r="H61" s="161">
        <v>0</v>
      </c>
      <c r="I61" s="161">
        <v>0</v>
      </c>
      <c r="J61" s="161">
        <v>0</v>
      </c>
      <c r="K61" s="161">
        <v>0</v>
      </c>
      <c r="L61" s="161">
        <v>0</v>
      </c>
      <c r="M61" s="161">
        <v>0</v>
      </c>
      <c r="N61" s="161">
        <v>0</v>
      </c>
      <c r="O61" s="161">
        <v>0</v>
      </c>
      <c r="P61" s="161">
        <v>0</v>
      </c>
      <c r="Q61" s="161">
        <v>0</v>
      </c>
      <c r="R61" s="161">
        <v>0</v>
      </c>
      <c r="S61" s="161">
        <v>0</v>
      </c>
      <c r="T61" s="161">
        <v>0</v>
      </c>
      <c r="U61" s="161">
        <v>0</v>
      </c>
      <c r="V61" s="161">
        <v>0</v>
      </c>
      <c r="W61" s="161">
        <v>0</v>
      </c>
      <c r="X61" s="161">
        <v>0</v>
      </c>
      <c r="Y61" s="161">
        <v>0</v>
      </c>
      <c r="Z61" s="161">
        <v>0</v>
      </c>
      <c r="AA61" s="161">
        <v>0</v>
      </c>
      <c r="AB61" s="161">
        <v>0</v>
      </c>
      <c r="AC61" s="161">
        <v>0</v>
      </c>
      <c r="AD61" s="161">
        <v>0</v>
      </c>
      <c r="AE61" s="161">
        <v>0</v>
      </c>
      <c r="AF61" s="161">
        <v>0</v>
      </c>
      <c r="AG61" s="161">
        <v>0</v>
      </c>
      <c r="AH61" s="161">
        <v>0</v>
      </c>
      <c r="AI61" s="161">
        <v>0</v>
      </c>
      <c r="AJ61" s="161">
        <v>0</v>
      </c>
      <c r="AK61" s="161">
        <v>0</v>
      </c>
      <c r="AL61" s="161">
        <v>0</v>
      </c>
      <c r="AM61" s="161">
        <v>0</v>
      </c>
      <c r="AN61" s="161">
        <v>0</v>
      </c>
      <c r="AO61" s="161">
        <v>0</v>
      </c>
      <c r="AP61" s="161">
        <v>0</v>
      </c>
      <c r="AQ61" s="161">
        <v>0</v>
      </c>
      <c r="AR61" s="161">
        <v>0</v>
      </c>
      <c r="AS61" s="161">
        <v>0</v>
      </c>
      <c r="AT61" s="161">
        <v>0</v>
      </c>
      <c r="AU61" s="161">
        <v>0</v>
      </c>
      <c r="AV61" s="161">
        <v>0</v>
      </c>
      <c r="AW61" s="161">
        <v>0</v>
      </c>
      <c r="AX61" s="161">
        <v>0</v>
      </c>
      <c r="AY61" s="161">
        <v>0</v>
      </c>
      <c r="AZ61" s="161">
        <v>0</v>
      </c>
      <c r="BA61" s="161">
        <v>0</v>
      </c>
      <c r="BB61" s="161">
        <v>0</v>
      </c>
      <c r="BC61" s="161">
        <v>0</v>
      </c>
      <c r="BD61" s="161">
        <v>0</v>
      </c>
      <c r="BE61" s="161">
        <v>0</v>
      </c>
      <c r="BF61" s="161">
        <v>0</v>
      </c>
      <c r="BG61" s="161">
        <v>0</v>
      </c>
      <c r="BH61" s="161">
        <v>0</v>
      </c>
      <c r="BI61" s="161">
        <v>0</v>
      </c>
      <c r="BJ61" s="161">
        <v>0</v>
      </c>
      <c r="BK61" s="161">
        <v>0</v>
      </c>
    </row>
    <row r="62" spans="1:63" ht="14.25" customHeight="1" x14ac:dyDescent="0.35">
      <c r="A62" s="62" t="s">
        <v>159</v>
      </c>
      <c r="B62" s="161">
        <v>0</v>
      </c>
      <c r="C62" s="161">
        <v>0</v>
      </c>
      <c r="D62" s="161">
        <v>0</v>
      </c>
      <c r="E62" s="161">
        <v>0</v>
      </c>
      <c r="F62" s="161">
        <v>0</v>
      </c>
      <c r="G62" s="161">
        <v>0</v>
      </c>
      <c r="H62" s="161">
        <v>0</v>
      </c>
      <c r="I62" s="161">
        <v>0</v>
      </c>
      <c r="J62" s="161">
        <v>0</v>
      </c>
      <c r="K62" s="161">
        <v>0</v>
      </c>
      <c r="L62" s="161">
        <v>0</v>
      </c>
      <c r="M62" s="161">
        <v>0</v>
      </c>
      <c r="N62" s="161">
        <v>0</v>
      </c>
      <c r="O62" s="161">
        <v>0</v>
      </c>
      <c r="P62" s="161">
        <v>0</v>
      </c>
      <c r="Q62" s="161">
        <v>0</v>
      </c>
      <c r="R62" s="161">
        <v>0</v>
      </c>
      <c r="S62" s="161">
        <v>0</v>
      </c>
      <c r="T62" s="161">
        <v>0</v>
      </c>
      <c r="U62" s="161">
        <v>0</v>
      </c>
      <c r="V62" s="161">
        <v>0</v>
      </c>
      <c r="W62" s="161">
        <v>0</v>
      </c>
      <c r="X62" s="161">
        <v>0</v>
      </c>
      <c r="Y62" s="161">
        <v>0</v>
      </c>
      <c r="Z62" s="161">
        <v>0</v>
      </c>
      <c r="AA62" s="161">
        <v>0</v>
      </c>
      <c r="AB62" s="161">
        <v>0</v>
      </c>
      <c r="AC62" s="161">
        <v>0</v>
      </c>
      <c r="AD62" s="161">
        <v>0</v>
      </c>
      <c r="AE62" s="161">
        <v>0</v>
      </c>
      <c r="AF62" s="161">
        <v>0</v>
      </c>
      <c r="AG62" s="161">
        <v>0</v>
      </c>
      <c r="AH62" s="161">
        <v>0</v>
      </c>
      <c r="AI62" s="161">
        <v>0</v>
      </c>
      <c r="AJ62" s="161">
        <v>0</v>
      </c>
      <c r="AK62" s="161">
        <v>0</v>
      </c>
      <c r="AL62" s="161">
        <v>0</v>
      </c>
      <c r="AM62" s="161">
        <v>0</v>
      </c>
      <c r="AN62" s="161">
        <v>0</v>
      </c>
      <c r="AO62" s="161">
        <v>0</v>
      </c>
      <c r="AP62" s="161">
        <v>0</v>
      </c>
      <c r="AQ62" s="161">
        <v>0</v>
      </c>
      <c r="AR62" s="161">
        <v>0</v>
      </c>
      <c r="AS62" s="161">
        <v>0</v>
      </c>
      <c r="AT62" s="161">
        <v>0</v>
      </c>
      <c r="AU62" s="161">
        <v>0</v>
      </c>
      <c r="AV62" s="161">
        <v>0</v>
      </c>
      <c r="AW62" s="161">
        <v>0</v>
      </c>
      <c r="AX62" s="161">
        <v>0</v>
      </c>
      <c r="AY62" s="161">
        <v>0</v>
      </c>
      <c r="AZ62" s="161">
        <v>0</v>
      </c>
      <c r="BA62" s="161">
        <v>0</v>
      </c>
      <c r="BB62" s="161">
        <v>0</v>
      </c>
      <c r="BC62" s="161">
        <v>0</v>
      </c>
      <c r="BD62" s="161">
        <v>0</v>
      </c>
      <c r="BE62" s="161">
        <v>0</v>
      </c>
      <c r="BF62" s="161">
        <v>0</v>
      </c>
      <c r="BG62" s="161">
        <v>0</v>
      </c>
      <c r="BH62" s="161">
        <v>0</v>
      </c>
      <c r="BI62" s="161">
        <v>0</v>
      </c>
      <c r="BJ62" s="161">
        <v>0</v>
      </c>
      <c r="BK62" s="161">
        <v>0</v>
      </c>
    </row>
    <row r="63" spans="1:63" ht="14.25" customHeight="1" x14ac:dyDescent="0.35">
      <c r="A63" s="62" t="s">
        <v>160</v>
      </c>
      <c r="B63" s="161">
        <v>0</v>
      </c>
      <c r="C63" s="161">
        <v>0</v>
      </c>
      <c r="D63" s="161">
        <v>0</v>
      </c>
      <c r="E63" s="161">
        <v>0</v>
      </c>
      <c r="F63" s="161">
        <v>0</v>
      </c>
      <c r="G63" s="161">
        <v>0</v>
      </c>
      <c r="H63" s="161">
        <v>0</v>
      </c>
      <c r="I63" s="161">
        <v>0</v>
      </c>
      <c r="J63" s="161">
        <v>0</v>
      </c>
      <c r="K63" s="161">
        <v>0</v>
      </c>
      <c r="L63" s="161">
        <v>0</v>
      </c>
      <c r="M63" s="161">
        <v>0</v>
      </c>
      <c r="N63" s="161">
        <v>0</v>
      </c>
      <c r="O63" s="161">
        <v>0</v>
      </c>
      <c r="P63" s="161">
        <v>0</v>
      </c>
      <c r="Q63" s="161">
        <v>0</v>
      </c>
      <c r="R63" s="161">
        <v>0</v>
      </c>
      <c r="S63" s="161">
        <v>0</v>
      </c>
      <c r="T63" s="161">
        <v>0</v>
      </c>
      <c r="U63" s="161">
        <v>0</v>
      </c>
      <c r="V63" s="161">
        <v>0</v>
      </c>
      <c r="W63" s="161">
        <v>0</v>
      </c>
      <c r="X63" s="161">
        <v>0</v>
      </c>
      <c r="Y63" s="161">
        <v>0</v>
      </c>
      <c r="Z63" s="161">
        <v>0</v>
      </c>
      <c r="AA63" s="161">
        <v>0</v>
      </c>
      <c r="AB63" s="161">
        <v>0</v>
      </c>
      <c r="AC63" s="161">
        <v>0</v>
      </c>
      <c r="AD63" s="161">
        <v>0</v>
      </c>
      <c r="AE63" s="161">
        <v>0</v>
      </c>
      <c r="AF63" s="161">
        <v>0</v>
      </c>
      <c r="AG63" s="161">
        <v>0</v>
      </c>
      <c r="AH63" s="161">
        <v>0</v>
      </c>
      <c r="AI63" s="161">
        <v>0</v>
      </c>
      <c r="AJ63" s="161">
        <v>0</v>
      </c>
      <c r="AK63" s="161">
        <v>0</v>
      </c>
      <c r="AL63" s="161">
        <v>0</v>
      </c>
      <c r="AM63" s="161">
        <v>0</v>
      </c>
      <c r="AN63" s="161">
        <v>0</v>
      </c>
      <c r="AO63" s="161">
        <v>0</v>
      </c>
      <c r="AP63" s="161">
        <v>0</v>
      </c>
      <c r="AQ63" s="161">
        <v>0</v>
      </c>
      <c r="AR63" s="161">
        <v>0</v>
      </c>
      <c r="AS63" s="161">
        <v>0</v>
      </c>
      <c r="AT63" s="161">
        <v>0</v>
      </c>
      <c r="AU63" s="161">
        <v>0</v>
      </c>
      <c r="AV63" s="161">
        <v>0</v>
      </c>
      <c r="AW63" s="161">
        <v>0</v>
      </c>
      <c r="AX63" s="161">
        <v>0</v>
      </c>
      <c r="AY63" s="161">
        <v>0</v>
      </c>
      <c r="AZ63" s="161">
        <v>0</v>
      </c>
      <c r="BA63" s="161">
        <v>0</v>
      </c>
      <c r="BB63" s="161">
        <v>0</v>
      </c>
      <c r="BC63" s="161">
        <v>0</v>
      </c>
      <c r="BD63" s="161">
        <v>0</v>
      </c>
      <c r="BE63" s="161">
        <v>0</v>
      </c>
      <c r="BF63" s="161">
        <v>0</v>
      </c>
      <c r="BG63" s="161">
        <v>0</v>
      </c>
      <c r="BH63" s="161">
        <v>0</v>
      </c>
      <c r="BI63" s="161">
        <v>0</v>
      </c>
      <c r="BJ63" s="161">
        <v>0</v>
      </c>
      <c r="BK63" s="161">
        <v>0</v>
      </c>
    </row>
    <row r="64" spans="1:63" ht="14.25" customHeight="1" x14ac:dyDescent="0.35">
      <c r="A64" s="62" t="s">
        <v>161</v>
      </c>
      <c r="B64" s="161">
        <v>0</v>
      </c>
      <c r="C64" s="161">
        <v>0</v>
      </c>
      <c r="D64" s="161">
        <v>0</v>
      </c>
      <c r="E64" s="161">
        <v>0</v>
      </c>
      <c r="F64" s="161">
        <v>0</v>
      </c>
      <c r="G64" s="161">
        <v>0</v>
      </c>
      <c r="H64" s="161">
        <v>0</v>
      </c>
      <c r="I64" s="161">
        <v>0</v>
      </c>
      <c r="J64" s="161">
        <v>0</v>
      </c>
      <c r="K64" s="161">
        <v>0</v>
      </c>
      <c r="L64" s="161">
        <v>0</v>
      </c>
      <c r="M64" s="161">
        <v>0</v>
      </c>
      <c r="N64" s="161">
        <v>0</v>
      </c>
      <c r="O64" s="161">
        <v>0</v>
      </c>
      <c r="P64" s="161">
        <v>0</v>
      </c>
      <c r="Q64" s="161">
        <v>0</v>
      </c>
      <c r="R64" s="161">
        <v>0</v>
      </c>
      <c r="S64" s="161">
        <v>0</v>
      </c>
      <c r="T64" s="161">
        <v>0</v>
      </c>
      <c r="U64" s="161">
        <v>0</v>
      </c>
      <c r="V64" s="161">
        <v>0</v>
      </c>
      <c r="W64" s="161">
        <v>0</v>
      </c>
      <c r="X64" s="161">
        <v>0</v>
      </c>
      <c r="Y64" s="161">
        <v>0</v>
      </c>
      <c r="Z64" s="161">
        <v>0</v>
      </c>
      <c r="AA64" s="161">
        <v>0</v>
      </c>
      <c r="AB64" s="161">
        <v>0</v>
      </c>
      <c r="AC64" s="161">
        <v>0</v>
      </c>
      <c r="AD64" s="161">
        <v>0</v>
      </c>
      <c r="AE64" s="161">
        <v>0</v>
      </c>
      <c r="AF64" s="161">
        <v>0</v>
      </c>
      <c r="AG64" s="161">
        <v>0</v>
      </c>
      <c r="AH64" s="161">
        <v>0</v>
      </c>
      <c r="AI64" s="161">
        <v>0</v>
      </c>
      <c r="AJ64" s="161">
        <v>0</v>
      </c>
      <c r="AK64" s="161">
        <v>0</v>
      </c>
      <c r="AL64" s="161">
        <v>0</v>
      </c>
      <c r="AM64" s="161">
        <v>0</v>
      </c>
      <c r="AN64" s="161">
        <v>0</v>
      </c>
      <c r="AO64" s="161">
        <v>0</v>
      </c>
      <c r="AP64" s="161">
        <v>0</v>
      </c>
      <c r="AQ64" s="161">
        <v>0</v>
      </c>
      <c r="AR64" s="161">
        <v>0</v>
      </c>
      <c r="AS64" s="161">
        <v>0</v>
      </c>
      <c r="AT64" s="161">
        <v>0</v>
      </c>
      <c r="AU64" s="161">
        <v>0</v>
      </c>
      <c r="AV64" s="161">
        <v>0</v>
      </c>
      <c r="AW64" s="161">
        <v>0</v>
      </c>
      <c r="AX64" s="161">
        <v>0</v>
      </c>
      <c r="AY64" s="161">
        <v>0</v>
      </c>
      <c r="AZ64" s="161">
        <v>0</v>
      </c>
      <c r="BA64" s="161">
        <v>0</v>
      </c>
      <c r="BB64" s="161">
        <v>0</v>
      </c>
      <c r="BC64" s="161">
        <v>0</v>
      </c>
      <c r="BD64" s="161">
        <v>0</v>
      </c>
      <c r="BE64" s="161">
        <v>0</v>
      </c>
      <c r="BF64" s="161">
        <v>0</v>
      </c>
      <c r="BG64" s="161">
        <v>0</v>
      </c>
      <c r="BH64" s="161">
        <v>0</v>
      </c>
      <c r="BI64" s="161">
        <v>0</v>
      </c>
      <c r="BJ64" s="161">
        <v>0</v>
      </c>
      <c r="BK64" s="161">
        <v>0</v>
      </c>
    </row>
    <row r="65" spans="1:63" ht="14.25" customHeight="1" x14ac:dyDescent="0.35">
      <c r="A65" s="62" t="s">
        <v>162</v>
      </c>
      <c r="B65" s="161">
        <v>0</v>
      </c>
      <c r="C65" s="161">
        <v>0</v>
      </c>
      <c r="D65" s="161">
        <v>0</v>
      </c>
      <c r="E65" s="161">
        <v>0</v>
      </c>
      <c r="F65" s="161">
        <v>0</v>
      </c>
      <c r="G65" s="161">
        <v>0</v>
      </c>
      <c r="H65" s="161">
        <v>0</v>
      </c>
      <c r="I65" s="161">
        <v>0</v>
      </c>
      <c r="J65" s="161">
        <v>0</v>
      </c>
      <c r="K65" s="161">
        <v>0</v>
      </c>
      <c r="L65" s="161">
        <v>0</v>
      </c>
      <c r="M65" s="161">
        <v>0</v>
      </c>
      <c r="N65" s="161">
        <v>0</v>
      </c>
      <c r="O65" s="161">
        <v>0</v>
      </c>
      <c r="P65" s="161">
        <v>0</v>
      </c>
      <c r="Q65" s="161">
        <v>0</v>
      </c>
      <c r="R65" s="161">
        <v>0</v>
      </c>
      <c r="S65" s="161">
        <v>0</v>
      </c>
      <c r="T65" s="161">
        <v>0</v>
      </c>
      <c r="U65" s="161">
        <v>0</v>
      </c>
      <c r="V65" s="161">
        <v>0</v>
      </c>
      <c r="W65" s="161">
        <v>0</v>
      </c>
      <c r="X65" s="161">
        <v>0</v>
      </c>
      <c r="Y65" s="161">
        <v>0</v>
      </c>
      <c r="Z65" s="161">
        <v>0</v>
      </c>
      <c r="AA65" s="161">
        <v>0</v>
      </c>
      <c r="AB65" s="161">
        <v>0</v>
      </c>
      <c r="AC65" s="161">
        <v>0</v>
      </c>
      <c r="AD65" s="161">
        <v>0</v>
      </c>
      <c r="AE65" s="161">
        <v>0</v>
      </c>
      <c r="AF65" s="161">
        <v>0</v>
      </c>
      <c r="AG65" s="161">
        <v>0</v>
      </c>
      <c r="AH65" s="161">
        <v>0</v>
      </c>
      <c r="AI65" s="161">
        <v>0</v>
      </c>
      <c r="AJ65" s="161">
        <v>0</v>
      </c>
      <c r="AK65" s="161">
        <v>0</v>
      </c>
      <c r="AL65" s="161">
        <v>0</v>
      </c>
      <c r="AM65" s="161">
        <v>0</v>
      </c>
      <c r="AN65" s="161">
        <v>0</v>
      </c>
      <c r="AO65" s="161">
        <v>0</v>
      </c>
      <c r="AP65" s="161">
        <v>0</v>
      </c>
      <c r="AQ65" s="161">
        <v>0</v>
      </c>
      <c r="AR65" s="161">
        <v>0</v>
      </c>
      <c r="AS65" s="161">
        <v>0</v>
      </c>
      <c r="AT65" s="161">
        <v>0</v>
      </c>
      <c r="AU65" s="161">
        <v>0</v>
      </c>
      <c r="AV65" s="161">
        <v>0</v>
      </c>
      <c r="AW65" s="161">
        <v>0</v>
      </c>
      <c r="AX65" s="161">
        <v>0</v>
      </c>
      <c r="AY65" s="161">
        <v>0</v>
      </c>
      <c r="AZ65" s="161">
        <v>0</v>
      </c>
      <c r="BA65" s="161">
        <v>0</v>
      </c>
      <c r="BB65" s="161">
        <v>0</v>
      </c>
      <c r="BC65" s="161">
        <v>0</v>
      </c>
      <c r="BD65" s="161">
        <v>0</v>
      </c>
      <c r="BE65" s="161">
        <v>0</v>
      </c>
      <c r="BF65" s="161">
        <v>0</v>
      </c>
      <c r="BG65" s="161">
        <v>0</v>
      </c>
      <c r="BH65" s="161">
        <v>0</v>
      </c>
      <c r="BI65" s="161">
        <v>0</v>
      </c>
      <c r="BJ65" s="161">
        <v>0</v>
      </c>
      <c r="BK65" s="161">
        <v>0</v>
      </c>
    </row>
    <row r="66" spans="1:63" ht="14.25" customHeight="1" x14ac:dyDescent="0.35">
      <c r="A66" s="62" t="s">
        <v>163</v>
      </c>
      <c r="B66" s="161">
        <v>0</v>
      </c>
      <c r="C66" s="161">
        <v>0</v>
      </c>
      <c r="D66" s="161">
        <v>0</v>
      </c>
      <c r="E66" s="161">
        <v>0</v>
      </c>
      <c r="F66" s="161">
        <v>0</v>
      </c>
      <c r="G66" s="161">
        <v>0</v>
      </c>
      <c r="H66" s="161">
        <v>0</v>
      </c>
      <c r="I66" s="161">
        <v>0</v>
      </c>
      <c r="J66" s="161">
        <v>0</v>
      </c>
      <c r="K66" s="161">
        <v>0</v>
      </c>
      <c r="L66" s="161">
        <v>0</v>
      </c>
      <c r="M66" s="161">
        <v>0</v>
      </c>
      <c r="N66" s="161">
        <v>0</v>
      </c>
      <c r="O66" s="161">
        <v>0</v>
      </c>
      <c r="P66" s="161">
        <v>0</v>
      </c>
      <c r="Q66" s="161">
        <v>0</v>
      </c>
      <c r="R66" s="161">
        <v>0</v>
      </c>
      <c r="S66" s="161">
        <v>0</v>
      </c>
      <c r="T66" s="161">
        <v>0</v>
      </c>
      <c r="U66" s="161">
        <v>0</v>
      </c>
      <c r="V66" s="161">
        <v>0</v>
      </c>
      <c r="W66" s="161">
        <v>0</v>
      </c>
      <c r="X66" s="161">
        <v>0</v>
      </c>
      <c r="Y66" s="161">
        <v>0</v>
      </c>
      <c r="Z66" s="161">
        <v>0</v>
      </c>
      <c r="AA66" s="161">
        <v>0</v>
      </c>
      <c r="AB66" s="161">
        <v>0</v>
      </c>
      <c r="AC66" s="161">
        <v>0</v>
      </c>
      <c r="AD66" s="161">
        <v>0</v>
      </c>
      <c r="AE66" s="161">
        <v>0</v>
      </c>
      <c r="AF66" s="161">
        <v>0</v>
      </c>
      <c r="AG66" s="161">
        <v>0</v>
      </c>
      <c r="AH66" s="161">
        <v>0</v>
      </c>
      <c r="AI66" s="161">
        <v>0</v>
      </c>
      <c r="AJ66" s="161">
        <v>0</v>
      </c>
      <c r="AK66" s="161">
        <v>0</v>
      </c>
      <c r="AL66" s="161">
        <v>0</v>
      </c>
      <c r="AM66" s="161">
        <v>0</v>
      </c>
      <c r="AN66" s="161">
        <v>0</v>
      </c>
      <c r="AO66" s="161">
        <v>0</v>
      </c>
      <c r="AP66" s="161">
        <v>0</v>
      </c>
      <c r="AQ66" s="161">
        <v>0</v>
      </c>
      <c r="AR66" s="161">
        <v>0</v>
      </c>
      <c r="AS66" s="161">
        <v>0</v>
      </c>
      <c r="AT66" s="161">
        <v>0</v>
      </c>
      <c r="AU66" s="161">
        <v>0</v>
      </c>
      <c r="AV66" s="161">
        <v>0</v>
      </c>
      <c r="AW66" s="161">
        <v>0</v>
      </c>
      <c r="AX66" s="161">
        <v>0</v>
      </c>
      <c r="AY66" s="161">
        <v>0</v>
      </c>
      <c r="AZ66" s="161">
        <v>0</v>
      </c>
      <c r="BA66" s="161">
        <v>0</v>
      </c>
      <c r="BB66" s="161">
        <v>0</v>
      </c>
      <c r="BC66" s="161">
        <v>0</v>
      </c>
      <c r="BD66" s="161">
        <v>0</v>
      </c>
      <c r="BE66" s="161">
        <v>0</v>
      </c>
      <c r="BF66" s="161">
        <v>0</v>
      </c>
      <c r="BG66" s="161">
        <v>0</v>
      </c>
      <c r="BH66" s="161">
        <v>0</v>
      </c>
      <c r="BI66" s="161">
        <v>0</v>
      </c>
      <c r="BJ66" s="161">
        <v>0</v>
      </c>
      <c r="BK66" s="161">
        <v>0</v>
      </c>
    </row>
    <row r="67" spans="1:63" ht="14.25" customHeight="1" x14ac:dyDescent="0.35">
      <c r="A67" s="62" t="s">
        <v>164</v>
      </c>
      <c r="B67" s="161">
        <v>0</v>
      </c>
      <c r="C67" s="161">
        <v>0</v>
      </c>
      <c r="D67" s="161">
        <v>0</v>
      </c>
      <c r="E67" s="161">
        <v>0</v>
      </c>
      <c r="F67" s="161">
        <v>0</v>
      </c>
      <c r="G67" s="161">
        <v>0</v>
      </c>
      <c r="H67" s="161">
        <v>0</v>
      </c>
      <c r="I67" s="161">
        <v>0</v>
      </c>
      <c r="J67" s="161">
        <v>0</v>
      </c>
      <c r="K67" s="161">
        <v>0</v>
      </c>
      <c r="L67" s="161">
        <v>0</v>
      </c>
      <c r="M67" s="161">
        <v>0</v>
      </c>
      <c r="N67" s="161">
        <v>0</v>
      </c>
      <c r="O67" s="161">
        <v>0</v>
      </c>
      <c r="P67" s="161">
        <v>0</v>
      </c>
      <c r="Q67" s="161">
        <v>0</v>
      </c>
      <c r="R67" s="161">
        <v>0</v>
      </c>
      <c r="S67" s="161">
        <v>0</v>
      </c>
      <c r="T67" s="161">
        <v>0</v>
      </c>
      <c r="U67" s="161">
        <v>0</v>
      </c>
      <c r="V67" s="161">
        <v>0</v>
      </c>
      <c r="W67" s="161">
        <v>0</v>
      </c>
      <c r="X67" s="161">
        <v>0</v>
      </c>
      <c r="Y67" s="161">
        <v>0</v>
      </c>
      <c r="Z67" s="161">
        <v>0</v>
      </c>
      <c r="AA67" s="161">
        <v>0</v>
      </c>
      <c r="AB67" s="161">
        <v>0</v>
      </c>
      <c r="AC67" s="161">
        <v>0</v>
      </c>
      <c r="AD67" s="161">
        <v>0</v>
      </c>
      <c r="AE67" s="161">
        <v>0</v>
      </c>
      <c r="AF67" s="161">
        <v>0</v>
      </c>
      <c r="AG67" s="161">
        <v>0</v>
      </c>
      <c r="AH67" s="161">
        <v>0</v>
      </c>
      <c r="AI67" s="161">
        <v>0</v>
      </c>
      <c r="AJ67" s="161">
        <v>0</v>
      </c>
      <c r="AK67" s="161">
        <v>0</v>
      </c>
      <c r="AL67" s="161">
        <v>0</v>
      </c>
      <c r="AM67" s="161">
        <v>0</v>
      </c>
      <c r="AN67" s="161">
        <v>0</v>
      </c>
      <c r="AO67" s="161">
        <v>0</v>
      </c>
      <c r="AP67" s="161">
        <v>0</v>
      </c>
      <c r="AQ67" s="161">
        <v>0</v>
      </c>
      <c r="AR67" s="161">
        <v>0</v>
      </c>
      <c r="AS67" s="161">
        <v>0</v>
      </c>
      <c r="AT67" s="161">
        <v>0</v>
      </c>
      <c r="AU67" s="161">
        <v>0</v>
      </c>
      <c r="AV67" s="161">
        <v>0</v>
      </c>
      <c r="AW67" s="161">
        <v>0</v>
      </c>
      <c r="AX67" s="161">
        <v>0</v>
      </c>
      <c r="AY67" s="161">
        <v>0</v>
      </c>
      <c r="AZ67" s="161">
        <v>0</v>
      </c>
      <c r="BA67" s="161">
        <v>0</v>
      </c>
      <c r="BB67" s="161">
        <v>0</v>
      </c>
      <c r="BC67" s="161">
        <v>0</v>
      </c>
      <c r="BD67" s="161">
        <v>0</v>
      </c>
      <c r="BE67" s="161">
        <v>0</v>
      </c>
      <c r="BF67" s="161">
        <v>0</v>
      </c>
      <c r="BG67" s="161">
        <v>0</v>
      </c>
      <c r="BH67" s="161">
        <v>0</v>
      </c>
      <c r="BI67" s="161">
        <v>0</v>
      </c>
      <c r="BJ67" s="161">
        <v>0</v>
      </c>
      <c r="BK67" s="161">
        <v>0</v>
      </c>
    </row>
    <row r="68" spans="1:63" ht="14.25" customHeight="1" x14ac:dyDescent="0.35">
      <c r="A68" s="62" t="s">
        <v>165</v>
      </c>
      <c r="B68" s="161">
        <v>0</v>
      </c>
      <c r="C68" s="161">
        <v>0</v>
      </c>
      <c r="D68" s="161">
        <v>0</v>
      </c>
      <c r="E68" s="161">
        <v>0</v>
      </c>
      <c r="F68" s="161">
        <v>0</v>
      </c>
      <c r="G68" s="161">
        <v>0</v>
      </c>
      <c r="H68" s="161">
        <v>0</v>
      </c>
      <c r="I68" s="161">
        <v>0</v>
      </c>
      <c r="J68" s="161">
        <v>0</v>
      </c>
      <c r="K68" s="161">
        <v>0</v>
      </c>
      <c r="L68" s="161">
        <v>0</v>
      </c>
      <c r="M68" s="161">
        <v>0</v>
      </c>
      <c r="N68" s="161">
        <v>0</v>
      </c>
      <c r="O68" s="161">
        <v>0</v>
      </c>
      <c r="P68" s="161">
        <v>0</v>
      </c>
      <c r="Q68" s="161">
        <v>0</v>
      </c>
      <c r="R68" s="161">
        <v>0</v>
      </c>
      <c r="S68" s="161">
        <v>0</v>
      </c>
      <c r="T68" s="161">
        <v>0</v>
      </c>
      <c r="U68" s="161">
        <v>0</v>
      </c>
      <c r="V68" s="161">
        <v>0</v>
      </c>
      <c r="W68" s="161">
        <v>0</v>
      </c>
      <c r="X68" s="161">
        <v>0</v>
      </c>
      <c r="Y68" s="161">
        <v>0</v>
      </c>
      <c r="Z68" s="161">
        <v>0</v>
      </c>
      <c r="AA68" s="161">
        <v>0</v>
      </c>
      <c r="AB68" s="161">
        <v>0</v>
      </c>
      <c r="AC68" s="161">
        <v>0</v>
      </c>
      <c r="AD68" s="161">
        <v>0</v>
      </c>
      <c r="AE68" s="161">
        <v>0</v>
      </c>
      <c r="AF68" s="161">
        <v>0</v>
      </c>
      <c r="AG68" s="161">
        <v>0</v>
      </c>
      <c r="AH68" s="161">
        <v>0</v>
      </c>
      <c r="AI68" s="161">
        <v>0</v>
      </c>
      <c r="AJ68" s="161">
        <v>0</v>
      </c>
      <c r="AK68" s="161">
        <v>0</v>
      </c>
      <c r="AL68" s="161">
        <v>0</v>
      </c>
      <c r="AM68" s="161">
        <v>0</v>
      </c>
      <c r="AN68" s="161">
        <v>0</v>
      </c>
      <c r="AO68" s="161">
        <v>0</v>
      </c>
      <c r="AP68" s="161">
        <v>0</v>
      </c>
      <c r="AQ68" s="161">
        <v>0</v>
      </c>
      <c r="AR68" s="161">
        <v>0</v>
      </c>
      <c r="AS68" s="161">
        <v>0</v>
      </c>
      <c r="AT68" s="161">
        <v>0</v>
      </c>
      <c r="AU68" s="161">
        <v>0</v>
      </c>
      <c r="AV68" s="161">
        <v>0</v>
      </c>
      <c r="AW68" s="161">
        <v>0</v>
      </c>
      <c r="AX68" s="161">
        <v>0</v>
      </c>
      <c r="AY68" s="161">
        <v>0</v>
      </c>
      <c r="AZ68" s="161">
        <v>0</v>
      </c>
      <c r="BA68" s="161">
        <v>0</v>
      </c>
      <c r="BB68" s="161">
        <v>0</v>
      </c>
      <c r="BC68" s="161">
        <v>0</v>
      </c>
      <c r="BD68" s="161">
        <v>0</v>
      </c>
      <c r="BE68" s="161">
        <v>0</v>
      </c>
      <c r="BF68" s="161">
        <v>0</v>
      </c>
      <c r="BG68" s="161">
        <v>0</v>
      </c>
      <c r="BH68" s="161">
        <v>0</v>
      </c>
      <c r="BI68" s="161">
        <v>0</v>
      </c>
      <c r="BJ68" s="161">
        <v>0</v>
      </c>
      <c r="BK68" s="161">
        <v>0</v>
      </c>
    </row>
    <row r="69" spans="1:63" ht="14.25" customHeight="1" x14ac:dyDescent="0.35">
      <c r="A69" s="62" t="s">
        <v>166</v>
      </c>
      <c r="B69" s="161">
        <v>0</v>
      </c>
      <c r="C69" s="161">
        <v>0</v>
      </c>
      <c r="D69" s="161">
        <v>0</v>
      </c>
      <c r="E69" s="161">
        <v>0</v>
      </c>
      <c r="F69" s="161">
        <v>0</v>
      </c>
      <c r="G69" s="161">
        <v>0</v>
      </c>
      <c r="H69" s="161">
        <v>0</v>
      </c>
      <c r="I69" s="161">
        <v>0</v>
      </c>
      <c r="J69" s="161">
        <v>0</v>
      </c>
      <c r="K69" s="161">
        <v>0</v>
      </c>
      <c r="L69" s="161">
        <v>0</v>
      </c>
      <c r="M69" s="161">
        <v>0</v>
      </c>
      <c r="N69" s="161">
        <v>0</v>
      </c>
      <c r="O69" s="161">
        <v>0</v>
      </c>
      <c r="P69" s="161">
        <v>0</v>
      </c>
      <c r="Q69" s="161">
        <v>0</v>
      </c>
      <c r="R69" s="161">
        <v>0</v>
      </c>
      <c r="S69" s="161">
        <v>0</v>
      </c>
      <c r="T69" s="161">
        <v>0</v>
      </c>
      <c r="U69" s="161">
        <v>0</v>
      </c>
      <c r="V69" s="161">
        <v>0</v>
      </c>
      <c r="W69" s="161">
        <v>0</v>
      </c>
      <c r="X69" s="161">
        <v>0</v>
      </c>
      <c r="Y69" s="161">
        <v>0</v>
      </c>
      <c r="Z69" s="161">
        <v>0</v>
      </c>
      <c r="AA69" s="161">
        <v>0</v>
      </c>
      <c r="AB69" s="161">
        <v>0</v>
      </c>
      <c r="AC69" s="161">
        <v>0</v>
      </c>
      <c r="AD69" s="161">
        <v>0</v>
      </c>
      <c r="AE69" s="161">
        <v>0</v>
      </c>
      <c r="AF69" s="161">
        <v>0</v>
      </c>
      <c r="AG69" s="161">
        <v>0</v>
      </c>
      <c r="AH69" s="161">
        <v>0</v>
      </c>
      <c r="AI69" s="161">
        <v>0</v>
      </c>
      <c r="AJ69" s="161">
        <v>0</v>
      </c>
      <c r="AK69" s="161">
        <v>0</v>
      </c>
      <c r="AL69" s="161">
        <v>0</v>
      </c>
      <c r="AM69" s="161">
        <v>0</v>
      </c>
      <c r="AN69" s="161">
        <v>0</v>
      </c>
      <c r="AO69" s="161">
        <v>0</v>
      </c>
      <c r="AP69" s="161">
        <v>0</v>
      </c>
      <c r="AQ69" s="161">
        <v>0</v>
      </c>
      <c r="AR69" s="161">
        <v>0</v>
      </c>
      <c r="AS69" s="161">
        <v>0</v>
      </c>
      <c r="AT69" s="161">
        <v>0</v>
      </c>
      <c r="AU69" s="161">
        <v>0</v>
      </c>
      <c r="AV69" s="161">
        <v>0</v>
      </c>
      <c r="AW69" s="161">
        <v>0</v>
      </c>
      <c r="AX69" s="161">
        <v>0</v>
      </c>
      <c r="AY69" s="161">
        <v>0</v>
      </c>
      <c r="AZ69" s="161">
        <v>0</v>
      </c>
      <c r="BA69" s="161">
        <v>0</v>
      </c>
      <c r="BB69" s="161">
        <v>0</v>
      </c>
      <c r="BC69" s="161">
        <v>0</v>
      </c>
      <c r="BD69" s="161">
        <v>0</v>
      </c>
      <c r="BE69" s="161">
        <v>0</v>
      </c>
      <c r="BF69" s="161">
        <v>0</v>
      </c>
      <c r="BG69" s="161">
        <v>0</v>
      </c>
      <c r="BH69" s="161">
        <v>0</v>
      </c>
      <c r="BI69" s="161">
        <v>0</v>
      </c>
      <c r="BJ69" s="161">
        <v>0</v>
      </c>
      <c r="BK69" s="161">
        <v>0</v>
      </c>
    </row>
    <row r="70" spans="1:63" ht="14.25" customHeight="1" x14ac:dyDescent="0.35">
      <c r="A70" s="62" t="s">
        <v>167</v>
      </c>
      <c r="B70" s="161">
        <v>0</v>
      </c>
      <c r="C70" s="161">
        <v>0</v>
      </c>
      <c r="D70" s="161">
        <v>0</v>
      </c>
      <c r="E70" s="161">
        <v>0</v>
      </c>
      <c r="F70" s="161">
        <v>0</v>
      </c>
      <c r="G70" s="161">
        <v>0</v>
      </c>
      <c r="H70" s="161">
        <v>0</v>
      </c>
      <c r="I70" s="161">
        <v>0</v>
      </c>
      <c r="J70" s="161">
        <v>0</v>
      </c>
      <c r="K70" s="161">
        <v>0</v>
      </c>
      <c r="L70" s="161">
        <v>0</v>
      </c>
      <c r="M70" s="161">
        <v>0</v>
      </c>
      <c r="N70" s="161">
        <v>0</v>
      </c>
      <c r="O70" s="161">
        <v>0</v>
      </c>
      <c r="P70" s="161">
        <v>0</v>
      </c>
      <c r="Q70" s="161">
        <v>0</v>
      </c>
      <c r="R70" s="161">
        <v>0</v>
      </c>
      <c r="S70" s="161">
        <v>0</v>
      </c>
      <c r="T70" s="161">
        <v>0</v>
      </c>
      <c r="U70" s="161">
        <v>0</v>
      </c>
      <c r="V70" s="161">
        <v>0</v>
      </c>
      <c r="W70" s="161">
        <v>0</v>
      </c>
      <c r="X70" s="161">
        <v>0</v>
      </c>
      <c r="Y70" s="161">
        <v>0</v>
      </c>
      <c r="Z70" s="161">
        <v>0</v>
      </c>
      <c r="AA70" s="161">
        <v>0</v>
      </c>
      <c r="AB70" s="161">
        <v>0</v>
      </c>
      <c r="AC70" s="161">
        <v>0</v>
      </c>
      <c r="AD70" s="161">
        <v>0</v>
      </c>
      <c r="AE70" s="161">
        <v>0</v>
      </c>
      <c r="AF70" s="161">
        <v>0</v>
      </c>
      <c r="AG70" s="161">
        <v>0</v>
      </c>
      <c r="AH70" s="161">
        <v>0</v>
      </c>
      <c r="AI70" s="161">
        <v>0</v>
      </c>
      <c r="AJ70" s="161">
        <v>0</v>
      </c>
      <c r="AK70" s="161">
        <v>0</v>
      </c>
      <c r="AL70" s="161">
        <v>0</v>
      </c>
      <c r="AM70" s="161">
        <v>0</v>
      </c>
      <c r="AN70" s="161">
        <v>0</v>
      </c>
      <c r="AO70" s="161">
        <v>0</v>
      </c>
      <c r="AP70" s="161">
        <v>0</v>
      </c>
      <c r="AQ70" s="161">
        <v>0</v>
      </c>
      <c r="AR70" s="161">
        <v>0</v>
      </c>
      <c r="AS70" s="161">
        <v>0</v>
      </c>
      <c r="AT70" s="161">
        <v>0</v>
      </c>
      <c r="AU70" s="161">
        <v>0</v>
      </c>
      <c r="AV70" s="161">
        <v>0</v>
      </c>
      <c r="AW70" s="161">
        <v>0</v>
      </c>
      <c r="AX70" s="161">
        <v>0</v>
      </c>
      <c r="AY70" s="161">
        <v>0</v>
      </c>
      <c r="AZ70" s="161">
        <v>0</v>
      </c>
      <c r="BA70" s="161">
        <v>0</v>
      </c>
      <c r="BB70" s="161">
        <v>0</v>
      </c>
      <c r="BC70" s="161">
        <v>0</v>
      </c>
      <c r="BD70" s="161">
        <v>0</v>
      </c>
      <c r="BE70" s="161">
        <v>0</v>
      </c>
      <c r="BF70" s="161">
        <v>0</v>
      </c>
      <c r="BG70" s="161">
        <v>0</v>
      </c>
      <c r="BH70" s="161">
        <v>0</v>
      </c>
      <c r="BI70" s="161">
        <v>0</v>
      </c>
      <c r="BJ70" s="161">
        <v>0</v>
      </c>
      <c r="BK70" s="161">
        <v>0</v>
      </c>
    </row>
    <row r="71" spans="1:63" ht="14.25" customHeight="1" x14ac:dyDescent="0.35">
      <c r="A71" s="62" t="s">
        <v>168</v>
      </c>
      <c r="B71" s="161">
        <v>0</v>
      </c>
      <c r="C71" s="161">
        <v>0</v>
      </c>
      <c r="D71" s="161">
        <v>0</v>
      </c>
      <c r="E71" s="161">
        <v>0</v>
      </c>
      <c r="F71" s="161">
        <v>0</v>
      </c>
      <c r="G71" s="161">
        <v>0</v>
      </c>
      <c r="H71" s="161">
        <v>0</v>
      </c>
      <c r="I71" s="161">
        <v>0</v>
      </c>
      <c r="J71" s="161">
        <v>0</v>
      </c>
      <c r="K71" s="161">
        <v>0</v>
      </c>
      <c r="L71" s="161">
        <v>0</v>
      </c>
      <c r="M71" s="161">
        <v>0</v>
      </c>
      <c r="N71" s="161">
        <v>0</v>
      </c>
      <c r="O71" s="161">
        <v>0</v>
      </c>
      <c r="P71" s="161">
        <v>0</v>
      </c>
      <c r="Q71" s="161">
        <v>0</v>
      </c>
      <c r="R71" s="161">
        <v>0</v>
      </c>
      <c r="S71" s="161">
        <v>0</v>
      </c>
      <c r="T71" s="161">
        <v>0</v>
      </c>
      <c r="U71" s="161">
        <v>0</v>
      </c>
      <c r="V71" s="161">
        <v>0</v>
      </c>
      <c r="W71" s="161">
        <v>0</v>
      </c>
      <c r="X71" s="161">
        <v>0</v>
      </c>
      <c r="Y71" s="161">
        <v>0</v>
      </c>
      <c r="Z71" s="161">
        <v>0</v>
      </c>
      <c r="AA71" s="161">
        <v>0</v>
      </c>
      <c r="AB71" s="161">
        <v>0</v>
      </c>
      <c r="AC71" s="161">
        <v>0</v>
      </c>
      <c r="AD71" s="161">
        <v>0</v>
      </c>
      <c r="AE71" s="161">
        <v>0</v>
      </c>
      <c r="AF71" s="161">
        <v>0</v>
      </c>
      <c r="AG71" s="161">
        <v>0</v>
      </c>
      <c r="AH71" s="161">
        <v>0</v>
      </c>
      <c r="AI71" s="161">
        <v>0</v>
      </c>
      <c r="AJ71" s="161">
        <v>0</v>
      </c>
      <c r="AK71" s="161">
        <v>0</v>
      </c>
      <c r="AL71" s="161">
        <v>0</v>
      </c>
      <c r="AM71" s="161">
        <v>0</v>
      </c>
      <c r="AN71" s="161">
        <v>0</v>
      </c>
      <c r="AO71" s="161">
        <v>0</v>
      </c>
      <c r="AP71" s="161">
        <v>0</v>
      </c>
      <c r="AQ71" s="161">
        <v>0</v>
      </c>
      <c r="AR71" s="161">
        <v>0</v>
      </c>
      <c r="AS71" s="161">
        <v>0</v>
      </c>
      <c r="AT71" s="161">
        <v>0</v>
      </c>
      <c r="AU71" s="161">
        <v>0</v>
      </c>
      <c r="AV71" s="161">
        <v>0</v>
      </c>
      <c r="AW71" s="161">
        <v>0</v>
      </c>
      <c r="AX71" s="161">
        <v>0</v>
      </c>
      <c r="AY71" s="161">
        <v>0</v>
      </c>
      <c r="AZ71" s="161">
        <v>0</v>
      </c>
      <c r="BA71" s="161">
        <v>0</v>
      </c>
      <c r="BB71" s="161">
        <v>0</v>
      </c>
      <c r="BC71" s="161">
        <v>0</v>
      </c>
      <c r="BD71" s="161">
        <v>0</v>
      </c>
      <c r="BE71" s="161">
        <v>0</v>
      </c>
      <c r="BF71" s="161">
        <v>0</v>
      </c>
      <c r="BG71" s="161">
        <v>0</v>
      </c>
      <c r="BH71" s="161">
        <v>0</v>
      </c>
      <c r="BI71" s="161">
        <v>0</v>
      </c>
      <c r="BJ71" s="161">
        <v>0</v>
      </c>
      <c r="BK71" s="161">
        <v>0</v>
      </c>
    </row>
    <row r="72" spans="1:63" ht="14.25" customHeight="1" x14ac:dyDescent="0.35">
      <c r="A72" s="62" t="s">
        <v>303</v>
      </c>
      <c r="B72" s="161">
        <v>0</v>
      </c>
      <c r="C72" s="161">
        <v>0</v>
      </c>
      <c r="D72" s="161">
        <v>0</v>
      </c>
      <c r="E72" s="161">
        <v>0</v>
      </c>
      <c r="F72" s="161">
        <v>0</v>
      </c>
      <c r="G72" s="161">
        <v>0</v>
      </c>
      <c r="H72" s="161">
        <v>0</v>
      </c>
      <c r="I72" s="161">
        <v>0</v>
      </c>
      <c r="J72" s="161">
        <v>0</v>
      </c>
      <c r="K72" s="161">
        <v>0</v>
      </c>
      <c r="L72" s="161">
        <v>0</v>
      </c>
      <c r="M72" s="161">
        <v>0</v>
      </c>
      <c r="N72" s="161">
        <v>0</v>
      </c>
      <c r="O72" s="161">
        <v>0</v>
      </c>
      <c r="P72" s="161">
        <v>0</v>
      </c>
      <c r="Q72" s="161">
        <v>0</v>
      </c>
      <c r="R72" s="161">
        <v>0</v>
      </c>
      <c r="S72" s="161">
        <v>0</v>
      </c>
      <c r="T72" s="161">
        <v>0</v>
      </c>
      <c r="U72" s="161">
        <v>0</v>
      </c>
      <c r="V72" s="161">
        <v>0</v>
      </c>
      <c r="W72" s="161">
        <v>0</v>
      </c>
      <c r="X72" s="161">
        <v>0</v>
      </c>
      <c r="Y72" s="161">
        <v>0</v>
      </c>
      <c r="Z72" s="161">
        <v>0</v>
      </c>
      <c r="AA72" s="161">
        <v>0</v>
      </c>
      <c r="AB72" s="161">
        <v>0</v>
      </c>
      <c r="AC72" s="161">
        <v>0</v>
      </c>
      <c r="AD72" s="161">
        <v>0</v>
      </c>
      <c r="AE72" s="161">
        <v>0</v>
      </c>
      <c r="AF72" s="161">
        <v>0</v>
      </c>
      <c r="AG72" s="161">
        <v>0</v>
      </c>
      <c r="AH72" s="161">
        <v>0</v>
      </c>
      <c r="AI72" s="161">
        <v>0</v>
      </c>
      <c r="AJ72" s="161">
        <v>0</v>
      </c>
      <c r="AK72" s="161">
        <v>0</v>
      </c>
      <c r="AL72" s="161">
        <v>0</v>
      </c>
      <c r="AM72" s="161">
        <v>0</v>
      </c>
      <c r="AN72" s="161">
        <v>0</v>
      </c>
      <c r="AO72" s="161">
        <v>0</v>
      </c>
      <c r="AP72" s="161">
        <v>0</v>
      </c>
      <c r="AQ72" s="161">
        <v>0</v>
      </c>
      <c r="AR72" s="161">
        <v>0</v>
      </c>
      <c r="AS72" s="161">
        <v>0</v>
      </c>
      <c r="AT72" s="161">
        <v>0</v>
      </c>
      <c r="AU72" s="161">
        <v>0</v>
      </c>
      <c r="AV72" s="161">
        <v>0</v>
      </c>
      <c r="AW72" s="161">
        <v>0</v>
      </c>
      <c r="AX72" s="161">
        <v>0</v>
      </c>
      <c r="AY72" s="161">
        <v>0</v>
      </c>
      <c r="AZ72" s="161">
        <v>0</v>
      </c>
      <c r="BA72" s="161">
        <v>0</v>
      </c>
      <c r="BB72" s="161">
        <v>0</v>
      </c>
      <c r="BC72" s="161">
        <v>0</v>
      </c>
      <c r="BD72" s="161">
        <v>0</v>
      </c>
      <c r="BE72" s="161">
        <v>0</v>
      </c>
      <c r="BF72" s="161">
        <v>0</v>
      </c>
      <c r="BG72" s="161">
        <v>0</v>
      </c>
      <c r="BH72" s="161">
        <v>0</v>
      </c>
      <c r="BI72" s="161">
        <v>0</v>
      </c>
      <c r="BJ72" s="161">
        <v>0</v>
      </c>
      <c r="BK72" s="161">
        <v>0</v>
      </c>
    </row>
    <row r="73" spans="1:63" ht="14.25" customHeight="1" x14ac:dyDescent="0.35">
      <c r="A73" s="62" t="s">
        <v>170</v>
      </c>
      <c r="B73" s="161">
        <v>0</v>
      </c>
      <c r="C73" s="161">
        <v>0</v>
      </c>
      <c r="D73" s="161">
        <v>0</v>
      </c>
      <c r="E73" s="161">
        <v>0</v>
      </c>
      <c r="F73" s="161">
        <v>0</v>
      </c>
      <c r="G73" s="161">
        <v>0</v>
      </c>
      <c r="H73" s="161">
        <v>0</v>
      </c>
      <c r="I73" s="161">
        <v>0</v>
      </c>
      <c r="J73" s="161">
        <v>0</v>
      </c>
      <c r="K73" s="161">
        <v>0</v>
      </c>
      <c r="L73" s="161">
        <v>0</v>
      </c>
      <c r="M73" s="161">
        <v>0</v>
      </c>
      <c r="N73" s="161">
        <v>0</v>
      </c>
      <c r="O73" s="161">
        <v>0</v>
      </c>
      <c r="P73" s="161">
        <v>0</v>
      </c>
      <c r="Q73" s="161">
        <v>0</v>
      </c>
      <c r="R73" s="161">
        <v>0</v>
      </c>
      <c r="S73" s="161">
        <v>0</v>
      </c>
      <c r="T73" s="161">
        <v>0</v>
      </c>
      <c r="U73" s="161">
        <v>0</v>
      </c>
      <c r="V73" s="161">
        <v>0</v>
      </c>
      <c r="W73" s="161">
        <v>0</v>
      </c>
      <c r="X73" s="161">
        <v>0</v>
      </c>
      <c r="Y73" s="161">
        <v>0</v>
      </c>
      <c r="Z73" s="161">
        <v>0</v>
      </c>
      <c r="AA73" s="161">
        <v>0</v>
      </c>
      <c r="AB73" s="161">
        <v>0</v>
      </c>
      <c r="AC73" s="161">
        <v>0</v>
      </c>
      <c r="AD73" s="161">
        <v>0</v>
      </c>
      <c r="AE73" s="161">
        <v>0</v>
      </c>
      <c r="AF73" s="161">
        <v>0</v>
      </c>
      <c r="AG73" s="161">
        <v>0</v>
      </c>
      <c r="AH73" s="161">
        <v>0</v>
      </c>
      <c r="AI73" s="161">
        <v>0</v>
      </c>
      <c r="AJ73" s="161">
        <v>0</v>
      </c>
      <c r="AK73" s="161">
        <v>0</v>
      </c>
      <c r="AL73" s="161">
        <v>0</v>
      </c>
      <c r="AM73" s="161">
        <v>0</v>
      </c>
      <c r="AN73" s="161">
        <v>0</v>
      </c>
      <c r="AO73" s="161">
        <v>0</v>
      </c>
      <c r="AP73" s="161">
        <v>0</v>
      </c>
      <c r="AQ73" s="161">
        <v>0</v>
      </c>
      <c r="AR73" s="161">
        <v>0</v>
      </c>
      <c r="AS73" s="161">
        <v>0</v>
      </c>
      <c r="AT73" s="161">
        <v>0</v>
      </c>
      <c r="AU73" s="161">
        <v>0</v>
      </c>
      <c r="AV73" s="161">
        <v>0</v>
      </c>
      <c r="AW73" s="161">
        <v>0</v>
      </c>
      <c r="AX73" s="161">
        <v>0</v>
      </c>
      <c r="AY73" s="161">
        <v>0</v>
      </c>
      <c r="AZ73" s="161">
        <v>0</v>
      </c>
      <c r="BA73" s="161">
        <v>0</v>
      </c>
      <c r="BB73" s="161">
        <v>0</v>
      </c>
      <c r="BC73" s="161">
        <v>0</v>
      </c>
      <c r="BD73" s="161">
        <v>0</v>
      </c>
      <c r="BE73" s="161">
        <v>0</v>
      </c>
      <c r="BF73" s="161">
        <v>0</v>
      </c>
      <c r="BG73" s="161">
        <v>0</v>
      </c>
      <c r="BH73" s="161">
        <v>0</v>
      </c>
      <c r="BI73" s="161">
        <v>0</v>
      </c>
      <c r="BJ73" s="161">
        <v>0</v>
      </c>
      <c r="BK73" s="161">
        <v>0</v>
      </c>
    </row>
    <row r="74" spans="1:63" ht="14.25" customHeight="1" x14ac:dyDescent="0.35">
      <c r="A74" s="62" t="s">
        <v>171</v>
      </c>
      <c r="B74" s="161">
        <v>0</v>
      </c>
      <c r="C74" s="161">
        <v>0</v>
      </c>
      <c r="D74" s="161">
        <v>0</v>
      </c>
      <c r="E74" s="161">
        <v>0</v>
      </c>
      <c r="F74" s="161">
        <v>0</v>
      </c>
      <c r="G74" s="161">
        <v>0</v>
      </c>
      <c r="H74" s="161">
        <v>0</v>
      </c>
      <c r="I74" s="161">
        <v>0</v>
      </c>
      <c r="J74" s="161">
        <v>0</v>
      </c>
      <c r="K74" s="161">
        <v>0</v>
      </c>
      <c r="L74" s="161">
        <v>0</v>
      </c>
      <c r="M74" s="161">
        <v>0</v>
      </c>
      <c r="N74" s="161">
        <v>0</v>
      </c>
      <c r="O74" s="161">
        <v>0</v>
      </c>
      <c r="P74" s="161">
        <v>0</v>
      </c>
      <c r="Q74" s="161">
        <v>0</v>
      </c>
      <c r="R74" s="161">
        <v>0</v>
      </c>
      <c r="S74" s="161">
        <v>0</v>
      </c>
      <c r="T74" s="161">
        <v>0</v>
      </c>
      <c r="U74" s="161">
        <v>0</v>
      </c>
      <c r="V74" s="161">
        <v>0</v>
      </c>
      <c r="W74" s="161">
        <v>0</v>
      </c>
      <c r="X74" s="161">
        <v>0</v>
      </c>
      <c r="Y74" s="161">
        <v>0</v>
      </c>
      <c r="Z74" s="161">
        <v>0</v>
      </c>
      <c r="AA74" s="161">
        <v>0</v>
      </c>
      <c r="AB74" s="161">
        <v>0</v>
      </c>
      <c r="AC74" s="161">
        <v>0</v>
      </c>
      <c r="AD74" s="161">
        <v>0</v>
      </c>
      <c r="AE74" s="161">
        <v>0</v>
      </c>
      <c r="AF74" s="161">
        <v>0</v>
      </c>
      <c r="AG74" s="161">
        <v>0</v>
      </c>
      <c r="AH74" s="161">
        <v>0</v>
      </c>
      <c r="AI74" s="161">
        <v>0</v>
      </c>
      <c r="AJ74" s="161">
        <v>0</v>
      </c>
      <c r="AK74" s="161">
        <v>0</v>
      </c>
      <c r="AL74" s="161">
        <v>0</v>
      </c>
      <c r="AM74" s="161">
        <v>0</v>
      </c>
      <c r="AN74" s="161">
        <v>0</v>
      </c>
      <c r="AO74" s="161">
        <v>0</v>
      </c>
      <c r="AP74" s="161">
        <v>0</v>
      </c>
      <c r="AQ74" s="161">
        <v>0</v>
      </c>
      <c r="AR74" s="161">
        <v>0</v>
      </c>
      <c r="AS74" s="161">
        <v>0</v>
      </c>
      <c r="AT74" s="161">
        <v>0</v>
      </c>
      <c r="AU74" s="161">
        <v>0</v>
      </c>
      <c r="AV74" s="161">
        <v>0</v>
      </c>
      <c r="AW74" s="161">
        <v>0</v>
      </c>
      <c r="AX74" s="161">
        <v>0</v>
      </c>
      <c r="AY74" s="161">
        <v>0</v>
      </c>
      <c r="AZ74" s="161">
        <v>0</v>
      </c>
      <c r="BA74" s="161">
        <v>0</v>
      </c>
      <c r="BB74" s="161">
        <v>0</v>
      </c>
      <c r="BC74" s="161">
        <v>0</v>
      </c>
      <c r="BD74" s="161">
        <v>0</v>
      </c>
      <c r="BE74" s="161">
        <v>0</v>
      </c>
      <c r="BF74" s="161">
        <v>0</v>
      </c>
      <c r="BG74" s="161">
        <v>0</v>
      </c>
      <c r="BH74" s="161">
        <v>0</v>
      </c>
      <c r="BI74" s="161">
        <v>0</v>
      </c>
      <c r="BJ74" s="161">
        <v>0</v>
      </c>
      <c r="BK74" s="161">
        <v>0</v>
      </c>
    </row>
    <row r="75" spans="1:63" ht="14.25" customHeight="1" x14ac:dyDescent="0.35">
      <c r="A75" s="62" t="s">
        <v>172</v>
      </c>
      <c r="B75" s="161">
        <v>0</v>
      </c>
      <c r="C75" s="161">
        <v>0</v>
      </c>
      <c r="D75" s="161">
        <v>0</v>
      </c>
      <c r="E75" s="161">
        <v>0</v>
      </c>
      <c r="F75" s="161">
        <v>0</v>
      </c>
      <c r="G75" s="161">
        <v>0</v>
      </c>
      <c r="H75" s="161">
        <v>0</v>
      </c>
      <c r="I75" s="161">
        <v>0</v>
      </c>
      <c r="J75" s="161">
        <v>0</v>
      </c>
      <c r="K75" s="161">
        <v>0</v>
      </c>
      <c r="L75" s="161">
        <v>0</v>
      </c>
      <c r="M75" s="161">
        <v>0</v>
      </c>
      <c r="N75" s="161">
        <v>0</v>
      </c>
      <c r="O75" s="161">
        <v>0</v>
      </c>
      <c r="P75" s="161">
        <v>0</v>
      </c>
      <c r="Q75" s="161">
        <v>0</v>
      </c>
      <c r="R75" s="161">
        <v>0</v>
      </c>
      <c r="S75" s="161">
        <v>0</v>
      </c>
      <c r="T75" s="161">
        <v>0</v>
      </c>
      <c r="U75" s="161">
        <v>0</v>
      </c>
      <c r="V75" s="161">
        <v>0</v>
      </c>
      <c r="W75" s="161">
        <v>0</v>
      </c>
      <c r="X75" s="161">
        <v>0</v>
      </c>
      <c r="Y75" s="161">
        <v>0</v>
      </c>
      <c r="Z75" s="161">
        <v>0</v>
      </c>
      <c r="AA75" s="161">
        <v>0</v>
      </c>
      <c r="AB75" s="161">
        <v>0</v>
      </c>
      <c r="AC75" s="161">
        <v>0</v>
      </c>
      <c r="AD75" s="161">
        <v>0</v>
      </c>
      <c r="AE75" s="161">
        <v>0</v>
      </c>
      <c r="AF75" s="161">
        <v>0</v>
      </c>
      <c r="AG75" s="161">
        <v>0</v>
      </c>
      <c r="AH75" s="161">
        <v>0</v>
      </c>
      <c r="AI75" s="161">
        <v>0</v>
      </c>
      <c r="AJ75" s="161">
        <v>0</v>
      </c>
      <c r="AK75" s="161">
        <v>0</v>
      </c>
      <c r="AL75" s="161">
        <v>0</v>
      </c>
      <c r="AM75" s="161">
        <v>0</v>
      </c>
      <c r="AN75" s="161">
        <v>0</v>
      </c>
      <c r="AO75" s="161">
        <v>0</v>
      </c>
      <c r="AP75" s="161">
        <v>0</v>
      </c>
      <c r="AQ75" s="161">
        <v>0</v>
      </c>
      <c r="AR75" s="161">
        <v>0</v>
      </c>
      <c r="AS75" s="161">
        <v>0</v>
      </c>
      <c r="AT75" s="161">
        <v>0</v>
      </c>
      <c r="AU75" s="161">
        <v>0</v>
      </c>
      <c r="AV75" s="161">
        <v>0</v>
      </c>
      <c r="AW75" s="161">
        <v>0</v>
      </c>
      <c r="AX75" s="161">
        <v>0</v>
      </c>
      <c r="AY75" s="161">
        <v>0</v>
      </c>
      <c r="AZ75" s="161">
        <v>0</v>
      </c>
      <c r="BA75" s="161">
        <v>0</v>
      </c>
      <c r="BB75" s="161">
        <v>0</v>
      </c>
      <c r="BC75" s="161">
        <v>0</v>
      </c>
      <c r="BD75" s="161">
        <v>0</v>
      </c>
      <c r="BE75" s="161">
        <v>0</v>
      </c>
      <c r="BF75" s="161">
        <v>0</v>
      </c>
      <c r="BG75" s="161">
        <v>0</v>
      </c>
      <c r="BH75" s="161">
        <v>0</v>
      </c>
      <c r="BI75" s="161">
        <v>0</v>
      </c>
      <c r="BJ75" s="161">
        <v>0</v>
      </c>
      <c r="BK75" s="161">
        <v>0</v>
      </c>
    </row>
    <row r="76" spans="1:63" ht="14.25" customHeight="1" x14ac:dyDescent="0.35">
      <c r="A76" s="62" t="s">
        <v>173</v>
      </c>
      <c r="B76" s="161">
        <v>0</v>
      </c>
      <c r="C76" s="161">
        <v>0</v>
      </c>
      <c r="D76" s="161">
        <v>0</v>
      </c>
      <c r="E76" s="161">
        <v>0</v>
      </c>
      <c r="F76" s="161">
        <v>0</v>
      </c>
      <c r="G76" s="161">
        <v>0</v>
      </c>
      <c r="H76" s="161">
        <v>0</v>
      </c>
      <c r="I76" s="161">
        <v>0</v>
      </c>
      <c r="J76" s="161">
        <v>0</v>
      </c>
      <c r="K76" s="161">
        <v>0</v>
      </c>
      <c r="L76" s="161">
        <v>0</v>
      </c>
      <c r="M76" s="161">
        <v>0</v>
      </c>
      <c r="N76" s="161">
        <v>0</v>
      </c>
      <c r="O76" s="161">
        <v>0</v>
      </c>
      <c r="P76" s="161">
        <v>0</v>
      </c>
      <c r="Q76" s="161">
        <v>0</v>
      </c>
      <c r="R76" s="161">
        <v>0</v>
      </c>
      <c r="S76" s="161">
        <v>0</v>
      </c>
      <c r="T76" s="161">
        <v>0</v>
      </c>
      <c r="U76" s="161">
        <v>0</v>
      </c>
      <c r="V76" s="161">
        <v>0</v>
      </c>
      <c r="W76" s="161">
        <v>0</v>
      </c>
      <c r="X76" s="161">
        <v>0</v>
      </c>
      <c r="Y76" s="161">
        <v>0</v>
      </c>
      <c r="Z76" s="161">
        <v>0</v>
      </c>
      <c r="AA76" s="161">
        <v>0</v>
      </c>
      <c r="AB76" s="161">
        <v>0</v>
      </c>
      <c r="AC76" s="161">
        <v>0</v>
      </c>
      <c r="AD76" s="161">
        <v>0</v>
      </c>
      <c r="AE76" s="161">
        <v>0</v>
      </c>
      <c r="AF76" s="161">
        <v>0</v>
      </c>
      <c r="AG76" s="161">
        <v>0</v>
      </c>
      <c r="AH76" s="161">
        <v>0</v>
      </c>
      <c r="AI76" s="161">
        <v>0</v>
      </c>
      <c r="AJ76" s="161">
        <v>0</v>
      </c>
      <c r="AK76" s="161">
        <v>0</v>
      </c>
      <c r="AL76" s="161">
        <v>0</v>
      </c>
      <c r="AM76" s="161">
        <v>0</v>
      </c>
      <c r="AN76" s="161">
        <v>0</v>
      </c>
      <c r="AO76" s="161">
        <v>0</v>
      </c>
      <c r="AP76" s="161">
        <v>0</v>
      </c>
      <c r="AQ76" s="161">
        <v>0</v>
      </c>
      <c r="AR76" s="161">
        <v>0</v>
      </c>
      <c r="AS76" s="161">
        <v>0</v>
      </c>
      <c r="AT76" s="161">
        <v>0</v>
      </c>
      <c r="AU76" s="161">
        <v>0</v>
      </c>
      <c r="AV76" s="161">
        <v>0</v>
      </c>
      <c r="AW76" s="161">
        <v>0</v>
      </c>
      <c r="AX76" s="161">
        <v>0</v>
      </c>
      <c r="AY76" s="161">
        <v>0</v>
      </c>
      <c r="AZ76" s="161">
        <v>0</v>
      </c>
      <c r="BA76" s="161">
        <v>0</v>
      </c>
      <c r="BB76" s="161">
        <v>0</v>
      </c>
      <c r="BC76" s="161">
        <v>0</v>
      </c>
      <c r="BD76" s="161">
        <v>0</v>
      </c>
      <c r="BE76" s="161">
        <v>0</v>
      </c>
      <c r="BF76" s="161">
        <v>0</v>
      </c>
      <c r="BG76" s="161">
        <v>0</v>
      </c>
      <c r="BH76" s="161">
        <v>0</v>
      </c>
      <c r="BI76" s="161">
        <v>0</v>
      </c>
      <c r="BJ76" s="161">
        <v>0</v>
      </c>
      <c r="BK76" s="161">
        <v>0</v>
      </c>
    </row>
    <row r="77" spans="1:63" ht="14.25" customHeight="1" x14ac:dyDescent="0.35">
      <c r="A77" s="62" t="s">
        <v>174</v>
      </c>
      <c r="B77" s="161">
        <v>0</v>
      </c>
      <c r="C77" s="161">
        <v>0</v>
      </c>
      <c r="D77" s="161">
        <v>0</v>
      </c>
      <c r="E77" s="161">
        <v>0</v>
      </c>
      <c r="F77" s="161">
        <v>0</v>
      </c>
      <c r="G77" s="161">
        <v>0</v>
      </c>
      <c r="H77" s="161">
        <v>0</v>
      </c>
      <c r="I77" s="161">
        <v>0</v>
      </c>
      <c r="J77" s="161">
        <v>0</v>
      </c>
      <c r="K77" s="161">
        <v>0</v>
      </c>
      <c r="L77" s="161">
        <v>0</v>
      </c>
      <c r="M77" s="161">
        <v>0</v>
      </c>
      <c r="N77" s="161">
        <v>0</v>
      </c>
      <c r="O77" s="161">
        <v>0</v>
      </c>
      <c r="P77" s="161">
        <v>0</v>
      </c>
      <c r="Q77" s="161">
        <v>0</v>
      </c>
      <c r="R77" s="161">
        <v>0</v>
      </c>
      <c r="S77" s="161">
        <v>0</v>
      </c>
      <c r="T77" s="161">
        <v>0</v>
      </c>
      <c r="U77" s="161">
        <v>0</v>
      </c>
      <c r="V77" s="161">
        <v>0</v>
      </c>
      <c r="W77" s="161">
        <v>0</v>
      </c>
      <c r="X77" s="161">
        <v>0</v>
      </c>
      <c r="Y77" s="161">
        <v>0</v>
      </c>
      <c r="Z77" s="161">
        <v>0</v>
      </c>
      <c r="AA77" s="161">
        <v>0</v>
      </c>
      <c r="AB77" s="161">
        <v>0</v>
      </c>
      <c r="AC77" s="161">
        <v>0</v>
      </c>
      <c r="AD77" s="161">
        <v>0</v>
      </c>
      <c r="AE77" s="161">
        <v>0</v>
      </c>
      <c r="AF77" s="161">
        <v>0</v>
      </c>
      <c r="AG77" s="161">
        <v>0</v>
      </c>
      <c r="AH77" s="161">
        <v>0</v>
      </c>
      <c r="AI77" s="161">
        <v>0</v>
      </c>
      <c r="AJ77" s="161">
        <v>0</v>
      </c>
      <c r="AK77" s="161">
        <v>0</v>
      </c>
      <c r="AL77" s="161">
        <v>0</v>
      </c>
      <c r="AM77" s="161">
        <v>0</v>
      </c>
      <c r="AN77" s="161">
        <v>0</v>
      </c>
      <c r="AO77" s="161">
        <v>0</v>
      </c>
      <c r="AP77" s="161">
        <v>0</v>
      </c>
      <c r="AQ77" s="161">
        <v>0</v>
      </c>
      <c r="AR77" s="161">
        <v>0</v>
      </c>
      <c r="AS77" s="161">
        <v>0</v>
      </c>
      <c r="AT77" s="161">
        <v>0</v>
      </c>
      <c r="AU77" s="161">
        <v>0</v>
      </c>
      <c r="AV77" s="161">
        <v>0</v>
      </c>
      <c r="AW77" s="161">
        <v>0</v>
      </c>
      <c r="AX77" s="161">
        <v>0</v>
      </c>
      <c r="AY77" s="161">
        <v>0</v>
      </c>
      <c r="AZ77" s="161">
        <v>0</v>
      </c>
      <c r="BA77" s="161">
        <v>0</v>
      </c>
      <c r="BB77" s="161">
        <v>0</v>
      </c>
      <c r="BC77" s="161">
        <v>0</v>
      </c>
      <c r="BD77" s="161">
        <v>0</v>
      </c>
      <c r="BE77" s="161">
        <v>0</v>
      </c>
      <c r="BF77" s="161">
        <v>0</v>
      </c>
      <c r="BG77" s="161">
        <v>0</v>
      </c>
      <c r="BH77" s="161">
        <v>0</v>
      </c>
      <c r="BI77" s="161">
        <v>0</v>
      </c>
      <c r="BJ77" s="161">
        <v>0</v>
      </c>
      <c r="BK77" s="161">
        <v>0</v>
      </c>
    </row>
    <row r="78" spans="1:63" ht="14.25" customHeight="1" x14ac:dyDescent="0.35">
      <c r="A78" s="62" t="s">
        <v>175</v>
      </c>
      <c r="B78" s="161">
        <v>0</v>
      </c>
      <c r="C78" s="161">
        <v>0</v>
      </c>
      <c r="D78" s="161">
        <v>0</v>
      </c>
      <c r="E78" s="161">
        <v>0</v>
      </c>
      <c r="F78" s="161">
        <v>0</v>
      </c>
      <c r="G78" s="161">
        <v>0</v>
      </c>
      <c r="H78" s="161">
        <v>0</v>
      </c>
      <c r="I78" s="161">
        <v>0</v>
      </c>
      <c r="J78" s="161">
        <v>0</v>
      </c>
      <c r="K78" s="161">
        <v>0</v>
      </c>
      <c r="L78" s="161">
        <v>0</v>
      </c>
      <c r="M78" s="161">
        <v>0</v>
      </c>
      <c r="N78" s="161">
        <v>0</v>
      </c>
      <c r="O78" s="161">
        <v>0</v>
      </c>
      <c r="P78" s="161">
        <v>0</v>
      </c>
      <c r="Q78" s="161">
        <v>0</v>
      </c>
      <c r="R78" s="161">
        <v>0</v>
      </c>
      <c r="S78" s="161">
        <v>0</v>
      </c>
      <c r="T78" s="161">
        <v>0</v>
      </c>
      <c r="U78" s="161">
        <v>0</v>
      </c>
      <c r="V78" s="161">
        <v>0</v>
      </c>
      <c r="W78" s="161">
        <v>0</v>
      </c>
      <c r="X78" s="161">
        <v>0</v>
      </c>
      <c r="Y78" s="161">
        <v>0</v>
      </c>
      <c r="Z78" s="161">
        <v>0</v>
      </c>
      <c r="AA78" s="161">
        <v>0</v>
      </c>
      <c r="AB78" s="161">
        <v>0</v>
      </c>
      <c r="AC78" s="161">
        <v>0</v>
      </c>
      <c r="AD78" s="161">
        <v>0</v>
      </c>
      <c r="AE78" s="161">
        <v>0</v>
      </c>
      <c r="AF78" s="161">
        <v>0</v>
      </c>
      <c r="AG78" s="161">
        <v>0</v>
      </c>
      <c r="AH78" s="161">
        <v>0</v>
      </c>
      <c r="AI78" s="161">
        <v>0</v>
      </c>
      <c r="AJ78" s="161">
        <v>0</v>
      </c>
      <c r="AK78" s="161">
        <v>0</v>
      </c>
      <c r="AL78" s="161">
        <v>0</v>
      </c>
      <c r="AM78" s="161">
        <v>0</v>
      </c>
      <c r="AN78" s="161">
        <v>0</v>
      </c>
      <c r="AO78" s="161">
        <v>0</v>
      </c>
      <c r="AP78" s="161">
        <v>0</v>
      </c>
      <c r="AQ78" s="161">
        <v>0</v>
      </c>
      <c r="AR78" s="161">
        <v>0</v>
      </c>
      <c r="AS78" s="161">
        <v>0</v>
      </c>
      <c r="AT78" s="161">
        <v>0</v>
      </c>
      <c r="AU78" s="161">
        <v>0</v>
      </c>
      <c r="AV78" s="161">
        <v>0</v>
      </c>
      <c r="AW78" s="161">
        <v>0</v>
      </c>
      <c r="AX78" s="161">
        <v>0</v>
      </c>
      <c r="AY78" s="161">
        <v>0</v>
      </c>
      <c r="AZ78" s="161">
        <v>0</v>
      </c>
      <c r="BA78" s="161">
        <v>0</v>
      </c>
      <c r="BB78" s="161">
        <v>0</v>
      </c>
      <c r="BC78" s="161">
        <v>0</v>
      </c>
      <c r="BD78" s="161">
        <v>0</v>
      </c>
      <c r="BE78" s="161">
        <v>0</v>
      </c>
      <c r="BF78" s="161">
        <v>0</v>
      </c>
      <c r="BG78" s="161">
        <v>0</v>
      </c>
      <c r="BH78" s="161">
        <v>0</v>
      </c>
      <c r="BI78" s="161">
        <v>0</v>
      </c>
      <c r="BJ78" s="161">
        <v>0</v>
      </c>
      <c r="BK78" s="161">
        <v>0</v>
      </c>
    </row>
    <row r="79" spans="1:63" ht="14.25" customHeight="1" x14ac:dyDescent="0.35">
      <c r="A79" s="62" t="s">
        <v>176</v>
      </c>
      <c r="B79" s="161">
        <v>0</v>
      </c>
      <c r="C79" s="161">
        <v>0</v>
      </c>
      <c r="D79" s="161">
        <v>0</v>
      </c>
      <c r="E79" s="161">
        <v>0</v>
      </c>
      <c r="F79" s="161">
        <v>0</v>
      </c>
      <c r="G79" s="161">
        <v>0</v>
      </c>
      <c r="H79" s="161">
        <v>0</v>
      </c>
      <c r="I79" s="161">
        <v>0</v>
      </c>
      <c r="J79" s="161">
        <v>0</v>
      </c>
      <c r="K79" s="161">
        <v>0</v>
      </c>
      <c r="L79" s="161">
        <v>0</v>
      </c>
      <c r="M79" s="161">
        <v>0</v>
      </c>
      <c r="N79" s="161">
        <v>0</v>
      </c>
      <c r="O79" s="161">
        <v>0</v>
      </c>
      <c r="P79" s="161">
        <v>0</v>
      </c>
      <c r="Q79" s="161">
        <v>0</v>
      </c>
      <c r="R79" s="161">
        <v>0</v>
      </c>
      <c r="S79" s="161">
        <v>0</v>
      </c>
      <c r="T79" s="161">
        <v>0</v>
      </c>
      <c r="U79" s="161">
        <v>0</v>
      </c>
      <c r="V79" s="161">
        <v>0</v>
      </c>
      <c r="W79" s="161">
        <v>0</v>
      </c>
      <c r="X79" s="161">
        <v>0</v>
      </c>
      <c r="Y79" s="161">
        <v>0</v>
      </c>
      <c r="Z79" s="161">
        <v>0</v>
      </c>
      <c r="AA79" s="161">
        <v>0</v>
      </c>
      <c r="AB79" s="161">
        <v>0</v>
      </c>
      <c r="AC79" s="161">
        <v>0</v>
      </c>
      <c r="AD79" s="161">
        <v>0</v>
      </c>
      <c r="AE79" s="161">
        <v>0</v>
      </c>
      <c r="AF79" s="161">
        <v>0</v>
      </c>
      <c r="AG79" s="161">
        <v>0</v>
      </c>
      <c r="AH79" s="161">
        <v>0</v>
      </c>
      <c r="AI79" s="161">
        <v>0</v>
      </c>
      <c r="AJ79" s="161">
        <v>0</v>
      </c>
      <c r="AK79" s="161">
        <v>0</v>
      </c>
      <c r="AL79" s="161">
        <v>0</v>
      </c>
      <c r="AM79" s="161">
        <v>0</v>
      </c>
      <c r="AN79" s="161">
        <v>0</v>
      </c>
      <c r="AO79" s="161">
        <v>0</v>
      </c>
      <c r="AP79" s="161">
        <v>0</v>
      </c>
      <c r="AQ79" s="161">
        <v>0</v>
      </c>
      <c r="AR79" s="161">
        <v>0</v>
      </c>
      <c r="AS79" s="161">
        <v>0</v>
      </c>
      <c r="AT79" s="161">
        <v>0</v>
      </c>
      <c r="AU79" s="161">
        <v>0</v>
      </c>
      <c r="AV79" s="161">
        <v>0</v>
      </c>
      <c r="AW79" s="161">
        <v>0</v>
      </c>
      <c r="AX79" s="161">
        <v>0</v>
      </c>
      <c r="AY79" s="161">
        <v>0</v>
      </c>
      <c r="AZ79" s="161">
        <v>0</v>
      </c>
      <c r="BA79" s="161">
        <v>0</v>
      </c>
      <c r="BB79" s="161">
        <v>0</v>
      </c>
      <c r="BC79" s="161">
        <v>0</v>
      </c>
      <c r="BD79" s="161">
        <v>0</v>
      </c>
      <c r="BE79" s="161">
        <v>0</v>
      </c>
      <c r="BF79" s="161">
        <v>0</v>
      </c>
      <c r="BG79" s="161">
        <v>0</v>
      </c>
      <c r="BH79" s="161">
        <v>0</v>
      </c>
      <c r="BI79" s="161">
        <v>0</v>
      </c>
      <c r="BJ79" s="161">
        <v>0</v>
      </c>
      <c r="BK79" s="161">
        <v>0</v>
      </c>
    </row>
    <row r="80" spans="1:63" ht="14.25" customHeight="1" x14ac:dyDescent="0.35">
      <c r="A80" s="62" t="s">
        <v>177</v>
      </c>
      <c r="B80" s="161">
        <v>0</v>
      </c>
      <c r="C80" s="161">
        <v>0</v>
      </c>
      <c r="D80" s="161">
        <v>0</v>
      </c>
      <c r="E80" s="161">
        <v>0</v>
      </c>
      <c r="F80" s="161">
        <v>0</v>
      </c>
      <c r="G80" s="161">
        <v>0</v>
      </c>
      <c r="H80" s="161">
        <v>0</v>
      </c>
      <c r="I80" s="161">
        <v>0</v>
      </c>
      <c r="J80" s="161">
        <v>0</v>
      </c>
      <c r="K80" s="161">
        <v>0</v>
      </c>
      <c r="L80" s="161">
        <v>0</v>
      </c>
      <c r="M80" s="161">
        <v>0</v>
      </c>
      <c r="N80" s="161">
        <v>0</v>
      </c>
      <c r="O80" s="161">
        <v>0</v>
      </c>
      <c r="P80" s="161">
        <v>0</v>
      </c>
      <c r="Q80" s="161">
        <v>0</v>
      </c>
      <c r="R80" s="161">
        <v>0</v>
      </c>
      <c r="S80" s="161">
        <v>0</v>
      </c>
      <c r="T80" s="161">
        <v>0</v>
      </c>
      <c r="U80" s="161">
        <v>0</v>
      </c>
      <c r="V80" s="161">
        <v>0</v>
      </c>
      <c r="W80" s="161">
        <v>0</v>
      </c>
      <c r="X80" s="161">
        <v>0</v>
      </c>
      <c r="Y80" s="161">
        <v>0</v>
      </c>
      <c r="Z80" s="161">
        <v>0</v>
      </c>
      <c r="AA80" s="161">
        <v>0</v>
      </c>
      <c r="AB80" s="161">
        <v>0</v>
      </c>
      <c r="AC80" s="161">
        <v>0</v>
      </c>
      <c r="AD80" s="161">
        <v>0</v>
      </c>
      <c r="AE80" s="161">
        <v>0</v>
      </c>
      <c r="AF80" s="161">
        <v>0</v>
      </c>
      <c r="AG80" s="161">
        <v>0</v>
      </c>
      <c r="AH80" s="161">
        <v>0</v>
      </c>
      <c r="AI80" s="161">
        <v>0</v>
      </c>
      <c r="AJ80" s="161">
        <v>0</v>
      </c>
      <c r="AK80" s="161">
        <v>0</v>
      </c>
      <c r="AL80" s="161">
        <v>0</v>
      </c>
      <c r="AM80" s="161">
        <v>0</v>
      </c>
      <c r="AN80" s="161">
        <v>0</v>
      </c>
      <c r="AO80" s="161">
        <v>0</v>
      </c>
      <c r="AP80" s="161">
        <v>0</v>
      </c>
      <c r="AQ80" s="161">
        <v>0</v>
      </c>
      <c r="AR80" s="161">
        <v>0</v>
      </c>
      <c r="AS80" s="161">
        <v>0</v>
      </c>
      <c r="AT80" s="161">
        <v>0</v>
      </c>
      <c r="AU80" s="161">
        <v>0</v>
      </c>
      <c r="AV80" s="161">
        <v>0</v>
      </c>
      <c r="AW80" s="161">
        <v>0</v>
      </c>
      <c r="AX80" s="161">
        <v>0</v>
      </c>
      <c r="AY80" s="161">
        <v>0</v>
      </c>
      <c r="AZ80" s="161">
        <v>0</v>
      </c>
      <c r="BA80" s="161">
        <v>0</v>
      </c>
      <c r="BB80" s="161">
        <v>0</v>
      </c>
      <c r="BC80" s="161">
        <v>0</v>
      </c>
      <c r="BD80" s="161">
        <v>0</v>
      </c>
      <c r="BE80" s="161">
        <v>0</v>
      </c>
      <c r="BF80" s="161">
        <v>0</v>
      </c>
      <c r="BG80" s="161">
        <v>0</v>
      </c>
      <c r="BH80" s="161">
        <v>0</v>
      </c>
      <c r="BI80" s="161">
        <v>0</v>
      </c>
      <c r="BJ80" s="161">
        <v>0</v>
      </c>
      <c r="BK80" s="161">
        <v>0</v>
      </c>
    </row>
    <row r="81" spans="1:63" ht="14.25" customHeight="1" x14ac:dyDescent="0.35">
      <c r="A81" s="62" t="s">
        <v>178</v>
      </c>
      <c r="B81" s="161">
        <v>0</v>
      </c>
      <c r="C81" s="161">
        <v>0</v>
      </c>
      <c r="D81" s="161">
        <v>0</v>
      </c>
      <c r="E81" s="161">
        <v>0</v>
      </c>
      <c r="F81" s="161">
        <v>0</v>
      </c>
      <c r="G81" s="161">
        <v>0</v>
      </c>
      <c r="H81" s="161">
        <v>0</v>
      </c>
      <c r="I81" s="161">
        <v>0</v>
      </c>
      <c r="J81" s="161">
        <v>0</v>
      </c>
      <c r="K81" s="161">
        <v>0</v>
      </c>
      <c r="L81" s="161">
        <v>0</v>
      </c>
      <c r="M81" s="161">
        <v>0</v>
      </c>
      <c r="N81" s="161">
        <v>0</v>
      </c>
      <c r="O81" s="161">
        <v>0</v>
      </c>
      <c r="P81" s="161">
        <v>0</v>
      </c>
      <c r="Q81" s="161">
        <v>0</v>
      </c>
      <c r="R81" s="161">
        <v>0</v>
      </c>
      <c r="S81" s="161">
        <v>0</v>
      </c>
      <c r="T81" s="161">
        <v>0</v>
      </c>
      <c r="U81" s="161">
        <v>0</v>
      </c>
      <c r="V81" s="161">
        <v>0</v>
      </c>
      <c r="W81" s="161">
        <v>0</v>
      </c>
      <c r="X81" s="161">
        <v>0</v>
      </c>
      <c r="Y81" s="161">
        <v>0</v>
      </c>
      <c r="Z81" s="161">
        <v>0</v>
      </c>
      <c r="AA81" s="161">
        <v>0</v>
      </c>
      <c r="AB81" s="161">
        <v>0</v>
      </c>
      <c r="AC81" s="161">
        <v>0</v>
      </c>
      <c r="AD81" s="161">
        <v>0</v>
      </c>
      <c r="AE81" s="161">
        <v>0</v>
      </c>
      <c r="AF81" s="161">
        <v>0</v>
      </c>
      <c r="AG81" s="161">
        <v>0</v>
      </c>
      <c r="AH81" s="161">
        <v>0</v>
      </c>
      <c r="AI81" s="161">
        <v>0</v>
      </c>
      <c r="AJ81" s="161">
        <v>0</v>
      </c>
      <c r="AK81" s="161">
        <v>0</v>
      </c>
      <c r="AL81" s="161">
        <v>0</v>
      </c>
      <c r="AM81" s="161">
        <v>0</v>
      </c>
      <c r="AN81" s="161">
        <v>0</v>
      </c>
      <c r="AO81" s="161">
        <v>0</v>
      </c>
      <c r="AP81" s="161">
        <v>0</v>
      </c>
      <c r="AQ81" s="161">
        <v>0</v>
      </c>
      <c r="AR81" s="161">
        <v>0</v>
      </c>
      <c r="AS81" s="161">
        <v>0</v>
      </c>
      <c r="AT81" s="161">
        <v>0</v>
      </c>
      <c r="AU81" s="161">
        <v>0</v>
      </c>
      <c r="AV81" s="161">
        <v>0</v>
      </c>
      <c r="AW81" s="161">
        <v>0</v>
      </c>
      <c r="AX81" s="161">
        <v>0</v>
      </c>
      <c r="AY81" s="161">
        <v>0</v>
      </c>
      <c r="AZ81" s="161">
        <v>0</v>
      </c>
      <c r="BA81" s="161">
        <v>0</v>
      </c>
      <c r="BB81" s="161">
        <v>0</v>
      </c>
      <c r="BC81" s="161">
        <v>0</v>
      </c>
      <c r="BD81" s="161">
        <v>0</v>
      </c>
      <c r="BE81" s="161">
        <v>0</v>
      </c>
      <c r="BF81" s="161">
        <v>0</v>
      </c>
      <c r="BG81" s="161">
        <v>0</v>
      </c>
      <c r="BH81" s="161">
        <v>0</v>
      </c>
      <c r="BI81" s="161">
        <v>0</v>
      </c>
      <c r="BJ81" s="161">
        <v>0</v>
      </c>
      <c r="BK81" s="161">
        <v>0</v>
      </c>
    </row>
    <row r="82" spans="1:63" ht="14.25" customHeight="1" x14ac:dyDescent="0.35">
      <c r="A82" s="62" t="s">
        <v>179</v>
      </c>
      <c r="B82" s="161">
        <v>0</v>
      </c>
      <c r="C82" s="161">
        <v>0</v>
      </c>
      <c r="D82" s="161">
        <v>0</v>
      </c>
      <c r="E82" s="161">
        <v>0</v>
      </c>
      <c r="F82" s="161">
        <v>0</v>
      </c>
      <c r="G82" s="161">
        <v>0</v>
      </c>
      <c r="H82" s="161">
        <v>0</v>
      </c>
      <c r="I82" s="161">
        <v>0</v>
      </c>
      <c r="J82" s="161">
        <v>0</v>
      </c>
      <c r="K82" s="161">
        <v>0</v>
      </c>
      <c r="L82" s="161">
        <v>0</v>
      </c>
      <c r="M82" s="161">
        <v>0</v>
      </c>
      <c r="N82" s="161">
        <v>0</v>
      </c>
      <c r="O82" s="161">
        <v>0</v>
      </c>
      <c r="P82" s="161">
        <v>0</v>
      </c>
      <c r="Q82" s="161">
        <v>0</v>
      </c>
      <c r="R82" s="161">
        <v>0</v>
      </c>
      <c r="S82" s="161">
        <v>0</v>
      </c>
      <c r="T82" s="161">
        <v>0</v>
      </c>
      <c r="U82" s="161">
        <v>0</v>
      </c>
      <c r="V82" s="161">
        <v>0</v>
      </c>
      <c r="W82" s="161">
        <v>0</v>
      </c>
      <c r="X82" s="161">
        <v>0</v>
      </c>
      <c r="Y82" s="161">
        <v>0</v>
      </c>
      <c r="Z82" s="161">
        <v>0</v>
      </c>
      <c r="AA82" s="161">
        <v>0</v>
      </c>
      <c r="AB82" s="161">
        <v>0</v>
      </c>
      <c r="AC82" s="161">
        <v>0</v>
      </c>
      <c r="AD82" s="161">
        <v>0</v>
      </c>
      <c r="AE82" s="161">
        <v>0</v>
      </c>
      <c r="AF82" s="161">
        <v>0</v>
      </c>
      <c r="AG82" s="161">
        <v>0</v>
      </c>
      <c r="AH82" s="161">
        <v>0</v>
      </c>
      <c r="AI82" s="161">
        <v>0</v>
      </c>
      <c r="AJ82" s="161">
        <v>0</v>
      </c>
      <c r="AK82" s="161">
        <v>0</v>
      </c>
      <c r="AL82" s="161">
        <v>0</v>
      </c>
      <c r="AM82" s="161">
        <v>0</v>
      </c>
      <c r="AN82" s="161">
        <v>0</v>
      </c>
      <c r="AO82" s="161">
        <v>0</v>
      </c>
      <c r="AP82" s="161">
        <v>0</v>
      </c>
      <c r="AQ82" s="161">
        <v>0</v>
      </c>
      <c r="AR82" s="161">
        <v>0</v>
      </c>
      <c r="AS82" s="161">
        <v>0</v>
      </c>
      <c r="AT82" s="161">
        <v>0</v>
      </c>
      <c r="AU82" s="161">
        <v>0</v>
      </c>
      <c r="AV82" s="161">
        <v>0</v>
      </c>
      <c r="AW82" s="161">
        <v>0</v>
      </c>
      <c r="AX82" s="161">
        <v>0</v>
      </c>
      <c r="AY82" s="161">
        <v>0</v>
      </c>
      <c r="AZ82" s="161">
        <v>0</v>
      </c>
      <c r="BA82" s="161">
        <v>0</v>
      </c>
      <c r="BB82" s="161">
        <v>0</v>
      </c>
      <c r="BC82" s="161">
        <v>0</v>
      </c>
      <c r="BD82" s="161">
        <v>0</v>
      </c>
      <c r="BE82" s="161">
        <v>0</v>
      </c>
      <c r="BF82" s="161">
        <v>0</v>
      </c>
      <c r="BG82" s="161">
        <v>0</v>
      </c>
      <c r="BH82" s="161">
        <v>0</v>
      </c>
      <c r="BI82" s="161">
        <v>0</v>
      </c>
      <c r="BJ82" s="161">
        <v>0</v>
      </c>
      <c r="BK82" s="161">
        <v>0</v>
      </c>
    </row>
    <row r="83" spans="1:63" ht="14.25" customHeight="1" x14ac:dyDescent="0.35">
      <c r="A83" s="76" t="s">
        <v>142</v>
      </c>
      <c r="B83" s="161">
        <v>0</v>
      </c>
      <c r="C83" s="161">
        <v>0</v>
      </c>
      <c r="D83" s="161">
        <v>0</v>
      </c>
      <c r="E83" s="161">
        <v>0</v>
      </c>
      <c r="F83" s="161">
        <v>0</v>
      </c>
      <c r="G83" s="161">
        <v>0</v>
      </c>
      <c r="H83" s="161">
        <v>0</v>
      </c>
      <c r="I83" s="161">
        <v>0</v>
      </c>
      <c r="J83" s="161">
        <v>0</v>
      </c>
      <c r="K83" s="161">
        <v>0</v>
      </c>
      <c r="L83" s="161">
        <v>0</v>
      </c>
      <c r="M83" s="161">
        <v>0</v>
      </c>
      <c r="N83" s="161">
        <v>0</v>
      </c>
      <c r="O83" s="161">
        <v>0</v>
      </c>
      <c r="P83" s="161">
        <v>0</v>
      </c>
      <c r="Q83" s="161">
        <v>0</v>
      </c>
      <c r="R83" s="161">
        <v>0</v>
      </c>
      <c r="S83" s="161">
        <v>0</v>
      </c>
      <c r="T83" s="161">
        <v>0</v>
      </c>
      <c r="U83" s="161">
        <v>0</v>
      </c>
      <c r="V83" s="161">
        <v>0</v>
      </c>
      <c r="W83" s="161">
        <v>0</v>
      </c>
      <c r="X83" s="161">
        <v>0</v>
      </c>
      <c r="Y83" s="161">
        <v>0</v>
      </c>
      <c r="Z83" s="161">
        <v>0</v>
      </c>
      <c r="AA83" s="161">
        <v>0</v>
      </c>
      <c r="AB83" s="161">
        <v>0</v>
      </c>
      <c r="AC83" s="161">
        <v>0</v>
      </c>
      <c r="AD83" s="161">
        <v>0</v>
      </c>
      <c r="AE83" s="161">
        <v>0</v>
      </c>
      <c r="AF83" s="161">
        <v>0</v>
      </c>
      <c r="AG83" s="161">
        <v>0</v>
      </c>
      <c r="AH83" s="161">
        <v>0</v>
      </c>
      <c r="AI83" s="161">
        <v>0</v>
      </c>
      <c r="AJ83" s="161">
        <v>0</v>
      </c>
      <c r="AK83" s="161">
        <v>0</v>
      </c>
      <c r="AL83" s="161">
        <v>0</v>
      </c>
      <c r="AM83" s="161">
        <v>0</v>
      </c>
      <c r="AN83" s="161">
        <v>0</v>
      </c>
      <c r="AO83" s="161">
        <v>0</v>
      </c>
      <c r="AP83" s="161">
        <v>0</v>
      </c>
      <c r="AQ83" s="161">
        <v>0</v>
      </c>
      <c r="AR83" s="161">
        <v>0</v>
      </c>
      <c r="AS83" s="161">
        <v>0</v>
      </c>
      <c r="AT83" s="161">
        <v>0</v>
      </c>
      <c r="AU83" s="161">
        <v>0</v>
      </c>
      <c r="AV83" s="161">
        <v>0</v>
      </c>
      <c r="AW83" s="161">
        <v>0</v>
      </c>
      <c r="AX83" s="161">
        <v>0</v>
      </c>
      <c r="AY83" s="161">
        <v>0</v>
      </c>
      <c r="AZ83" s="161">
        <v>0</v>
      </c>
      <c r="BA83" s="161">
        <v>0</v>
      </c>
      <c r="BB83" s="161">
        <v>0</v>
      </c>
      <c r="BC83" s="161">
        <v>0</v>
      </c>
      <c r="BD83" s="161">
        <v>0</v>
      </c>
      <c r="BE83" s="161">
        <v>0</v>
      </c>
      <c r="BF83" s="161">
        <v>0</v>
      </c>
      <c r="BG83" s="161">
        <v>0</v>
      </c>
      <c r="BH83" s="161">
        <v>0</v>
      </c>
      <c r="BI83" s="161">
        <v>0</v>
      </c>
      <c r="BJ83" s="161">
        <v>0</v>
      </c>
      <c r="BK83" s="161">
        <v>0</v>
      </c>
    </row>
    <row r="84" spans="1:63" ht="14.25" customHeight="1" x14ac:dyDescent="0.35">
      <c r="A84" s="76" t="s">
        <v>203</v>
      </c>
      <c r="B84" s="161">
        <v>0</v>
      </c>
      <c r="C84" s="161">
        <v>0</v>
      </c>
      <c r="D84" s="161">
        <v>0</v>
      </c>
      <c r="E84" s="161">
        <v>0</v>
      </c>
      <c r="F84" s="161">
        <v>0</v>
      </c>
      <c r="G84" s="161">
        <v>0</v>
      </c>
      <c r="H84" s="161">
        <v>0</v>
      </c>
      <c r="I84" s="161">
        <v>0</v>
      </c>
      <c r="J84" s="161">
        <v>0</v>
      </c>
      <c r="K84" s="161">
        <v>0</v>
      </c>
      <c r="L84" s="161">
        <v>0</v>
      </c>
      <c r="M84" s="161">
        <v>0</v>
      </c>
      <c r="N84" s="161">
        <v>0</v>
      </c>
      <c r="O84" s="161">
        <v>0</v>
      </c>
      <c r="P84" s="161">
        <v>0</v>
      </c>
      <c r="Q84" s="161">
        <v>0</v>
      </c>
      <c r="R84" s="161">
        <v>0</v>
      </c>
      <c r="S84" s="161">
        <v>0</v>
      </c>
      <c r="T84" s="161">
        <v>0</v>
      </c>
      <c r="U84" s="161">
        <v>0</v>
      </c>
      <c r="V84" s="161">
        <v>0</v>
      </c>
      <c r="W84" s="161">
        <v>0</v>
      </c>
      <c r="X84" s="161">
        <v>0</v>
      </c>
      <c r="Y84" s="161">
        <v>0</v>
      </c>
      <c r="Z84" s="161">
        <v>0</v>
      </c>
      <c r="AA84" s="161">
        <v>0</v>
      </c>
      <c r="AB84" s="161">
        <v>0</v>
      </c>
      <c r="AC84" s="161">
        <v>0</v>
      </c>
      <c r="AD84" s="161">
        <v>0</v>
      </c>
      <c r="AE84" s="161">
        <v>0</v>
      </c>
      <c r="AF84" s="161">
        <v>0</v>
      </c>
      <c r="AG84" s="161">
        <v>0</v>
      </c>
      <c r="AH84" s="161">
        <v>0</v>
      </c>
      <c r="AI84" s="161">
        <v>0</v>
      </c>
      <c r="AJ84" s="161">
        <v>0</v>
      </c>
      <c r="AK84" s="161">
        <v>0</v>
      </c>
      <c r="AL84" s="161">
        <v>0</v>
      </c>
      <c r="AM84" s="161">
        <v>0</v>
      </c>
      <c r="AN84" s="161">
        <v>0</v>
      </c>
      <c r="AO84" s="161">
        <v>0</v>
      </c>
      <c r="AP84" s="161">
        <v>0</v>
      </c>
      <c r="AQ84" s="161">
        <v>0</v>
      </c>
      <c r="AR84" s="161">
        <v>0</v>
      </c>
      <c r="AS84" s="161">
        <v>0</v>
      </c>
      <c r="AT84" s="161">
        <v>0</v>
      </c>
      <c r="AU84" s="161">
        <v>0</v>
      </c>
      <c r="AV84" s="161">
        <v>0</v>
      </c>
      <c r="AW84" s="161">
        <v>0</v>
      </c>
      <c r="AX84" s="161">
        <v>0</v>
      </c>
      <c r="AY84" s="161">
        <v>0</v>
      </c>
      <c r="AZ84" s="161">
        <v>0</v>
      </c>
      <c r="BA84" s="161">
        <v>0</v>
      </c>
      <c r="BB84" s="161">
        <v>0</v>
      </c>
      <c r="BC84" s="161">
        <v>0</v>
      </c>
      <c r="BD84" s="161">
        <v>0</v>
      </c>
      <c r="BE84" s="161">
        <v>0</v>
      </c>
      <c r="BF84" s="161">
        <v>0</v>
      </c>
      <c r="BG84" s="161">
        <v>0</v>
      </c>
      <c r="BH84" s="161">
        <v>0</v>
      </c>
      <c r="BI84" s="161">
        <v>0</v>
      </c>
      <c r="BJ84" s="161">
        <v>0</v>
      </c>
      <c r="BK84" s="161">
        <v>0</v>
      </c>
    </row>
    <row r="85" spans="1:63" ht="14.25" customHeight="1" x14ac:dyDescent="0.35">
      <c r="A85" s="76" t="s">
        <v>225</v>
      </c>
      <c r="B85" s="161">
        <v>0</v>
      </c>
      <c r="C85" s="161">
        <v>0</v>
      </c>
      <c r="D85" s="161">
        <v>0</v>
      </c>
      <c r="E85" s="161">
        <v>0</v>
      </c>
      <c r="F85" s="161">
        <v>0</v>
      </c>
      <c r="G85" s="161">
        <v>0</v>
      </c>
      <c r="H85" s="161">
        <v>0</v>
      </c>
      <c r="I85" s="161">
        <v>0</v>
      </c>
      <c r="J85" s="161">
        <v>0</v>
      </c>
      <c r="K85" s="161">
        <v>0</v>
      </c>
      <c r="L85" s="161">
        <v>0</v>
      </c>
      <c r="M85" s="161">
        <v>0</v>
      </c>
      <c r="N85" s="161">
        <v>0</v>
      </c>
      <c r="O85" s="161">
        <v>0</v>
      </c>
      <c r="P85" s="161">
        <v>0</v>
      </c>
      <c r="Q85" s="161">
        <v>0</v>
      </c>
      <c r="R85" s="161">
        <v>0</v>
      </c>
      <c r="S85" s="161">
        <v>0</v>
      </c>
      <c r="T85" s="161">
        <v>0</v>
      </c>
      <c r="U85" s="161">
        <v>0</v>
      </c>
      <c r="V85" s="161">
        <v>0</v>
      </c>
      <c r="W85" s="161">
        <v>0</v>
      </c>
      <c r="X85" s="161">
        <v>0</v>
      </c>
      <c r="Y85" s="161">
        <v>0</v>
      </c>
      <c r="Z85" s="161">
        <v>0</v>
      </c>
      <c r="AA85" s="161">
        <v>0</v>
      </c>
      <c r="AB85" s="161">
        <v>0</v>
      </c>
      <c r="AC85" s="161">
        <v>0</v>
      </c>
      <c r="AD85" s="161">
        <v>0</v>
      </c>
      <c r="AE85" s="161">
        <v>0</v>
      </c>
      <c r="AF85" s="161">
        <v>0</v>
      </c>
      <c r="AG85" s="161">
        <v>0</v>
      </c>
      <c r="AH85" s="161">
        <v>0</v>
      </c>
      <c r="AI85" s="161">
        <v>0</v>
      </c>
      <c r="AJ85" s="161">
        <v>0</v>
      </c>
      <c r="AK85" s="161">
        <v>0</v>
      </c>
      <c r="AL85" s="161">
        <v>0</v>
      </c>
      <c r="AM85" s="161">
        <v>0</v>
      </c>
      <c r="AN85" s="161">
        <v>0</v>
      </c>
      <c r="AO85" s="161">
        <v>0</v>
      </c>
      <c r="AP85" s="161">
        <v>0</v>
      </c>
      <c r="AQ85" s="161">
        <v>0</v>
      </c>
      <c r="AR85" s="161">
        <v>0</v>
      </c>
      <c r="AS85" s="161">
        <v>0</v>
      </c>
      <c r="AT85" s="161">
        <v>0</v>
      </c>
      <c r="AU85" s="161">
        <v>0</v>
      </c>
      <c r="AV85" s="161">
        <v>0</v>
      </c>
      <c r="AW85" s="161">
        <v>0</v>
      </c>
      <c r="AX85" s="161">
        <v>0</v>
      </c>
      <c r="AY85" s="161">
        <v>0</v>
      </c>
      <c r="AZ85" s="161">
        <v>0</v>
      </c>
      <c r="BA85" s="161">
        <v>0</v>
      </c>
      <c r="BB85" s="161">
        <v>0</v>
      </c>
      <c r="BC85" s="161">
        <v>0</v>
      </c>
      <c r="BD85" s="161">
        <v>0</v>
      </c>
      <c r="BE85" s="161">
        <v>0</v>
      </c>
      <c r="BF85" s="161">
        <v>0</v>
      </c>
      <c r="BG85" s="161">
        <v>0</v>
      </c>
      <c r="BH85" s="161">
        <v>0</v>
      </c>
      <c r="BI85" s="161">
        <v>0</v>
      </c>
      <c r="BJ85" s="161">
        <v>0</v>
      </c>
      <c r="BK85" s="161">
        <v>0</v>
      </c>
    </row>
    <row r="86" spans="1:63" ht="14.25" customHeight="1" x14ac:dyDescent="0.35">
      <c r="A86" s="76" t="s">
        <v>204</v>
      </c>
      <c r="B86" s="161">
        <v>0</v>
      </c>
      <c r="C86" s="161">
        <v>0</v>
      </c>
      <c r="D86" s="161">
        <v>0</v>
      </c>
      <c r="E86" s="161">
        <v>0</v>
      </c>
      <c r="F86" s="161">
        <v>0</v>
      </c>
      <c r="G86" s="161">
        <v>0</v>
      </c>
      <c r="H86" s="161">
        <v>0</v>
      </c>
      <c r="I86" s="161">
        <v>0</v>
      </c>
      <c r="J86" s="161">
        <v>0</v>
      </c>
      <c r="K86" s="161">
        <v>0</v>
      </c>
      <c r="L86" s="161">
        <v>0</v>
      </c>
      <c r="M86" s="161">
        <v>0</v>
      </c>
      <c r="N86" s="161">
        <v>0</v>
      </c>
      <c r="O86" s="161">
        <v>0</v>
      </c>
      <c r="P86" s="161">
        <v>0</v>
      </c>
      <c r="Q86" s="161">
        <v>0</v>
      </c>
      <c r="R86" s="161">
        <v>0</v>
      </c>
      <c r="S86" s="161">
        <v>0</v>
      </c>
      <c r="T86" s="161">
        <v>0</v>
      </c>
      <c r="U86" s="161">
        <v>0</v>
      </c>
      <c r="V86" s="161">
        <v>0</v>
      </c>
      <c r="W86" s="161">
        <v>0</v>
      </c>
      <c r="X86" s="161">
        <v>0</v>
      </c>
      <c r="Y86" s="161">
        <v>0</v>
      </c>
      <c r="Z86" s="161">
        <v>0</v>
      </c>
      <c r="AA86" s="161">
        <v>0</v>
      </c>
      <c r="AB86" s="161">
        <v>0</v>
      </c>
      <c r="AC86" s="161">
        <v>0</v>
      </c>
      <c r="AD86" s="161">
        <v>0</v>
      </c>
      <c r="AE86" s="161">
        <v>0</v>
      </c>
      <c r="AF86" s="161">
        <v>0</v>
      </c>
      <c r="AG86" s="161">
        <v>0</v>
      </c>
      <c r="AH86" s="161">
        <v>0</v>
      </c>
      <c r="AI86" s="161">
        <v>0</v>
      </c>
      <c r="AJ86" s="161">
        <v>0</v>
      </c>
      <c r="AK86" s="161">
        <v>0</v>
      </c>
      <c r="AL86" s="161">
        <v>0</v>
      </c>
      <c r="AM86" s="161">
        <v>0</v>
      </c>
      <c r="AN86" s="161">
        <v>0</v>
      </c>
      <c r="AO86" s="161">
        <v>0</v>
      </c>
      <c r="AP86" s="161">
        <v>0</v>
      </c>
      <c r="AQ86" s="161">
        <v>0</v>
      </c>
      <c r="AR86" s="161">
        <v>0</v>
      </c>
      <c r="AS86" s="161">
        <v>0</v>
      </c>
      <c r="AT86" s="161">
        <v>0</v>
      </c>
      <c r="AU86" s="161">
        <v>0</v>
      </c>
      <c r="AV86" s="161">
        <v>0</v>
      </c>
      <c r="AW86" s="161">
        <v>0</v>
      </c>
      <c r="AX86" s="161">
        <v>0</v>
      </c>
      <c r="AY86" s="161">
        <v>0</v>
      </c>
      <c r="AZ86" s="161">
        <v>0</v>
      </c>
      <c r="BA86" s="161">
        <v>0</v>
      </c>
      <c r="BB86" s="161">
        <v>0</v>
      </c>
      <c r="BC86" s="161">
        <v>0</v>
      </c>
      <c r="BD86" s="161">
        <v>0</v>
      </c>
      <c r="BE86" s="161">
        <v>0</v>
      </c>
      <c r="BF86" s="161">
        <v>0</v>
      </c>
      <c r="BG86" s="161">
        <v>0</v>
      </c>
      <c r="BH86" s="161">
        <v>0</v>
      </c>
      <c r="BI86" s="161">
        <v>0</v>
      </c>
      <c r="BJ86" s="161">
        <v>0</v>
      </c>
      <c r="BK86" s="161">
        <v>0</v>
      </c>
    </row>
    <row r="87" spans="1:63" ht="14.25" customHeight="1" x14ac:dyDescent="0.35">
      <c r="A87" s="76" t="s">
        <v>146</v>
      </c>
      <c r="B87" s="161">
        <v>0</v>
      </c>
      <c r="C87" s="161">
        <v>0</v>
      </c>
      <c r="D87" s="161">
        <v>0</v>
      </c>
      <c r="E87" s="161">
        <v>0</v>
      </c>
      <c r="F87" s="161">
        <v>0</v>
      </c>
      <c r="G87" s="161">
        <v>0</v>
      </c>
      <c r="H87" s="161">
        <v>0</v>
      </c>
      <c r="I87" s="161">
        <v>0</v>
      </c>
      <c r="J87" s="161">
        <v>0</v>
      </c>
      <c r="K87" s="161">
        <v>0</v>
      </c>
      <c r="L87" s="161">
        <v>0</v>
      </c>
      <c r="M87" s="161">
        <v>0</v>
      </c>
      <c r="N87" s="161">
        <v>0</v>
      </c>
      <c r="O87" s="161">
        <v>0</v>
      </c>
      <c r="P87" s="161">
        <v>0</v>
      </c>
      <c r="Q87" s="161">
        <v>0</v>
      </c>
      <c r="R87" s="161">
        <v>0</v>
      </c>
      <c r="S87" s="161">
        <v>0</v>
      </c>
      <c r="T87" s="161">
        <v>0</v>
      </c>
      <c r="U87" s="161">
        <v>0</v>
      </c>
      <c r="V87" s="161">
        <v>0</v>
      </c>
      <c r="W87" s="161">
        <v>0</v>
      </c>
      <c r="X87" s="161">
        <v>0</v>
      </c>
      <c r="Y87" s="161">
        <v>0</v>
      </c>
      <c r="Z87" s="161">
        <v>0</v>
      </c>
      <c r="AA87" s="161">
        <v>0</v>
      </c>
      <c r="AB87" s="161">
        <v>0</v>
      </c>
      <c r="AC87" s="161">
        <v>0</v>
      </c>
      <c r="AD87" s="161">
        <v>0</v>
      </c>
      <c r="AE87" s="161">
        <v>0</v>
      </c>
      <c r="AF87" s="161">
        <v>0</v>
      </c>
      <c r="AG87" s="161">
        <v>0</v>
      </c>
      <c r="AH87" s="161">
        <v>0</v>
      </c>
      <c r="AI87" s="161">
        <v>0</v>
      </c>
      <c r="AJ87" s="161">
        <v>0</v>
      </c>
      <c r="AK87" s="161">
        <v>0</v>
      </c>
      <c r="AL87" s="161">
        <v>0</v>
      </c>
      <c r="AM87" s="161">
        <v>0</v>
      </c>
      <c r="AN87" s="161">
        <v>0</v>
      </c>
      <c r="AO87" s="161">
        <v>0</v>
      </c>
      <c r="AP87" s="161">
        <v>0</v>
      </c>
      <c r="AQ87" s="161">
        <v>0</v>
      </c>
      <c r="AR87" s="161">
        <v>0</v>
      </c>
      <c r="AS87" s="161">
        <v>0</v>
      </c>
      <c r="AT87" s="161">
        <v>0</v>
      </c>
      <c r="AU87" s="161">
        <v>0</v>
      </c>
      <c r="AV87" s="161">
        <v>0</v>
      </c>
      <c r="AW87" s="161">
        <v>0</v>
      </c>
      <c r="AX87" s="161">
        <v>0</v>
      </c>
      <c r="AY87" s="161">
        <v>0</v>
      </c>
      <c r="AZ87" s="161">
        <v>0</v>
      </c>
      <c r="BA87" s="161">
        <v>0</v>
      </c>
      <c r="BB87" s="161">
        <v>0</v>
      </c>
      <c r="BC87" s="161">
        <v>0</v>
      </c>
      <c r="BD87" s="161">
        <v>0</v>
      </c>
      <c r="BE87" s="161">
        <v>0</v>
      </c>
      <c r="BF87" s="161">
        <v>0</v>
      </c>
      <c r="BG87" s="161">
        <v>0</v>
      </c>
      <c r="BH87" s="161">
        <v>0</v>
      </c>
      <c r="BI87" s="161">
        <v>0</v>
      </c>
      <c r="BJ87" s="161">
        <v>0</v>
      </c>
      <c r="BK87" s="161">
        <v>0</v>
      </c>
    </row>
    <row r="88" spans="1:63" ht="14.25" customHeight="1" x14ac:dyDescent="0.35">
      <c r="A88" s="76" t="s">
        <v>205</v>
      </c>
      <c r="B88" s="161">
        <v>0</v>
      </c>
      <c r="C88" s="161">
        <v>0</v>
      </c>
      <c r="D88" s="161">
        <v>0</v>
      </c>
      <c r="E88" s="161">
        <v>0</v>
      </c>
      <c r="F88" s="161">
        <v>0</v>
      </c>
      <c r="G88" s="161">
        <v>0</v>
      </c>
      <c r="H88" s="161">
        <v>0</v>
      </c>
      <c r="I88" s="161">
        <v>0</v>
      </c>
      <c r="J88" s="161">
        <v>0</v>
      </c>
      <c r="K88" s="161">
        <v>0</v>
      </c>
      <c r="L88" s="161">
        <v>0</v>
      </c>
      <c r="M88" s="161">
        <v>0</v>
      </c>
      <c r="N88" s="161">
        <v>0</v>
      </c>
      <c r="O88" s="161">
        <v>0</v>
      </c>
      <c r="P88" s="161">
        <v>0</v>
      </c>
      <c r="Q88" s="161">
        <v>0</v>
      </c>
      <c r="R88" s="161">
        <v>0</v>
      </c>
      <c r="S88" s="161">
        <v>0</v>
      </c>
      <c r="T88" s="161">
        <v>0</v>
      </c>
      <c r="U88" s="161">
        <v>0</v>
      </c>
      <c r="V88" s="161">
        <v>0</v>
      </c>
      <c r="W88" s="161">
        <v>0</v>
      </c>
      <c r="X88" s="161">
        <v>0</v>
      </c>
      <c r="Y88" s="161">
        <v>0</v>
      </c>
      <c r="Z88" s="161">
        <v>0</v>
      </c>
      <c r="AA88" s="161">
        <v>0</v>
      </c>
      <c r="AB88" s="161">
        <v>0</v>
      </c>
      <c r="AC88" s="161">
        <v>0</v>
      </c>
      <c r="AD88" s="161">
        <v>0</v>
      </c>
      <c r="AE88" s="161">
        <v>0</v>
      </c>
      <c r="AF88" s="161">
        <v>0</v>
      </c>
      <c r="AG88" s="161">
        <v>0</v>
      </c>
      <c r="AH88" s="161">
        <v>0</v>
      </c>
      <c r="AI88" s="161">
        <v>0</v>
      </c>
      <c r="AJ88" s="161">
        <v>0</v>
      </c>
      <c r="AK88" s="161">
        <v>0</v>
      </c>
      <c r="AL88" s="161">
        <v>0</v>
      </c>
      <c r="AM88" s="161">
        <v>0</v>
      </c>
      <c r="AN88" s="161">
        <v>0</v>
      </c>
      <c r="AO88" s="161">
        <v>0</v>
      </c>
      <c r="AP88" s="161">
        <v>0</v>
      </c>
      <c r="AQ88" s="161">
        <v>0</v>
      </c>
      <c r="AR88" s="161">
        <v>0</v>
      </c>
      <c r="AS88" s="161">
        <v>0</v>
      </c>
      <c r="AT88" s="161">
        <v>0</v>
      </c>
      <c r="AU88" s="161">
        <v>0</v>
      </c>
      <c r="AV88" s="161">
        <v>0</v>
      </c>
      <c r="AW88" s="161">
        <v>0</v>
      </c>
      <c r="AX88" s="161">
        <v>0</v>
      </c>
      <c r="AY88" s="161">
        <v>0</v>
      </c>
      <c r="AZ88" s="161">
        <v>0</v>
      </c>
      <c r="BA88" s="161">
        <v>0</v>
      </c>
      <c r="BB88" s="161">
        <v>0</v>
      </c>
      <c r="BC88" s="161">
        <v>0</v>
      </c>
      <c r="BD88" s="161">
        <v>0</v>
      </c>
      <c r="BE88" s="161">
        <v>0</v>
      </c>
      <c r="BF88" s="161">
        <v>0</v>
      </c>
      <c r="BG88" s="161">
        <v>0</v>
      </c>
      <c r="BH88" s="161">
        <v>0</v>
      </c>
      <c r="BI88" s="161">
        <v>0</v>
      </c>
      <c r="BJ88" s="161">
        <v>0</v>
      </c>
      <c r="BK88" s="161">
        <v>0</v>
      </c>
    </row>
    <row r="89" spans="1:63" ht="14.25" customHeight="1" x14ac:dyDescent="0.35">
      <c r="A89" s="76" t="s">
        <v>148</v>
      </c>
      <c r="B89" s="161">
        <v>0</v>
      </c>
      <c r="C89" s="161">
        <v>0</v>
      </c>
      <c r="D89" s="161">
        <v>0</v>
      </c>
      <c r="E89" s="161">
        <v>0</v>
      </c>
      <c r="F89" s="161">
        <v>0</v>
      </c>
      <c r="G89" s="161">
        <v>0</v>
      </c>
      <c r="H89" s="161">
        <v>0</v>
      </c>
      <c r="I89" s="161">
        <v>0</v>
      </c>
      <c r="J89" s="161">
        <v>0</v>
      </c>
      <c r="K89" s="161">
        <v>0</v>
      </c>
      <c r="L89" s="161">
        <v>0</v>
      </c>
      <c r="M89" s="161">
        <v>0</v>
      </c>
      <c r="N89" s="161">
        <v>0</v>
      </c>
      <c r="O89" s="161">
        <v>0</v>
      </c>
      <c r="P89" s="161">
        <v>0</v>
      </c>
      <c r="Q89" s="161">
        <v>0</v>
      </c>
      <c r="R89" s="161">
        <v>0</v>
      </c>
      <c r="S89" s="161">
        <v>0</v>
      </c>
      <c r="T89" s="161">
        <v>0</v>
      </c>
      <c r="U89" s="161">
        <v>0</v>
      </c>
      <c r="V89" s="161">
        <v>0</v>
      </c>
      <c r="W89" s="161">
        <v>0</v>
      </c>
      <c r="X89" s="161">
        <v>0</v>
      </c>
      <c r="Y89" s="161">
        <v>0</v>
      </c>
      <c r="Z89" s="161">
        <v>0</v>
      </c>
      <c r="AA89" s="161">
        <v>0</v>
      </c>
      <c r="AB89" s="161">
        <v>0</v>
      </c>
      <c r="AC89" s="161">
        <v>0</v>
      </c>
      <c r="AD89" s="161">
        <v>0</v>
      </c>
      <c r="AE89" s="161">
        <v>0</v>
      </c>
      <c r="AF89" s="161">
        <v>0</v>
      </c>
      <c r="AG89" s="161">
        <v>0</v>
      </c>
      <c r="AH89" s="161">
        <v>0</v>
      </c>
      <c r="AI89" s="161">
        <v>0</v>
      </c>
      <c r="AJ89" s="161">
        <v>0</v>
      </c>
      <c r="AK89" s="161">
        <v>0</v>
      </c>
      <c r="AL89" s="161">
        <v>0</v>
      </c>
      <c r="AM89" s="161">
        <v>0</v>
      </c>
      <c r="AN89" s="161">
        <v>0</v>
      </c>
      <c r="AO89" s="161">
        <v>0</v>
      </c>
      <c r="AP89" s="161">
        <v>0</v>
      </c>
      <c r="AQ89" s="161">
        <v>0</v>
      </c>
      <c r="AR89" s="161">
        <v>0</v>
      </c>
      <c r="AS89" s="161">
        <v>0</v>
      </c>
      <c r="AT89" s="161">
        <v>0</v>
      </c>
      <c r="AU89" s="161">
        <v>0</v>
      </c>
      <c r="AV89" s="161">
        <v>0</v>
      </c>
      <c r="AW89" s="161">
        <v>0</v>
      </c>
      <c r="AX89" s="161">
        <v>0</v>
      </c>
      <c r="AY89" s="161">
        <v>0</v>
      </c>
      <c r="AZ89" s="161">
        <v>0</v>
      </c>
      <c r="BA89" s="161">
        <v>0</v>
      </c>
      <c r="BB89" s="161">
        <v>0</v>
      </c>
      <c r="BC89" s="161">
        <v>0</v>
      </c>
      <c r="BD89" s="161">
        <v>0</v>
      </c>
      <c r="BE89" s="161">
        <v>0</v>
      </c>
      <c r="BF89" s="161">
        <v>0</v>
      </c>
      <c r="BG89" s="161">
        <v>0</v>
      </c>
      <c r="BH89" s="161">
        <v>0</v>
      </c>
      <c r="BI89" s="161">
        <v>0</v>
      </c>
      <c r="BJ89" s="161">
        <v>0</v>
      </c>
      <c r="BK89" s="161">
        <v>0</v>
      </c>
    </row>
    <row r="90" spans="1:63" ht="14.25" customHeight="1" x14ac:dyDescent="0.35">
      <c r="A90" s="76" t="s">
        <v>149</v>
      </c>
      <c r="B90" s="161">
        <v>0</v>
      </c>
      <c r="C90" s="161">
        <v>0</v>
      </c>
      <c r="D90" s="161">
        <v>0</v>
      </c>
      <c r="E90" s="161">
        <v>0</v>
      </c>
      <c r="F90" s="161">
        <v>0</v>
      </c>
      <c r="G90" s="161">
        <v>0</v>
      </c>
      <c r="H90" s="161">
        <v>0</v>
      </c>
      <c r="I90" s="161">
        <v>0</v>
      </c>
      <c r="J90" s="161">
        <v>0</v>
      </c>
      <c r="K90" s="161">
        <v>0</v>
      </c>
      <c r="L90" s="161">
        <v>0</v>
      </c>
      <c r="M90" s="161">
        <v>0</v>
      </c>
      <c r="N90" s="161">
        <v>0</v>
      </c>
      <c r="O90" s="161">
        <v>0</v>
      </c>
      <c r="P90" s="161">
        <v>0</v>
      </c>
      <c r="Q90" s="161">
        <v>0</v>
      </c>
      <c r="R90" s="161">
        <v>0</v>
      </c>
      <c r="S90" s="161">
        <v>0</v>
      </c>
      <c r="T90" s="161">
        <v>0</v>
      </c>
      <c r="U90" s="161">
        <v>0</v>
      </c>
      <c r="V90" s="161">
        <v>0</v>
      </c>
      <c r="W90" s="161">
        <v>0</v>
      </c>
      <c r="X90" s="161">
        <v>0</v>
      </c>
      <c r="Y90" s="161">
        <v>0</v>
      </c>
      <c r="Z90" s="161">
        <v>0</v>
      </c>
      <c r="AA90" s="161">
        <v>0</v>
      </c>
      <c r="AB90" s="161">
        <v>0</v>
      </c>
      <c r="AC90" s="161">
        <v>0</v>
      </c>
      <c r="AD90" s="161">
        <v>0</v>
      </c>
      <c r="AE90" s="161">
        <v>0</v>
      </c>
      <c r="AF90" s="161">
        <v>0</v>
      </c>
      <c r="AG90" s="161">
        <v>0</v>
      </c>
      <c r="AH90" s="161">
        <v>0</v>
      </c>
      <c r="AI90" s="161">
        <v>0</v>
      </c>
      <c r="AJ90" s="161">
        <v>0</v>
      </c>
      <c r="AK90" s="161">
        <v>0</v>
      </c>
      <c r="AL90" s="161">
        <v>0</v>
      </c>
      <c r="AM90" s="161">
        <v>0</v>
      </c>
      <c r="AN90" s="161">
        <v>0</v>
      </c>
      <c r="AO90" s="161">
        <v>0</v>
      </c>
      <c r="AP90" s="161">
        <v>0</v>
      </c>
      <c r="AQ90" s="161">
        <v>0</v>
      </c>
      <c r="AR90" s="161">
        <v>0</v>
      </c>
      <c r="AS90" s="161">
        <v>0</v>
      </c>
      <c r="AT90" s="161">
        <v>0</v>
      </c>
      <c r="AU90" s="161">
        <v>0</v>
      </c>
      <c r="AV90" s="161">
        <v>0</v>
      </c>
      <c r="AW90" s="161">
        <v>0</v>
      </c>
      <c r="AX90" s="161">
        <v>0</v>
      </c>
      <c r="AY90" s="161">
        <v>0</v>
      </c>
      <c r="AZ90" s="161">
        <v>0</v>
      </c>
      <c r="BA90" s="161">
        <v>0</v>
      </c>
      <c r="BB90" s="161">
        <v>0</v>
      </c>
      <c r="BC90" s="161">
        <v>0</v>
      </c>
      <c r="BD90" s="161">
        <v>0</v>
      </c>
      <c r="BE90" s="161">
        <v>0</v>
      </c>
      <c r="BF90" s="161">
        <v>0</v>
      </c>
      <c r="BG90" s="161">
        <v>0</v>
      </c>
      <c r="BH90" s="161">
        <v>0</v>
      </c>
      <c r="BI90" s="161">
        <v>0</v>
      </c>
      <c r="BJ90" s="161">
        <v>0</v>
      </c>
      <c r="BK90" s="161">
        <v>0</v>
      </c>
    </row>
    <row r="91" spans="1:63" ht="14.25" customHeight="1" x14ac:dyDescent="0.35">
      <c r="A91" s="77"/>
      <c r="B91" s="31"/>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J91" s="31"/>
      <c r="AK91" s="31"/>
      <c r="AL91" s="31"/>
      <c r="AM91" s="31"/>
      <c r="AN91" s="31"/>
      <c r="AO91" s="31"/>
      <c r="AP91" s="31"/>
      <c r="AQ91" s="31"/>
      <c r="AR91" s="31"/>
      <c r="AS91" s="31"/>
      <c r="AT91" s="31"/>
      <c r="AU91" s="31"/>
      <c r="AV91" s="31"/>
      <c r="AW91" s="31"/>
      <c r="AX91" s="31"/>
      <c r="AY91" s="31"/>
      <c r="AZ91" s="31"/>
      <c r="BA91" s="31"/>
      <c r="BB91" s="31"/>
      <c r="BC91" s="31"/>
      <c r="BD91" s="31"/>
      <c r="BE91" s="31"/>
      <c r="BF91" s="31"/>
      <c r="BG91" s="31"/>
      <c r="BH91" s="31"/>
      <c r="BI91" s="31"/>
      <c r="BJ91" s="31"/>
      <c r="BK91" s="31"/>
    </row>
    <row r="92" spans="1:63" ht="14.25" customHeight="1" x14ac:dyDescent="0.35">
      <c r="A92" s="41" t="s">
        <v>1431</v>
      </c>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c r="AG92" s="31"/>
      <c r="AH92" s="31"/>
      <c r="AI92" s="31"/>
      <c r="AJ92" s="31"/>
      <c r="AK92" s="31"/>
      <c r="AL92" s="31"/>
      <c r="AM92" s="31"/>
      <c r="AN92" s="31"/>
      <c r="AO92" s="31"/>
      <c r="AP92" s="31"/>
      <c r="AQ92" s="31"/>
      <c r="AR92" s="31"/>
      <c r="AS92" s="31"/>
      <c r="AT92" s="31"/>
      <c r="AU92" s="31"/>
      <c r="AV92" s="31"/>
      <c r="AW92" s="31"/>
      <c r="AX92" s="31"/>
      <c r="AY92" s="31"/>
      <c r="AZ92" s="31"/>
      <c r="BA92" s="31"/>
      <c r="BB92" s="31"/>
      <c r="BC92" s="31"/>
      <c r="BD92" s="31"/>
      <c r="BE92" s="31"/>
      <c r="BF92" s="31"/>
      <c r="BG92" s="31"/>
      <c r="BH92" s="31"/>
      <c r="BI92" s="31"/>
      <c r="BJ92" s="31"/>
      <c r="BK92" s="31"/>
    </row>
    <row r="93" spans="1:63" ht="14.25" customHeight="1" x14ac:dyDescent="0.35">
      <c r="A93" s="8" t="s">
        <v>504</v>
      </c>
      <c r="B93" s="115" t="s">
        <v>230</v>
      </c>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c r="AG93" s="31"/>
      <c r="AH93" s="31"/>
      <c r="AI93" s="31"/>
      <c r="AJ93" s="31"/>
      <c r="AK93" s="31"/>
      <c r="AL93" s="31"/>
      <c r="AM93" s="31"/>
      <c r="AN93" s="31"/>
      <c r="AO93" s="31"/>
      <c r="AP93" s="31"/>
      <c r="AQ93" s="31"/>
      <c r="AR93" s="31"/>
      <c r="AS93" s="31"/>
      <c r="AT93" s="31"/>
      <c r="AU93" s="31"/>
      <c r="AV93" s="31"/>
      <c r="AW93" s="31"/>
      <c r="AX93" s="31"/>
      <c r="AY93" s="31"/>
      <c r="AZ93" s="31"/>
      <c r="BA93" s="31"/>
      <c r="BB93" s="31"/>
      <c r="BC93" s="31"/>
      <c r="BD93" s="31"/>
      <c r="BE93" s="31"/>
      <c r="BF93" s="31"/>
      <c r="BG93" s="31"/>
      <c r="BH93" s="31"/>
      <c r="BI93" s="31"/>
      <c r="BJ93" s="31"/>
      <c r="BK93" s="31"/>
    </row>
    <row r="94" spans="1:63" ht="14.25" customHeight="1" x14ac:dyDescent="0.35">
      <c r="A94" s="131">
        <v>0</v>
      </c>
      <c r="B94" s="131" t="s">
        <v>1432</v>
      </c>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31"/>
      <c r="AL94" s="31"/>
      <c r="AM94" s="31"/>
      <c r="AN94" s="31"/>
      <c r="AO94" s="31"/>
      <c r="AP94" s="31"/>
      <c r="AQ94" s="31"/>
      <c r="AR94" s="31"/>
      <c r="AS94" s="31"/>
      <c r="AT94" s="31"/>
      <c r="AU94" s="31"/>
      <c r="AV94" s="31"/>
      <c r="AW94" s="31"/>
      <c r="AX94" s="31"/>
      <c r="AY94" s="31"/>
      <c r="AZ94" s="31"/>
      <c r="BA94" s="31"/>
      <c r="BB94" s="31"/>
      <c r="BC94" s="31"/>
      <c r="BD94" s="31"/>
      <c r="BE94" s="31"/>
      <c r="BF94" s="31"/>
      <c r="BG94" s="31"/>
      <c r="BH94" s="31"/>
      <c r="BI94" s="31"/>
      <c r="BJ94" s="31"/>
      <c r="BK94" s="31"/>
    </row>
    <row r="95" spans="1:63" ht="14.25" customHeight="1" x14ac:dyDescent="0.35">
      <c r="A95" s="131">
        <v>1</v>
      </c>
      <c r="B95" s="131" t="s">
        <v>1433</v>
      </c>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31"/>
      <c r="AL95" s="31"/>
      <c r="AM95" s="31"/>
      <c r="AN95" s="31"/>
      <c r="AO95" s="31"/>
      <c r="AP95" s="31"/>
      <c r="AQ95" s="31"/>
      <c r="AR95" s="31"/>
      <c r="AS95" s="31"/>
      <c r="AT95" s="31"/>
      <c r="AU95" s="31"/>
      <c r="AV95" s="31"/>
      <c r="AW95" s="31"/>
      <c r="AX95" s="31"/>
      <c r="AY95" s="31"/>
      <c r="AZ95" s="31"/>
      <c r="BA95" s="31"/>
      <c r="BB95" s="31"/>
      <c r="BC95" s="31"/>
      <c r="BD95" s="31"/>
      <c r="BE95" s="31"/>
      <c r="BF95" s="31"/>
      <c r="BG95" s="31"/>
      <c r="BH95" s="31"/>
      <c r="BI95" s="31"/>
      <c r="BJ95" s="31"/>
      <c r="BK95" s="31"/>
    </row>
    <row r="96" spans="1:63" ht="14.25" customHeight="1" x14ac:dyDescent="0.35">
      <c r="A96" s="67" t="s">
        <v>231</v>
      </c>
      <c r="B96" s="458">
        <v>0</v>
      </c>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31"/>
      <c r="AL96" s="31"/>
      <c r="AM96" s="31"/>
      <c r="AN96" s="31"/>
      <c r="AO96" s="31"/>
      <c r="AP96" s="31"/>
      <c r="AQ96" s="31"/>
      <c r="AR96" s="31"/>
      <c r="AS96" s="31"/>
      <c r="AT96" s="31"/>
      <c r="AU96" s="31"/>
      <c r="AV96" s="31"/>
      <c r="AW96" s="31"/>
      <c r="AX96" s="31"/>
      <c r="AY96" s="31"/>
      <c r="AZ96" s="31"/>
      <c r="BA96" s="31"/>
      <c r="BB96" s="31"/>
      <c r="BC96" s="31"/>
      <c r="BD96" s="31"/>
      <c r="BE96" s="31"/>
      <c r="BF96" s="31"/>
      <c r="BG96" s="31"/>
      <c r="BH96" s="31"/>
      <c r="BI96" s="31"/>
      <c r="BJ96" s="31"/>
      <c r="BK96" s="31"/>
    </row>
    <row r="97" spans="1:63" ht="14.25" customHeight="1" x14ac:dyDescent="0.35">
      <c r="A97" s="245"/>
      <c r="B97" s="457"/>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31"/>
      <c r="AL97" s="31"/>
      <c r="AM97" s="31"/>
      <c r="AN97" s="31"/>
      <c r="AO97" s="31"/>
      <c r="AP97" s="31"/>
      <c r="AQ97" s="31"/>
      <c r="AR97" s="31"/>
      <c r="AS97" s="31"/>
      <c r="AT97" s="31"/>
      <c r="AU97" s="31"/>
      <c r="AV97" s="31"/>
      <c r="AW97" s="31"/>
      <c r="AX97" s="31"/>
      <c r="AY97" s="31"/>
      <c r="AZ97" s="31"/>
      <c r="BA97" s="31"/>
      <c r="BB97" s="31"/>
      <c r="BC97" s="31"/>
      <c r="BD97" s="31"/>
      <c r="BE97" s="31"/>
      <c r="BF97" s="31"/>
      <c r="BG97" s="31"/>
      <c r="BH97" s="31"/>
      <c r="BI97" s="31"/>
      <c r="BJ97" s="31"/>
      <c r="BK97" s="31"/>
    </row>
    <row r="98" spans="1:63" ht="14.25" customHeight="1" x14ac:dyDescent="0.35">
      <c r="A98" s="330" t="s">
        <v>1175</v>
      </c>
      <c r="B98" s="4"/>
    </row>
    <row r="99" spans="1:63" ht="14.25" customHeight="1" x14ac:dyDescent="0.35">
      <c r="A99" s="25"/>
      <c r="B99" s="4"/>
    </row>
    <row r="100" spans="1:63" ht="14.25" customHeight="1" x14ac:dyDescent="0.35">
      <c r="A100" s="39" t="s">
        <v>307</v>
      </c>
    </row>
    <row r="101" spans="1:63" ht="14.25" customHeight="1" x14ac:dyDescent="0.35">
      <c r="A101" s="168" t="s">
        <v>30</v>
      </c>
    </row>
    <row r="102" spans="1:63" ht="14.25" customHeight="1" x14ac:dyDescent="0.35">
      <c r="A102" s="161">
        <v>2025</v>
      </c>
    </row>
    <row r="103" spans="1:63" ht="14.25" customHeight="1" x14ac:dyDescent="0.35">
      <c r="A103" s="232"/>
    </row>
    <row r="104" spans="1:63" ht="14.25" customHeight="1" x14ac:dyDescent="0.35">
      <c r="A104" s="162" t="s">
        <v>1175</v>
      </c>
    </row>
    <row r="105" spans="1:63" ht="14.25" customHeight="1" x14ac:dyDescent="0.35">
      <c r="A105" s="67" t="s">
        <v>546</v>
      </c>
      <c r="B105" s="173" t="s">
        <v>240</v>
      </c>
      <c r="C105" s="173" t="s">
        <v>241</v>
      </c>
      <c r="D105" s="173" t="s">
        <v>242</v>
      </c>
      <c r="E105" s="173" t="s">
        <v>243</v>
      </c>
      <c r="F105" s="173" t="s">
        <v>244</v>
      </c>
      <c r="G105" s="173" t="s">
        <v>245</v>
      </c>
      <c r="H105" s="173" t="s">
        <v>246</v>
      </c>
      <c r="I105" s="173" t="s">
        <v>247</v>
      </c>
      <c r="J105" s="173" t="s">
        <v>248</v>
      </c>
      <c r="K105" s="173" t="s">
        <v>249</v>
      </c>
      <c r="L105" s="173" t="s">
        <v>250</v>
      </c>
      <c r="M105" s="173" t="s">
        <v>251</v>
      </c>
      <c r="N105" s="173" t="s">
        <v>252</v>
      </c>
      <c r="O105" s="173" t="s">
        <v>253</v>
      </c>
      <c r="P105" s="173" t="s">
        <v>254</v>
      </c>
      <c r="Q105" s="173" t="s">
        <v>255</v>
      </c>
      <c r="R105" s="173" t="s">
        <v>256</v>
      </c>
      <c r="S105" s="173" t="s">
        <v>257</v>
      </c>
      <c r="T105" s="173" t="s">
        <v>258</v>
      </c>
      <c r="U105" s="173" t="s">
        <v>259</v>
      </c>
      <c r="V105" s="173" t="s">
        <v>260</v>
      </c>
      <c r="W105" s="173" t="s">
        <v>261</v>
      </c>
      <c r="X105" s="173" t="s">
        <v>262</v>
      </c>
      <c r="Y105" s="173" t="s">
        <v>263</v>
      </c>
      <c r="Z105" s="173" t="s">
        <v>264</v>
      </c>
      <c r="AA105" s="173" t="s">
        <v>265</v>
      </c>
      <c r="AB105" s="173" t="s">
        <v>266</v>
      </c>
      <c r="AC105" s="173" t="s">
        <v>267</v>
      </c>
      <c r="AD105" s="173" t="s">
        <v>268</v>
      </c>
      <c r="AE105" s="173" t="s">
        <v>269</v>
      </c>
      <c r="AF105" s="173" t="s">
        <v>270</v>
      </c>
      <c r="AG105" s="173" t="s">
        <v>271</v>
      </c>
      <c r="AH105" s="173" t="s">
        <v>272</v>
      </c>
      <c r="AI105" s="173" t="s">
        <v>273</v>
      </c>
      <c r="AJ105" s="173" t="s">
        <v>274</v>
      </c>
      <c r="AK105" s="173" t="s">
        <v>275</v>
      </c>
      <c r="AL105" s="173" t="s">
        <v>276</v>
      </c>
      <c r="AM105" s="173" t="s">
        <v>277</v>
      </c>
      <c r="AN105" s="173" t="s">
        <v>278</v>
      </c>
      <c r="AO105" s="173" t="s">
        <v>279</v>
      </c>
      <c r="AP105" s="173" t="s">
        <v>280</v>
      </c>
      <c r="AQ105" s="173" t="s">
        <v>281</v>
      </c>
      <c r="AR105" s="173" t="s">
        <v>282</v>
      </c>
      <c r="AS105" s="173" t="s">
        <v>283</v>
      </c>
      <c r="AT105" s="173" t="s">
        <v>284</v>
      </c>
      <c r="AU105" s="173" t="s">
        <v>285</v>
      </c>
      <c r="AV105" s="173" t="s">
        <v>286</v>
      </c>
      <c r="AW105" s="173" t="s">
        <v>287</v>
      </c>
      <c r="AX105" s="173" t="s">
        <v>288</v>
      </c>
      <c r="AY105" s="173" t="s">
        <v>289</v>
      </c>
      <c r="AZ105" s="173" t="s">
        <v>290</v>
      </c>
      <c r="BA105" s="173" t="s">
        <v>291</v>
      </c>
      <c r="BB105" s="173" t="s">
        <v>292</v>
      </c>
      <c r="BC105" s="173" t="s">
        <v>293</v>
      </c>
      <c r="BD105" s="173" t="s">
        <v>294</v>
      </c>
      <c r="BE105" s="173" t="s">
        <v>295</v>
      </c>
      <c r="BF105" s="173" t="s">
        <v>296</v>
      </c>
      <c r="BG105" s="173" t="s">
        <v>297</v>
      </c>
      <c r="BH105" s="173" t="s">
        <v>298</v>
      </c>
      <c r="BI105" s="173" t="s">
        <v>299</v>
      </c>
      <c r="BJ105" s="173" t="s">
        <v>300</v>
      </c>
      <c r="BK105" s="173" t="s">
        <v>301</v>
      </c>
    </row>
    <row r="106" spans="1:63" ht="14.25" customHeight="1" x14ac:dyDescent="0.35">
      <c r="A106" s="78" t="s">
        <v>302</v>
      </c>
      <c r="B106" s="161">
        <v>0</v>
      </c>
      <c r="C106" s="161">
        <v>0</v>
      </c>
      <c r="D106" s="161">
        <v>0</v>
      </c>
      <c r="E106" s="161">
        <v>0</v>
      </c>
      <c r="F106" s="161">
        <v>0</v>
      </c>
      <c r="G106" s="161">
        <v>0</v>
      </c>
      <c r="H106" s="161">
        <v>0</v>
      </c>
      <c r="I106" s="161">
        <v>0</v>
      </c>
      <c r="J106" s="161">
        <v>0</v>
      </c>
      <c r="K106" s="161">
        <v>0</v>
      </c>
      <c r="L106" s="161">
        <v>0</v>
      </c>
      <c r="M106" s="161">
        <v>0</v>
      </c>
      <c r="N106" s="161">
        <v>0</v>
      </c>
      <c r="O106" s="161">
        <v>0</v>
      </c>
      <c r="P106" s="161">
        <v>0</v>
      </c>
      <c r="Q106" s="161">
        <v>0</v>
      </c>
      <c r="R106" s="161">
        <v>0</v>
      </c>
      <c r="S106" s="161">
        <v>0</v>
      </c>
      <c r="T106" s="161">
        <v>0</v>
      </c>
      <c r="U106" s="161">
        <v>0</v>
      </c>
      <c r="V106" s="161">
        <v>0</v>
      </c>
      <c r="W106" s="161">
        <v>0</v>
      </c>
      <c r="X106" s="161">
        <v>0</v>
      </c>
      <c r="Y106" s="161">
        <v>0</v>
      </c>
      <c r="Z106" s="161">
        <v>0</v>
      </c>
      <c r="AA106" s="161">
        <v>0</v>
      </c>
      <c r="AB106" s="161">
        <v>0</v>
      </c>
      <c r="AC106" s="161">
        <v>0</v>
      </c>
      <c r="AD106" s="161">
        <v>0</v>
      </c>
      <c r="AE106" s="161">
        <v>0</v>
      </c>
      <c r="AF106" s="161">
        <v>0</v>
      </c>
      <c r="AG106" s="161">
        <v>0</v>
      </c>
      <c r="AH106" s="161">
        <v>0</v>
      </c>
      <c r="AI106" s="161">
        <v>0</v>
      </c>
      <c r="AJ106" s="161">
        <v>0</v>
      </c>
      <c r="AK106" s="161">
        <v>0</v>
      </c>
      <c r="AL106" s="161">
        <v>0</v>
      </c>
      <c r="AM106" s="161">
        <v>0</v>
      </c>
      <c r="AN106" s="161">
        <v>0</v>
      </c>
      <c r="AO106" s="161">
        <v>0</v>
      </c>
      <c r="AP106" s="161">
        <v>0</v>
      </c>
      <c r="AQ106" s="161">
        <v>0</v>
      </c>
      <c r="AR106" s="161">
        <v>0</v>
      </c>
      <c r="AS106" s="161">
        <v>0</v>
      </c>
      <c r="AT106" s="161">
        <v>0</v>
      </c>
      <c r="AU106" s="161">
        <v>0</v>
      </c>
      <c r="AV106" s="161">
        <v>0</v>
      </c>
      <c r="AW106" s="161">
        <v>0</v>
      </c>
      <c r="AX106" s="161">
        <v>0</v>
      </c>
      <c r="AY106" s="161">
        <v>0</v>
      </c>
      <c r="AZ106" s="161">
        <v>0</v>
      </c>
      <c r="BA106" s="161">
        <v>0</v>
      </c>
      <c r="BB106" s="161">
        <v>0</v>
      </c>
      <c r="BC106" s="161">
        <v>0</v>
      </c>
      <c r="BD106" s="161">
        <v>0</v>
      </c>
      <c r="BE106" s="161">
        <v>0</v>
      </c>
      <c r="BF106" s="161">
        <v>0</v>
      </c>
      <c r="BG106" s="161">
        <v>0</v>
      </c>
      <c r="BH106" s="161">
        <v>0</v>
      </c>
      <c r="BI106" s="161">
        <v>0</v>
      </c>
      <c r="BJ106" s="161">
        <v>0</v>
      </c>
      <c r="BK106" s="161">
        <v>0</v>
      </c>
    </row>
    <row r="107" spans="1:63" ht="14.25" customHeight="1" x14ac:dyDescent="0.35">
      <c r="A107" s="71" t="s">
        <v>154</v>
      </c>
      <c r="B107" s="161">
        <v>0</v>
      </c>
      <c r="C107" s="161">
        <v>0</v>
      </c>
      <c r="D107" s="161">
        <v>0</v>
      </c>
      <c r="E107" s="161">
        <v>0</v>
      </c>
      <c r="F107" s="161">
        <v>0</v>
      </c>
      <c r="G107" s="161">
        <v>0</v>
      </c>
      <c r="H107" s="161">
        <v>0</v>
      </c>
      <c r="I107" s="161">
        <v>0</v>
      </c>
      <c r="J107" s="161">
        <v>0</v>
      </c>
      <c r="K107" s="161">
        <v>0</v>
      </c>
      <c r="L107" s="161">
        <v>0</v>
      </c>
      <c r="M107" s="161">
        <v>0</v>
      </c>
      <c r="N107" s="161">
        <v>0</v>
      </c>
      <c r="O107" s="161">
        <v>0</v>
      </c>
      <c r="P107" s="161">
        <v>0</v>
      </c>
      <c r="Q107" s="161">
        <v>0</v>
      </c>
      <c r="R107" s="161">
        <v>0</v>
      </c>
      <c r="S107" s="161">
        <v>0</v>
      </c>
      <c r="T107" s="161">
        <v>0</v>
      </c>
      <c r="U107" s="161">
        <v>0</v>
      </c>
      <c r="V107" s="161">
        <v>0</v>
      </c>
      <c r="W107" s="161">
        <v>0</v>
      </c>
      <c r="X107" s="161">
        <v>0</v>
      </c>
      <c r="Y107" s="161">
        <v>0</v>
      </c>
      <c r="Z107" s="161">
        <v>0</v>
      </c>
      <c r="AA107" s="161">
        <v>0</v>
      </c>
      <c r="AB107" s="161">
        <v>0</v>
      </c>
      <c r="AC107" s="161">
        <v>0</v>
      </c>
      <c r="AD107" s="161">
        <v>0</v>
      </c>
      <c r="AE107" s="161">
        <v>0</v>
      </c>
      <c r="AF107" s="161">
        <v>0</v>
      </c>
      <c r="AG107" s="161">
        <v>0</v>
      </c>
      <c r="AH107" s="161">
        <v>0</v>
      </c>
      <c r="AI107" s="161">
        <v>0</v>
      </c>
      <c r="AJ107" s="161">
        <v>0</v>
      </c>
      <c r="AK107" s="161">
        <v>0</v>
      </c>
      <c r="AL107" s="161">
        <v>0</v>
      </c>
      <c r="AM107" s="161">
        <v>0</v>
      </c>
      <c r="AN107" s="161">
        <v>0</v>
      </c>
      <c r="AO107" s="161">
        <v>0</v>
      </c>
      <c r="AP107" s="161">
        <v>0</v>
      </c>
      <c r="AQ107" s="161">
        <v>0</v>
      </c>
      <c r="AR107" s="161">
        <v>0</v>
      </c>
      <c r="AS107" s="161">
        <v>0</v>
      </c>
      <c r="AT107" s="161">
        <v>0</v>
      </c>
      <c r="AU107" s="161">
        <v>0</v>
      </c>
      <c r="AV107" s="161">
        <v>0</v>
      </c>
      <c r="AW107" s="161">
        <v>0</v>
      </c>
      <c r="AX107" s="161">
        <v>0</v>
      </c>
      <c r="AY107" s="161">
        <v>0</v>
      </c>
      <c r="AZ107" s="161">
        <v>0</v>
      </c>
      <c r="BA107" s="161">
        <v>0</v>
      </c>
      <c r="BB107" s="161">
        <v>0</v>
      </c>
      <c r="BC107" s="161">
        <v>0</v>
      </c>
      <c r="BD107" s="161">
        <v>0</v>
      </c>
      <c r="BE107" s="161">
        <v>0</v>
      </c>
      <c r="BF107" s="161">
        <v>0</v>
      </c>
      <c r="BG107" s="161">
        <v>0</v>
      </c>
      <c r="BH107" s="161">
        <v>0</v>
      </c>
      <c r="BI107" s="161">
        <v>0</v>
      </c>
      <c r="BJ107" s="161">
        <v>0</v>
      </c>
      <c r="BK107" s="161">
        <v>0</v>
      </c>
    </row>
    <row r="108" spans="1:63" ht="14.25" customHeight="1" x14ac:dyDescent="0.35">
      <c r="A108" s="71" t="s">
        <v>155</v>
      </c>
      <c r="B108" s="161">
        <v>0</v>
      </c>
      <c r="C108" s="161">
        <v>0</v>
      </c>
      <c r="D108" s="161">
        <v>0</v>
      </c>
      <c r="E108" s="161">
        <v>0</v>
      </c>
      <c r="F108" s="161">
        <v>0</v>
      </c>
      <c r="G108" s="161">
        <v>0</v>
      </c>
      <c r="H108" s="161">
        <v>0</v>
      </c>
      <c r="I108" s="161">
        <v>0</v>
      </c>
      <c r="J108" s="161">
        <v>0</v>
      </c>
      <c r="K108" s="161">
        <v>0</v>
      </c>
      <c r="L108" s="161">
        <v>0</v>
      </c>
      <c r="M108" s="161">
        <v>0</v>
      </c>
      <c r="N108" s="161">
        <v>0</v>
      </c>
      <c r="O108" s="161">
        <v>0</v>
      </c>
      <c r="P108" s="161">
        <v>0</v>
      </c>
      <c r="Q108" s="161">
        <v>0</v>
      </c>
      <c r="R108" s="161">
        <v>0</v>
      </c>
      <c r="S108" s="161">
        <v>0</v>
      </c>
      <c r="T108" s="161">
        <v>0</v>
      </c>
      <c r="U108" s="161">
        <v>0</v>
      </c>
      <c r="V108" s="161">
        <v>0</v>
      </c>
      <c r="W108" s="161">
        <v>0</v>
      </c>
      <c r="X108" s="161">
        <v>0</v>
      </c>
      <c r="Y108" s="161">
        <v>0</v>
      </c>
      <c r="Z108" s="161">
        <v>0</v>
      </c>
      <c r="AA108" s="161">
        <v>0</v>
      </c>
      <c r="AB108" s="161">
        <v>0</v>
      </c>
      <c r="AC108" s="161">
        <v>0</v>
      </c>
      <c r="AD108" s="161">
        <v>0</v>
      </c>
      <c r="AE108" s="161">
        <v>0</v>
      </c>
      <c r="AF108" s="161">
        <v>0</v>
      </c>
      <c r="AG108" s="161">
        <v>0</v>
      </c>
      <c r="AH108" s="161">
        <v>0</v>
      </c>
      <c r="AI108" s="161">
        <v>0</v>
      </c>
      <c r="AJ108" s="161">
        <v>0</v>
      </c>
      <c r="AK108" s="161">
        <v>0</v>
      </c>
      <c r="AL108" s="161">
        <v>0</v>
      </c>
      <c r="AM108" s="161">
        <v>0</v>
      </c>
      <c r="AN108" s="161">
        <v>0</v>
      </c>
      <c r="AO108" s="161">
        <v>0</v>
      </c>
      <c r="AP108" s="161">
        <v>0</v>
      </c>
      <c r="AQ108" s="161">
        <v>0</v>
      </c>
      <c r="AR108" s="161">
        <v>0</v>
      </c>
      <c r="AS108" s="161">
        <v>0</v>
      </c>
      <c r="AT108" s="161">
        <v>0</v>
      </c>
      <c r="AU108" s="161">
        <v>0</v>
      </c>
      <c r="AV108" s="161">
        <v>0</v>
      </c>
      <c r="AW108" s="161">
        <v>0</v>
      </c>
      <c r="AX108" s="161">
        <v>0</v>
      </c>
      <c r="AY108" s="161">
        <v>0</v>
      </c>
      <c r="AZ108" s="161">
        <v>0</v>
      </c>
      <c r="BA108" s="161">
        <v>0</v>
      </c>
      <c r="BB108" s="161">
        <v>0</v>
      </c>
      <c r="BC108" s="161">
        <v>0</v>
      </c>
      <c r="BD108" s="161">
        <v>0</v>
      </c>
      <c r="BE108" s="161">
        <v>0</v>
      </c>
      <c r="BF108" s="161">
        <v>0</v>
      </c>
      <c r="BG108" s="161">
        <v>0</v>
      </c>
      <c r="BH108" s="161">
        <v>0</v>
      </c>
      <c r="BI108" s="161">
        <v>0</v>
      </c>
      <c r="BJ108" s="161">
        <v>0</v>
      </c>
      <c r="BK108" s="161">
        <v>0</v>
      </c>
    </row>
    <row r="109" spans="1:63" ht="14.25" customHeight="1" x14ac:dyDescent="0.35">
      <c r="A109" s="71" t="s">
        <v>156</v>
      </c>
      <c r="B109" s="161">
        <v>0</v>
      </c>
      <c r="C109" s="161">
        <v>0</v>
      </c>
      <c r="D109" s="161">
        <v>0</v>
      </c>
      <c r="E109" s="161">
        <v>0</v>
      </c>
      <c r="F109" s="161">
        <v>0</v>
      </c>
      <c r="G109" s="161">
        <v>0</v>
      </c>
      <c r="H109" s="161">
        <v>0</v>
      </c>
      <c r="I109" s="161">
        <v>0</v>
      </c>
      <c r="J109" s="161">
        <v>0</v>
      </c>
      <c r="K109" s="161">
        <v>0</v>
      </c>
      <c r="L109" s="161">
        <v>0</v>
      </c>
      <c r="M109" s="161">
        <v>0</v>
      </c>
      <c r="N109" s="161">
        <v>0</v>
      </c>
      <c r="O109" s="161">
        <v>0</v>
      </c>
      <c r="P109" s="161">
        <v>0</v>
      </c>
      <c r="Q109" s="161">
        <v>0</v>
      </c>
      <c r="R109" s="161">
        <v>0</v>
      </c>
      <c r="S109" s="161">
        <v>0</v>
      </c>
      <c r="T109" s="161">
        <v>0</v>
      </c>
      <c r="U109" s="161">
        <v>0</v>
      </c>
      <c r="V109" s="161">
        <v>0</v>
      </c>
      <c r="W109" s="161">
        <v>0</v>
      </c>
      <c r="X109" s="161">
        <v>0</v>
      </c>
      <c r="Y109" s="161">
        <v>0</v>
      </c>
      <c r="Z109" s="161">
        <v>0</v>
      </c>
      <c r="AA109" s="161">
        <v>0</v>
      </c>
      <c r="AB109" s="161">
        <v>0</v>
      </c>
      <c r="AC109" s="161">
        <v>0</v>
      </c>
      <c r="AD109" s="161">
        <v>0</v>
      </c>
      <c r="AE109" s="161">
        <v>0</v>
      </c>
      <c r="AF109" s="161">
        <v>0</v>
      </c>
      <c r="AG109" s="161">
        <v>0</v>
      </c>
      <c r="AH109" s="161">
        <v>0</v>
      </c>
      <c r="AI109" s="161">
        <v>0</v>
      </c>
      <c r="AJ109" s="161">
        <v>0</v>
      </c>
      <c r="AK109" s="161">
        <v>0</v>
      </c>
      <c r="AL109" s="161">
        <v>0</v>
      </c>
      <c r="AM109" s="161">
        <v>0</v>
      </c>
      <c r="AN109" s="161">
        <v>0</v>
      </c>
      <c r="AO109" s="161">
        <v>0</v>
      </c>
      <c r="AP109" s="161">
        <v>0</v>
      </c>
      <c r="AQ109" s="161">
        <v>0</v>
      </c>
      <c r="AR109" s="161">
        <v>0</v>
      </c>
      <c r="AS109" s="161">
        <v>0</v>
      </c>
      <c r="AT109" s="161">
        <v>0</v>
      </c>
      <c r="AU109" s="161">
        <v>0</v>
      </c>
      <c r="AV109" s="161">
        <v>0</v>
      </c>
      <c r="AW109" s="161">
        <v>0</v>
      </c>
      <c r="AX109" s="161">
        <v>0</v>
      </c>
      <c r="AY109" s="161">
        <v>0</v>
      </c>
      <c r="AZ109" s="161">
        <v>0</v>
      </c>
      <c r="BA109" s="161">
        <v>0</v>
      </c>
      <c r="BB109" s="161">
        <v>0</v>
      </c>
      <c r="BC109" s="161">
        <v>0</v>
      </c>
      <c r="BD109" s="161">
        <v>0</v>
      </c>
      <c r="BE109" s="161">
        <v>0</v>
      </c>
      <c r="BF109" s="161">
        <v>0</v>
      </c>
      <c r="BG109" s="161">
        <v>0</v>
      </c>
      <c r="BH109" s="161">
        <v>0</v>
      </c>
      <c r="BI109" s="161">
        <v>0</v>
      </c>
      <c r="BJ109" s="161">
        <v>0</v>
      </c>
      <c r="BK109" s="161">
        <v>0</v>
      </c>
    </row>
    <row r="110" spans="1:63" ht="14.25" customHeight="1" x14ac:dyDescent="0.35">
      <c r="A110" s="71" t="s">
        <v>157</v>
      </c>
      <c r="B110" s="161">
        <v>0</v>
      </c>
      <c r="C110" s="161">
        <v>0</v>
      </c>
      <c r="D110" s="161">
        <v>0</v>
      </c>
      <c r="E110" s="161">
        <v>0</v>
      </c>
      <c r="F110" s="161">
        <v>0</v>
      </c>
      <c r="G110" s="161">
        <v>0</v>
      </c>
      <c r="H110" s="161">
        <v>0</v>
      </c>
      <c r="I110" s="161">
        <v>0</v>
      </c>
      <c r="J110" s="161">
        <v>0</v>
      </c>
      <c r="K110" s="161">
        <v>0</v>
      </c>
      <c r="L110" s="161">
        <v>0</v>
      </c>
      <c r="M110" s="161">
        <v>0</v>
      </c>
      <c r="N110" s="161">
        <v>0</v>
      </c>
      <c r="O110" s="161">
        <v>0</v>
      </c>
      <c r="P110" s="161">
        <v>0</v>
      </c>
      <c r="Q110" s="161">
        <v>0</v>
      </c>
      <c r="R110" s="161">
        <v>0</v>
      </c>
      <c r="S110" s="161">
        <v>0</v>
      </c>
      <c r="T110" s="161">
        <v>0</v>
      </c>
      <c r="U110" s="161">
        <v>0</v>
      </c>
      <c r="V110" s="161">
        <v>0</v>
      </c>
      <c r="W110" s="161">
        <v>0</v>
      </c>
      <c r="X110" s="161">
        <v>0</v>
      </c>
      <c r="Y110" s="161">
        <v>0</v>
      </c>
      <c r="Z110" s="161">
        <v>0</v>
      </c>
      <c r="AA110" s="161">
        <v>0</v>
      </c>
      <c r="AB110" s="161">
        <v>0</v>
      </c>
      <c r="AC110" s="161">
        <v>0</v>
      </c>
      <c r="AD110" s="161">
        <v>0</v>
      </c>
      <c r="AE110" s="161">
        <v>0</v>
      </c>
      <c r="AF110" s="161">
        <v>0</v>
      </c>
      <c r="AG110" s="161">
        <v>0</v>
      </c>
      <c r="AH110" s="161">
        <v>0</v>
      </c>
      <c r="AI110" s="161">
        <v>0</v>
      </c>
      <c r="AJ110" s="161">
        <v>0</v>
      </c>
      <c r="AK110" s="161">
        <v>0</v>
      </c>
      <c r="AL110" s="161">
        <v>0</v>
      </c>
      <c r="AM110" s="161">
        <v>0</v>
      </c>
      <c r="AN110" s="161">
        <v>0</v>
      </c>
      <c r="AO110" s="161">
        <v>0</v>
      </c>
      <c r="AP110" s="161">
        <v>0</v>
      </c>
      <c r="AQ110" s="161">
        <v>0</v>
      </c>
      <c r="AR110" s="161">
        <v>0</v>
      </c>
      <c r="AS110" s="161">
        <v>0</v>
      </c>
      <c r="AT110" s="161">
        <v>0</v>
      </c>
      <c r="AU110" s="161">
        <v>0</v>
      </c>
      <c r="AV110" s="161">
        <v>0</v>
      </c>
      <c r="AW110" s="161">
        <v>0</v>
      </c>
      <c r="AX110" s="161">
        <v>0</v>
      </c>
      <c r="AY110" s="161">
        <v>0</v>
      </c>
      <c r="AZ110" s="161">
        <v>0</v>
      </c>
      <c r="BA110" s="161">
        <v>0</v>
      </c>
      <c r="BB110" s="161">
        <v>0</v>
      </c>
      <c r="BC110" s="161">
        <v>0</v>
      </c>
      <c r="BD110" s="161">
        <v>0</v>
      </c>
      <c r="BE110" s="161">
        <v>0</v>
      </c>
      <c r="BF110" s="161">
        <v>0</v>
      </c>
      <c r="BG110" s="161">
        <v>0</v>
      </c>
      <c r="BH110" s="161">
        <v>0</v>
      </c>
      <c r="BI110" s="161">
        <v>0</v>
      </c>
      <c r="BJ110" s="161">
        <v>0</v>
      </c>
      <c r="BK110" s="161">
        <v>0</v>
      </c>
    </row>
    <row r="111" spans="1:63" ht="14.25" customHeight="1" x14ac:dyDescent="0.35">
      <c r="A111" s="71" t="s">
        <v>224</v>
      </c>
      <c r="B111" s="161">
        <v>0</v>
      </c>
      <c r="C111" s="161">
        <v>0</v>
      </c>
      <c r="D111" s="161">
        <v>0</v>
      </c>
      <c r="E111" s="161">
        <v>0</v>
      </c>
      <c r="F111" s="161">
        <v>0</v>
      </c>
      <c r="G111" s="161">
        <v>0</v>
      </c>
      <c r="H111" s="161">
        <v>0</v>
      </c>
      <c r="I111" s="161">
        <v>0</v>
      </c>
      <c r="J111" s="161">
        <v>0</v>
      </c>
      <c r="K111" s="161">
        <v>0</v>
      </c>
      <c r="L111" s="161">
        <v>0</v>
      </c>
      <c r="M111" s="161">
        <v>0</v>
      </c>
      <c r="N111" s="161">
        <v>0</v>
      </c>
      <c r="O111" s="161">
        <v>0</v>
      </c>
      <c r="P111" s="161">
        <v>0</v>
      </c>
      <c r="Q111" s="161">
        <v>0</v>
      </c>
      <c r="R111" s="161">
        <v>0</v>
      </c>
      <c r="S111" s="161">
        <v>0</v>
      </c>
      <c r="T111" s="161">
        <v>0</v>
      </c>
      <c r="U111" s="161">
        <v>0</v>
      </c>
      <c r="V111" s="161">
        <v>0</v>
      </c>
      <c r="W111" s="161">
        <v>0</v>
      </c>
      <c r="X111" s="161">
        <v>0</v>
      </c>
      <c r="Y111" s="161">
        <v>0</v>
      </c>
      <c r="Z111" s="161">
        <v>0</v>
      </c>
      <c r="AA111" s="161">
        <v>0</v>
      </c>
      <c r="AB111" s="161">
        <v>0</v>
      </c>
      <c r="AC111" s="161">
        <v>0</v>
      </c>
      <c r="AD111" s="161">
        <v>0</v>
      </c>
      <c r="AE111" s="161">
        <v>0</v>
      </c>
      <c r="AF111" s="161">
        <v>0</v>
      </c>
      <c r="AG111" s="161">
        <v>0</v>
      </c>
      <c r="AH111" s="161">
        <v>0</v>
      </c>
      <c r="AI111" s="161">
        <v>0</v>
      </c>
      <c r="AJ111" s="161">
        <v>0</v>
      </c>
      <c r="AK111" s="161">
        <v>0</v>
      </c>
      <c r="AL111" s="161">
        <v>0</v>
      </c>
      <c r="AM111" s="161">
        <v>0</v>
      </c>
      <c r="AN111" s="161">
        <v>0</v>
      </c>
      <c r="AO111" s="161">
        <v>0</v>
      </c>
      <c r="AP111" s="161">
        <v>0</v>
      </c>
      <c r="AQ111" s="161">
        <v>0</v>
      </c>
      <c r="AR111" s="161">
        <v>0</v>
      </c>
      <c r="AS111" s="161">
        <v>0</v>
      </c>
      <c r="AT111" s="161">
        <v>0</v>
      </c>
      <c r="AU111" s="161">
        <v>0</v>
      </c>
      <c r="AV111" s="161">
        <v>0</v>
      </c>
      <c r="AW111" s="161">
        <v>0</v>
      </c>
      <c r="AX111" s="161">
        <v>0</v>
      </c>
      <c r="AY111" s="161">
        <v>0</v>
      </c>
      <c r="AZ111" s="161">
        <v>0</v>
      </c>
      <c r="BA111" s="161">
        <v>0</v>
      </c>
      <c r="BB111" s="161">
        <v>0</v>
      </c>
      <c r="BC111" s="161">
        <v>0</v>
      </c>
      <c r="BD111" s="161">
        <v>0</v>
      </c>
      <c r="BE111" s="161">
        <v>0</v>
      </c>
      <c r="BF111" s="161">
        <v>0</v>
      </c>
      <c r="BG111" s="161">
        <v>0</v>
      </c>
      <c r="BH111" s="161">
        <v>0</v>
      </c>
      <c r="BI111" s="161">
        <v>0</v>
      </c>
      <c r="BJ111" s="161">
        <v>0</v>
      </c>
      <c r="BK111" s="161">
        <v>0</v>
      </c>
    </row>
    <row r="112" spans="1:63" ht="14.25" customHeight="1" x14ac:dyDescent="0.35">
      <c r="A112" s="71" t="s">
        <v>159</v>
      </c>
      <c r="B112" s="161">
        <v>0</v>
      </c>
      <c r="C112" s="161">
        <v>0</v>
      </c>
      <c r="D112" s="161">
        <v>0</v>
      </c>
      <c r="E112" s="161">
        <v>0</v>
      </c>
      <c r="F112" s="161">
        <v>0</v>
      </c>
      <c r="G112" s="161">
        <v>0</v>
      </c>
      <c r="H112" s="161">
        <v>0</v>
      </c>
      <c r="I112" s="161">
        <v>0</v>
      </c>
      <c r="J112" s="161">
        <v>0</v>
      </c>
      <c r="K112" s="161">
        <v>0</v>
      </c>
      <c r="L112" s="161">
        <v>0</v>
      </c>
      <c r="M112" s="161">
        <v>0</v>
      </c>
      <c r="N112" s="161">
        <v>0</v>
      </c>
      <c r="O112" s="161">
        <v>0</v>
      </c>
      <c r="P112" s="161">
        <v>0</v>
      </c>
      <c r="Q112" s="161">
        <v>0</v>
      </c>
      <c r="R112" s="161">
        <v>0</v>
      </c>
      <c r="S112" s="161">
        <v>0</v>
      </c>
      <c r="T112" s="161">
        <v>0</v>
      </c>
      <c r="U112" s="161">
        <v>0</v>
      </c>
      <c r="V112" s="161">
        <v>0</v>
      </c>
      <c r="W112" s="161">
        <v>0</v>
      </c>
      <c r="X112" s="161">
        <v>0</v>
      </c>
      <c r="Y112" s="161">
        <v>0</v>
      </c>
      <c r="Z112" s="161">
        <v>0</v>
      </c>
      <c r="AA112" s="161">
        <v>0</v>
      </c>
      <c r="AB112" s="161">
        <v>0</v>
      </c>
      <c r="AC112" s="161">
        <v>0</v>
      </c>
      <c r="AD112" s="161">
        <v>0</v>
      </c>
      <c r="AE112" s="161">
        <v>0</v>
      </c>
      <c r="AF112" s="161">
        <v>0</v>
      </c>
      <c r="AG112" s="161">
        <v>0</v>
      </c>
      <c r="AH112" s="161">
        <v>0</v>
      </c>
      <c r="AI112" s="161">
        <v>0</v>
      </c>
      <c r="AJ112" s="161">
        <v>0</v>
      </c>
      <c r="AK112" s="161">
        <v>0</v>
      </c>
      <c r="AL112" s="161">
        <v>0</v>
      </c>
      <c r="AM112" s="161">
        <v>0</v>
      </c>
      <c r="AN112" s="161">
        <v>0</v>
      </c>
      <c r="AO112" s="161">
        <v>0</v>
      </c>
      <c r="AP112" s="161">
        <v>0</v>
      </c>
      <c r="AQ112" s="161">
        <v>0</v>
      </c>
      <c r="AR112" s="161">
        <v>0</v>
      </c>
      <c r="AS112" s="161">
        <v>0</v>
      </c>
      <c r="AT112" s="161">
        <v>0</v>
      </c>
      <c r="AU112" s="161">
        <v>0</v>
      </c>
      <c r="AV112" s="161">
        <v>0</v>
      </c>
      <c r="AW112" s="161">
        <v>0</v>
      </c>
      <c r="AX112" s="161">
        <v>0</v>
      </c>
      <c r="AY112" s="161">
        <v>0</v>
      </c>
      <c r="AZ112" s="161">
        <v>0</v>
      </c>
      <c r="BA112" s="161">
        <v>0</v>
      </c>
      <c r="BB112" s="161">
        <v>0</v>
      </c>
      <c r="BC112" s="161">
        <v>0</v>
      </c>
      <c r="BD112" s="161">
        <v>0</v>
      </c>
      <c r="BE112" s="161">
        <v>0</v>
      </c>
      <c r="BF112" s="161">
        <v>0</v>
      </c>
      <c r="BG112" s="161">
        <v>0</v>
      </c>
      <c r="BH112" s="161">
        <v>0</v>
      </c>
      <c r="BI112" s="161">
        <v>0</v>
      </c>
      <c r="BJ112" s="161">
        <v>0</v>
      </c>
      <c r="BK112" s="161">
        <v>0</v>
      </c>
    </row>
    <row r="113" spans="1:63" ht="14.25" customHeight="1" x14ac:dyDescent="0.35">
      <c r="A113" s="71" t="s">
        <v>160</v>
      </c>
      <c r="B113" s="161">
        <v>0</v>
      </c>
      <c r="C113" s="161">
        <v>0</v>
      </c>
      <c r="D113" s="161">
        <v>0</v>
      </c>
      <c r="E113" s="161">
        <v>0</v>
      </c>
      <c r="F113" s="161">
        <v>0</v>
      </c>
      <c r="G113" s="161">
        <v>0</v>
      </c>
      <c r="H113" s="161">
        <v>0</v>
      </c>
      <c r="I113" s="161">
        <v>0</v>
      </c>
      <c r="J113" s="161">
        <v>0</v>
      </c>
      <c r="K113" s="161">
        <v>0</v>
      </c>
      <c r="L113" s="161">
        <v>0</v>
      </c>
      <c r="M113" s="161">
        <v>0</v>
      </c>
      <c r="N113" s="161">
        <v>0</v>
      </c>
      <c r="O113" s="161">
        <v>0</v>
      </c>
      <c r="P113" s="161">
        <v>0</v>
      </c>
      <c r="Q113" s="161">
        <v>0</v>
      </c>
      <c r="R113" s="161">
        <v>0</v>
      </c>
      <c r="S113" s="161">
        <v>0</v>
      </c>
      <c r="T113" s="161">
        <v>0</v>
      </c>
      <c r="U113" s="161">
        <v>0</v>
      </c>
      <c r="V113" s="161">
        <v>0</v>
      </c>
      <c r="W113" s="161">
        <v>0</v>
      </c>
      <c r="X113" s="161">
        <v>0</v>
      </c>
      <c r="Y113" s="161">
        <v>0</v>
      </c>
      <c r="Z113" s="161">
        <v>0</v>
      </c>
      <c r="AA113" s="161">
        <v>0</v>
      </c>
      <c r="AB113" s="161">
        <v>0</v>
      </c>
      <c r="AC113" s="161">
        <v>0</v>
      </c>
      <c r="AD113" s="161">
        <v>0</v>
      </c>
      <c r="AE113" s="161">
        <v>0</v>
      </c>
      <c r="AF113" s="161">
        <v>0</v>
      </c>
      <c r="AG113" s="161">
        <v>0</v>
      </c>
      <c r="AH113" s="161">
        <v>0</v>
      </c>
      <c r="AI113" s="161">
        <v>0</v>
      </c>
      <c r="AJ113" s="161">
        <v>0</v>
      </c>
      <c r="AK113" s="161">
        <v>0</v>
      </c>
      <c r="AL113" s="161">
        <v>0</v>
      </c>
      <c r="AM113" s="161">
        <v>0</v>
      </c>
      <c r="AN113" s="161">
        <v>0</v>
      </c>
      <c r="AO113" s="161">
        <v>0</v>
      </c>
      <c r="AP113" s="161">
        <v>0</v>
      </c>
      <c r="AQ113" s="161">
        <v>0</v>
      </c>
      <c r="AR113" s="161">
        <v>0</v>
      </c>
      <c r="AS113" s="161">
        <v>0</v>
      </c>
      <c r="AT113" s="161">
        <v>0</v>
      </c>
      <c r="AU113" s="161">
        <v>0</v>
      </c>
      <c r="AV113" s="161">
        <v>0</v>
      </c>
      <c r="AW113" s="161">
        <v>0</v>
      </c>
      <c r="AX113" s="161">
        <v>0</v>
      </c>
      <c r="AY113" s="161">
        <v>0</v>
      </c>
      <c r="AZ113" s="161">
        <v>0</v>
      </c>
      <c r="BA113" s="161">
        <v>0</v>
      </c>
      <c r="BB113" s="161">
        <v>0</v>
      </c>
      <c r="BC113" s="161">
        <v>0</v>
      </c>
      <c r="BD113" s="161">
        <v>0</v>
      </c>
      <c r="BE113" s="161">
        <v>0</v>
      </c>
      <c r="BF113" s="161">
        <v>0</v>
      </c>
      <c r="BG113" s="161">
        <v>0</v>
      </c>
      <c r="BH113" s="161">
        <v>0</v>
      </c>
      <c r="BI113" s="161">
        <v>0</v>
      </c>
      <c r="BJ113" s="161">
        <v>0</v>
      </c>
      <c r="BK113" s="161">
        <v>0</v>
      </c>
    </row>
    <row r="114" spans="1:63" ht="14.25" customHeight="1" x14ac:dyDescent="0.35">
      <c r="A114" s="71" t="s">
        <v>161</v>
      </c>
      <c r="B114" s="161">
        <v>0</v>
      </c>
      <c r="C114" s="161">
        <v>0</v>
      </c>
      <c r="D114" s="161">
        <v>0</v>
      </c>
      <c r="E114" s="161">
        <v>0</v>
      </c>
      <c r="F114" s="161">
        <v>0</v>
      </c>
      <c r="G114" s="161">
        <v>0</v>
      </c>
      <c r="H114" s="161">
        <v>0</v>
      </c>
      <c r="I114" s="161">
        <v>0</v>
      </c>
      <c r="J114" s="161">
        <v>0</v>
      </c>
      <c r="K114" s="161">
        <v>0</v>
      </c>
      <c r="L114" s="161">
        <v>0</v>
      </c>
      <c r="M114" s="161">
        <v>0</v>
      </c>
      <c r="N114" s="161">
        <v>0</v>
      </c>
      <c r="O114" s="161">
        <v>0</v>
      </c>
      <c r="P114" s="161">
        <v>0</v>
      </c>
      <c r="Q114" s="161">
        <v>0</v>
      </c>
      <c r="R114" s="161">
        <v>0</v>
      </c>
      <c r="S114" s="161">
        <v>0</v>
      </c>
      <c r="T114" s="161">
        <v>0</v>
      </c>
      <c r="U114" s="161">
        <v>0</v>
      </c>
      <c r="V114" s="161">
        <v>0</v>
      </c>
      <c r="W114" s="161">
        <v>0</v>
      </c>
      <c r="X114" s="161">
        <v>0</v>
      </c>
      <c r="Y114" s="161">
        <v>0</v>
      </c>
      <c r="Z114" s="161">
        <v>0</v>
      </c>
      <c r="AA114" s="161">
        <v>0</v>
      </c>
      <c r="AB114" s="161">
        <v>0</v>
      </c>
      <c r="AC114" s="161">
        <v>0</v>
      </c>
      <c r="AD114" s="161">
        <v>0</v>
      </c>
      <c r="AE114" s="161">
        <v>0</v>
      </c>
      <c r="AF114" s="161">
        <v>0</v>
      </c>
      <c r="AG114" s="161">
        <v>0</v>
      </c>
      <c r="AH114" s="161">
        <v>0</v>
      </c>
      <c r="AI114" s="161">
        <v>0</v>
      </c>
      <c r="AJ114" s="161">
        <v>0</v>
      </c>
      <c r="AK114" s="161">
        <v>0</v>
      </c>
      <c r="AL114" s="161">
        <v>0</v>
      </c>
      <c r="AM114" s="161">
        <v>0</v>
      </c>
      <c r="AN114" s="161">
        <v>0</v>
      </c>
      <c r="AO114" s="161">
        <v>0</v>
      </c>
      <c r="AP114" s="161">
        <v>0</v>
      </c>
      <c r="AQ114" s="161">
        <v>0</v>
      </c>
      <c r="AR114" s="161">
        <v>0</v>
      </c>
      <c r="AS114" s="161">
        <v>0</v>
      </c>
      <c r="AT114" s="161">
        <v>0</v>
      </c>
      <c r="AU114" s="161">
        <v>0</v>
      </c>
      <c r="AV114" s="161">
        <v>0</v>
      </c>
      <c r="AW114" s="161">
        <v>0</v>
      </c>
      <c r="AX114" s="161">
        <v>0</v>
      </c>
      <c r="AY114" s="161">
        <v>0</v>
      </c>
      <c r="AZ114" s="161">
        <v>0</v>
      </c>
      <c r="BA114" s="161">
        <v>0</v>
      </c>
      <c r="BB114" s="161">
        <v>0</v>
      </c>
      <c r="BC114" s="161">
        <v>0</v>
      </c>
      <c r="BD114" s="161">
        <v>0</v>
      </c>
      <c r="BE114" s="161">
        <v>0</v>
      </c>
      <c r="BF114" s="161">
        <v>0</v>
      </c>
      <c r="BG114" s="161">
        <v>0</v>
      </c>
      <c r="BH114" s="161">
        <v>0</v>
      </c>
      <c r="BI114" s="161">
        <v>0</v>
      </c>
      <c r="BJ114" s="161">
        <v>0</v>
      </c>
      <c r="BK114" s="161">
        <v>0</v>
      </c>
    </row>
    <row r="115" spans="1:63" ht="14.25" customHeight="1" x14ac:dyDescent="0.35">
      <c r="A115" s="71" t="s">
        <v>162</v>
      </c>
      <c r="B115" s="161">
        <v>0</v>
      </c>
      <c r="C115" s="161">
        <v>0</v>
      </c>
      <c r="D115" s="161">
        <v>0</v>
      </c>
      <c r="E115" s="161">
        <v>0</v>
      </c>
      <c r="F115" s="161">
        <v>0</v>
      </c>
      <c r="G115" s="161">
        <v>0</v>
      </c>
      <c r="H115" s="161">
        <v>0</v>
      </c>
      <c r="I115" s="161">
        <v>0</v>
      </c>
      <c r="J115" s="161">
        <v>0</v>
      </c>
      <c r="K115" s="161">
        <v>0</v>
      </c>
      <c r="L115" s="161">
        <v>0</v>
      </c>
      <c r="M115" s="161">
        <v>0</v>
      </c>
      <c r="N115" s="161">
        <v>0</v>
      </c>
      <c r="O115" s="161">
        <v>0</v>
      </c>
      <c r="P115" s="161">
        <v>0</v>
      </c>
      <c r="Q115" s="161">
        <v>0</v>
      </c>
      <c r="R115" s="161">
        <v>0</v>
      </c>
      <c r="S115" s="161">
        <v>0</v>
      </c>
      <c r="T115" s="161">
        <v>0</v>
      </c>
      <c r="U115" s="161">
        <v>0</v>
      </c>
      <c r="V115" s="161">
        <v>0</v>
      </c>
      <c r="W115" s="161">
        <v>0</v>
      </c>
      <c r="X115" s="161">
        <v>0</v>
      </c>
      <c r="Y115" s="161">
        <v>0</v>
      </c>
      <c r="Z115" s="161">
        <v>0</v>
      </c>
      <c r="AA115" s="161">
        <v>0</v>
      </c>
      <c r="AB115" s="161">
        <v>0</v>
      </c>
      <c r="AC115" s="161">
        <v>0</v>
      </c>
      <c r="AD115" s="161">
        <v>0</v>
      </c>
      <c r="AE115" s="161">
        <v>0</v>
      </c>
      <c r="AF115" s="161">
        <v>0</v>
      </c>
      <c r="AG115" s="161">
        <v>0</v>
      </c>
      <c r="AH115" s="161">
        <v>0</v>
      </c>
      <c r="AI115" s="161">
        <v>0</v>
      </c>
      <c r="AJ115" s="161">
        <v>0</v>
      </c>
      <c r="AK115" s="161">
        <v>0</v>
      </c>
      <c r="AL115" s="161">
        <v>0</v>
      </c>
      <c r="AM115" s="161">
        <v>0</v>
      </c>
      <c r="AN115" s="161">
        <v>0</v>
      </c>
      <c r="AO115" s="161">
        <v>0</v>
      </c>
      <c r="AP115" s="161">
        <v>0</v>
      </c>
      <c r="AQ115" s="161">
        <v>0</v>
      </c>
      <c r="AR115" s="161">
        <v>0</v>
      </c>
      <c r="AS115" s="161">
        <v>0</v>
      </c>
      <c r="AT115" s="161">
        <v>0</v>
      </c>
      <c r="AU115" s="161">
        <v>0</v>
      </c>
      <c r="AV115" s="161">
        <v>0</v>
      </c>
      <c r="AW115" s="161">
        <v>0</v>
      </c>
      <c r="AX115" s="161">
        <v>0</v>
      </c>
      <c r="AY115" s="161">
        <v>0</v>
      </c>
      <c r="AZ115" s="161">
        <v>0</v>
      </c>
      <c r="BA115" s="161">
        <v>0</v>
      </c>
      <c r="BB115" s="161">
        <v>0</v>
      </c>
      <c r="BC115" s="161">
        <v>0</v>
      </c>
      <c r="BD115" s="161">
        <v>0</v>
      </c>
      <c r="BE115" s="161">
        <v>0</v>
      </c>
      <c r="BF115" s="161">
        <v>0</v>
      </c>
      <c r="BG115" s="161">
        <v>0</v>
      </c>
      <c r="BH115" s="161">
        <v>0</v>
      </c>
      <c r="BI115" s="161">
        <v>0</v>
      </c>
      <c r="BJ115" s="161">
        <v>0</v>
      </c>
      <c r="BK115" s="161">
        <v>0</v>
      </c>
    </row>
    <row r="116" spans="1:63" ht="14.25" customHeight="1" x14ac:dyDescent="0.35">
      <c r="A116" s="71" t="s">
        <v>163</v>
      </c>
      <c r="B116" s="161">
        <v>0</v>
      </c>
      <c r="C116" s="161">
        <v>0</v>
      </c>
      <c r="D116" s="161">
        <v>0</v>
      </c>
      <c r="E116" s="161">
        <v>0</v>
      </c>
      <c r="F116" s="161">
        <v>0</v>
      </c>
      <c r="G116" s="161">
        <v>0</v>
      </c>
      <c r="H116" s="161">
        <v>0</v>
      </c>
      <c r="I116" s="161">
        <v>0</v>
      </c>
      <c r="J116" s="161">
        <v>0</v>
      </c>
      <c r="K116" s="161">
        <v>0</v>
      </c>
      <c r="L116" s="161">
        <v>0</v>
      </c>
      <c r="M116" s="161">
        <v>0</v>
      </c>
      <c r="N116" s="161">
        <v>0</v>
      </c>
      <c r="O116" s="161">
        <v>0</v>
      </c>
      <c r="P116" s="161">
        <v>0</v>
      </c>
      <c r="Q116" s="161">
        <v>0</v>
      </c>
      <c r="R116" s="161">
        <v>0</v>
      </c>
      <c r="S116" s="161">
        <v>0</v>
      </c>
      <c r="T116" s="161">
        <v>0</v>
      </c>
      <c r="U116" s="161">
        <v>0</v>
      </c>
      <c r="V116" s="161">
        <v>0</v>
      </c>
      <c r="W116" s="161">
        <v>0</v>
      </c>
      <c r="X116" s="161">
        <v>0</v>
      </c>
      <c r="Y116" s="161">
        <v>0</v>
      </c>
      <c r="Z116" s="161">
        <v>0</v>
      </c>
      <c r="AA116" s="161">
        <v>0</v>
      </c>
      <c r="AB116" s="161">
        <v>0</v>
      </c>
      <c r="AC116" s="161">
        <v>0</v>
      </c>
      <c r="AD116" s="161">
        <v>0</v>
      </c>
      <c r="AE116" s="161">
        <v>0</v>
      </c>
      <c r="AF116" s="161">
        <v>0</v>
      </c>
      <c r="AG116" s="161">
        <v>0</v>
      </c>
      <c r="AH116" s="161">
        <v>0</v>
      </c>
      <c r="AI116" s="161">
        <v>0</v>
      </c>
      <c r="AJ116" s="161">
        <v>0</v>
      </c>
      <c r="AK116" s="161">
        <v>0</v>
      </c>
      <c r="AL116" s="161">
        <v>0</v>
      </c>
      <c r="AM116" s="161">
        <v>0</v>
      </c>
      <c r="AN116" s="161">
        <v>0</v>
      </c>
      <c r="AO116" s="161">
        <v>0</v>
      </c>
      <c r="AP116" s="161">
        <v>0</v>
      </c>
      <c r="AQ116" s="161">
        <v>0</v>
      </c>
      <c r="AR116" s="161">
        <v>0</v>
      </c>
      <c r="AS116" s="161">
        <v>0</v>
      </c>
      <c r="AT116" s="161">
        <v>0</v>
      </c>
      <c r="AU116" s="161">
        <v>0</v>
      </c>
      <c r="AV116" s="161">
        <v>0</v>
      </c>
      <c r="AW116" s="161">
        <v>0</v>
      </c>
      <c r="AX116" s="161">
        <v>0</v>
      </c>
      <c r="AY116" s="161">
        <v>0</v>
      </c>
      <c r="AZ116" s="161">
        <v>0</v>
      </c>
      <c r="BA116" s="161">
        <v>0</v>
      </c>
      <c r="BB116" s="161">
        <v>0</v>
      </c>
      <c r="BC116" s="161">
        <v>0</v>
      </c>
      <c r="BD116" s="161">
        <v>0</v>
      </c>
      <c r="BE116" s="161">
        <v>0</v>
      </c>
      <c r="BF116" s="161">
        <v>0</v>
      </c>
      <c r="BG116" s="161">
        <v>0</v>
      </c>
      <c r="BH116" s="161">
        <v>0</v>
      </c>
      <c r="BI116" s="161">
        <v>0</v>
      </c>
      <c r="BJ116" s="161">
        <v>0</v>
      </c>
      <c r="BK116" s="161">
        <v>0</v>
      </c>
    </row>
    <row r="117" spans="1:63" ht="14.25" customHeight="1" x14ac:dyDescent="0.35">
      <c r="A117" s="71" t="s">
        <v>164</v>
      </c>
      <c r="B117" s="161">
        <v>0</v>
      </c>
      <c r="C117" s="161">
        <v>0</v>
      </c>
      <c r="D117" s="161">
        <v>0</v>
      </c>
      <c r="E117" s="161">
        <v>0</v>
      </c>
      <c r="F117" s="161">
        <v>0</v>
      </c>
      <c r="G117" s="161">
        <v>0</v>
      </c>
      <c r="H117" s="161">
        <v>0</v>
      </c>
      <c r="I117" s="161">
        <v>0</v>
      </c>
      <c r="J117" s="161">
        <v>0</v>
      </c>
      <c r="K117" s="161">
        <v>0</v>
      </c>
      <c r="L117" s="161">
        <v>0</v>
      </c>
      <c r="M117" s="161">
        <v>0</v>
      </c>
      <c r="N117" s="161">
        <v>0</v>
      </c>
      <c r="O117" s="161">
        <v>0</v>
      </c>
      <c r="P117" s="161">
        <v>0</v>
      </c>
      <c r="Q117" s="161">
        <v>0</v>
      </c>
      <c r="R117" s="161">
        <v>0</v>
      </c>
      <c r="S117" s="161">
        <v>0</v>
      </c>
      <c r="T117" s="161">
        <v>0</v>
      </c>
      <c r="U117" s="161">
        <v>0</v>
      </c>
      <c r="V117" s="161">
        <v>0</v>
      </c>
      <c r="W117" s="161">
        <v>0</v>
      </c>
      <c r="X117" s="161">
        <v>0</v>
      </c>
      <c r="Y117" s="161">
        <v>0</v>
      </c>
      <c r="Z117" s="161">
        <v>0</v>
      </c>
      <c r="AA117" s="161">
        <v>0</v>
      </c>
      <c r="AB117" s="161">
        <v>0</v>
      </c>
      <c r="AC117" s="161">
        <v>0</v>
      </c>
      <c r="AD117" s="161">
        <v>0</v>
      </c>
      <c r="AE117" s="161">
        <v>0</v>
      </c>
      <c r="AF117" s="161">
        <v>0</v>
      </c>
      <c r="AG117" s="161">
        <v>0</v>
      </c>
      <c r="AH117" s="161">
        <v>0</v>
      </c>
      <c r="AI117" s="161">
        <v>0</v>
      </c>
      <c r="AJ117" s="161">
        <v>0</v>
      </c>
      <c r="AK117" s="161">
        <v>0</v>
      </c>
      <c r="AL117" s="161">
        <v>0</v>
      </c>
      <c r="AM117" s="161">
        <v>0</v>
      </c>
      <c r="AN117" s="161">
        <v>0</v>
      </c>
      <c r="AO117" s="161">
        <v>0</v>
      </c>
      <c r="AP117" s="161">
        <v>0</v>
      </c>
      <c r="AQ117" s="161">
        <v>0</v>
      </c>
      <c r="AR117" s="161">
        <v>0</v>
      </c>
      <c r="AS117" s="161">
        <v>0</v>
      </c>
      <c r="AT117" s="161">
        <v>0</v>
      </c>
      <c r="AU117" s="161">
        <v>0</v>
      </c>
      <c r="AV117" s="161">
        <v>0</v>
      </c>
      <c r="AW117" s="161">
        <v>0</v>
      </c>
      <c r="AX117" s="161">
        <v>0</v>
      </c>
      <c r="AY117" s="161">
        <v>0</v>
      </c>
      <c r="AZ117" s="161">
        <v>0</v>
      </c>
      <c r="BA117" s="161">
        <v>0</v>
      </c>
      <c r="BB117" s="161">
        <v>0</v>
      </c>
      <c r="BC117" s="161">
        <v>0</v>
      </c>
      <c r="BD117" s="161">
        <v>0</v>
      </c>
      <c r="BE117" s="161">
        <v>0</v>
      </c>
      <c r="BF117" s="161">
        <v>0</v>
      </c>
      <c r="BG117" s="161">
        <v>0</v>
      </c>
      <c r="BH117" s="161">
        <v>0</v>
      </c>
      <c r="BI117" s="161">
        <v>0</v>
      </c>
      <c r="BJ117" s="161">
        <v>0</v>
      </c>
      <c r="BK117" s="161">
        <v>0</v>
      </c>
    </row>
    <row r="118" spans="1:63" ht="14.25" customHeight="1" x14ac:dyDescent="0.35">
      <c r="A118" s="71" t="s">
        <v>165</v>
      </c>
      <c r="B118" s="161">
        <v>0</v>
      </c>
      <c r="C118" s="161">
        <v>0</v>
      </c>
      <c r="D118" s="161">
        <v>0</v>
      </c>
      <c r="E118" s="161">
        <v>0</v>
      </c>
      <c r="F118" s="161">
        <v>0</v>
      </c>
      <c r="G118" s="161">
        <v>0</v>
      </c>
      <c r="H118" s="161">
        <v>0</v>
      </c>
      <c r="I118" s="161">
        <v>0</v>
      </c>
      <c r="J118" s="161">
        <v>0</v>
      </c>
      <c r="K118" s="161">
        <v>0</v>
      </c>
      <c r="L118" s="161">
        <v>0</v>
      </c>
      <c r="M118" s="161">
        <v>0</v>
      </c>
      <c r="N118" s="161">
        <v>0</v>
      </c>
      <c r="O118" s="161">
        <v>0</v>
      </c>
      <c r="P118" s="161">
        <v>0</v>
      </c>
      <c r="Q118" s="161">
        <v>0</v>
      </c>
      <c r="R118" s="161">
        <v>0</v>
      </c>
      <c r="S118" s="161">
        <v>0</v>
      </c>
      <c r="T118" s="161">
        <v>0</v>
      </c>
      <c r="U118" s="161">
        <v>0</v>
      </c>
      <c r="V118" s="161">
        <v>0</v>
      </c>
      <c r="W118" s="161">
        <v>0</v>
      </c>
      <c r="X118" s="161">
        <v>0</v>
      </c>
      <c r="Y118" s="161">
        <v>0</v>
      </c>
      <c r="Z118" s="161">
        <v>0</v>
      </c>
      <c r="AA118" s="161">
        <v>0</v>
      </c>
      <c r="AB118" s="161">
        <v>0</v>
      </c>
      <c r="AC118" s="161">
        <v>0</v>
      </c>
      <c r="AD118" s="161">
        <v>0</v>
      </c>
      <c r="AE118" s="161">
        <v>0</v>
      </c>
      <c r="AF118" s="161">
        <v>0</v>
      </c>
      <c r="AG118" s="161">
        <v>0</v>
      </c>
      <c r="AH118" s="161">
        <v>0</v>
      </c>
      <c r="AI118" s="161">
        <v>0</v>
      </c>
      <c r="AJ118" s="161">
        <v>0</v>
      </c>
      <c r="AK118" s="161">
        <v>0</v>
      </c>
      <c r="AL118" s="161">
        <v>0</v>
      </c>
      <c r="AM118" s="161">
        <v>0</v>
      </c>
      <c r="AN118" s="161">
        <v>0</v>
      </c>
      <c r="AO118" s="161">
        <v>0</v>
      </c>
      <c r="AP118" s="161">
        <v>0</v>
      </c>
      <c r="AQ118" s="161">
        <v>0</v>
      </c>
      <c r="AR118" s="161">
        <v>0</v>
      </c>
      <c r="AS118" s="161">
        <v>0</v>
      </c>
      <c r="AT118" s="161">
        <v>0</v>
      </c>
      <c r="AU118" s="161">
        <v>0</v>
      </c>
      <c r="AV118" s="161">
        <v>0</v>
      </c>
      <c r="AW118" s="161">
        <v>0</v>
      </c>
      <c r="AX118" s="161">
        <v>0</v>
      </c>
      <c r="AY118" s="161">
        <v>0</v>
      </c>
      <c r="AZ118" s="161">
        <v>0</v>
      </c>
      <c r="BA118" s="161">
        <v>0</v>
      </c>
      <c r="BB118" s="161">
        <v>0</v>
      </c>
      <c r="BC118" s="161">
        <v>0</v>
      </c>
      <c r="BD118" s="161">
        <v>0</v>
      </c>
      <c r="BE118" s="161">
        <v>0</v>
      </c>
      <c r="BF118" s="161">
        <v>0</v>
      </c>
      <c r="BG118" s="161">
        <v>0</v>
      </c>
      <c r="BH118" s="161">
        <v>0</v>
      </c>
      <c r="BI118" s="161">
        <v>0</v>
      </c>
      <c r="BJ118" s="161">
        <v>0</v>
      </c>
      <c r="BK118" s="161">
        <v>0</v>
      </c>
    </row>
    <row r="119" spans="1:63" ht="14.25" customHeight="1" x14ac:dyDescent="0.35">
      <c r="A119" s="71" t="s">
        <v>166</v>
      </c>
      <c r="B119" s="161">
        <v>0</v>
      </c>
      <c r="C119" s="161">
        <v>0</v>
      </c>
      <c r="D119" s="161">
        <v>0</v>
      </c>
      <c r="E119" s="161">
        <v>0</v>
      </c>
      <c r="F119" s="161">
        <v>0</v>
      </c>
      <c r="G119" s="161">
        <v>0</v>
      </c>
      <c r="H119" s="161">
        <v>0</v>
      </c>
      <c r="I119" s="161">
        <v>0</v>
      </c>
      <c r="J119" s="161">
        <v>0</v>
      </c>
      <c r="K119" s="161">
        <v>0</v>
      </c>
      <c r="L119" s="161">
        <v>0</v>
      </c>
      <c r="M119" s="161">
        <v>0</v>
      </c>
      <c r="N119" s="161">
        <v>0</v>
      </c>
      <c r="O119" s="161">
        <v>0</v>
      </c>
      <c r="P119" s="161">
        <v>0</v>
      </c>
      <c r="Q119" s="161">
        <v>0</v>
      </c>
      <c r="R119" s="161">
        <v>0</v>
      </c>
      <c r="S119" s="161">
        <v>0</v>
      </c>
      <c r="T119" s="161">
        <v>0</v>
      </c>
      <c r="U119" s="161">
        <v>0</v>
      </c>
      <c r="V119" s="161">
        <v>0</v>
      </c>
      <c r="W119" s="161">
        <v>0</v>
      </c>
      <c r="X119" s="161">
        <v>0</v>
      </c>
      <c r="Y119" s="161">
        <v>0</v>
      </c>
      <c r="Z119" s="161">
        <v>0</v>
      </c>
      <c r="AA119" s="161">
        <v>0</v>
      </c>
      <c r="AB119" s="161">
        <v>0</v>
      </c>
      <c r="AC119" s="161">
        <v>0</v>
      </c>
      <c r="AD119" s="161">
        <v>0</v>
      </c>
      <c r="AE119" s="161">
        <v>0</v>
      </c>
      <c r="AF119" s="161">
        <v>0</v>
      </c>
      <c r="AG119" s="161">
        <v>0</v>
      </c>
      <c r="AH119" s="161">
        <v>0</v>
      </c>
      <c r="AI119" s="161">
        <v>0</v>
      </c>
      <c r="AJ119" s="161">
        <v>0</v>
      </c>
      <c r="AK119" s="161">
        <v>0</v>
      </c>
      <c r="AL119" s="161">
        <v>0</v>
      </c>
      <c r="AM119" s="161">
        <v>0</v>
      </c>
      <c r="AN119" s="161">
        <v>0</v>
      </c>
      <c r="AO119" s="161">
        <v>0</v>
      </c>
      <c r="AP119" s="161">
        <v>0</v>
      </c>
      <c r="AQ119" s="161">
        <v>0</v>
      </c>
      <c r="AR119" s="161">
        <v>0</v>
      </c>
      <c r="AS119" s="161">
        <v>0</v>
      </c>
      <c r="AT119" s="161">
        <v>0</v>
      </c>
      <c r="AU119" s="161">
        <v>0</v>
      </c>
      <c r="AV119" s="161">
        <v>0</v>
      </c>
      <c r="AW119" s="161">
        <v>0</v>
      </c>
      <c r="AX119" s="161">
        <v>0</v>
      </c>
      <c r="AY119" s="161">
        <v>0</v>
      </c>
      <c r="AZ119" s="161">
        <v>0</v>
      </c>
      <c r="BA119" s="161">
        <v>0</v>
      </c>
      <c r="BB119" s="161">
        <v>0</v>
      </c>
      <c r="BC119" s="161">
        <v>0</v>
      </c>
      <c r="BD119" s="161">
        <v>0</v>
      </c>
      <c r="BE119" s="161">
        <v>0</v>
      </c>
      <c r="BF119" s="161">
        <v>0</v>
      </c>
      <c r="BG119" s="161">
        <v>0</v>
      </c>
      <c r="BH119" s="161">
        <v>0</v>
      </c>
      <c r="BI119" s="161">
        <v>0</v>
      </c>
      <c r="BJ119" s="161">
        <v>0</v>
      </c>
      <c r="BK119" s="161">
        <v>0</v>
      </c>
    </row>
    <row r="120" spans="1:63" ht="14.25" customHeight="1" x14ac:dyDescent="0.35">
      <c r="A120" s="71" t="s">
        <v>167</v>
      </c>
      <c r="B120" s="161">
        <v>0</v>
      </c>
      <c r="C120" s="161">
        <v>0</v>
      </c>
      <c r="D120" s="161">
        <v>0</v>
      </c>
      <c r="E120" s="161">
        <v>0</v>
      </c>
      <c r="F120" s="161">
        <v>0</v>
      </c>
      <c r="G120" s="161">
        <v>0</v>
      </c>
      <c r="H120" s="161">
        <v>0</v>
      </c>
      <c r="I120" s="161">
        <v>0</v>
      </c>
      <c r="J120" s="161">
        <v>0</v>
      </c>
      <c r="K120" s="161">
        <v>0</v>
      </c>
      <c r="L120" s="161">
        <v>0</v>
      </c>
      <c r="M120" s="161">
        <v>0</v>
      </c>
      <c r="N120" s="161">
        <v>0</v>
      </c>
      <c r="O120" s="161">
        <v>0</v>
      </c>
      <c r="P120" s="161">
        <v>0</v>
      </c>
      <c r="Q120" s="161">
        <v>0</v>
      </c>
      <c r="R120" s="161">
        <v>0</v>
      </c>
      <c r="S120" s="161">
        <v>0</v>
      </c>
      <c r="T120" s="161">
        <v>0</v>
      </c>
      <c r="U120" s="161">
        <v>0</v>
      </c>
      <c r="V120" s="161">
        <v>0</v>
      </c>
      <c r="W120" s="161">
        <v>0</v>
      </c>
      <c r="X120" s="161">
        <v>0</v>
      </c>
      <c r="Y120" s="161">
        <v>0</v>
      </c>
      <c r="Z120" s="161">
        <v>0</v>
      </c>
      <c r="AA120" s="161">
        <v>0</v>
      </c>
      <c r="AB120" s="161">
        <v>0</v>
      </c>
      <c r="AC120" s="161">
        <v>0</v>
      </c>
      <c r="AD120" s="161">
        <v>0</v>
      </c>
      <c r="AE120" s="161">
        <v>0</v>
      </c>
      <c r="AF120" s="161">
        <v>0</v>
      </c>
      <c r="AG120" s="161">
        <v>0</v>
      </c>
      <c r="AH120" s="161">
        <v>0</v>
      </c>
      <c r="AI120" s="161">
        <v>0</v>
      </c>
      <c r="AJ120" s="161">
        <v>0</v>
      </c>
      <c r="AK120" s="161">
        <v>0</v>
      </c>
      <c r="AL120" s="161">
        <v>0</v>
      </c>
      <c r="AM120" s="161">
        <v>0</v>
      </c>
      <c r="AN120" s="161">
        <v>0</v>
      </c>
      <c r="AO120" s="161">
        <v>0</v>
      </c>
      <c r="AP120" s="161">
        <v>0</v>
      </c>
      <c r="AQ120" s="161">
        <v>0</v>
      </c>
      <c r="AR120" s="161">
        <v>0</v>
      </c>
      <c r="AS120" s="161">
        <v>0</v>
      </c>
      <c r="AT120" s="161">
        <v>0</v>
      </c>
      <c r="AU120" s="161">
        <v>0</v>
      </c>
      <c r="AV120" s="161">
        <v>0</v>
      </c>
      <c r="AW120" s="161">
        <v>0</v>
      </c>
      <c r="AX120" s="161">
        <v>0</v>
      </c>
      <c r="AY120" s="161">
        <v>0</v>
      </c>
      <c r="AZ120" s="161">
        <v>0</v>
      </c>
      <c r="BA120" s="161">
        <v>0</v>
      </c>
      <c r="BB120" s="161">
        <v>0</v>
      </c>
      <c r="BC120" s="161">
        <v>0</v>
      </c>
      <c r="BD120" s="161">
        <v>0</v>
      </c>
      <c r="BE120" s="161">
        <v>0</v>
      </c>
      <c r="BF120" s="161">
        <v>0</v>
      </c>
      <c r="BG120" s="161">
        <v>0</v>
      </c>
      <c r="BH120" s="161">
        <v>0</v>
      </c>
      <c r="BI120" s="161">
        <v>0</v>
      </c>
      <c r="BJ120" s="161">
        <v>0</v>
      </c>
      <c r="BK120" s="161">
        <v>0</v>
      </c>
    </row>
    <row r="121" spans="1:63" ht="14.25" customHeight="1" x14ac:dyDescent="0.35">
      <c r="A121" s="71" t="s">
        <v>168</v>
      </c>
      <c r="B121" s="161">
        <v>0</v>
      </c>
      <c r="C121" s="161">
        <v>0</v>
      </c>
      <c r="D121" s="161">
        <v>0</v>
      </c>
      <c r="E121" s="161">
        <v>0</v>
      </c>
      <c r="F121" s="161">
        <v>0</v>
      </c>
      <c r="G121" s="161">
        <v>0</v>
      </c>
      <c r="H121" s="161">
        <v>0</v>
      </c>
      <c r="I121" s="161">
        <v>0</v>
      </c>
      <c r="J121" s="161">
        <v>0</v>
      </c>
      <c r="K121" s="161">
        <v>0</v>
      </c>
      <c r="L121" s="161">
        <v>0</v>
      </c>
      <c r="M121" s="161">
        <v>0</v>
      </c>
      <c r="N121" s="161">
        <v>0</v>
      </c>
      <c r="O121" s="161">
        <v>0</v>
      </c>
      <c r="P121" s="161">
        <v>0</v>
      </c>
      <c r="Q121" s="161">
        <v>0</v>
      </c>
      <c r="R121" s="161">
        <v>0</v>
      </c>
      <c r="S121" s="161">
        <v>0</v>
      </c>
      <c r="T121" s="161">
        <v>0</v>
      </c>
      <c r="U121" s="161">
        <v>0</v>
      </c>
      <c r="V121" s="161">
        <v>0</v>
      </c>
      <c r="W121" s="161">
        <v>0</v>
      </c>
      <c r="X121" s="161">
        <v>0</v>
      </c>
      <c r="Y121" s="161">
        <v>0</v>
      </c>
      <c r="Z121" s="161">
        <v>0</v>
      </c>
      <c r="AA121" s="161">
        <v>0</v>
      </c>
      <c r="AB121" s="161">
        <v>0</v>
      </c>
      <c r="AC121" s="161">
        <v>0</v>
      </c>
      <c r="AD121" s="161">
        <v>0</v>
      </c>
      <c r="AE121" s="161">
        <v>0</v>
      </c>
      <c r="AF121" s="161">
        <v>0</v>
      </c>
      <c r="AG121" s="161">
        <v>0</v>
      </c>
      <c r="AH121" s="161">
        <v>0</v>
      </c>
      <c r="AI121" s="161">
        <v>0</v>
      </c>
      <c r="AJ121" s="161">
        <v>0</v>
      </c>
      <c r="AK121" s="161">
        <v>0</v>
      </c>
      <c r="AL121" s="161">
        <v>0</v>
      </c>
      <c r="AM121" s="161">
        <v>0</v>
      </c>
      <c r="AN121" s="161">
        <v>0</v>
      </c>
      <c r="AO121" s="161">
        <v>0</v>
      </c>
      <c r="AP121" s="161">
        <v>0</v>
      </c>
      <c r="AQ121" s="161">
        <v>0</v>
      </c>
      <c r="AR121" s="161">
        <v>0</v>
      </c>
      <c r="AS121" s="161">
        <v>0</v>
      </c>
      <c r="AT121" s="161">
        <v>0</v>
      </c>
      <c r="AU121" s="161">
        <v>0</v>
      </c>
      <c r="AV121" s="161">
        <v>0</v>
      </c>
      <c r="AW121" s="161">
        <v>0</v>
      </c>
      <c r="AX121" s="161">
        <v>0</v>
      </c>
      <c r="AY121" s="161">
        <v>0</v>
      </c>
      <c r="AZ121" s="161">
        <v>0</v>
      </c>
      <c r="BA121" s="161">
        <v>0</v>
      </c>
      <c r="BB121" s="161">
        <v>0</v>
      </c>
      <c r="BC121" s="161">
        <v>0</v>
      </c>
      <c r="BD121" s="161">
        <v>0</v>
      </c>
      <c r="BE121" s="161">
        <v>0</v>
      </c>
      <c r="BF121" s="161">
        <v>0</v>
      </c>
      <c r="BG121" s="161">
        <v>0</v>
      </c>
      <c r="BH121" s="161">
        <v>0</v>
      </c>
      <c r="BI121" s="161">
        <v>0</v>
      </c>
      <c r="BJ121" s="161">
        <v>0</v>
      </c>
      <c r="BK121" s="161">
        <v>0</v>
      </c>
    </row>
    <row r="122" spans="1:63" ht="14.25" customHeight="1" x14ac:dyDescent="0.35">
      <c r="A122" s="71" t="s">
        <v>303</v>
      </c>
      <c r="B122" s="161">
        <v>0</v>
      </c>
      <c r="C122" s="161">
        <v>0</v>
      </c>
      <c r="D122" s="161">
        <v>0</v>
      </c>
      <c r="E122" s="161">
        <v>0</v>
      </c>
      <c r="F122" s="161">
        <v>0</v>
      </c>
      <c r="G122" s="161">
        <v>0</v>
      </c>
      <c r="H122" s="161">
        <v>0</v>
      </c>
      <c r="I122" s="161">
        <v>0</v>
      </c>
      <c r="J122" s="161">
        <v>0</v>
      </c>
      <c r="K122" s="161">
        <v>0</v>
      </c>
      <c r="L122" s="161">
        <v>0</v>
      </c>
      <c r="M122" s="161">
        <v>0</v>
      </c>
      <c r="N122" s="161">
        <v>0</v>
      </c>
      <c r="O122" s="161">
        <v>0</v>
      </c>
      <c r="P122" s="161">
        <v>0</v>
      </c>
      <c r="Q122" s="161">
        <v>0</v>
      </c>
      <c r="R122" s="161">
        <v>0</v>
      </c>
      <c r="S122" s="161">
        <v>0</v>
      </c>
      <c r="T122" s="161">
        <v>0</v>
      </c>
      <c r="U122" s="161">
        <v>0</v>
      </c>
      <c r="V122" s="161">
        <v>0</v>
      </c>
      <c r="W122" s="161">
        <v>0</v>
      </c>
      <c r="X122" s="161">
        <v>0</v>
      </c>
      <c r="Y122" s="161">
        <v>0</v>
      </c>
      <c r="Z122" s="161">
        <v>0</v>
      </c>
      <c r="AA122" s="161">
        <v>0</v>
      </c>
      <c r="AB122" s="161">
        <v>0</v>
      </c>
      <c r="AC122" s="161">
        <v>0</v>
      </c>
      <c r="AD122" s="161">
        <v>0</v>
      </c>
      <c r="AE122" s="161">
        <v>0</v>
      </c>
      <c r="AF122" s="161">
        <v>0</v>
      </c>
      <c r="AG122" s="161">
        <v>0</v>
      </c>
      <c r="AH122" s="161">
        <v>0</v>
      </c>
      <c r="AI122" s="161">
        <v>0</v>
      </c>
      <c r="AJ122" s="161">
        <v>0</v>
      </c>
      <c r="AK122" s="161">
        <v>0</v>
      </c>
      <c r="AL122" s="161">
        <v>0</v>
      </c>
      <c r="AM122" s="161">
        <v>0</v>
      </c>
      <c r="AN122" s="161">
        <v>0</v>
      </c>
      <c r="AO122" s="161">
        <v>0</v>
      </c>
      <c r="AP122" s="161">
        <v>0</v>
      </c>
      <c r="AQ122" s="161">
        <v>0</v>
      </c>
      <c r="AR122" s="161">
        <v>0</v>
      </c>
      <c r="AS122" s="161">
        <v>0</v>
      </c>
      <c r="AT122" s="161">
        <v>0</v>
      </c>
      <c r="AU122" s="161">
        <v>0</v>
      </c>
      <c r="AV122" s="161">
        <v>0</v>
      </c>
      <c r="AW122" s="161">
        <v>0</v>
      </c>
      <c r="AX122" s="161">
        <v>0</v>
      </c>
      <c r="AY122" s="161">
        <v>0</v>
      </c>
      <c r="AZ122" s="161">
        <v>0</v>
      </c>
      <c r="BA122" s="161">
        <v>0</v>
      </c>
      <c r="BB122" s="161">
        <v>0</v>
      </c>
      <c r="BC122" s="161">
        <v>0</v>
      </c>
      <c r="BD122" s="161">
        <v>0</v>
      </c>
      <c r="BE122" s="161">
        <v>0</v>
      </c>
      <c r="BF122" s="161">
        <v>0</v>
      </c>
      <c r="BG122" s="161">
        <v>0</v>
      </c>
      <c r="BH122" s="161">
        <v>0</v>
      </c>
      <c r="BI122" s="161">
        <v>0</v>
      </c>
      <c r="BJ122" s="161">
        <v>0</v>
      </c>
      <c r="BK122" s="161">
        <v>0</v>
      </c>
    </row>
    <row r="123" spans="1:63" ht="14.25" customHeight="1" x14ac:dyDescent="0.35">
      <c r="A123" s="71" t="s">
        <v>170</v>
      </c>
      <c r="B123" s="161">
        <v>0</v>
      </c>
      <c r="C123" s="161">
        <v>0</v>
      </c>
      <c r="D123" s="161">
        <v>0</v>
      </c>
      <c r="E123" s="161">
        <v>0</v>
      </c>
      <c r="F123" s="161">
        <v>0</v>
      </c>
      <c r="G123" s="161">
        <v>0</v>
      </c>
      <c r="H123" s="161">
        <v>0</v>
      </c>
      <c r="I123" s="161">
        <v>0</v>
      </c>
      <c r="J123" s="161">
        <v>0</v>
      </c>
      <c r="K123" s="161">
        <v>0</v>
      </c>
      <c r="L123" s="161">
        <v>0</v>
      </c>
      <c r="M123" s="161">
        <v>0</v>
      </c>
      <c r="N123" s="161">
        <v>0</v>
      </c>
      <c r="O123" s="161">
        <v>0</v>
      </c>
      <c r="P123" s="161">
        <v>0</v>
      </c>
      <c r="Q123" s="161">
        <v>0</v>
      </c>
      <c r="R123" s="161">
        <v>0</v>
      </c>
      <c r="S123" s="161">
        <v>0</v>
      </c>
      <c r="T123" s="161">
        <v>0</v>
      </c>
      <c r="U123" s="161">
        <v>0</v>
      </c>
      <c r="V123" s="161">
        <v>0</v>
      </c>
      <c r="W123" s="161">
        <v>0</v>
      </c>
      <c r="X123" s="161">
        <v>0</v>
      </c>
      <c r="Y123" s="161">
        <v>0</v>
      </c>
      <c r="Z123" s="161">
        <v>0</v>
      </c>
      <c r="AA123" s="161">
        <v>0</v>
      </c>
      <c r="AB123" s="161">
        <v>0</v>
      </c>
      <c r="AC123" s="161">
        <v>0</v>
      </c>
      <c r="AD123" s="161">
        <v>0</v>
      </c>
      <c r="AE123" s="161">
        <v>0</v>
      </c>
      <c r="AF123" s="161">
        <v>0</v>
      </c>
      <c r="AG123" s="161">
        <v>0</v>
      </c>
      <c r="AH123" s="161">
        <v>0</v>
      </c>
      <c r="AI123" s="161">
        <v>0</v>
      </c>
      <c r="AJ123" s="161">
        <v>0</v>
      </c>
      <c r="AK123" s="161">
        <v>0</v>
      </c>
      <c r="AL123" s="161">
        <v>0</v>
      </c>
      <c r="AM123" s="161">
        <v>0</v>
      </c>
      <c r="AN123" s="161">
        <v>0</v>
      </c>
      <c r="AO123" s="161">
        <v>0</v>
      </c>
      <c r="AP123" s="161">
        <v>0</v>
      </c>
      <c r="AQ123" s="161">
        <v>0</v>
      </c>
      <c r="AR123" s="161">
        <v>0</v>
      </c>
      <c r="AS123" s="161">
        <v>0</v>
      </c>
      <c r="AT123" s="161">
        <v>0</v>
      </c>
      <c r="AU123" s="161">
        <v>0</v>
      </c>
      <c r="AV123" s="161">
        <v>0</v>
      </c>
      <c r="AW123" s="161">
        <v>0</v>
      </c>
      <c r="AX123" s="161">
        <v>0</v>
      </c>
      <c r="AY123" s="161">
        <v>0</v>
      </c>
      <c r="AZ123" s="161">
        <v>0</v>
      </c>
      <c r="BA123" s="161">
        <v>0</v>
      </c>
      <c r="BB123" s="161">
        <v>0</v>
      </c>
      <c r="BC123" s="161">
        <v>0</v>
      </c>
      <c r="BD123" s="161">
        <v>0</v>
      </c>
      <c r="BE123" s="161">
        <v>0</v>
      </c>
      <c r="BF123" s="161">
        <v>0</v>
      </c>
      <c r="BG123" s="161">
        <v>0</v>
      </c>
      <c r="BH123" s="161">
        <v>0</v>
      </c>
      <c r="BI123" s="161">
        <v>0</v>
      </c>
      <c r="BJ123" s="161">
        <v>0</v>
      </c>
      <c r="BK123" s="161">
        <v>0</v>
      </c>
    </row>
    <row r="124" spans="1:63" ht="14.25" customHeight="1" x14ac:dyDescent="0.35">
      <c r="A124" s="71" t="s">
        <v>171</v>
      </c>
      <c r="B124" s="161">
        <v>0</v>
      </c>
      <c r="C124" s="161">
        <v>0</v>
      </c>
      <c r="D124" s="161">
        <v>0</v>
      </c>
      <c r="E124" s="161">
        <v>0</v>
      </c>
      <c r="F124" s="161">
        <v>0</v>
      </c>
      <c r="G124" s="161">
        <v>0</v>
      </c>
      <c r="H124" s="161">
        <v>0</v>
      </c>
      <c r="I124" s="161">
        <v>0</v>
      </c>
      <c r="J124" s="161">
        <v>0</v>
      </c>
      <c r="K124" s="161">
        <v>0</v>
      </c>
      <c r="L124" s="161">
        <v>0</v>
      </c>
      <c r="M124" s="161">
        <v>0</v>
      </c>
      <c r="N124" s="161">
        <v>0</v>
      </c>
      <c r="O124" s="161">
        <v>0</v>
      </c>
      <c r="P124" s="161">
        <v>0</v>
      </c>
      <c r="Q124" s="161">
        <v>0</v>
      </c>
      <c r="R124" s="161">
        <v>0</v>
      </c>
      <c r="S124" s="161">
        <v>0</v>
      </c>
      <c r="T124" s="161">
        <v>0</v>
      </c>
      <c r="U124" s="161">
        <v>0</v>
      </c>
      <c r="V124" s="161">
        <v>0</v>
      </c>
      <c r="W124" s="161">
        <v>0</v>
      </c>
      <c r="X124" s="161">
        <v>0</v>
      </c>
      <c r="Y124" s="161">
        <v>0</v>
      </c>
      <c r="Z124" s="161">
        <v>0</v>
      </c>
      <c r="AA124" s="161">
        <v>0</v>
      </c>
      <c r="AB124" s="161">
        <v>0</v>
      </c>
      <c r="AC124" s="161">
        <v>0</v>
      </c>
      <c r="AD124" s="161">
        <v>0</v>
      </c>
      <c r="AE124" s="161">
        <v>0</v>
      </c>
      <c r="AF124" s="161">
        <v>0</v>
      </c>
      <c r="AG124" s="161">
        <v>0</v>
      </c>
      <c r="AH124" s="161">
        <v>0</v>
      </c>
      <c r="AI124" s="161">
        <v>0</v>
      </c>
      <c r="AJ124" s="161">
        <v>0</v>
      </c>
      <c r="AK124" s="161">
        <v>0</v>
      </c>
      <c r="AL124" s="161">
        <v>0</v>
      </c>
      <c r="AM124" s="161">
        <v>0</v>
      </c>
      <c r="AN124" s="161">
        <v>0</v>
      </c>
      <c r="AO124" s="161">
        <v>0</v>
      </c>
      <c r="AP124" s="161">
        <v>0</v>
      </c>
      <c r="AQ124" s="161">
        <v>0</v>
      </c>
      <c r="AR124" s="161">
        <v>0</v>
      </c>
      <c r="AS124" s="161">
        <v>0</v>
      </c>
      <c r="AT124" s="161">
        <v>0</v>
      </c>
      <c r="AU124" s="161">
        <v>0</v>
      </c>
      <c r="AV124" s="161">
        <v>0</v>
      </c>
      <c r="AW124" s="161">
        <v>0</v>
      </c>
      <c r="AX124" s="161">
        <v>0</v>
      </c>
      <c r="AY124" s="161">
        <v>0</v>
      </c>
      <c r="AZ124" s="161">
        <v>0</v>
      </c>
      <c r="BA124" s="161">
        <v>0</v>
      </c>
      <c r="BB124" s="161">
        <v>0</v>
      </c>
      <c r="BC124" s="161">
        <v>0</v>
      </c>
      <c r="BD124" s="161">
        <v>0</v>
      </c>
      <c r="BE124" s="161">
        <v>0</v>
      </c>
      <c r="BF124" s="161">
        <v>0</v>
      </c>
      <c r="BG124" s="161">
        <v>0</v>
      </c>
      <c r="BH124" s="161">
        <v>0</v>
      </c>
      <c r="BI124" s="161">
        <v>0</v>
      </c>
      <c r="BJ124" s="161">
        <v>0</v>
      </c>
      <c r="BK124" s="161">
        <v>0</v>
      </c>
    </row>
    <row r="125" spans="1:63" ht="14.25" customHeight="1" x14ac:dyDescent="0.35">
      <c r="A125" s="71" t="s">
        <v>172</v>
      </c>
      <c r="B125" s="161">
        <v>0</v>
      </c>
      <c r="C125" s="161">
        <v>0</v>
      </c>
      <c r="D125" s="161">
        <v>0</v>
      </c>
      <c r="E125" s="161">
        <v>0</v>
      </c>
      <c r="F125" s="161">
        <v>0</v>
      </c>
      <c r="G125" s="161">
        <v>0</v>
      </c>
      <c r="H125" s="161">
        <v>0</v>
      </c>
      <c r="I125" s="161">
        <v>0</v>
      </c>
      <c r="J125" s="161">
        <v>0</v>
      </c>
      <c r="K125" s="161">
        <v>0</v>
      </c>
      <c r="L125" s="161">
        <v>0</v>
      </c>
      <c r="M125" s="161">
        <v>0</v>
      </c>
      <c r="N125" s="161">
        <v>0</v>
      </c>
      <c r="O125" s="161">
        <v>0</v>
      </c>
      <c r="P125" s="161">
        <v>0</v>
      </c>
      <c r="Q125" s="161">
        <v>0</v>
      </c>
      <c r="R125" s="161">
        <v>0</v>
      </c>
      <c r="S125" s="161">
        <v>0</v>
      </c>
      <c r="T125" s="161">
        <v>0</v>
      </c>
      <c r="U125" s="161">
        <v>0</v>
      </c>
      <c r="V125" s="161">
        <v>0</v>
      </c>
      <c r="W125" s="161">
        <v>0</v>
      </c>
      <c r="X125" s="161">
        <v>0</v>
      </c>
      <c r="Y125" s="161">
        <v>0</v>
      </c>
      <c r="Z125" s="161">
        <v>0</v>
      </c>
      <c r="AA125" s="161">
        <v>0</v>
      </c>
      <c r="AB125" s="161">
        <v>0</v>
      </c>
      <c r="AC125" s="161">
        <v>0</v>
      </c>
      <c r="AD125" s="161">
        <v>0</v>
      </c>
      <c r="AE125" s="161">
        <v>0</v>
      </c>
      <c r="AF125" s="161">
        <v>0</v>
      </c>
      <c r="AG125" s="161">
        <v>0</v>
      </c>
      <c r="AH125" s="161">
        <v>0</v>
      </c>
      <c r="AI125" s="161">
        <v>0</v>
      </c>
      <c r="AJ125" s="161">
        <v>0</v>
      </c>
      <c r="AK125" s="161">
        <v>0</v>
      </c>
      <c r="AL125" s="161">
        <v>0</v>
      </c>
      <c r="AM125" s="161">
        <v>0</v>
      </c>
      <c r="AN125" s="161">
        <v>0</v>
      </c>
      <c r="AO125" s="161">
        <v>0</v>
      </c>
      <c r="AP125" s="161">
        <v>0</v>
      </c>
      <c r="AQ125" s="161">
        <v>0</v>
      </c>
      <c r="AR125" s="161">
        <v>0</v>
      </c>
      <c r="AS125" s="161">
        <v>0</v>
      </c>
      <c r="AT125" s="161">
        <v>0</v>
      </c>
      <c r="AU125" s="161">
        <v>0</v>
      </c>
      <c r="AV125" s="161">
        <v>0</v>
      </c>
      <c r="AW125" s="161">
        <v>0</v>
      </c>
      <c r="AX125" s="161">
        <v>0</v>
      </c>
      <c r="AY125" s="161">
        <v>0</v>
      </c>
      <c r="AZ125" s="161">
        <v>0</v>
      </c>
      <c r="BA125" s="161">
        <v>0</v>
      </c>
      <c r="BB125" s="161">
        <v>0</v>
      </c>
      <c r="BC125" s="161">
        <v>0</v>
      </c>
      <c r="BD125" s="161">
        <v>0</v>
      </c>
      <c r="BE125" s="161">
        <v>0</v>
      </c>
      <c r="BF125" s="161">
        <v>0</v>
      </c>
      <c r="BG125" s="161">
        <v>0</v>
      </c>
      <c r="BH125" s="161">
        <v>0</v>
      </c>
      <c r="BI125" s="161">
        <v>0</v>
      </c>
      <c r="BJ125" s="161">
        <v>0</v>
      </c>
      <c r="BK125" s="161">
        <v>0</v>
      </c>
    </row>
    <row r="126" spans="1:63" ht="14.25" customHeight="1" x14ac:dyDescent="0.35">
      <c r="A126" s="71" t="s">
        <v>173</v>
      </c>
      <c r="B126" s="161">
        <v>0</v>
      </c>
      <c r="C126" s="161">
        <v>0</v>
      </c>
      <c r="D126" s="161">
        <v>0</v>
      </c>
      <c r="E126" s="161">
        <v>0</v>
      </c>
      <c r="F126" s="161">
        <v>0</v>
      </c>
      <c r="G126" s="161">
        <v>0</v>
      </c>
      <c r="H126" s="161">
        <v>0</v>
      </c>
      <c r="I126" s="161">
        <v>0</v>
      </c>
      <c r="J126" s="161">
        <v>0</v>
      </c>
      <c r="K126" s="161">
        <v>0</v>
      </c>
      <c r="L126" s="161">
        <v>0</v>
      </c>
      <c r="M126" s="161">
        <v>0</v>
      </c>
      <c r="N126" s="161">
        <v>0</v>
      </c>
      <c r="O126" s="161">
        <v>0</v>
      </c>
      <c r="P126" s="161">
        <v>0</v>
      </c>
      <c r="Q126" s="161">
        <v>0</v>
      </c>
      <c r="R126" s="161">
        <v>0</v>
      </c>
      <c r="S126" s="161">
        <v>0</v>
      </c>
      <c r="T126" s="161">
        <v>0</v>
      </c>
      <c r="U126" s="161">
        <v>0</v>
      </c>
      <c r="V126" s="161">
        <v>0</v>
      </c>
      <c r="W126" s="161">
        <v>0</v>
      </c>
      <c r="X126" s="161">
        <v>0</v>
      </c>
      <c r="Y126" s="161">
        <v>0</v>
      </c>
      <c r="Z126" s="161">
        <v>0</v>
      </c>
      <c r="AA126" s="161">
        <v>0</v>
      </c>
      <c r="AB126" s="161">
        <v>0</v>
      </c>
      <c r="AC126" s="161">
        <v>0</v>
      </c>
      <c r="AD126" s="161">
        <v>0</v>
      </c>
      <c r="AE126" s="161">
        <v>0</v>
      </c>
      <c r="AF126" s="161">
        <v>0</v>
      </c>
      <c r="AG126" s="161">
        <v>0</v>
      </c>
      <c r="AH126" s="161">
        <v>0</v>
      </c>
      <c r="AI126" s="161">
        <v>0</v>
      </c>
      <c r="AJ126" s="161">
        <v>0</v>
      </c>
      <c r="AK126" s="161">
        <v>0</v>
      </c>
      <c r="AL126" s="161">
        <v>0</v>
      </c>
      <c r="AM126" s="161">
        <v>0</v>
      </c>
      <c r="AN126" s="161">
        <v>0</v>
      </c>
      <c r="AO126" s="161">
        <v>0</v>
      </c>
      <c r="AP126" s="161">
        <v>0</v>
      </c>
      <c r="AQ126" s="161">
        <v>0</v>
      </c>
      <c r="AR126" s="161">
        <v>0</v>
      </c>
      <c r="AS126" s="161">
        <v>0</v>
      </c>
      <c r="AT126" s="161">
        <v>0</v>
      </c>
      <c r="AU126" s="161">
        <v>0</v>
      </c>
      <c r="AV126" s="161">
        <v>0</v>
      </c>
      <c r="AW126" s="161">
        <v>0</v>
      </c>
      <c r="AX126" s="161">
        <v>0</v>
      </c>
      <c r="AY126" s="161">
        <v>0</v>
      </c>
      <c r="AZ126" s="161">
        <v>0</v>
      </c>
      <c r="BA126" s="161">
        <v>0</v>
      </c>
      <c r="BB126" s="161">
        <v>0</v>
      </c>
      <c r="BC126" s="161">
        <v>0</v>
      </c>
      <c r="BD126" s="161">
        <v>0</v>
      </c>
      <c r="BE126" s="161">
        <v>0</v>
      </c>
      <c r="BF126" s="161">
        <v>0</v>
      </c>
      <c r="BG126" s="161">
        <v>0</v>
      </c>
      <c r="BH126" s="161">
        <v>0</v>
      </c>
      <c r="BI126" s="161">
        <v>0</v>
      </c>
      <c r="BJ126" s="161">
        <v>0</v>
      </c>
      <c r="BK126" s="161">
        <v>0</v>
      </c>
    </row>
    <row r="127" spans="1:63" ht="14.25" customHeight="1" x14ac:dyDescent="0.35">
      <c r="A127" s="71" t="s">
        <v>174</v>
      </c>
      <c r="B127" s="161">
        <v>0</v>
      </c>
      <c r="C127" s="161">
        <v>0</v>
      </c>
      <c r="D127" s="161">
        <v>0</v>
      </c>
      <c r="E127" s="161">
        <v>0</v>
      </c>
      <c r="F127" s="161">
        <v>0</v>
      </c>
      <c r="G127" s="161">
        <v>0</v>
      </c>
      <c r="H127" s="161">
        <v>0</v>
      </c>
      <c r="I127" s="161">
        <v>0</v>
      </c>
      <c r="J127" s="161">
        <v>0</v>
      </c>
      <c r="K127" s="161">
        <v>0</v>
      </c>
      <c r="L127" s="161">
        <v>0</v>
      </c>
      <c r="M127" s="161">
        <v>0</v>
      </c>
      <c r="N127" s="161">
        <v>0</v>
      </c>
      <c r="O127" s="161">
        <v>0</v>
      </c>
      <c r="P127" s="161">
        <v>0</v>
      </c>
      <c r="Q127" s="161">
        <v>0</v>
      </c>
      <c r="R127" s="161">
        <v>0</v>
      </c>
      <c r="S127" s="161">
        <v>0</v>
      </c>
      <c r="T127" s="161">
        <v>0</v>
      </c>
      <c r="U127" s="161">
        <v>0</v>
      </c>
      <c r="V127" s="161">
        <v>0</v>
      </c>
      <c r="W127" s="161">
        <v>0</v>
      </c>
      <c r="X127" s="161">
        <v>0</v>
      </c>
      <c r="Y127" s="161">
        <v>0</v>
      </c>
      <c r="Z127" s="161">
        <v>0</v>
      </c>
      <c r="AA127" s="161">
        <v>0</v>
      </c>
      <c r="AB127" s="161">
        <v>0</v>
      </c>
      <c r="AC127" s="161">
        <v>0</v>
      </c>
      <c r="AD127" s="161">
        <v>0</v>
      </c>
      <c r="AE127" s="161">
        <v>0</v>
      </c>
      <c r="AF127" s="161">
        <v>0</v>
      </c>
      <c r="AG127" s="161">
        <v>0</v>
      </c>
      <c r="AH127" s="161">
        <v>0</v>
      </c>
      <c r="AI127" s="161">
        <v>0</v>
      </c>
      <c r="AJ127" s="161">
        <v>0</v>
      </c>
      <c r="AK127" s="161">
        <v>0</v>
      </c>
      <c r="AL127" s="161">
        <v>0</v>
      </c>
      <c r="AM127" s="161">
        <v>0</v>
      </c>
      <c r="AN127" s="161">
        <v>0</v>
      </c>
      <c r="AO127" s="161">
        <v>0</v>
      </c>
      <c r="AP127" s="161">
        <v>0</v>
      </c>
      <c r="AQ127" s="161">
        <v>0</v>
      </c>
      <c r="AR127" s="161">
        <v>0</v>
      </c>
      <c r="AS127" s="161">
        <v>0</v>
      </c>
      <c r="AT127" s="161">
        <v>0</v>
      </c>
      <c r="AU127" s="161">
        <v>0</v>
      </c>
      <c r="AV127" s="161">
        <v>0</v>
      </c>
      <c r="AW127" s="161">
        <v>0</v>
      </c>
      <c r="AX127" s="161">
        <v>0</v>
      </c>
      <c r="AY127" s="161">
        <v>0</v>
      </c>
      <c r="AZ127" s="161">
        <v>0</v>
      </c>
      <c r="BA127" s="161">
        <v>0</v>
      </c>
      <c r="BB127" s="161">
        <v>0</v>
      </c>
      <c r="BC127" s="161">
        <v>0</v>
      </c>
      <c r="BD127" s="161">
        <v>0</v>
      </c>
      <c r="BE127" s="161">
        <v>0</v>
      </c>
      <c r="BF127" s="161">
        <v>0</v>
      </c>
      <c r="BG127" s="161">
        <v>0</v>
      </c>
      <c r="BH127" s="161">
        <v>0</v>
      </c>
      <c r="BI127" s="161">
        <v>0</v>
      </c>
      <c r="BJ127" s="161">
        <v>0</v>
      </c>
      <c r="BK127" s="161">
        <v>0</v>
      </c>
    </row>
    <row r="128" spans="1:63" ht="14.25" customHeight="1" x14ac:dyDescent="0.35">
      <c r="A128" s="71" t="s">
        <v>175</v>
      </c>
      <c r="B128" s="161">
        <v>0</v>
      </c>
      <c r="C128" s="161">
        <v>0</v>
      </c>
      <c r="D128" s="161">
        <v>0</v>
      </c>
      <c r="E128" s="161">
        <v>0</v>
      </c>
      <c r="F128" s="161">
        <v>0</v>
      </c>
      <c r="G128" s="161">
        <v>0</v>
      </c>
      <c r="H128" s="161">
        <v>0</v>
      </c>
      <c r="I128" s="161">
        <v>0</v>
      </c>
      <c r="J128" s="161">
        <v>0</v>
      </c>
      <c r="K128" s="161">
        <v>0</v>
      </c>
      <c r="L128" s="161">
        <v>0</v>
      </c>
      <c r="M128" s="161">
        <v>0</v>
      </c>
      <c r="N128" s="161">
        <v>0</v>
      </c>
      <c r="O128" s="161">
        <v>0</v>
      </c>
      <c r="P128" s="161">
        <v>0</v>
      </c>
      <c r="Q128" s="161">
        <v>0</v>
      </c>
      <c r="R128" s="161">
        <v>0</v>
      </c>
      <c r="S128" s="161">
        <v>0</v>
      </c>
      <c r="T128" s="161">
        <v>0</v>
      </c>
      <c r="U128" s="161">
        <v>0</v>
      </c>
      <c r="V128" s="161">
        <v>0</v>
      </c>
      <c r="W128" s="161">
        <v>0</v>
      </c>
      <c r="X128" s="161">
        <v>0</v>
      </c>
      <c r="Y128" s="161">
        <v>0</v>
      </c>
      <c r="Z128" s="161">
        <v>0</v>
      </c>
      <c r="AA128" s="161">
        <v>0</v>
      </c>
      <c r="AB128" s="161">
        <v>0</v>
      </c>
      <c r="AC128" s="161">
        <v>0</v>
      </c>
      <c r="AD128" s="161">
        <v>0</v>
      </c>
      <c r="AE128" s="161">
        <v>0</v>
      </c>
      <c r="AF128" s="161">
        <v>0</v>
      </c>
      <c r="AG128" s="161">
        <v>0</v>
      </c>
      <c r="AH128" s="161">
        <v>0</v>
      </c>
      <c r="AI128" s="161">
        <v>0</v>
      </c>
      <c r="AJ128" s="161">
        <v>0</v>
      </c>
      <c r="AK128" s="161">
        <v>0</v>
      </c>
      <c r="AL128" s="161">
        <v>0</v>
      </c>
      <c r="AM128" s="161">
        <v>0</v>
      </c>
      <c r="AN128" s="161">
        <v>0</v>
      </c>
      <c r="AO128" s="161">
        <v>0</v>
      </c>
      <c r="AP128" s="161">
        <v>0</v>
      </c>
      <c r="AQ128" s="161">
        <v>0</v>
      </c>
      <c r="AR128" s="161">
        <v>0</v>
      </c>
      <c r="AS128" s="161">
        <v>0</v>
      </c>
      <c r="AT128" s="161">
        <v>0</v>
      </c>
      <c r="AU128" s="161">
        <v>0</v>
      </c>
      <c r="AV128" s="161">
        <v>0</v>
      </c>
      <c r="AW128" s="161">
        <v>0</v>
      </c>
      <c r="AX128" s="161">
        <v>0</v>
      </c>
      <c r="AY128" s="161">
        <v>0</v>
      </c>
      <c r="AZ128" s="161">
        <v>0</v>
      </c>
      <c r="BA128" s="161">
        <v>0</v>
      </c>
      <c r="BB128" s="161">
        <v>0</v>
      </c>
      <c r="BC128" s="161">
        <v>0</v>
      </c>
      <c r="BD128" s="161">
        <v>0</v>
      </c>
      <c r="BE128" s="161">
        <v>0</v>
      </c>
      <c r="BF128" s="161">
        <v>0</v>
      </c>
      <c r="BG128" s="161">
        <v>0</v>
      </c>
      <c r="BH128" s="161">
        <v>0</v>
      </c>
      <c r="BI128" s="161">
        <v>0</v>
      </c>
      <c r="BJ128" s="161">
        <v>0</v>
      </c>
      <c r="BK128" s="161">
        <v>0</v>
      </c>
    </row>
    <row r="129" spans="1:63" ht="14.25" customHeight="1" x14ac:dyDescent="0.35">
      <c r="A129" s="71" t="s">
        <v>176</v>
      </c>
      <c r="B129" s="161">
        <v>0</v>
      </c>
      <c r="C129" s="161">
        <v>0</v>
      </c>
      <c r="D129" s="161">
        <v>0</v>
      </c>
      <c r="E129" s="161">
        <v>0</v>
      </c>
      <c r="F129" s="161">
        <v>0</v>
      </c>
      <c r="G129" s="161">
        <v>0</v>
      </c>
      <c r="H129" s="161">
        <v>0</v>
      </c>
      <c r="I129" s="161">
        <v>0</v>
      </c>
      <c r="J129" s="161">
        <v>0</v>
      </c>
      <c r="K129" s="161">
        <v>0</v>
      </c>
      <c r="L129" s="161">
        <v>0</v>
      </c>
      <c r="M129" s="161">
        <v>0</v>
      </c>
      <c r="N129" s="161">
        <v>0</v>
      </c>
      <c r="O129" s="161">
        <v>0</v>
      </c>
      <c r="P129" s="161">
        <v>0</v>
      </c>
      <c r="Q129" s="161">
        <v>0</v>
      </c>
      <c r="R129" s="161">
        <v>0</v>
      </c>
      <c r="S129" s="161">
        <v>0</v>
      </c>
      <c r="T129" s="161">
        <v>0</v>
      </c>
      <c r="U129" s="161">
        <v>0</v>
      </c>
      <c r="V129" s="161">
        <v>0</v>
      </c>
      <c r="W129" s="161">
        <v>0</v>
      </c>
      <c r="X129" s="161">
        <v>0</v>
      </c>
      <c r="Y129" s="161">
        <v>0</v>
      </c>
      <c r="Z129" s="161">
        <v>0</v>
      </c>
      <c r="AA129" s="161">
        <v>0</v>
      </c>
      <c r="AB129" s="161">
        <v>0</v>
      </c>
      <c r="AC129" s="161">
        <v>0</v>
      </c>
      <c r="AD129" s="161">
        <v>0</v>
      </c>
      <c r="AE129" s="161">
        <v>0</v>
      </c>
      <c r="AF129" s="161">
        <v>0</v>
      </c>
      <c r="AG129" s="161">
        <v>0</v>
      </c>
      <c r="AH129" s="161">
        <v>0</v>
      </c>
      <c r="AI129" s="161">
        <v>0</v>
      </c>
      <c r="AJ129" s="161">
        <v>0</v>
      </c>
      <c r="AK129" s="161">
        <v>0</v>
      </c>
      <c r="AL129" s="161">
        <v>0</v>
      </c>
      <c r="AM129" s="161">
        <v>0</v>
      </c>
      <c r="AN129" s="161">
        <v>0</v>
      </c>
      <c r="AO129" s="161">
        <v>0</v>
      </c>
      <c r="AP129" s="161">
        <v>0</v>
      </c>
      <c r="AQ129" s="161">
        <v>0</v>
      </c>
      <c r="AR129" s="161">
        <v>0</v>
      </c>
      <c r="AS129" s="161">
        <v>0</v>
      </c>
      <c r="AT129" s="161">
        <v>0</v>
      </c>
      <c r="AU129" s="161">
        <v>0</v>
      </c>
      <c r="AV129" s="161">
        <v>0</v>
      </c>
      <c r="AW129" s="161">
        <v>0</v>
      </c>
      <c r="AX129" s="161">
        <v>0</v>
      </c>
      <c r="AY129" s="161">
        <v>0</v>
      </c>
      <c r="AZ129" s="161">
        <v>0</v>
      </c>
      <c r="BA129" s="161">
        <v>0</v>
      </c>
      <c r="BB129" s="161">
        <v>0</v>
      </c>
      <c r="BC129" s="161">
        <v>0</v>
      </c>
      <c r="BD129" s="161">
        <v>0</v>
      </c>
      <c r="BE129" s="161">
        <v>0</v>
      </c>
      <c r="BF129" s="161">
        <v>0</v>
      </c>
      <c r="BG129" s="161">
        <v>0</v>
      </c>
      <c r="BH129" s="161">
        <v>0</v>
      </c>
      <c r="BI129" s="161">
        <v>0</v>
      </c>
      <c r="BJ129" s="161">
        <v>0</v>
      </c>
      <c r="BK129" s="161">
        <v>0</v>
      </c>
    </row>
    <row r="130" spans="1:63" ht="14.25" customHeight="1" x14ac:dyDescent="0.35">
      <c r="A130" s="71" t="s">
        <v>177</v>
      </c>
      <c r="B130" s="161">
        <v>0</v>
      </c>
      <c r="C130" s="161">
        <v>0</v>
      </c>
      <c r="D130" s="161">
        <v>0</v>
      </c>
      <c r="E130" s="161">
        <v>0</v>
      </c>
      <c r="F130" s="161">
        <v>0</v>
      </c>
      <c r="G130" s="161">
        <v>0</v>
      </c>
      <c r="H130" s="161">
        <v>0</v>
      </c>
      <c r="I130" s="161">
        <v>0</v>
      </c>
      <c r="J130" s="161">
        <v>0</v>
      </c>
      <c r="K130" s="161">
        <v>0</v>
      </c>
      <c r="L130" s="161">
        <v>0</v>
      </c>
      <c r="M130" s="161">
        <v>0</v>
      </c>
      <c r="N130" s="161">
        <v>0</v>
      </c>
      <c r="O130" s="161">
        <v>0</v>
      </c>
      <c r="P130" s="161">
        <v>0</v>
      </c>
      <c r="Q130" s="161">
        <v>0</v>
      </c>
      <c r="R130" s="161">
        <v>0</v>
      </c>
      <c r="S130" s="161">
        <v>0</v>
      </c>
      <c r="T130" s="161">
        <v>0</v>
      </c>
      <c r="U130" s="161">
        <v>0</v>
      </c>
      <c r="V130" s="161">
        <v>0</v>
      </c>
      <c r="W130" s="161">
        <v>0</v>
      </c>
      <c r="X130" s="161">
        <v>0</v>
      </c>
      <c r="Y130" s="161">
        <v>0</v>
      </c>
      <c r="Z130" s="161">
        <v>0</v>
      </c>
      <c r="AA130" s="161">
        <v>0</v>
      </c>
      <c r="AB130" s="161">
        <v>0</v>
      </c>
      <c r="AC130" s="161">
        <v>0</v>
      </c>
      <c r="AD130" s="161">
        <v>0</v>
      </c>
      <c r="AE130" s="161">
        <v>0</v>
      </c>
      <c r="AF130" s="161">
        <v>0</v>
      </c>
      <c r="AG130" s="161">
        <v>0</v>
      </c>
      <c r="AH130" s="161">
        <v>0</v>
      </c>
      <c r="AI130" s="161">
        <v>0</v>
      </c>
      <c r="AJ130" s="161">
        <v>0</v>
      </c>
      <c r="AK130" s="161">
        <v>0</v>
      </c>
      <c r="AL130" s="161">
        <v>0</v>
      </c>
      <c r="AM130" s="161">
        <v>0</v>
      </c>
      <c r="AN130" s="161">
        <v>0</v>
      </c>
      <c r="AO130" s="161">
        <v>0</v>
      </c>
      <c r="AP130" s="161">
        <v>0</v>
      </c>
      <c r="AQ130" s="161">
        <v>0</v>
      </c>
      <c r="AR130" s="161">
        <v>0</v>
      </c>
      <c r="AS130" s="161">
        <v>0</v>
      </c>
      <c r="AT130" s="161">
        <v>0</v>
      </c>
      <c r="AU130" s="161">
        <v>0</v>
      </c>
      <c r="AV130" s="161">
        <v>0</v>
      </c>
      <c r="AW130" s="161">
        <v>0</v>
      </c>
      <c r="AX130" s="161">
        <v>0</v>
      </c>
      <c r="AY130" s="161">
        <v>0</v>
      </c>
      <c r="AZ130" s="161">
        <v>0</v>
      </c>
      <c r="BA130" s="161">
        <v>0</v>
      </c>
      <c r="BB130" s="161">
        <v>0</v>
      </c>
      <c r="BC130" s="161">
        <v>0</v>
      </c>
      <c r="BD130" s="161">
        <v>0</v>
      </c>
      <c r="BE130" s="161">
        <v>0</v>
      </c>
      <c r="BF130" s="161">
        <v>0</v>
      </c>
      <c r="BG130" s="161">
        <v>0</v>
      </c>
      <c r="BH130" s="161">
        <v>0</v>
      </c>
      <c r="BI130" s="161">
        <v>0</v>
      </c>
      <c r="BJ130" s="161">
        <v>0</v>
      </c>
      <c r="BK130" s="161">
        <v>0</v>
      </c>
    </row>
    <row r="131" spans="1:63" ht="14.25" customHeight="1" x14ac:dyDescent="0.35">
      <c r="A131" s="71" t="s">
        <v>178</v>
      </c>
      <c r="B131" s="161">
        <v>0</v>
      </c>
      <c r="C131" s="161">
        <v>0</v>
      </c>
      <c r="D131" s="161">
        <v>0</v>
      </c>
      <c r="E131" s="161">
        <v>0</v>
      </c>
      <c r="F131" s="161">
        <v>0</v>
      </c>
      <c r="G131" s="161">
        <v>0</v>
      </c>
      <c r="H131" s="161">
        <v>0</v>
      </c>
      <c r="I131" s="161">
        <v>0</v>
      </c>
      <c r="J131" s="161">
        <v>0</v>
      </c>
      <c r="K131" s="161">
        <v>0</v>
      </c>
      <c r="L131" s="161">
        <v>0</v>
      </c>
      <c r="M131" s="161">
        <v>0</v>
      </c>
      <c r="N131" s="161">
        <v>0</v>
      </c>
      <c r="O131" s="161">
        <v>0</v>
      </c>
      <c r="P131" s="161">
        <v>0</v>
      </c>
      <c r="Q131" s="161">
        <v>0</v>
      </c>
      <c r="R131" s="161">
        <v>0</v>
      </c>
      <c r="S131" s="161">
        <v>0</v>
      </c>
      <c r="T131" s="161">
        <v>0</v>
      </c>
      <c r="U131" s="161">
        <v>0</v>
      </c>
      <c r="V131" s="161">
        <v>0</v>
      </c>
      <c r="W131" s="161">
        <v>0</v>
      </c>
      <c r="X131" s="161">
        <v>0</v>
      </c>
      <c r="Y131" s="161">
        <v>0</v>
      </c>
      <c r="Z131" s="161">
        <v>0</v>
      </c>
      <c r="AA131" s="161">
        <v>0</v>
      </c>
      <c r="AB131" s="161">
        <v>0</v>
      </c>
      <c r="AC131" s="161">
        <v>0</v>
      </c>
      <c r="AD131" s="161">
        <v>0</v>
      </c>
      <c r="AE131" s="161">
        <v>0</v>
      </c>
      <c r="AF131" s="161">
        <v>0</v>
      </c>
      <c r="AG131" s="161">
        <v>0</v>
      </c>
      <c r="AH131" s="161">
        <v>0</v>
      </c>
      <c r="AI131" s="161">
        <v>0</v>
      </c>
      <c r="AJ131" s="161">
        <v>0</v>
      </c>
      <c r="AK131" s="161">
        <v>0</v>
      </c>
      <c r="AL131" s="161">
        <v>0</v>
      </c>
      <c r="AM131" s="161">
        <v>0</v>
      </c>
      <c r="AN131" s="161">
        <v>0</v>
      </c>
      <c r="AO131" s="161">
        <v>0</v>
      </c>
      <c r="AP131" s="161">
        <v>0</v>
      </c>
      <c r="AQ131" s="161">
        <v>0</v>
      </c>
      <c r="AR131" s="161">
        <v>0</v>
      </c>
      <c r="AS131" s="161">
        <v>0</v>
      </c>
      <c r="AT131" s="161">
        <v>0</v>
      </c>
      <c r="AU131" s="161">
        <v>0</v>
      </c>
      <c r="AV131" s="161">
        <v>0</v>
      </c>
      <c r="AW131" s="161">
        <v>0</v>
      </c>
      <c r="AX131" s="161">
        <v>0</v>
      </c>
      <c r="AY131" s="161">
        <v>0</v>
      </c>
      <c r="AZ131" s="161">
        <v>0</v>
      </c>
      <c r="BA131" s="161">
        <v>0</v>
      </c>
      <c r="BB131" s="161">
        <v>0</v>
      </c>
      <c r="BC131" s="161">
        <v>0</v>
      </c>
      <c r="BD131" s="161">
        <v>0</v>
      </c>
      <c r="BE131" s="161">
        <v>0</v>
      </c>
      <c r="BF131" s="161">
        <v>0</v>
      </c>
      <c r="BG131" s="161">
        <v>0</v>
      </c>
      <c r="BH131" s="161">
        <v>0</v>
      </c>
      <c r="BI131" s="161">
        <v>0</v>
      </c>
      <c r="BJ131" s="161">
        <v>0</v>
      </c>
      <c r="BK131" s="161">
        <v>0</v>
      </c>
    </row>
    <row r="132" spans="1:63" ht="14.25" customHeight="1" x14ac:dyDescent="0.35">
      <c r="A132" s="71" t="s">
        <v>179</v>
      </c>
      <c r="B132" s="161">
        <v>0</v>
      </c>
      <c r="C132" s="161">
        <v>0</v>
      </c>
      <c r="D132" s="161">
        <v>0</v>
      </c>
      <c r="E132" s="161">
        <v>0</v>
      </c>
      <c r="F132" s="161">
        <v>0</v>
      </c>
      <c r="G132" s="161">
        <v>0</v>
      </c>
      <c r="H132" s="161">
        <v>0</v>
      </c>
      <c r="I132" s="161">
        <v>0</v>
      </c>
      <c r="J132" s="161">
        <v>0</v>
      </c>
      <c r="K132" s="161">
        <v>0</v>
      </c>
      <c r="L132" s="161">
        <v>0</v>
      </c>
      <c r="M132" s="161">
        <v>0</v>
      </c>
      <c r="N132" s="161">
        <v>0</v>
      </c>
      <c r="O132" s="161">
        <v>0</v>
      </c>
      <c r="P132" s="161">
        <v>0</v>
      </c>
      <c r="Q132" s="161">
        <v>0</v>
      </c>
      <c r="R132" s="161">
        <v>0</v>
      </c>
      <c r="S132" s="161">
        <v>0</v>
      </c>
      <c r="T132" s="161">
        <v>0</v>
      </c>
      <c r="U132" s="161">
        <v>0</v>
      </c>
      <c r="V132" s="161">
        <v>0</v>
      </c>
      <c r="W132" s="161">
        <v>0</v>
      </c>
      <c r="X132" s="161">
        <v>0</v>
      </c>
      <c r="Y132" s="161">
        <v>0</v>
      </c>
      <c r="Z132" s="161">
        <v>0</v>
      </c>
      <c r="AA132" s="161">
        <v>0</v>
      </c>
      <c r="AB132" s="161">
        <v>0</v>
      </c>
      <c r="AC132" s="161">
        <v>0</v>
      </c>
      <c r="AD132" s="161">
        <v>0</v>
      </c>
      <c r="AE132" s="161">
        <v>0</v>
      </c>
      <c r="AF132" s="161">
        <v>0</v>
      </c>
      <c r="AG132" s="161">
        <v>0</v>
      </c>
      <c r="AH132" s="161">
        <v>0</v>
      </c>
      <c r="AI132" s="161">
        <v>0</v>
      </c>
      <c r="AJ132" s="161">
        <v>0</v>
      </c>
      <c r="AK132" s="161">
        <v>0</v>
      </c>
      <c r="AL132" s="161">
        <v>0</v>
      </c>
      <c r="AM132" s="161">
        <v>0</v>
      </c>
      <c r="AN132" s="161">
        <v>0</v>
      </c>
      <c r="AO132" s="161">
        <v>0</v>
      </c>
      <c r="AP132" s="161">
        <v>0</v>
      </c>
      <c r="AQ132" s="161">
        <v>0</v>
      </c>
      <c r="AR132" s="161">
        <v>0</v>
      </c>
      <c r="AS132" s="161">
        <v>0</v>
      </c>
      <c r="AT132" s="161">
        <v>0</v>
      </c>
      <c r="AU132" s="161">
        <v>0</v>
      </c>
      <c r="AV132" s="161">
        <v>0</v>
      </c>
      <c r="AW132" s="161">
        <v>0</v>
      </c>
      <c r="AX132" s="161">
        <v>0</v>
      </c>
      <c r="AY132" s="161">
        <v>0</v>
      </c>
      <c r="AZ132" s="161">
        <v>0</v>
      </c>
      <c r="BA132" s="161">
        <v>0</v>
      </c>
      <c r="BB132" s="161">
        <v>0</v>
      </c>
      <c r="BC132" s="161">
        <v>0</v>
      </c>
      <c r="BD132" s="161">
        <v>0</v>
      </c>
      <c r="BE132" s="161">
        <v>0</v>
      </c>
      <c r="BF132" s="161">
        <v>0</v>
      </c>
      <c r="BG132" s="161">
        <v>0</v>
      </c>
      <c r="BH132" s="161">
        <v>0</v>
      </c>
      <c r="BI132" s="161">
        <v>0</v>
      </c>
      <c r="BJ132" s="161">
        <v>0</v>
      </c>
      <c r="BK132" s="161">
        <v>0</v>
      </c>
    </row>
    <row r="133" spans="1:63" ht="14.25" customHeight="1" x14ac:dyDescent="0.35">
      <c r="A133" s="72" t="s">
        <v>142</v>
      </c>
      <c r="B133" s="161">
        <v>0</v>
      </c>
      <c r="C133" s="161">
        <v>0</v>
      </c>
      <c r="D133" s="161">
        <v>0</v>
      </c>
      <c r="E133" s="161">
        <v>0</v>
      </c>
      <c r="F133" s="161">
        <v>0</v>
      </c>
      <c r="G133" s="161">
        <v>0</v>
      </c>
      <c r="H133" s="161">
        <v>0</v>
      </c>
      <c r="I133" s="161">
        <v>0</v>
      </c>
      <c r="J133" s="161">
        <v>0</v>
      </c>
      <c r="K133" s="161">
        <v>0</v>
      </c>
      <c r="L133" s="161">
        <v>0</v>
      </c>
      <c r="M133" s="161">
        <v>0</v>
      </c>
      <c r="N133" s="161">
        <v>0</v>
      </c>
      <c r="O133" s="161">
        <v>0</v>
      </c>
      <c r="P133" s="161">
        <v>0</v>
      </c>
      <c r="Q133" s="161">
        <v>0</v>
      </c>
      <c r="R133" s="161">
        <v>0</v>
      </c>
      <c r="S133" s="161">
        <v>0</v>
      </c>
      <c r="T133" s="161">
        <v>0</v>
      </c>
      <c r="U133" s="161">
        <v>0</v>
      </c>
      <c r="V133" s="161">
        <v>0</v>
      </c>
      <c r="W133" s="161">
        <v>0</v>
      </c>
      <c r="X133" s="161">
        <v>0</v>
      </c>
      <c r="Y133" s="161">
        <v>0</v>
      </c>
      <c r="Z133" s="161">
        <v>0</v>
      </c>
      <c r="AA133" s="161">
        <v>0</v>
      </c>
      <c r="AB133" s="161">
        <v>0</v>
      </c>
      <c r="AC133" s="161">
        <v>0</v>
      </c>
      <c r="AD133" s="161">
        <v>0</v>
      </c>
      <c r="AE133" s="161">
        <v>0</v>
      </c>
      <c r="AF133" s="161">
        <v>0</v>
      </c>
      <c r="AG133" s="161">
        <v>0</v>
      </c>
      <c r="AH133" s="161">
        <v>0</v>
      </c>
      <c r="AI133" s="161">
        <v>0</v>
      </c>
      <c r="AJ133" s="161">
        <v>0</v>
      </c>
      <c r="AK133" s="161">
        <v>0</v>
      </c>
      <c r="AL133" s="161">
        <v>0</v>
      </c>
      <c r="AM133" s="161">
        <v>0</v>
      </c>
      <c r="AN133" s="161">
        <v>0</v>
      </c>
      <c r="AO133" s="161">
        <v>0</v>
      </c>
      <c r="AP133" s="161">
        <v>0</v>
      </c>
      <c r="AQ133" s="161">
        <v>0</v>
      </c>
      <c r="AR133" s="161">
        <v>0</v>
      </c>
      <c r="AS133" s="161">
        <v>0</v>
      </c>
      <c r="AT133" s="161">
        <v>0</v>
      </c>
      <c r="AU133" s="161">
        <v>0</v>
      </c>
      <c r="AV133" s="161">
        <v>0</v>
      </c>
      <c r="AW133" s="161">
        <v>0</v>
      </c>
      <c r="AX133" s="161">
        <v>0</v>
      </c>
      <c r="AY133" s="161">
        <v>0</v>
      </c>
      <c r="AZ133" s="161">
        <v>0</v>
      </c>
      <c r="BA133" s="161">
        <v>0</v>
      </c>
      <c r="BB133" s="161">
        <v>0</v>
      </c>
      <c r="BC133" s="161">
        <v>0</v>
      </c>
      <c r="BD133" s="161">
        <v>0</v>
      </c>
      <c r="BE133" s="161">
        <v>0</v>
      </c>
      <c r="BF133" s="161">
        <v>0</v>
      </c>
      <c r="BG133" s="161">
        <v>0</v>
      </c>
      <c r="BH133" s="161">
        <v>0</v>
      </c>
      <c r="BI133" s="161">
        <v>0</v>
      </c>
      <c r="BJ133" s="161">
        <v>0</v>
      </c>
      <c r="BK133" s="161">
        <v>0</v>
      </c>
    </row>
    <row r="134" spans="1:63" ht="14.25" customHeight="1" x14ac:dyDescent="0.35">
      <c r="A134" s="72" t="s">
        <v>203</v>
      </c>
      <c r="B134" s="161">
        <v>0</v>
      </c>
      <c r="C134" s="161">
        <v>0</v>
      </c>
      <c r="D134" s="161">
        <v>0</v>
      </c>
      <c r="E134" s="161">
        <v>0</v>
      </c>
      <c r="F134" s="161">
        <v>0</v>
      </c>
      <c r="G134" s="161">
        <v>0</v>
      </c>
      <c r="H134" s="161">
        <v>0</v>
      </c>
      <c r="I134" s="161">
        <v>0</v>
      </c>
      <c r="J134" s="161">
        <v>0</v>
      </c>
      <c r="K134" s="161">
        <v>0</v>
      </c>
      <c r="L134" s="161">
        <v>0</v>
      </c>
      <c r="M134" s="161">
        <v>0</v>
      </c>
      <c r="N134" s="161">
        <v>0</v>
      </c>
      <c r="O134" s="161">
        <v>0</v>
      </c>
      <c r="P134" s="161">
        <v>0</v>
      </c>
      <c r="Q134" s="161">
        <v>0</v>
      </c>
      <c r="R134" s="161">
        <v>0</v>
      </c>
      <c r="S134" s="161">
        <v>0</v>
      </c>
      <c r="T134" s="161">
        <v>0</v>
      </c>
      <c r="U134" s="161">
        <v>0</v>
      </c>
      <c r="V134" s="161">
        <v>0</v>
      </c>
      <c r="W134" s="161">
        <v>0</v>
      </c>
      <c r="X134" s="161">
        <v>0</v>
      </c>
      <c r="Y134" s="161">
        <v>0</v>
      </c>
      <c r="Z134" s="161">
        <v>0</v>
      </c>
      <c r="AA134" s="161">
        <v>0</v>
      </c>
      <c r="AB134" s="161">
        <v>0</v>
      </c>
      <c r="AC134" s="161">
        <v>0</v>
      </c>
      <c r="AD134" s="161">
        <v>0</v>
      </c>
      <c r="AE134" s="161">
        <v>0</v>
      </c>
      <c r="AF134" s="161">
        <v>0</v>
      </c>
      <c r="AG134" s="161">
        <v>0</v>
      </c>
      <c r="AH134" s="161">
        <v>0</v>
      </c>
      <c r="AI134" s="161">
        <v>0</v>
      </c>
      <c r="AJ134" s="161">
        <v>0</v>
      </c>
      <c r="AK134" s="161">
        <v>0</v>
      </c>
      <c r="AL134" s="161">
        <v>0</v>
      </c>
      <c r="AM134" s="161">
        <v>0</v>
      </c>
      <c r="AN134" s="161">
        <v>0</v>
      </c>
      <c r="AO134" s="161">
        <v>0</v>
      </c>
      <c r="AP134" s="161">
        <v>0</v>
      </c>
      <c r="AQ134" s="161">
        <v>0</v>
      </c>
      <c r="AR134" s="161">
        <v>0</v>
      </c>
      <c r="AS134" s="161">
        <v>0</v>
      </c>
      <c r="AT134" s="161">
        <v>0</v>
      </c>
      <c r="AU134" s="161">
        <v>0</v>
      </c>
      <c r="AV134" s="161">
        <v>0</v>
      </c>
      <c r="AW134" s="161">
        <v>0</v>
      </c>
      <c r="AX134" s="161">
        <v>0</v>
      </c>
      <c r="AY134" s="161">
        <v>0</v>
      </c>
      <c r="AZ134" s="161">
        <v>0</v>
      </c>
      <c r="BA134" s="161">
        <v>0</v>
      </c>
      <c r="BB134" s="161">
        <v>0</v>
      </c>
      <c r="BC134" s="161">
        <v>0</v>
      </c>
      <c r="BD134" s="161">
        <v>0</v>
      </c>
      <c r="BE134" s="161">
        <v>0</v>
      </c>
      <c r="BF134" s="161">
        <v>0</v>
      </c>
      <c r="BG134" s="161">
        <v>0</v>
      </c>
      <c r="BH134" s="161">
        <v>0</v>
      </c>
      <c r="BI134" s="161">
        <v>0</v>
      </c>
      <c r="BJ134" s="161">
        <v>0</v>
      </c>
      <c r="BK134" s="161">
        <v>0</v>
      </c>
    </row>
    <row r="135" spans="1:63" ht="14.25" customHeight="1" x14ac:dyDescent="0.35">
      <c r="A135" s="72" t="s">
        <v>225</v>
      </c>
      <c r="B135" s="161">
        <v>0</v>
      </c>
      <c r="C135" s="161">
        <v>0</v>
      </c>
      <c r="D135" s="161">
        <v>0</v>
      </c>
      <c r="E135" s="161">
        <v>0</v>
      </c>
      <c r="F135" s="161">
        <v>0</v>
      </c>
      <c r="G135" s="161">
        <v>0</v>
      </c>
      <c r="H135" s="161">
        <v>0</v>
      </c>
      <c r="I135" s="161">
        <v>0</v>
      </c>
      <c r="J135" s="161">
        <v>0</v>
      </c>
      <c r="K135" s="161">
        <v>0</v>
      </c>
      <c r="L135" s="161">
        <v>0</v>
      </c>
      <c r="M135" s="161">
        <v>0</v>
      </c>
      <c r="N135" s="161">
        <v>0</v>
      </c>
      <c r="O135" s="161">
        <v>0</v>
      </c>
      <c r="P135" s="161">
        <v>0</v>
      </c>
      <c r="Q135" s="161">
        <v>0</v>
      </c>
      <c r="R135" s="161">
        <v>0</v>
      </c>
      <c r="S135" s="161">
        <v>0</v>
      </c>
      <c r="T135" s="161">
        <v>0</v>
      </c>
      <c r="U135" s="161">
        <v>0</v>
      </c>
      <c r="V135" s="161">
        <v>0</v>
      </c>
      <c r="W135" s="161">
        <v>0</v>
      </c>
      <c r="X135" s="161">
        <v>0</v>
      </c>
      <c r="Y135" s="161">
        <v>0</v>
      </c>
      <c r="Z135" s="161">
        <v>0</v>
      </c>
      <c r="AA135" s="161">
        <v>0</v>
      </c>
      <c r="AB135" s="161">
        <v>0</v>
      </c>
      <c r="AC135" s="161">
        <v>0</v>
      </c>
      <c r="AD135" s="161">
        <v>0</v>
      </c>
      <c r="AE135" s="161">
        <v>0</v>
      </c>
      <c r="AF135" s="161">
        <v>0</v>
      </c>
      <c r="AG135" s="161">
        <v>0</v>
      </c>
      <c r="AH135" s="161">
        <v>0</v>
      </c>
      <c r="AI135" s="161">
        <v>0</v>
      </c>
      <c r="AJ135" s="161">
        <v>0</v>
      </c>
      <c r="AK135" s="161">
        <v>0</v>
      </c>
      <c r="AL135" s="161">
        <v>0</v>
      </c>
      <c r="AM135" s="161">
        <v>0</v>
      </c>
      <c r="AN135" s="161">
        <v>0</v>
      </c>
      <c r="AO135" s="161">
        <v>0</v>
      </c>
      <c r="AP135" s="161">
        <v>0</v>
      </c>
      <c r="AQ135" s="161">
        <v>0</v>
      </c>
      <c r="AR135" s="161">
        <v>0</v>
      </c>
      <c r="AS135" s="161">
        <v>0</v>
      </c>
      <c r="AT135" s="161">
        <v>0</v>
      </c>
      <c r="AU135" s="161">
        <v>0</v>
      </c>
      <c r="AV135" s="161">
        <v>0</v>
      </c>
      <c r="AW135" s="161">
        <v>0</v>
      </c>
      <c r="AX135" s="161">
        <v>0</v>
      </c>
      <c r="AY135" s="161">
        <v>0</v>
      </c>
      <c r="AZ135" s="161">
        <v>0</v>
      </c>
      <c r="BA135" s="161">
        <v>0</v>
      </c>
      <c r="BB135" s="161">
        <v>0</v>
      </c>
      <c r="BC135" s="161">
        <v>0</v>
      </c>
      <c r="BD135" s="161">
        <v>0</v>
      </c>
      <c r="BE135" s="161">
        <v>0</v>
      </c>
      <c r="BF135" s="161">
        <v>0</v>
      </c>
      <c r="BG135" s="161">
        <v>0</v>
      </c>
      <c r="BH135" s="161">
        <v>0</v>
      </c>
      <c r="BI135" s="161">
        <v>0</v>
      </c>
      <c r="BJ135" s="161">
        <v>0</v>
      </c>
      <c r="BK135" s="161">
        <v>0</v>
      </c>
    </row>
    <row r="136" spans="1:63" ht="14.25" customHeight="1" x14ac:dyDescent="0.35">
      <c r="A136" s="72" t="s">
        <v>204</v>
      </c>
      <c r="B136" s="161">
        <v>0</v>
      </c>
      <c r="C136" s="161">
        <v>0</v>
      </c>
      <c r="D136" s="161">
        <v>0</v>
      </c>
      <c r="E136" s="161">
        <v>0</v>
      </c>
      <c r="F136" s="161">
        <v>0</v>
      </c>
      <c r="G136" s="161">
        <v>0</v>
      </c>
      <c r="H136" s="161">
        <v>0</v>
      </c>
      <c r="I136" s="161">
        <v>0</v>
      </c>
      <c r="J136" s="161">
        <v>0</v>
      </c>
      <c r="K136" s="161">
        <v>0</v>
      </c>
      <c r="L136" s="161">
        <v>0</v>
      </c>
      <c r="M136" s="161">
        <v>0</v>
      </c>
      <c r="N136" s="161">
        <v>0</v>
      </c>
      <c r="O136" s="161">
        <v>0</v>
      </c>
      <c r="P136" s="161">
        <v>0</v>
      </c>
      <c r="Q136" s="161">
        <v>0</v>
      </c>
      <c r="R136" s="161">
        <v>0</v>
      </c>
      <c r="S136" s="161">
        <v>0</v>
      </c>
      <c r="T136" s="161">
        <v>0</v>
      </c>
      <c r="U136" s="161">
        <v>0</v>
      </c>
      <c r="V136" s="161">
        <v>0</v>
      </c>
      <c r="W136" s="161">
        <v>0</v>
      </c>
      <c r="X136" s="161">
        <v>0</v>
      </c>
      <c r="Y136" s="161">
        <v>0</v>
      </c>
      <c r="Z136" s="161">
        <v>0</v>
      </c>
      <c r="AA136" s="161">
        <v>0</v>
      </c>
      <c r="AB136" s="161">
        <v>0</v>
      </c>
      <c r="AC136" s="161">
        <v>0</v>
      </c>
      <c r="AD136" s="161">
        <v>0</v>
      </c>
      <c r="AE136" s="161">
        <v>0</v>
      </c>
      <c r="AF136" s="161">
        <v>0</v>
      </c>
      <c r="AG136" s="161">
        <v>0</v>
      </c>
      <c r="AH136" s="161">
        <v>0</v>
      </c>
      <c r="AI136" s="161">
        <v>0</v>
      </c>
      <c r="AJ136" s="161">
        <v>0</v>
      </c>
      <c r="AK136" s="161">
        <v>0</v>
      </c>
      <c r="AL136" s="161">
        <v>0</v>
      </c>
      <c r="AM136" s="161">
        <v>0</v>
      </c>
      <c r="AN136" s="161">
        <v>0</v>
      </c>
      <c r="AO136" s="161">
        <v>0</v>
      </c>
      <c r="AP136" s="161">
        <v>0</v>
      </c>
      <c r="AQ136" s="161">
        <v>0</v>
      </c>
      <c r="AR136" s="161">
        <v>0</v>
      </c>
      <c r="AS136" s="161">
        <v>0</v>
      </c>
      <c r="AT136" s="161">
        <v>0</v>
      </c>
      <c r="AU136" s="161">
        <v>0</v>
      </c>
      <c r="AV136" s="161">
        <v>0</v>
      </c>
      <c r="AW136" s="161">
        <v>0</v>
      </c>
      <c r="AX136" s="161">
        <v>0</v>
      </c>
      <c r="AY136" s="161">
        <v>0</v>
      </c>
      <c r="AZ136" s="161">
        <v>0</v>
      </c>
      <c r="BA136" s="161">
        <v>0</v>
      </c>
      <c r="BB136" s="161">
        <v>0</v>
      </c>
      <c r="BC136" s="161">
        <v>0</v>
      </c>
      <c r="BD136" s="161">
        <v>0</v>
      </c>
      <c r="BE136" s="161">
        <v>0</v>
      </c>
      <c r="BF136" s="161">
        <v>0</v>
      </c>
      <c r="BG136" s="161">
        <v>0</v>
      </c>
      <c r="BH136" s="161">
        <v>0</v>
      </c>
      <c r="BI136" s="161">
        <v>0</v>
      </c>
      <c r="BJ136" s="161">
        <v>0</v>
      </c>
      <c r="BK136" s="161">
        <v>0</v>
      </c>
    </row>
    <row r="137" spans="1:63" ht="14.25" customHeight="1" x14ac:dyDescent="0.35">
      <c r="A137" s="72" t="s">
        <v>146</v>
      </c>
      <c r="B137" s="161">
        <v>0</v>
      </c>
      <c r="C137" s="161">
        <v>0</v>
      </c>
      <c r="D137" s="161">
        <v>0</v>
      </c>
      <c r="E137" s="161">
        <v>0</v>
      </c>
      <c r="F137" s="161">
        <v>0</v>
      </c>
      <c r="G137" s="161">
        <v>0</v>
      </c>
      <c r="H137" s="161">
        <v>0</v>
      </c>
      <c r="I137" s="161">
        <v>0</v>
      </c>
      <c r="J137" s="161">
        <v>0</v>
      </c>
      <c r="K137" s="161">
        <v>0</v>
      </c>
      <c r="L137" s="161">
        <v>0</v>
      </c>
      <c r="M137" s="161">
        <v>0</v>
      </c>
      <c r="N137" s="161">
        <v>0</v>
      </c>
      <c r="O137" s="161">
        <v>0</v>
      </c>
      <c r="P137" s="161">
        <v>0</v>
      </c>
      <c r="Q137" s="161">
        <v>0</v>
      </c>
      <c r="R137" s="161">
        <v>0</v>
      </c>
      <c r="S137" s="161">
        <v>0</v>
      </c>
      <c r="T137" s="161">
        <v>0</v>
      </c>
      <c r="U137" s="161">
        <v>0</v>
      </c>
      <c r="V137" s="161">
        <v>0</v>
      </c>
      <c r="W137" s="161">
        <v>0</v>
      </c>
      <c r="X137" s="161">
        <v>0</v>
      </c>
      <c r="Y137" s="161">
        <v>0</v>
      </c>
      <c r="Z137" s="161">
        <v>0</v>
      </c>
      <c r="AA137" s="161">
        <v>0</v>
      </c>
      <c r="AB137" s="161">
        <v>0</v>
      </c>
      <c r="AC137" s="161">
        <v>0</v>
      </c>
      <c r="AD137" s="161">
        <v>0</v>
      </c>
      <c r="AE137" s="161">
        <v>0</v>
      </c>
      <c r="AF137" s="161">
        <v>0</v>
      </c>
      <c r="AG137" s="161">
        <v>0</v>
      </c>
      <c r="AH137" s="161">
        <v>0</v>
      </c>
      <c r="AI137" s="161">
        <v>0</v>
      </c>
      <c r="AJ137" s="161">
        <v>0</v>
      </c>
      <c r="AK137" s="161">
        <v>0</v>
      </c>
      <c r="AL137" s="161">
        <v>0</v>
      </c>
      <c r="AM137" s="161">
        <v>0</v>
      </c>
      <c r="AN137" s="161">
        <v>0</v>
      </c>
      <c r="AO137" s="161">
        <v>0</v>
      </c>
      <c r="AP137" s="161">
        <v>0</v>
      </c>
      <c r="AQ137" s="161">
        <v>0</v>
      </c>
      <c r="AR137" s="161">
        <v>0</v>
      </c>
      <c r="AS137" s="161">
        <v>0</v>
      </c>
      <c r="AT137" s="161">
        <v>0</v>
      </c>
      <c r="AU137" s="161">
        <v>0</v>
      </c>
      <c r="AV137" s="161">
        <v>0</v>
      </c>
      <c r="AW137" s="161">
        <v>0</v>
      </c>
      <c r="AX137" s="161">
        <v>0</v>
      </c>
      <c r="AY137" s="161">
        <v>0</v>
      </c>
      <c r="AZ137" s="161">
        <v>0</v>
      </c>
      <c r="BA137" s="161">
        <v>0</v>
      </c>
      <c r="BB137" s="161">
        <v>0</v>
      </c>
      <c r="BC137" s="161">
        <v>0</v>
      </c>
      <c r="BD137" s="161">
        <v>0</v>
      </c>
      <c r="BE137" s="161">
        <v>0</v>
      </c>
      <c r="BF137" s="161">
        <v>0</v>
      </c>
      <c r="BG137" s="161">
        <v>0</v>
      </c>
      <c r="BH137" s="161">
        <v>0</v>
      </c>
      <c r="BI137" s="161">
        <v>0</v>
      </c>
      <c r="BJ137" s="161">
        <v>0</v>
      </c>
      <c r="BK137" s="161">
        <v>0</v>
      </c>
    </row>
    <row r="138" spans="1:63" ht="14.25" customHeight="1" x14ac:dyDescent="0.35">
      <c r="A138" s="72" t="s">
        <v>205</v>
      </c>
      <c r="B138" s="161">
        <v>0</v>
      </c>
      <c r="C138" s="161">
        <v>0</v>
      </c>
      <c r="D138" s="161">
        <v>0</v>
      </c>
      <c r="E138" s="161">
        <v>0</v>
      </c>
      <c r="F138" s="161">
        <v>0</v>
      </c>
      <c r="G138" s="161">
        <v>0</v>
      </c>
      <c r="H138" s="161">
        <v>0</v>
      </c>
      <c r="I138" s="161">
        <v>0</v>
      </c>
      <c r="J138" s="161">
        <v>0</v>
      </c>
      <c r="K138" s="161">
        <v>0</v>
      </c>
      <c r="L138" s="161">
        <v>0</v>
      </c>
      <c r="M138" s="161">
        <v>0</v>
      </c>
      <c r="N138" s="161">
        <v>0</v>
      </c>
      <c r="O138" s="161">
        <v>0</v>
      </c>
      <c r="P138" s="161">
        <v>0</v>
      </c>
      <c r="Q138" s="161">
        <v>0</v>
      </c>
      <c r="R138" s="161">
        <v>0</v>
      </c>
      <c r="S138" s="161">
        <v>0</v>
      </c>
      <c r="T138" s="161">
        <v>0</v>
      </c>
      <c r="U138" s="161">
        <v>0</v>
      </c>
      <c r="V138" s="161">
        <v>0</v>
      </c>
      <c r="W138" s="161">
        <v>0</v>
      </c>
      <c r="X138" s="161">
        <v>0</v>
      </c>
      <c r="Y138" s="161">
        <v>0</v>
      </c>
      <c r="Z138" s="161">
        <v>0</v>
      </c>
      <c r="AA138" s="161">
        <v>0</v>
      </c>
      <c r="AB138" s="161">
        <v>0</v>
      </c>
      <c r="AC138" s="161">
        <v>0</v>
      </c>
      <c r="AD138" s="161">
        <v>0</v>
      </c>
      <c r="AE138" s="161">
        <v>0</v>
      </c>
      <c r="AF138" s="161">
        <v>0</v>
      </c>
      <c r="AG138" s="161">
        <v>0</v>
      </c>
      <c r="AH138" s="161">
        <v>0</v>
      </c>
      <c r="AI138" s="161">
        <v>0</v>
      </c>
      <c r="AJ138" s="161">
        <v>0</v>
      </c>
      <c r="AK138" s="161">
        <v>0</v>
      </c>
      <c r="AL138" s="161">
        <v>0</v>
      </c>
      <c r="AM138" s="161">
        <v>0</v>
      </c>
      <c r="AN138" s="161">
        <v>0</v>
      </c>
      <c r="AO138" s="161">
        <v>0</v>
      </c>
      <c r="AP138" s="161">
        <v>0</v>
      </c>
      <c r="AQ138" s="161">
        <v>0</v>
      </c>
      <c r="AR138" s="161">
        <v>0</v>
      </c>
      <c r="AS138" s="161">
        <v>0</v>
      </c>
      <c r="AT138" s="161">
        <v>0</v>
      </c>
      <c r="AU138" s="161">
        <v>0</v>
      </c>
      <c r="AV138" s="161">
        <v>0</v>
      </c>
      <c r="AW138" s="161">
        <v>0</v>
      </c>
      <c r="AX138" s="161">
        <v>0</v>
      </c>
      <c r="AY138" s="161">
        <v>0</v>
      </c>
      <c r="AZ138" s="161">
        <v>0</v>
      </c>
      <c r="BA138" s="161">
        <v>0</v>
      </c>
      <c r="BB138" s="161">
        <v>0</v>
      </c>
      <c r="BC138" s="161">
        <v>0</v>
      </c>
      <c r="BD138" s="161">
        <v>0</v>
      </c>
      <c r="BE138" s="161">
        <v>0</v>
      </c>
      <c r="BF138" s="161">
        <v>0</v>
      </c>
      <c r="BG138" s="161">
        <v>0</v>
      </c>
      <c r="BH138" s="161">
        <v>0</v>
      </c>
      <c r="BI138" s="161">
        <v>0</v>
      </c>
      <c r="BJ138" s="161">
        <v>0</v>
      </c>
      <c r="BK138" s="161">
        <v>0</v>
      </c>
    </row>
    <row r="139" spans="1:63" ht="14.25" customHeight="1" x14ac:dyDescent="0.35">
      <c r="A139" s="72" t="s">
        <v>148</v>
      </c>
      <c r="B139" s="161">
        <v>0</v>
      </c>
      <c r="C139" s="161">
        <v>0</v>
      </c>
      <c r="D139" s="161">
        <v>0</v>
      </c>
      <c r="E139" s="161">
        <v>0</v>
      </c>
      <c r="F139" s="161">
        <v>0</v>
      </c>
      <c r="G139" s="161">
        <v>0</v>
      </c>
      <c r="H139" s="161">
        <v>0</v>
      </c>
      <c r="I139" s="161">
        <v>0</v>
      </c>
      <c r="J139" s="161">
        <v>0</v>
      </c>
      <c r="K139" s="161">
        <v>0</v>
      </c>
      <c r="L139" s="161">
        <v>0</v>
      </c>
      <c r="M139" s="161">
        <v>0</v>
      </c>
      <c r="N139" s="161">
        <v>0</v>
      </c>
      <c r="O139" s="161">
        <v>0</v>
      </c>
      <c r="P139" s="161">
        <v>0</v>
      </c>
      <c r="Q139" s="161">
        <v>0</v>
      </c>
      <c r="R139" s="161">
        <v>0</v>
      </c>
      <c r="S139" s="161">
        <v>0</v>
      </c>
      <c r="T139" s="161">
        <v>0</v>
      </c>
      <c r="U139" s="161">
        <v>0</v>
      </c>
      <c r="V139" s="161">
        <v>0</v>
      </c>
      <c r="W139" s="161">
        <v>0</v>
      </c>
      <c r="X139" s="161">
        <v>0</v>
      </c>
      <c r="Y139" s="161">
        <v>0</v>
      </c>
      <c r="Z139" s="161">
        <v>0</v>
      </c>
      <c r="AA139" s="161">
        <v>0</v>
      </c>
      <c r="AB139" s="161">
        <v>0</v>
      </c>
      <c r="AC139" s="161">
        <v>0</v>
      </c>
      <c r="AD139" s="161">
        <v>0</v>
      </c>
      <c r="AE139" s="161">
        <v>0</v>
      </c>
      <c r="AF139" s="161">
        <v>0</v>
      </c>
      <c r="AG139" s="161">
        <v>0</v>
      </c>
      <c r="AH139" s="161">
        <v>0</v>
      </c>
      <c r="AI139" s="161">
        <v>0</v>
      </c>
      <c r="AJ139" s="161">
        <v>0</v>
      </c>
      <c r="AK139" s="161">
        <v>0</v>
      </c>
      <c r="AL139" s="161">
        <v>0</v>
      </c>
      <c r="AM139" s="161">
        <v>0</v>
      </c>
      <c r="AN139" s="161">
        <v>0</v>
      </c>
      <c r="AO139" s="161">
        <v>0</v>
      </c>
      <c r="AP139" s="161">
        <v>0</v>
      </c>
      <c r="AQ139" s="161">
        <v>0</v>
      </c>
      <c r="AR139" s="161">
        <v>0</v>
      </c>
      <c r="AS139" s="161">
        <v>0</v>
      </c>
      <c r="AT139" s="161">
        <v>0</v>
      </c>
      <c r="AU139" s="161">
        <v>0</v>
      </c>
      <c r="AV139" s="161">
        <v>0</v>
      </c>
      <c r="AW139" s="161">
        <v>0</v>
      </c>
      <c r="AX139" s="161">
        <v>0</v>
      </c>
      <c r="AY139" s="161">
        <v>0</v>
      </c>
      <c r="AZ139" s="161">
        <v>0</v>
      </c>
      <c r="BA139" s="161">
        <v>0</v>
      </c>
      <c r="BB139" s="161">
        <v>0</v>
      </c>
      <c r="BC139" s="161">
        <v>0</v>
      </c>
      <c r="BD139" s="161">
        <v>0</v>
      </c>
      <c r="BE139" s="161">
        <v>0</v>
      </c>
      <c r="BF139" s="161">
        <v>0</v>
      </c>
      <c r="BG139" s="161">
        <v>0</v>
      </c>
      <c r="BH139" s="161">
        <v>0</v>
      </c>
      <c r="BI139" s="161">
        <v>0</v>
      </c>
      <c r="BJ139" s="161">
        <v>0</v>
      </c>
      <c r="BK139" s="161">
        <v>0</v>
      </c>
    </row>
    <row r="140" spans="1:63" ht="14.25" customHeight="1" x14ac:dyDescent="0.35">
      <c r="A140" s="72" t="s">
        <v>149</v>
      </c>
      <c r="B140" s="161">
        <v>0</v>
      </c>
      <c r="C140" s="161">
        <v>0</v>
      </c>
      <c r="D140" s="161">
        <v>0</v>
      </c>
      <c r="E140" s="161">
        <v>0</v>
      </c>
      <c r="F140" s="161">
        <v>0</v>
      </c>
      <c r="G140" s="161">
        <v>0</v>
      </c>
      <c r="H140" s="161">
        <v>0</v>
      </c>
      <c r="I140" s="161">
        <v>0</v>
      </c>
      <c r="J140" s="161">
        <v>0</v>
      </c>
      <c r="K140" s="161">
        <v>0</v>
      </c>
      <c r="L140" s="161">
        <v>0</v>
      </c>
      <c r="M140" s="161">
        <v>0</v>
      </c>
      <c r="N140" s="161">
        <v>0</v>
      </c>
      <c r="O140" s="161">
        <v>0</v>
      </c>
      <c r="P140" s="161">
        <v>0</v>
      </c>
      <c r="Q140" s="161">
        <v>0</v>
      </c>
      <c r="R140" s="161">
        <v>0</v>
      </c>
      <c r="S140" s="161">
        <v>0</v>
      </c>
      <c r="T140" s="161">
        <v>0</v>
      </c>
      <c r="U140" s="161">
        <v>0</v>
      </c>
      <c r="V140" s="161">
        <v>0</v>
      </c>
      <c r="W140" s="161">
        <v>0</v>
      </c>
      <c r="X140" s="161">
        <v>0</v>
      </c>
      <c r="Y140" s="161">
        <v>0</v>
      </c>
      <c r="Z140" s="161">
        <v>0</v>
      </c>
      <c r="AA140" s="161">
        <v>0</v>
      </c>
      <c r="AB140" s="161">
        <v>0</v>
      </c>
      <c r="AC140" s="161">
        <v>0</v>
      </c>
      <c r="AD140" s="161">
        <v>0</v>
      </c>
      <c r="AE140" s="161">
        <v>0</v>
      </c>
      <c r="AF140" s="161">
        <v>0</v>
      </c>
      <c r="AG140" s="161">
        <v>0</v>
      </c>
      <c r="AH140" s="161">
        <v>0</v>
      </c>
      <c r="AI140" s="161">
        <v>0</v>
      </c>
      <c r="AJ140" s="161">
        <v>0</v>
      </c>
      <c r="AK140" s="161">
        <v>0</v>
      </c>
      <c r="AL140" s="161">
        <v>0</v>
      </c>
      <c r="AM140" s="161">
        <v>0</v>
      </c>
      <c r="AN140" s="161">
        <v>0</v>
      </c>
      <c r="AO140" s="161">
        <v>0</v>
      </c>
      <c r="AP140" s="161">
        <v>0</v>
      </c>
      <c r="AQ140" s="161">
        <v>0</v>
      </c>
      <c r="AR140" s="161">
        <v>0</v>
      </c>
      <c r="AS140" s="161">
        <v>0</v>
      </c>
      <c r="AT140" s="161">
        <v>0</v>
      </c>
      <c r="AU140" s="161">
        <v>0</v>
      </c>
      <c r="AV140" s="161">
        <v>0</v>
      </c>
      <c r="AW140" s="161">
        <v>0</v>
      </c>
      <c r="AX140" s="161">
        <v>0</v>
      </c>
      <c r="AY140" s="161">
        <v>0</v>
      </c>
      <c r="AZ140" s="161">
        <v>0</v>
      </c>
      <c r="BA140" s="161">
        <v>0</v>
      </c>
      <c r="BB140" s="161">
        <v>0</v>
      </c>
      <c r="BC140" s="161">
        <v>0</v>
      </c>
      <c r="BD140" s="161">
        <v>0</v>
      </c>
      <c r="BE140" s="161">
        <v>0</v>
      </c>
      <c r="BF140" s="161">
        <v>0</v>
      </c>
      <c r="BG140" s="161">
        <v>0</v>
      </c>
      <c r="BH140" s="161">
        <v>0</v>
      </c>
      <c r="BI140" s="161">
        <v>0</v>
      </c>
      <c r="BJ140" s="161">
        <v>0</v>
      </c>
      <c r="BK140" s="161">
        <v>0</v>
      </c>
    </row>
    <row r="142" spans="1:63" ht="14.25" customHeight="1" x14ac:dyDescent="0.35">
      <c r="A142" s="332" t="s">
        <v>1177</v>
      </c>
      <c r="B142" s="4"/>
    </row>
    <row r="143" spans="1:63" ht="14.25" customHeight="1" x14ac:dyDescent="0.35">
      <c r="A143" s="31"/>
      <c r="B143" s="4"/>
    </row>
    <row r="144" spans="1:63" ht="14.25" customHeight="1" x14ac:dyDescent="0.35">
      <c r="A144" s="59" t="s">
        <v>309</v>
      </c>
    </row>
    <row r="145" spans="1:36" ht="14.25" customHeight="1" x14ac:dyDescent="0.35">
      <c r="A145" s="57" t="s">
        <v>30</v>
      </c>
    </row>
    <row r="146" spans="1:36" ht="14.25" customHeight="1" x14ac:dyDescent="0.35">
      <c r="A146" s="68">
        <v>2100</v>
      </c>
    </row>
    <row r="147" spans="1:36" ht="14.25" customHeight="1" x14ac:dyDescent="0.35">
      <c r="A147" s="162" t="s">
        <v>1434</v>
      </c>
    </row>
    <row r="148" spans="1:36" ht="14.25" customHeight="1" x14ac:dyDescent="0.35">
      <c r="A148" s="7" t="s">
        <v>548</v>
      </c>
      <c r="B148" s="57" t="s">
        <v>186</v>
      </c>
      <c r="C148" s="79"/>
      <c r="D148" s="79"/>
    </row>
    <row r="149" spans="1:36" ht="14.25" customHeight="1" x14ac:dyDescent="0.35">
      <c r="A149" s="72" t="s">
        <v>302</v>
      </c>
      <c r="B149" s="160">
        <v>0.03</v>
      </c>
      <c r="C149" s="81"/>
      <c r="D149" s="81"/>
    </row>
    <row r="150" spans="1:36" ht="14.25" customHeight="1" x14ac:dyDescent="0.35">
      <c r="A150" s="72" t="s">
        <v>154</v>
      </c>
      <c r="B150" s="160">
        <v>0.03</v>
      </c>
    </row>
    <row r="151" spans="1:36" ht="14.25" customHeight="1" x14ac:dyDescent="0.35">
      <c r="A151" s="72" t="s">
        <v>155</v>
      </c>
      <c r="B151" s="160">
        <v>0.03</v>
      </c>
    </row>
    <row r="152" spans="1:36" ht="14.25" customHeight="1" x14ac:dyDescent="0.35">
      <c r="A152" s="72" t="s">
        <v>156</v>
      </c>
      <c r="B152" s="160">
        <v>0.03</v>
      </c>
    </row>
    <row r="153" spans="1:36" ht="14.25" customHeight="1" x14ac:dyDescent="0.35">
      <c r="A153" s="72" t="s">
        <v>157</v>
      </c>
      <c r="B153" s="160">
        <v>0.03</v>
      </c>
      <c r="E153" s="79"/>
      <c r="F153" s="79"/>
      <c r="G153" s="79"/>
      <c r="H153" s="79"/>
      <c r="I153" s="79"/>
      <c r="J153" s="79"/>
      <c r="K153" s="79"/>
      <c r="L153" s="79"/>
      <c r="M153" s="79"/>
      <c r="N153" s="79"/>
      <c r="O153" s="79"/>
      <c r="P153" s="79"/>
      <c r="Q153" s="79"/>
      <c r="R153" s="79"/>
      <c r="S153" s="79"/>
      <c r="T153" s="79"/>
      <c r="U153" s="79"/>
      <c r="V153" s="79"/>
      <c r="W153" s="79"/>
      <c r="X153" s="79"/>
      <c r="Y153" s="79"/>
      <c r="Z153" s="79"/>
      <c r="AA153" s="79"/>
      <c r="AB153" s="79"/>
      <c r="AC153" s="80"/>
      <c r="AD153" s="80"/>
      <c r="AE153" s="80"/>
      <c r="AF153" s="80"/>
      <c r="AG153" s="80"/>
      <c r="AH153" s="80"/>
      <c r="AI153" s="80"/>
      <c r="AJ153" s="80"/>
    </row>
    <row r="154" spans="1:36" ht="14.25" customHeight="1" x14ac:dyDescent="0.35">
      <c r="A154" s="72" t="s">
        <v>224</v>
      </c>
      <c r="B154" s="160">
        <v>0.03</v>
      </c>
      <c r="E154" s="81"/>
      <c r="F154" s="81"/>
      <c r="G154" s="81"/>
      <c r="H154" s="81"/>
      <c r="I154" s="81"/>
      <c r="J154" s="81"/>
      <c r="K154" s="81"/>
      <c r="L154" s="81"/>
      <c r="M154" s="81"/>
      <c r="N154" s="81"/>
      <c r="O154" s="81"/>
      <c r="P154" s="81"/>
      <c r="Q154" s="81"/>
      <c r="R154" s="81"/>
      <c r="S154" s="81"/>
      <c r="T154" s="81"/>
      <c r="U154" s="81"/>
      <c r="V154" s="81"/>
      <c r="W154" s="81"/>
      <c r="X154" s="81"/>
      <c r="Y154" s="81"/>
      <c r="Z154" s="81"/>
      <c r="AA154" s="81"/>
      <c r="AB154" s="81"/>
      <c r="AC154" s="81"/>
      <c r="AD154" s="81"/>
      <c r="AE154" s="81"/>
      <c r="AF154" s="81"/>
      <c r="AG154" s="81"/>
      <c r="AH154" s="81"/>
      <c r="AI154" s="81"/>
      <c r="AJ154" s="81"/>
    </row>
    <row r="155" spans="1:36" ht="14.25" customHeight="1" x14ac:dyDescent="0.35">
      <c r="A155" s="72" t="s">
        <v>159</v>
      </c>
      <c r="B155" s="160">
        <v>0.03</v>
      </c>
    </row>
    <row r="156" spans="1:36" ht="14.25" customHeight="1" x14ac:dyDescent="0.35">
      <c r="A156" s="72" t="s">
        <v>160</v>
      </c>
      <c r="B156" s="160">
        <v>0.03</v>
      </c>
    </row>
    <row r="157" spans="1:36" ht="14.25" customHeight="1" x14ac:dyDescent="0.35">
      <c r="A157" s="72" t="s">
        <v>161</v>
      </c>
      <c r="B157" s="160">
        <v>0.03</v>
      </c>
    </row>
    <row r="158" spans="1:36" ht="14.25" customHeight="1" x14ac:dyDescent="0.35">
      <c r="A158" s="72" t="s">
        <v>162</v>
      </c>
      <c r="B158" s="160">
        <v>0.03</v>
      </c>
    </row>
    <row r="159" spans="1:36" ht="14.25" customHeight="1" x14ac:dyDescent="0.35">
      <c r="A159" s="72" t="s">
        <v>163</v>
      </c>
      <c r="B159" s="160">
        <v>0.03</v>
      </c>
    </row>
    <row r="160" spans="1:36" ht="14.25" customHeight="1" x14ac:dyDescent="0.35">
      <c r="A160" s="72" t="s">
        <v>164</v>
      </c>
      <c r="B160" s="160">
        <v>0.03</v>
      </c>
    </row>
    <row r="161" spans="1:2" ht="14.25" customHeight="1" x14ac:dyDescent="0.35">
      <c r="A161" s="72" t="s">
        <v>165</v>
      </c>
      <c r="B161" s="160">
        <v>0.03</v>
      </c>
    </row>
    <row r="162" spans="1:2" ht="14.25" customHeight="1" x14ac:dyDescent="0.35">
      <c r="A162" s="72" t="s">
        <v>166</v>
      </c>
      <c r="B162" s="160">
        <v>0.03</v>
      </c>
    </row>
    <row r="163" spans="1:2" ht="14.25" customHeight="1" x14ac:dyDescent="0.35">
      <c r="A163" s="72" t="s">
        <v>167</v>
      </c>
      <c r="B163" s="160">
        <v>0.03</v>
      </c>
    </row>
    <row r="164" spans="1:2" ht="14.25" customHeight="1" x14ac:dyDescent="0.35">
      <c r="A164" s="72" t="s">
        <v>168</v>
      </c>
      <c r="B164" s="160">
        <v>0.03</v>
      </c>
    </row>
    <row r="165" spans="1:2" ht="14.25" customHeight="1" x14ac:dyDescent="0.35">
      <c r="A165" s="72" t="s">
        <v>303</v>
      </c>
      <c r="B165" s="160">
        <v>0.03</v>
      </c>
    </row>
    <row r="166" spans="1:2" ht="14.25" customHeight="1" x14ac:dyDescent="0.35">
      <c r="A166" s="72" t="s">
        <v>170</v>
      </c>
      <c r="B166" s="160">
        <v>0.03</v>
      </c>
    </row>
    <row r="167" spans="1:2" ht="14.25" customHeight="1" x14ac:dyDescent="0.35">
      <c r="A167" s="72" t="s">
        <v>171</v>
      </c>
      <c r="B167" s="160">
        <v>0.03</v>
      </c>
    </row>
    <row r="168" spans="1:2" ht="14.25" customHeight="1" x14ac:dyDescent="0.35">
      <c r="A168" s="72" t="s">
        <v>172</v>
      </c>
      <c r="B168" s="160">
        <v>0.03</v>
      </c>
    </row>
    <row r="169" spans="1:2" ht="14.25" customHeight="1" x14ac:dyDescent="0.35">
      <c r="A169" s="72" t="s">
        <v>173</v>
      </c>
      <c r="B169" s="160">
        <v>0.03</v>
      </c>
    </row>
    <row r="170" spans="1:2" ht="14.25" customHeight="1" x14ac:dyDescent="0.35">
      <c r="A170" s="72" t="s">
        <v>174</v>
      </c>
      <c r="B170" s="160">
        <v>0.03</v>
      </c>
    </row>
    <row r="171" spans="1:2" ht="14.25" customHeight="1" x14ac:dyDescent="0.35">
      <c r="A171" s="72" t="s">
        <v>175</v>
      </c>
      <c r="B171" s="160">
        <v>0.03</v>
      </c>
    </row>
    <row r="172" spans="1:2" ht="14.25" customHeight="1" x14ac:dyDescent="0.35">
      <c r="A172" s="72" t="s">
        <v>176</v>
      </c>
      <c r="B172" s="160">
        <v>0.03</v>
      </c>
    </row>
    <row r="173" spans="1:2" ht="14.25" customHeight="1" x14ac:dyDescent="0.35">
      <c r="A173" s="72" t="s">
        <v>177</v>
      </c>
      <c r="B173" s="160">
        <v>0.03</v>
      </c>
    </row>
    <row r="174" spans="1:2" ht="14.25" customHeight="1" x14ac:dyDescent="0.35">
      <c r="A174" s="72" t="s">
        <v>178</v>
      </c>
      <c r="B174" s="160">
        <v>0.03</v>
      </c>
    </row>
    <row r="175" spans="1:2" ht="14.25" customHeight="1" x14ac:dyDescent="0.35">
      <c r="A175" s="72" t="s">
        <v>179</v>
      </c>
      <c r="B175" s="160">
        <v>0.03</v>
      </c>
    </row>
    <row r="176" spans="1:2" ht="14.25" customHeight="1" x14ac:dyDescent="0.35">
      <c r="A176" s="72" t="s">
        <v>142</v>
      </c>
      <c r="B176" s="160">
        <v>0.03</v>
      </c>
    </row>
    <row r="177" spans="1:87" ht="14.25" customHeight="1" x14ac:dyDescent="0.35">
      <c r="A177" s="72" t="s">
        <v>203</v>
      </c>
      <c r="B177" s="160">
        <v>0.03</v>
      </c>
    </row>
    <row r="178" spans="1:87" ht="14.25" customHeight="1" x14ac:dyDescent="0.35">
      <c r="A178" s="72" t="s">
        <v>225</v>
      </c>
      <c r="B178" s="160">
        <v>0.03</v>
      </c>
    </row>
    <row r="179" spans="1:87" ht="14.25" customHeight="1" x14ac:dyDescent="0.35">
      <c r="A179" s="72" t="s">
        <v>204</v>
      </c>
      <c r="B179" s="160">
        <v>0.03</v>
      </c>
    </row>
    <row r="180" spans="1:87" ht="14.25" customHeight="1" x14ac:dyDescent="0.35">
      <c r="A180" s="72" t="s">
        <v>146</v>
      </c>
      <c r="B180" s="160">
        <v>0.03</v>
      </c>
    </row>
    <row r="181" spans="1:87" ht="14.25" customHeight="1" x14ac:dyDescent="0.35">
      <c r="A181" s="72" t="s">
        <v>205</v>
      </c>
      <c r="B181" s="160">
        <v>0.03</v>
      </c>
    </row>
    <row r="182" spans="1:87" ht="14.25" customHeight="1" x14ac:dyDescent="0.35">
      <c r="A182" s="72" t="s">
        <v>148</v>
      </c>
      <c r="B182" s="160">
        <v>0.03</v>
      </c>
    </row>
    <row r="183" spans="1:87" ht="14.25" customHeight="1" x14ac:dyDescent="0.35">
      <c r="A183" s="72" t="s">
        <v>149</v>
      </c>
      <c r="B183" s="160">
        <v>0.03</v>
      </c>
    </row>
    <row r="185" spans="1:87" ht="14.25" customHeight="1" x14ac:dyDescent="0.35">
      <c r="A185" s="330" t="s">
        <v>1180</v>
      </c>
    </row>
    <row r="187" spans="1:87" ht="14.25" customHeight="1" x14ac:dyDescent="0.35">
      <c r="A187" s="162" t="s">
        <v>1180</v>
      </c>
    </row>
    <row r="188" spans="1:87" ht="14.25" customHeight="1" x14ac:dyDescent="0.35">
      <c r="A188" s="7" t="s">
        <v>548</v>
      </c>
      <c r="B188" s="57">
        <v>2015</v>
      </c>
      <c r="C188" s="57">
        <f t="shared" ref="C188:AH188" si="0">+B188+1</f>
        <v>2016</v>
      </c>
      <c r="D188" s="57">
        <f t="shared" si="0"/>
        <v>2017</v>
      </c>
      <c r="E188" s="57">
        <f t="shared" si="0"/>
        <v>2018</v>
      </c>
      <c r="F188" s="57">
        <f t="shared" si="0"/>
        <v>2019</v>
      </c>
      <c r="G188" s="57">
        <f t="shared" si="0"/>
        <v>2020</v>
      </c>
      <c r="H188" s="57">
        <f t="shared" si="0"/>
        <v>2021</v>
      </c>
      <c r="I188" s="57">
        <f t="shared" si="0"/>
        <v>2022</v>
      </c>
      <c r="J188" s="57">
        <f t="shared" si="0"/>
        <v>2023</v>
      </c>
      <c r="K188" s="57">
        <f t="shared" si="0"/>
        <v>2024</v>
      </c>
      <c r="L188" s="57">
        <f t="shared" si="0"/>
        <v>2025</v>
      </c>
      <c r="M188" s="57">
        <f t="shared" si="0"/>
        <v>2026</v>
      </c>
      <c r="N188" s="57">
        <f t="shared" si="0"/>
        <v>2027</v>
      </c>
      <c r="O188" s="57">
        <f t="shared" si="0"/>
        <v>2028</v>
      </c>
      <c r="P188" s="57">
        <f t="shared" si="0"/>
        <v>2029</v>
      </c>
      <c r="Q188" s="57">
        <f t="shared" si="0"/>
        <v>2030</v>
      </c>
      <c r="R188" s="57">
        <f t="shared" si="0"/>
        <v>2031</v>
      </c>
      <c r="S188" s="57">
        <f t="shared" si="0"/>
        <v>2032</v>
      </c>
      <c r="T188" s="57">
        <f t="shared" si="0"/>
        <v>2033</v>
      </c>
      <c r="U188" s="57">
        <f t="shared" si="0"/>
        <v>2034</v>
      </c>
      <c r="V188" s="57">
        <f t="shared" si="0"/>
        <v>2035</v>
      </c>
      <c r="W188" s="57">
        <f t="shared" si="0"/>
        <v>2036</v>
      </c>
      <c r="X188" s="57">
        <f t="shared" si="0"/>
        <v>2037</v>
      </c>
      <c r="Y188" s="57">
        <f t="shared" si="0"/>
        <v>2038</v>
      </c>
      <c r="Z188" s="57">
        <f t="shared" si="0"/>
        <v>2039</v>
      </c>
      <c r="AA188" s="57">
        <f t="shared" si="0"/>
        <v>2040</v>
      </c>
      <c r="AB188" s="57">
        <f t="shared" si="0"/>
        <v>2041</v>
      </c>
      <c r="AC188" s="57">
        <f t="shared" si="0"/>
        <v>2042</v>
      </c>
      <c r="AD188" s="57">
        <f t="shared" si="0"/>
        <v>2043</v>
      </c>
      <c r="AE188" s="57">
        <f t="shared" si="0"/>
        <v>2044</v>
      </c>
      <c r="AF188" s="57">
        <f t="shared" si="0"/>
        <v>2045</v>
      </c>
      <c r="AG188" s="57">
        <f t="shared" si="0"/>
        <v>2046</v>
      </c>
      <c r="AH188" s="57">
        <f t="shared" si="0"/>
        <v>2047</v>
      </c>
      <c r="AI188" s="57">
        <f t="shared" ref="AI188:BN188" si="1">+AH188+1</f>
        <v>2048</v>
      </c>
      <c r="AJ188" s="57">
        <f t="shared" si="1"/>
        <v>2049</v>
      </c>
      <c r="AK188" s="57">
        <f t="shared" si="1"/>
        <v>2050</v>
      </c>
      <c r="AL188" s="57">
        <f t="shared" si="1"/>
        <v>2051</v>
      </c>
      <c r="AM188" s="57">
        <f t="shared" si="1"/>
        <v>2052</v>
      </c>
      <c r="AN188" s="57">
        <f t="shared" si="1"/>
        <v>2053</v>
      </c>
      <c r="AO188" s="57">
        <f t="shared" si="1"/>
        <v>2054</v>
      </c>
      <c r="AP188" s="57">
        <f t="shared" si="1"/>
        <v>2055</v>
      </c>
      <c r="AQ188" s="57">
        <f t="shared" si="1"/>
        <v>2056</v>
      </c>
      <c r="AR188" s="57">
        <f t="shared" si="1"/>
        <v>2057</v>
      </c>
      <c r="AS188" s="57">
        <f t="shared" si="1"/>
        <v>2058</v>
      </c>
      <c r="AT188" s="57">
        <f t="shared" si="1"/>
        <v>2059</v>
      </c>
      <c r="AU188" s="57">
        <f t="shared" si="1"/>
        <v>2060</v>
      </c>
      <c r="AV188" s="57">
        <f t="shared" si="1"/>
        <v>2061</v>
      </c>
      <c r="AW188" s="57">
        <f t="shared" si="1"/>
        <v>2062</v>
      </c>
      <c r="AX188" s="57">
        <f t="shared" si="1"/>
        <v>2063</v>
      </c>
      <c r="AY188" s="57">
        <f t="shared" si="1"/>
        <v>2064</v>
      </c>
      <c r="AZ188" s="57">
        <f t="shared" si="1"/>
        <v>2065</v>
      </c>
      <c r="BA188" s="57">
        <f t="shared" si="1"/>
        <v>2066</v>
      </c>
      <c r="BB188" s="57">
        <f t="shared" si="1"/>
        <v>2067</v>
      </c>
      <c r="BC188" s="57">
        <f t="shared" si="1"/>
        <v>2068</v>
      </c>
      <c r="BD188" s="57">
        <f t="shared" si="1"/>
        <v>2069</v>
      </c>
      <c r="BE188" s="57">
        <f t="shared" si="1"/>
        <v>2070</v>
      </c>
      <c r="BF188" s="57">
        <f t="shared" si="1"/>
        <v>2071</v>
      </c>
      <c r="BG188" s="57">
        <f t="shared" si="1"/>
        <v>2072</v>
      </c>
      <c r="BH188" s="57">
        <f t="shared" si="1"/>
        <v>2073</v>
      </c>
      <c r="BI188" s="57">
        <f t="shared" si="1"/>
        <v>2074</v>
      </c>
      <c r="BJ188" s="57">
        <f t="shared" si="1"/>
        <v>2075</v>
      </c>
      <c r="BK188" s="57">
        <f t="shared" si="1"/>
        <v>2076</v>
      </c>
      <c r="BL188" s="57">
        <f t="shared" si="1"/>
        <v>2077</v>
      </c>
      <c r="BM188" s="57">
        <f t="shared" si="1"/>
        <v>2078</v>
      </c>
      <c r="BN188" s="57">
        <f t="shared" si="1"/>
        <v>2079</v>
      </c>
      <c r="BO188" s="57">
        <f t="shared" ref="BO188:CI188" si="2">+BN188+1</f>
        <v>2080</v>
      </c>
      <c r="BP188" s="57">
        <f t="shared" si="2"/>
        <v>2081</v>
      </c>
      <c r="BQ188" s="57">
        <f t="shared" si="2"/>
        <v>2082</v>
      </c>
      <c r="BR188" s="57">
        <f t="shared" si="2"/>
        <v>2083</v>
      </c>
      <c r="BS188" s="57">
        <f t="shared" si="2"/>
        <v>2084</v>
      </c>
      <c r="BT188" s="57">
        <f t="shared" si="2"/>
        <v>2085</v>
      </c>
      <c r="BU188" s="57">
        <f t="shared" si="2"/>
        <v>2086</v>
      </c>
      <c r="BV188" s="57">
        <f t="shared" si="2"/>
        <v>2087</v>
      </c>
      <c r="BW188" s="57">
        <f t="shared" si="2"/>
        <v>2088</v>
      </c>
      <c r="BX188" s="57">
        <f t="shared" si="2"/>
        <v>2089</v>
      </c>
      <c r="BY188" s="57">
        <f t="shared" si="2"/>
        <v>2090</v>
      </c>
      <c r="BZ188" s="57">
        <f t="shared" si="2"/>
        <v>2091</v>
      </c>
      <c r="CA188" s="57">
        <f t="shared" si="2"/>
        <v>2092</v>
      </c>
      <c r="CB188" s="57">
        <f t="shared" si="2"/>
        <v>2093</v>
      </c>
      <c r="CC188" s="57">
        <f t="shared" si="2"/>
        <v>2094</v>
      </c>
      <c r="CD188" s="57">
        <f t="shared" si="2"/>
        <v>2095</v>
      </c>
      <c r="CE188" s="57">
        <f t="shared" si="2"/>
        <v>2096</v>
      </c>
      <c r="CF188" s="57">
        <f t="shared" si="2"/>
        <v>2097</v>
      </c>
      <c r="CG188" s="57">
        <f t="shared" si="2"/>
        <v>2098</v>
      </c>
      <c r="CH188" s="57">
        <f t="shared" si="2"/>
        <v>2099</v>
      </c>
      <c r="CI188" s="57">
        <f t="shared" si="2"/>
        <v>2100</v>
      </c>
    </row>
    <row r="189" spans="1:87" ht="14.25" customHeight="1" x14ac:dyDescent="0.35">
      <c r="A189" s="72" t="s">
        <v>302</v>
      </c>
      <c r="B189" s="475">
        <v>-1.0229372218108638E-2</v>
      </c>
      <c r="C189" s="474">
        <f t="shared" ref="C189:C195" si="3">+B189</f>
        <v>-1.0229372218108638E-2</v>
      </c>
      <c r="D189" s="474">
        <f t="shared" ref="D189:AJ189" si="4">C189+($AK189-$C189)/($AK$188-$C$188)</f>
        <v>-1.0530236106876539E-2</v>
      </c>
      <c r="E189" s="474">
        <f t="shared" si="4"/>
        <v>-1.083109999564444E-2</v>
      </c>
      <c r="F189" s="474">
        <f t="shared" si="4"/>
        <v>-1.1131963884412342E-2</v>
      </c>
      <c r="G189" s="474">
        <f t="shared" si="4"/>
        <v>-1.1432827773180243E-2</v>
      </c>
      <c r="H189" s="474">
        <f t="shared" si="4"/>
        <v>-1.1733691661948145E-2</v>
      </c>
      <c r="I189" s="474">
        <f t="shared" si="4"/>
        <v>-1.2034555550716046E-2</v>
      </c>
      <c r="J189" s="474">
        <f t="shared" si="4"/>
        <v>-1.2335419439483948E-2</v>
      </c>
      <c r="K189" s="474">
        <f t="shared" si="4"/>
        <v>-1.2636283328251849E-2</v>
      </c>
      <c r="L189" s="474">
        <f t="shared" si="4"/>
        <v>-1.2937147217019751E-2</v>
      </c>
      <c r="M189" s="474">
        <f t="shared" si="4"/>
        <v>-1.3238011105787652E-2</v>
      </c>
      <c r="N189" s="474">
        <f t="shared" si="4"/>
        <v>-1.3538874994555554E-2</v>
      </c>
      <c r="O189" s="474">
        <f t="shared" si="4"/>
        <v>-1.3839738883323455E-2</v>
      </c>
      <c r="P189" s="474">
        <f t="shared" si="4"/>
        <v>-1.4140602772091357E-2</v>
      </c>
      <c r="Q189" s="474">
        <f t="shared" si="4"/>
        <v>-1.4441466660859258E-2</v>
      </c>
      <c r="R189" s="474">
        <f t="shared" si="4"/>
        <v>-1.4742330549627159E-2</v>
      </c>
      <c r="S189" s="474">
        <f t="shared" si="4"/>
        <v>-1.5043194438395061E-2</v>
      </c>
      <c r="T189" s="474">
        <f t="shared" si="4"/>
        <v>-1.5344058327162962E-2</v>
      </c>
      <c r="U189" s="474">
        <f t="shared" si="4"/>
        <v>-1.5644922215930862E-2</v>
      </c>
      <c r="V189" s="474">
        <f t="shared" si="4"/>
        <v>-1.5945786104698764E-2</v>
      </c>
      <c r="W189" s="474">
        <f t="shared" si="4"/>
        <v>-1.6246649993466665E-2</v>
      </c>
      <c r="X189" s="474">
        <f t="shared" si="4"/>
        <v>-1.6547513882234566E-2</v>
      </c>
      <c r="Y189" s="474">
        <f t="shared" si="4"/>
        <v>-1.6848377771002468E-2</v>
      </c>
      <c r="Z189" s="474">
        <f t="shared" si="4"/>
        <v>-1.7149241659770369E-2</v>
      </c>
      <c r="AA189" s="474">
        <f t="shared" si="4"/>
        <v>-1.7450105548538271E-2</v>
      </c>
      <c r="AB189" s="474">
        <f t="shared" si="4"/>
        <v>-1.7750969437306172E-2</v>
      </c>
      <c r="AC189" s="474">
        <f t="shared" si="4"/>
        <v>-1.8051833326074074E-2</v>
      </c>
      <c r="AD189" s="474">
        <f t="shared" si="4"/>
        <v>-1.8352697214841975E-2</v>
      </c>
      <c r="AE189" s="474">
        <f t="shared" si="4"/>
        <v>-1.8653561103609877E-2</v>
      </c>
      <c r="AF189" s="474">
        <f t="shared" si="4"/>
        <v>-1.8954424992377778E-2</v>
      </c>
      <c r="AG189" s="474">
        <f t="shared" si="4"/>
        <v>-1.925528888114568E-2</v>
      </c>
      <c r="AH189" s="474">
        <f t="shared" si="4"/>
        <v>-1.9556152769913581E-2</v>
      </c>
      <c r="AI189" s="474">
        <f t="shared" si="4"/>
        <v>-1.9857016658681483E-2</v>
      </c>
      <c r="AJ189" s="474">
        <f t="shared" si="4"/>
        <v>-2.0157880547449384E-2</v>
      </c>
      <c r="AK189" s="474">
        <f>+B189*2</f>
        <v>-2.0458744436217275E-2</v>
      </c>
      <c r="AL189" s="474">
        <f t="shared" ref="AL189:BQ189" si="5">+AK189+($CI189-$AK189)/($CI$188-$AK$188)</f>
        <v>-2.0249569547492928E-2</v>
      </c>
      <c r="AM189" s="474">
        <f t="shared" si="5"/>
        <v>-2.0040394658768581E-2</v>
      </c>
      <c r="AN189" s="474">
        <f t="shared" si="5"/>
        <v>-1.9831219770044234E-2</v>
      </c>
      <c r="AO189" s="474">
        <f t="shared" si="5"/>
        <v>-1.9622044881319887E-2</v>
      </c>
      <c r="AP189" s="474">
        <f t="shared" si="5"/>
        <v>-1.941286999259554E-2</v>
      </c>
      <c r="AQ189" s="474">
        <f t="shared" si="5"/>
        <v>-1.9203695103871193E-2</v>
      </c>
      <c r="AR189" s="474">
        <f t="shared" si="5"/>
        <v>-1.8994520215146846E-2</v>
      </c>
      <c r="AS189" s="474">
        <f t="shared" si="5"/>
        <v>-1.8785345326422499E-2</v>
      </c>
      <c r="AT189" s="474">
        <f t="shared" si="5"/>
        <v>-1.8576170437698152E-2</v>
      </c>
      <c r="AU189" s="474">
        <f t="shared" si="5"/>
        <v>-1.8366995548973804E-2</v>
      </c>
      <c r="AV189" s="474">
        <f t="shared" si="5"/>
        <v>-1.8157820660249457E-2</v>
      </c>
      <c r="AW189" s="474">
        <f t="shared" si="5"/>
        <v>-1.794864577152511E-2</v>
      </c>
      <c r="AX189" s="474">
        <f t="shared" si="5"/>
        <v>-1.7739470882800763E-2</v>
      </c>
      <c r="AY189" s="474">
        <f t="shared" si="5"/>
        <v>-1.7530295994076416E-2</v>
      </c>
      <c r="AZ189" s="474">
        <f t="shared" si="5"/>
        <v>-1.7321121105352069E-2</v>
      </c>
      <c r="BA189" s="474">
        <f t="shared" si="5"/>
        <v>-1.7111946216627722E-2</v>
      </c>
      <c r="BB189" s="474">
        <f t="shared" si="5"/>
        <v>-1.6902771327903375E-2</v>
      </c>
      <c r="BC189" s="474">
        <f t="shared" si="5"/>
        <v>-1.6693596439179028E-2</v>
      </c>
      <c r="BD189" s="474">
        <f t="shared" si="5"/>
        <v>-1.6484421550454681E-2</v>
      </c>
      <c r="BE189" s="474">
        <f t="shared" si="5"/>
        <v>-1.6275246661730334E-2</v>
      </c>
      <c r="BF189" s="474">
        <f t="shared" si="5"/>
        <v>-1.6066071773005987E-2</v>
      </c>
      <c r="BG189" s="474">
        <f t="shared" si="5"/>
        <v>-1.585689688428164E-2</v>
      </c>
      <c r="BH189" s="474">
        <f t="shared" si="5"/>
        <v>-1.5647721995557293E-2</v>
      </c>
      <c r="BI189" s="474">
        <f t="shared" si="5"/>
        <v>-1.5438547106832947E-2</v>
      </c>
      <c r="BJ189" s="474">
        <f t="shared" si="5"/>
        <v>-1.5229372218108602E-2</v>
      </c>
      <c r="BK189" s="474">
        <f t="shared" si="5"/>
        <v>-1.5020197329384257E-2</v>
      </c>
      <c r="BL189" s="474">
        <f t="shared" si="5"/>
        <v>-1.4811022440659911E-2</v>
      </c>
      <c r="BM189" s="474">
        <f t="shared" si="5"/>
        <v>-1.4601847551935566E-2</v>
      </c>
      <c r="BN189" s="474">
        <f t="shared" si="5"/>
        <v>-1.4392672663211221E-2</v>
      </c>
      <c r="BO189" s="474">
        <f t="shared" si="5"/>
        <v>-1.4183497774486875E-2</v>
      </c>
      <c r="BP189" s="474">
        <f t="shared" si="5"/>
        <v>-1.397432288576253E-2</v>
      </c>
      <c r="BQ189" s="474">
        <f t="shared" si="5"/>
        <v>-1.3765147997038185E-2</v>
      </c>
      <c r="BR189" s="474">
        <f t="shared" ref="BR189:CH189" si="6">+BQ189+($CI189-$AK189)/($CI$188-$AK$188)</f>
        <v>-1.3555973108313839E-2</v>
      </c>
      <c r="BS189" s="474">
        <f t="shared" si="6"/>
        <v>-1.3346798219589494E-2</v>
      </c>
      <c r="BT189" s="474">
        <f t="shared" si="6"/>
        <v>-1.3137623330865149E-2</v>
      </c>
      <c r="BU189" s="474">
        <f t="shared" si="6"/>
        <v>-1.2928448442140804E-2</v>
      </c>
      <c r="BV189" s="474">
        <f t="shared" si="6"/>
        <v>-1.2719273553416458E-2</v>
      </c>
      <c r="BW189" s="474">
        <f t="shared" si="6"/>
        <v>-1.2510098664692113E-2</v>
      </c>
      <c r="BX189" s="474">
        <f t="shared" si="6"/>
        <v>-1.2300923775967768E-2</v>
      </c>
      <c r="BY189" s="474">
        <f t="shared" si="6"/>
        <v>-1.2091748887243422E-2</v>
      </c>
      <c r="BZ189" s="474">
        <f t="shared" si="6"/>
        <v>-1.1882573998519077E-2</v>
      </c>
      <c r="CA189" s="474">
        <f t="shared" si="6"/>
        <v>-1.1673399109794732E-2</v>
      </c>
      <c r="CB189" s="474">
        <f t="shared" si="6"/>
        <v>-1.1464224221070386E-2</v>
      </c>
      <c r="CC189" s="474">
        <f t="shared" si="6"/>
        <v>-1.1255049332346041E-2</v>
      </c>
      <c r="CD189" s="474">
        <f t="shared" si="6"/>
        <v>-1.1045874443621696E-2</v>
      </c>
      <c r="CE189" s="474">
        <f t="shared" si="6"/>
        <v>-1.083669955489735E-2</v>
      </c>
      <c r="CF189" s="474">
        <f t="shared" si="6"/>
        <v>-1.0627524666173005E-2</v>
      </c>
      <c r="CG189" s="474">
        <f t="shared" si="6"/>
        <v>-1.041834977744866E-2</v>
      </c>
      <c r="CH189" s="474">
        <f t="shared" si="6"/>
        <v>-1.0209174888724314E-2</v>
      </c>
      <c r="CI189" s="474">
        <v>-0.01</v>
      </c>
    </row>
    <row r="190" spans="1:87" ht="14.25" customHeight="1" x14ac:dyDescent="0.35">
      <c r="A190" s="72" t="s">
        <v>154</v>
      </c>
      <c r="B190" s="475">
        <v>-2.4437482657075748E-2</v>
      </c>
      <c r="C190" s="474">
        <f t="shared" si="3"/>
        <v>-2.4437482657075748E-2</v>
      </c>
      <c r="D190" s="474">
        <f t="shared" ref="D190:AJ190" si="7">C190+($AK190-$C190)/($AK$188-$C$188)</f>
        <v>-2.4437482657075748E-2</v>
      </c>
      <c r="E190" s="474">
        <f t="shared" si="7"/>
        <v>-2.4437482657075748E-2</v>
      </c>
      <c r="F190" s="474">
        <f t="shared" si="7"/>
        <v>-2.4437482657075748E-2</v>
      </c>
      <c r="G190" s="474">
        <f t="shared" si="7"/>
        <v>-2.4437482657075748E-2</v>
      </c>
      <c r="H190" s="474">
        <f t="shared" si="7"/>
        <v>-2.4437482657075748E-2</v>
      </c>
      <c r="I190" s="474">
        <f t="shared" si="7"/>
        <v>-2.4437482657075748E-2</v>
      </c>
      <c r="J190" s="474">
        <f t="shared" si="7"/>
        <v>-2.4437482657075748E-2</v>
      </c>
      <c r="K190" s="474">
        <f t="shared" si="7"/>
        <v>-2.4437482657075748E-2</v>
      </c>
      <c r="L190" s="474">
        <f t="shared" si="7"/>
        <v>-2.4437482657075748E-2</v>
      </c>
      <c r="M190" s="474">
        <f t="shared" si="7"/>
        <v>-2.4437482657075748E-2</v>
      </c>
      <c r="N190" s="474">
        <f t="shared" si="7"/>
        <v>-2.4437482657075748E-2</v>
      </c>
      <c r="O190" s="474">
        <f t="shared" si="7"/>
        <v>-2.4437482657075748E-2</v>
      </c>
      <c r="P190" s="474">
        <f t="shared" si="7"/>
        <v>-2.4437482657075748E-2</v>
      </c>
      <c r="Q190" s="474">
        <f t="shared" si="7"/>
        <v>-2.4437482657075748E-2</v>
      </c>
      <c r="R190" s="474">
        <f t="shared" si="7"/>
        <v>-2.4437482657075748E-2</v>
      </c>
      <c r="S190" s="474">
        <f t="shared" si="7"/>
        <v>-2.4437482657075748E-2</v>
      </c>
      <c r="T190" s="474">
        <f t="shared" si="7"/>
        <v>-2.4437482657075748E-2</v>
      </c>
      <c r="U190" s="474">
        <f t="shared" si="7"/>
        <v>-2.4437482657075748E-2</v>
      </c>
      <c r="V190" s="474">
        <f t="shared" si="7"/>
        <v>-2.4437482657075748E-2</v>
      </c>
      <c r="W190" s="474">
        <f t="shared" si="7"/>
        <v>-2.4437482657075748E-2</v>
      </c>
      <c r="X190" s="474">
        <f t="shared" si="7"/>
        <v>-2.4437482657075748E-2</v>
      </c>
      <c r="Y190" s="474">
        <f t="shared" si="7"/>
        <v>-2.4437482657075748E-2</v>
      </c>
      <c r="Z190" s="474">
        <f t="shared" si="7"/>
        <v>-2.4437482657075748E-2</v>
      </c>
      <c r="AA190" s="474">
        <f t="shared" si="7"/>
        <v>-2.4437482657075748E-2</v>
      </c>
      <c r="AB190" s="474">
        <f t="shared" si="7"/>
        <v>-2.4437482657075748E-2</v>
      </c>
      <c r="AC190" s="474">
        <f t="shared" si="7"/>
        <v>-2.4437482657075748E-2</v>
      </c>
      <c r="AD190" s="474">
        <f t="shared" si="7"/>
        <v>-2.4437482657075748E-2</v>
      </c>
      <c r="AE190" s="474">
        <f t="shared" si="7"/>
        <v>-2.4437482657075748E-2</v>
      </c>
      <c r="AF190" s="474">
        <f t="shared" si="7"/>
        <v>-2.4437482657075748E-2</v>
      </c>
      <c r="AG190" s="474">
        <f t="shared" si="7"/>
        <v>-2.4437482657075748E-2</v>
      </c>
      <c r="AH190" s="474">
        <f t="shared" si="7"/>
        <v>-2.4437482657075748E-2</v>
      </c>
      <c r="AI190" s="474">
        <f t="shared" si="7"/>
        <v>-2.4437482657075748E-2</v>
      </c>
      <c r="AJ190" s="474">
        <f t="shared" si="7"/>
        <v>-2.4437482657075748E-2</v>
      </c>
      <c r="AK190" s="474">
        <f>+B190</f>
        <v>-2.4437482657075748E-2</v>
      </c>
      <c r="AL190" s="474">
        <f t="shared" ref="AL190:BQ190" si="8">+AK190+($CI190-$AK190)/($CI$188-$AK$188)</f>
        <v>-2.4148733003934233E-2</v>
      </c>
      <c r="AM190" s="474">
        <f t="shared" si="8"/>
        <v>-2.3859983350792719E-2</v>
      </c>
      <c r="AN190" s="474">
        <f t="shared" si="8"/>
        <v>-2.3571233697651205E-2</v>
      </c>
      <c r="AO190" s="474">
        <f t="shared" si="8"/>
        <v>-2.328248404450969E-2</v>
      </c>
      <c r="AP190" s="474">
        <f t="shared" si="8"/>
        <v>-2.2993734391368176E-2</v>
      </c>
      <c r="AQ190" s="474">
        <f t="shared" si="8"/>
        <v>-2.2704984738226661E-2</v>
      </c>
      <c r="AR190" s="474">
        <f t="shared" si="8"/>
        <v>-2.2416235085085147E-2</v>
      </c>
      <c r="AS190" s="474">
        <f t="shared" si="8"/>
        <v>-2.2127485431943632E-2</v>
      </c>
      <c r="AT190" s="474">
        <f t="shared" si="8"/>
        <v>-2.1838735778802118E-2</v>
      </c>
      <c r="AU190" s="474">
        <f t="shared" si="8"/>
        <v>-2.1549986125660604E-2</v>
      </c>
      <c r="AV190" s="474">
        <f t="shared" si="8"/>
        <v>-2.1261236472519089E-2</v>
      </c>
      <c r="AW190" s="474">
        <f t="shared" si="8"/>
        <v>-2.0972486819377575E-2</v>
      </c>
      <c r="AX190" s="474">
        <f t="shared" si="8"/>
        <v>-2.068373716623606E-2</v>
      </c>
      <c r="AY190" s="474">
        <f t="shared" si="8"/>
        <v>-2.0394987513094546E-2</v>
      </c>
      <c r="AZ190" s="474">
        <f t="shared" si="8"/>
        <v>-2.0106237859953031E-2</v>
      </c>
      <c r="BA190" s="474">
        <f t="shared" si="8"/>
        <v>-1.9817488206811517E-2</v>
      </c>
      <c r="BB190" s="474">
        <f t="shared" si="8"/>
        <v>-1.9528738553670003E-2</v>
      </c>
      <c r="BC190" s="474">
        <f t="shared" si="8"/>
        <v>-1.9239988900528488E-2</v>
      </c>
      <c r="BD190" s="474">
        <f t="shared" si="8"/>
        <v>-1.8951239247386974E-2</v>
      </c>
      <c r="BE190" s="474">
        <f t="shared" si="8"/>
        <v>-1.8662489594245459E-2</v>
      </c>
      <c r="BF190" s="474">
        <f t="shared" si="8"/>
        <v>-1.8373739941103945E-2</v>
      </c>
      <c r="BG190" s="474">
        <f t="shared" si="8"/>
        <v>-1.808499028796243E-2</v>
      </c>
      <c r="BH190" s="474">
        <f t="shared" si="8"/>
        <v>-1.7796240634820916E-2</v>
      </c>
      <c r="BI190" s="474">
        <f t="shared" si="8"/>
        <v>-1.7507490981679402E-2</v>
      </c>
      <c r="BJ190" s="474">
        <f t="shared" si="8"/>
        <v>-1.7218741328537887E-2</v>
      </c>
      <c r="BK190" s="474">
        <f t="shared" si="8"/>
        <v>-1.6929991675396373E-2</v>
      </c>
      <c r="BL190" s="474">
        <f t="shared" si="8"/>
        <v>-1.6641242022254858E-2</v>
      </c>
      <c r="BM190" s="474">
        <f t="shared" si="8"/>
        <v>-1.6352492369113344E-2</v>
      </c>
      <c r="BN190" s="474">
        <f t="shared" si="8"/>
        <v>-1.6063742715971829E-2</v>
      </c>
      <c r="BO190" s="474">
        <f t="shared" si="8"/>
        <v>-1.5774993062830315E-2</v>
      </c>
      <c r="BP190" s="474">
        <f t="shared" si="8"/>
        <v>-1.54862434096888E-2</v>
      </c>
      <c r="BQ190" s="474">
        <f t="shared" si="8"/>
        <v>-1.5197493756547286E-2</v>
      </c>
      <c r="BR190" s="474">
        <f t="shared" ref="BR190:CH190" si="9">+BQ190+($CI190-$AK190)/($CI$188-$AK$188)</f>
        <v>-1.4908744103405772E-2</v>
      </c>
      <c r="BS190" s="474">
        <f t="shared" si="9"/>
        <v>-1.4619994450264257E-2</v>
      </c>
      <c r="BT190" s="474">
        <f t="shared" si="9"/>
        <v>-1.4331244797122743E-2</v>
      </c>
      <c r="BU190" s="474">
        <f t="shared" si="9"/>
        <v>-1.4042495143981228E-2</v>
      </c>
      <c r="BV190" s="474">
        <f t="shared" si="9"/>
        <v>-1.3753745490839714E-2</v>
      </c>
      <c r="BW190" s="474">
        <f t="shared" si="9"/>
        <v>-1.3464995837698199E-2</v>
      </c>
      <c r="BX190" s="474">
        <f t="shared" si="9"/>
        <v>-1.3176246184556685E-2</v>
      </c>
      <c r="BY190" s="474">
        <f t="shared" si="9"/>
        <v>-1.2887496531415171E-2</v>
      </c>
      <c r="BZ190" s="474">
        <f t="shared" si="9"/>
        <v>-1.2598746878273656E-2</v>
      </c>
      <c r="CA190" s="474">
        <f t="shared" si="9"/>
        <v>-1.2309997225132142E-2</v>
      </c>
      <c r="CB190" s="474">
        <f t="shared" si="9"/>
        <v>-1.2021247571990627E-2</v>
      </c>
      <c r="CC190" s="474">
        <f t="shared" si="9"/>
        <v>-1.1732497918849113E-2</v>
      </c>
      <c r="CD190" s="474">
        <f t="shared" si="9"/>
        <v>-1.1443748265707598E-2</v>
      </c>
      <c r="CE190" s="474">
        <f t="shared" si="9"/>
        <v>-1.1154998612566084E-2</v>
      </c>
      <c r="CF190" s="474">
        <f t="shared" si="9"/>
        <v>-1.086624895942457E-2</v>
      </c>
      <c r="CG190" s="474">
        <f t="shared" si="9"/>
        <v>-1.0577499306283055E-2</v>
      </c>
      <c r="CH190" s="474">
        <f t="shared" si="9"/>
        <v>-1.0288749653141541E-2</v>
      </c>
      <c r="CI190" s="474">
        <v>-0.01</v>
      </c>
    </row>
    <row r="191" spans="1:87" ht="14.25" customHeight="1" x14ac:dyDescent="0.35">
      <c r="A191" s="72" t="s">
        <v>155</v>
      </c>
      <c r="B191" s="475">
        <v>-1.7607958140227167E-2</v>
      </c>
      <c r="C191" s="474">
        <f t="shared" si="3"/>
        <v>-1.7607958140227167E-2</v>
      </c>
      <c r="D191" s="474">
        <f t="shared" ref="D191:AJ191" si="10">C191+($AK191-$C191)/($AK$188-$C$188)</f>
        <v>-1.7384194665514604E-2</v>
      </c>
      <c r="E191" s="474">
        <f t="shared" si="10"/>
        <v>-1.7160431190802041E-2</v>
      </c>
      <c r="F191" s="474">
        <f t="shared" si="10"/>
        <v>-1.6936667716089478E-2</v>
      </c>
      <c r="G191" s="474">
        <f t="shared" si="10"/>
        <v>-1.6712904241376916E-2</v>
      </c>
      <c r="H191" s="474">
        <f t="shared" si="10"/>
        <v>-1.6489140766664353E-2</v>
      </c>
      <c r="I191" s="474">
        <f t="shared" si="10"/>
        <v>-1.626537729195179E-2</v>
      </c>
      <c r="J191" s="474">
        <f t="shared" si="10"/>
        <v>-1.6041613817239227E-2</v>
      </c>
      <c r="K191" s="474">
        <f t="shared" si="10"/>
        <v>-1.5817850342526665E-2</v>
      </c>
      <c r="L191" s="474">
        <f t="shared" si="10"/>
        <v>-1.55940868678141E-2</v>
      </c>
      <c r="M191" s="474">
        <f t="shared" si="10"/>
        <v>-1.5370323393101536E-2</v>
      </c>
      <c r="N191" s="474">
        <f t="shared" si="10"/>
        <v>-1.5146559918388971E-2</v>
      </c>
      <c r="O191" s="474">
        <f t="shared" si="10"/>
        <v>-1.4922796443676407E-2</v>
      </c>
      <c r="P191" s="474">
        <f t="shared" si="10"/>
        <v>-1.4699032968963842E-2</v>
      </c>
      <c r="Q191" s="474">
        <f t="shared" si="10"/>
        <v>-1.4475269494251278E-2</v>
      </c>
      <c r="R191" s="474">
        <f t="shared" si="10"/>
        <v>-1.4251506019538713E-2</v>
      </c>
      <c r="S191" s="474">
        <f t="shared" si="10"/>
        <v>-1.4027742544826149E-2</v>
      </c>
      <c r="T191" s="474">
        <f t="shared" si="10"/>
        <v>-1.3803979070113584E-2</v>
      </c>
      <c r="U191" s="474">
        <f t="shared" si="10"/>
        <v>-1.358021559540102E-2</v>
      </c>
      <c r="V191" s="474">
        <f t="shared" si="10"/>
        <v>-1.3356452120688455E-2</v>
      </c>
      <c r="W191" s="474">
        <f t="shared" si="10"/>
        <v>-1.3132688645975891E-2</v>
      </c>
      <c r="X191" s="474">
        <f t="shared" si="10"/>
        <v>-1.2908925171263326E-2</v>
      </c>
      <c r="Y191" s="474">
        <f t="shared" si="10"/>
        <v>-1.2685161696550762E-2</v>
      </c>
      <c r="Z191" s="474">
        <f t="shared" si="10"/>
        <v>-1.2461398221838197E-2</v>
      </c>
      <c r="AA191" s="474">
        <f t="shared" si="10"/>
        <v>-1.2237634747125633E-2</v>
      </c>
      <c r="AB191" s="474">
        <f t="shared" si="10"/>
        <v>-1.2013871272413068E-2</v>
      </c>
      <c r="AC191" s="474">
        <f t="shared" si="10"/>
        <v>-1.1790107797700504E-2</v>
      </c>
      <c r="AD191" s="474">
        <f t="shared" si="10"/>
        <v>-1.1566344322987939E-2</v>
      </c>
      <c r="AE191" s="474">
        <f t="shared" si="10"/>
        <v>-1.1342580848275375E-2</v>
      </c>
      <c r="AF191" s="474">
        <f t="shared" si="10"/>
        <v>-1.111881737356281E-2</v>
      </c>
      <c r="AG191" s="474">
        <f t="shared" si="10"/>
        <v>-1.0895053898850246E-2</v>
      </c>
      <c r="AH191" s="474">
        <f t="shared" si="10"/>
        <v>-1.0671290424137682E-2</v>
      </c>
      <c r="AI191" s="474">
        <f t="shared" si="10"/>
        <v>-1.0447526949425117E-2</v>
      </c>
      <c r="AJ191" s="474">
        <f t="shared" si="10"/>
        <v>-1.0223763474712553E-2</v>
      </c>
      <c r="AK191" s="474">
        <v>-0.01</v>
      </c>
      <c r="AL191" s="474">
        <f t="shared" ref="AL191:BQ191" si="11">+AK191+($CI191-$AK191)/($CI$188-$AK$188)</f>
        <v>-0.01</v>
      </c>
      <c r="AM191" s="474">
        <f t="shared" si="11"/>
        <v>-0.01</v>
      </c>
      <c r="AN191" s="474">
        <f t="shared" si="11"/>
        <v>-0.01</v>
      </c>
      <c r="AO191" s="474">
        <f t="shared" si="11"/>
        <v>-0.01</v>
      </c>
      <c r="AP191" s="474">
        <f t="shared" si="11"/>
        <v>-0.01</v>
      </c>
      <c r="AQ191" s="474">
        <f t="shared" si="11"/>
        <v>-0.01</v>
      </c>
      <c r="AR191" s="474">
        <f t="shared" si="11"/>
        <v>-0.01</v>
      </c>
      <c r="AS191" s="474">
        <f t="shared" si="11"/>
        <v>-0.01</v>
      </c>
      <c r="AT191" s="474">
        <f t="shared" si="11"/>
        <v>-0.01</v>
      </c>
      <c r="AU191" s="474">
        <f t="shared" si="11"/>
        <v>-0.01</v>
      </c>
      <c r="AV191" s="474">
        <f t="shared" si="11"/>
        <v>-0.01</v>
      </c>
      <c r="AW191" s="474">
        <f t="shared" si="11"/>
        <v>-0.01</v>
      </c>
      <c r="AX191" s="474">
        <f t="shared" si="11"/>
        <v>-0.01</v>
      </c>
      <c r="AY191" s="474">
        <f t="shared" si="11"/>
        <v>-0.01</v>
      </c>
      <c r="AZ191" s="474">
        <f t="shared" si="11"/>
        <v>-0.01</v>
      </c>
      <c r="BA191" s="474">
        <f t="shared" si="11"/>
        <v>-0.01</v>
      </c>
      <c r="BB191" s="474">
        <f t="shared" si="11"/>
        <v>-0.01</v>
      </c>
      <c r="BC191" s="474">
        <f t="shared" si="11"/>
        <v>-0.01</v>
      </c>
      <c r="BD191" s="474">
        <f t="shared" si="11"/>
        <v>-0.01</v>
      </c>
      <c r="BE191" s="474">
        <f t="shared" si="11"/>
        <v>-0.01</v>
      </c>
      <c r="BF191" s="474">
        <f t="shared" si="11"/>
        <v>-0.01</v>
      </c>
      <c r="BG191" s="474">
        <f t="shared" si="11"/>
        <v>-0.01</v>
      </c>
      <c r="BH191" s="474">
        <f t="shared" si="11"/>
        <v>-0.01</v>
      </c>
      <c r="BI191" s="474">
        <f t="shared" si="11"/>
        <v>-0.01</v>
      </c>
      <c r="BJ191" s="474">
        <f t="shared" si="11"/>
        <v>-0.01</v>
      </c>
      <c r="BK191" s="474">
        <f t="shared" si="11"/>
        <v>-0.01</v>
      </c>
      <c r="BL191" s="474">
        <f t="shared" si="11"/>
        <v>-0.01</v>
      </c>
      <c r="BM191" s="474">
        <f t="shared" si="11"/>
        <v>-0.01</v>
      </c>
      <c r="BN191" s="474">
        <f t="shared" si="11"/>
        <v>-0.01</v>
      </c>
      <c r="BO191" s="474">
        <f t="shared" si="11"/>
        <v>-0.01</v>
      </c>
      <c r="BP191" s="474">
        <f t="shared" si="11"/>
        <v>-0.01</v>
      </c>
      <c r="BQ191" s="474">
        <f t="shared" si="11"/>
        <v>-0.01</v>
      </c>
      <c r="BR191" s="474">
        <f t="shared" ref="BR191:CH191" si="12">+BQ191+($CI191-$AK191)/($CI$188-$AK$188)</f>
        <v>-0.01</v>
      </c>
      <c r="BS191" s="474">
        <f t="shared" si="12"/>
        <v>-0.01</v>
      </c>
      <c r="BT191" s="474">
        <f t="shared" si="12"/>
        <v>-0.01</v>
      </c>
      <c r="BU191" s="474">
        <f t="shared" si="12"/>
        <v>-0.01</v>
      </c>
      <c r="BV191" s="474">
        <f t="shared" si="12"/>
        <v>-0.01</v>
      </c>
      <c r="BW191" s="474">
        <f t="shared" si="12"/>
        <v>-0.01</v>
      </c>
      <c r="BX191" s="474">
        <f t="shared" si="12"/>
        <v>-0.01</v>
      </c>
      <c r="BY191" s="474">
        <f t="shared" si="12"/>
        <v>-0.01</v>
      </c>
      <c r="BZ191" s="474">
        <f t="shared" si="12"/>
        <v>-0.01</v>
      </c>
      <c r="CA191" s="474">
        <f t="shared" si="12"/>
        <v>-0.01</v>
      </c>
      <c r="CB191" s="474">
        <f t="shared" si="12"/>
        <v>-0.01</v>
      </c>
      <c r="CC191" s="474">
        <f t="shared" si="12"/>
        <v>-0.01</v>
      </c>
      <c r="CD191" s="474">
        <f t="shared" si="12"/>
        <v>-0.01</v>
      </c>
      <c r="CE191" s="474">
        <f t="shared" si="12"/>
        <v>-0.01</v>
      </c>
      <c r="CF191" s="474">
        <f t="shared" si="12"/>
        <v>-0.01</v>
      </c>
      <c r="CG191" s="474">
        <f t="shared" si="12"/>
        <v>-0.01</v>
      </c>
      <c r="CH191" s="474">
        <f t="shared" si="12"/>
        <v>-0.01</v>
      </c>
      <c r="CI191" s="474">
        <v>-0.01</v>
      </c>
    </row>
    <row r="192" spans="1:87" ht="14.25" customHeight="1" x14ac:dyDescent="0.35">
      <c r="A192" s="72" t="s">
        <v>156</v>
      </c>
      <c r="B192" s="475">
        <v>-3.3290256115789174E-2</v>
      </c>
      <c r="C192" s="474">
        <f t="shared" si="3"/>
        <v>-3.3290256115789174E-2</v>
      </c>
      <c r="D192" s="474">
        <f t="shared" ref="D192:AJ192" si="13">C192+($AK192-$C192)/($AK$188-$C$188)</f>
        <v>-3.3290256115789174E-2</v>
      </c>
      <c r="E192" s="474">
        <f t="shared" si="13"/>
        <v>-3.3290256115789174E-2</v>
      </c>
      <c r="F192" s="474">
        <f t="shared" si="13"/>
        <v>-3.3290256115789174E-2</v>
      </c>
      <c r="G192" s="474">
        <f t="shared" si="13"/>
        <v>-3.3290256115789174E-2</v>
      </c>
      <c r="H192" s="474">
        <f t="shared" si="13"/>
        <v>-3.3290256115789174E-2</v>
      </c>
      <c r="I192" s="474">
        <f t="shared" si="13"/>
        <v>-3.3290256115789174E-2</v>
      </c>
      <c r="J192" s="474">
        <f t="shared" si="13"/>
        <v>-3.3290256115789174E-2</v>
      </c>
      <c r="K192" s="474">
        <f t="shared" si="13"/>
        <v>-3.3290256115789174E-2</v>
      </c>
      <c r="L192" s="474">
        <f t="shared" si="13"/>
        <v>-3.3290256115789174E-2</v>
      </c>
      <c r="M192" s="474">
        <f t="shared" si="13"/>
        <v>-3.3290256115789174E-2</v>
      </c>
      <c r="N192" s="474">
        <f t="shared" si="13"/>
        <v>-3.3290256115789174E-2</v>
      </c>
      <c r="O192" s="474">
        <f t="shared" si="13"/>
        <v>-3.3290256115789174E-2</v>
      </c>
      <c r="P192" s="474">
        <f t="shared" si="13"/>
        <v>-3.3290256115789174E-2</v>
      </c>
      <c r="Q192" s="474">
        <f t="shared" si="13"/>
        <v>-3.3290256115789174E-2</v>
      </c>
      <c r="R192" s="474">
        <f t="shared" si="13"/>
        <v>-3.3290256115789174E-2</v>
      </c>
      <c r="S192" s="474">
        <f t="shared" si="13"/>
        <v>-3.3290256115789174E-2</v>
      </c>
      <c r="T192" s="474">
        <f t="shared" si="13"/>
        <v>-3.3290256115789174E-2</v>
      </c>
      <c r="U192" s="474">
        <f t="shared" si="13"/>
        <v>-3.3290256115789174E-2</v>
      </c>
      <c r="V192" s="474">
        <f t="shared" si="13"/>
        <v>-3.3290256115789174E-2</v>
      </c>
      <c r="W192" s="474">
        <f t="shared" si="13"/>
        <v>-3.3290256115789174E-2</v>
      </c>
      <c r="X192" s="474">
        <f t="shared" si="13"/>
        <v>-3.3290256115789174E-2</v>
      </c>
      <c r="Y192" s="474">
        <f t="shared" si="13"/>
        <v>-3.3290256115789174E-2</v>
      </c>
      <c r="Z192" s="474">
        <f t="shared" si="13"/>
        <v>-3.3290256115789174E-2</v>
      </c>
      <c r="AA192" s="474">
        <f t="shared" si="13"/>
        <v>-3.3290256115789174E-2</v>
      </c>
      <c r="AB192" s="474">
        <f t="shared" si="13"/>
        <v>-3.3290256115789174E-2</v>
      </c>
      <c r="AC192" s="474">
        <f t="shared" si="13"/>
        <v>-3.3290256115789174E-2</v>
      </c>
      <c r="AD192" s="474">
        <f t="shared" si="13"/>
        <v>-3.3290256115789174E-2</v>
      </c>
      <c r="AE192" s="474">
        <f t="shared" si="13"/>
        <v>-3.3290256115789174E-2</v>
      </c>
      <c r="AF192" s="474">
        <f t="shared" si="13"/>
        <v>-3.3290256115789174E-2</v>
      </c>
      <c r="AG192" s="474">
        <f t="shared" si="13"/>
        <v>-3.3290256115789174E-2</v>
      </c>
      <c r="AH192" s="474">
        <f t="shared" si="13"/>
        <v>-3.3290256115789174E-2</v>
      </c>
      <c r="AI192" s="474">
        <f t="shared" si="13"/>
        <v>-3.3290256115789174E-2</v>
      </c>
      <c r="AJ192" s="474">
        <f t="shared" si="13"/>
        <v>-3.3290256115789174E-2</v>
      </c>
      <c r="AK192" s="474">
        <f>+B192</f>
        <v>-3.3290256115789174E-2</v>
      </c>
      <c r="AL192" s="474">
        <f t="shared" ref="AL192:BQ192" si="14">+AK192+($CI192-$AK192)/($CI$188-$AK$188)</f>
        <v>-3.2824450993473392E-2</v>
      </c>
      <c r="AM192" s="474">
        <f t="shared" si="14"/>
        <v>-3.235864587115761E-2</v>
      </c>
      <c r="AN192" s="474">
        <f t="shared" si="14"/>
        <v>-3.1892840748841828E-2</v>
      </c>
      <c r="AO192" s="474">
        <f t="shared" si="14"/>
        <v>-3.1427035626526045E-2</v>
      </c>
      <c r="AP192" s="474">
        <f t="shared" si="14"/>
        <v>-3.0961230504210263E-2</v>
      </c>
      <c r="AQ192" s="474">
        <f t="shared" si="14"/>
        <v>-3.0495425381894481E-2</v>
      </c>
      <c r="AR192" s="474">
        <f t="shared" si="14"/>
        <v>-3.0029620259578699E-2</v>
      </c>
      <c r="AS192" s="474">
        <f t="shared" si="14"/>
        <v>-2.9563815137262917E-2</v>
      </c>
      <c r="AT192" s="474">
        <f t="shared" si="14"/>
        <v>-2.9098010014947134E-2</v>
      </c>
      <c r="AU192" s="474">
        <f t="shared" si="14"/>
        <v>-2.8632204892631352E-2</v>
      </c>
      <c r="AV192" s="474">
        <f t="shared" si="14"/>
        <v>-2.816639977031557E-2</v>
      </c>
      <c r="AW192" s="474">
        <f t="shared" si="14"/>
        <v>-2.7700594647999788E-2</v>
      </c>
      <c r="AX192" s="474">
        <f t="shared" si="14"/>
        <v>-2.7234789525684006E-2</v>
      </c>
      <c r="AY192" s="474">
        <f t="shared" si="14"/>
        <v>-2.6768984403368223E-2</v>
      </c>
      <c r="AZ192" s="474">
        <f t="shared" si="14"/>
        <v>-2.6303179281052441E-2</v>
      </c>
      <c r="BA192" s="474">
        <f t="shared" si="14"/>
        <v>-2.5837374158736659E-2</v>
      </c>
      <c r="BB192" s="474">
        <f t="shared" si="14"/>
        <v>-2.5371569036420877E-2</v>
      </c>
      <c r="BC192" s="474">
        <f t="shared" si="14"/>
        <v>-2.4905763914105095E-2</v>
      </c>
      <c r="BD192" s="474">
        <f t="shared" si="14"/>
        <v>-2.4439958791789312E-2</v>
      </c>
      <c r="BE192" s="474">
        <f t="shared" si="14"/>
        <v>-2.397415366947353E-2</v>
      </c>
      <c r="BF192" s="474">
        <f t="shared" si="14"/>
        <v>-2.3508348547157748E-2</v>
      </c>
      <c r="BG192" s="474">
        <f t="shared" si="14"/>
        <v>-2.3042543424841966E-2</v>
      </c>
      <c r="BH192" s="474">
        <f t="shared" si="14"/>
        <v>-2.2576738302526184E-2</v>
      </c>
      <c r="BI192" s="474">
        <f t="shared" si="14"/>
        <v>-2.2110933180210401E-2</v>
      </c>
      <c r="BJ192" s="474">
        <f t="shared" si="14"/>
        <v>-2.1645128057894619E-2</v>
      </c>
      <c r="BK192" s="474">
        <f t="shared" si="14"/>
        <v>-2.1179322935578837E-2</v>
      </c>
      <c r="BL192" s="474">
        <f t="shared" si="14"/>
        <v>-2.0713517813263055E-2</v>
      </c>
      <c r="BM192" s="474">
        <f t="shared" si="14"/>
        <v>-2.0247712690947273E-2</v>
      </c>
      <c r="BN192" s="474">
        <f t="shared" si="14"/>
        <v>-1.978190756863149E-2</v>
      </c>
      <c r="BO192" s="474">
        <f t="shared" si="14"/>
        <v>-1.9316102446315708E-2</v>
      </c>
      <c r="BP192" s="474">
        <f t="shared" si="14"/>
        <v>-1.8850297323999926E-2</v>
      </c>
      <c r="BQ192" s="474">
        <f t="shared" si="14"/>
        <v>-1.8384492201684144E-2</v>
      </c>
      <c r="BR192" s="474">
        <f t="shared" ref="BR192:CH192" si="15">+BQ192+($CI192-$AK192)/($CI$188-$AK$188)</f>
        <v>-1.7918687079368362E-2</v>
      </c>
      <c r="BS192" s="474">
        <f t="shared" si="15"/>
        <v>-1.7452881957052579E-2</v>
      </c>
      <c r="BT192" s="474">
        <f t="shared" si="15"/>
        <v>-1.6987076834736797E-2</v>
      </c>
      <c r="BU192" s="474">
        <f t="shared" si="15"/>
        <v>-1.6521271712421015E-2</v>
      </c>
      <c r="BV192" s="474">
        <f t="shared" si="15"/>
        <v>-1.6055466590105233E-2</v>
      </c>
      <c r="BW192" s="474">
        <f t="shared" si="15"/>
        <v>-1.5589661467789449E-2</v>
      </c>
      <c r="BX192" s="474">
        <f t="shared" si="15"/>
        <v>-1.5123856345473665E-2</v>
      </c>
      <c r="BY192" s="474">
        <f t="shared" si="15"/>
        <v>-1.4658051223157881E-2</v>
      </c>
      <c r="BZ192" s="474">
        <f t="shared" si="15"/>
        <v>-1.4192246100842097E-2</v>
      </c>
      <c r="CA192" s="474">
        <f t="shared" si="15"/>
        <v>-1.3726440978526313E-2</v>
      </c>
      <c r="CB192" s="474">
        <f t="shared" si="15"/>
        <v>-1.3260635856210529E-2</v>
      </c>
      <c r="CC192" s="474">
        <f t="shared" si="15"/>
        <v>-1.2794830733894745E-2</v>
      </c>
      <c r="CD192" s="474">
        <f t="shared" si="15"/>
        <v>-1.2329025611578961E-2</v>
      </c>
      <c r="CE192" s="474">
        <f t="shared" si="15"/>
        <v>-1.1863220489263178E-2</v>
      </c>
      <c r="CF192" s="474">
        <f t="shared" si="15"/>
        <v>-1.1397415366947394E-2</v>
      </c>
      <c r="CG192" s="474">
        <f t="shared" si="15"/>
        <v>-1.093161024463161E-2</v>
      </c>
      <c r="CH192" s="474">
        <f t="shared" si="15"/>
        <v>-1.0465805122315826E-2</v>
      </c>
      <c r="CI192" s="474">
        <v>-0.01</v>
      </c>
    </row>
    <row r="193" spans="1:87" ht="14.25" customHeight="1" x14ac:dyDescent="0.35">
      <c r="A193" s="72" t="s">
        <v>157</v>
      </c>
      <c r="B193" s="475">
        <v>-9.5085158710504613E-3</v>
      </c>
      <c r="C193" s="474">
        <f t="shared" si="3"/>
        <v>-9.5085158710504613E-3</v>
      </c>
      <c r="D193" s="474">
        <f t="shared" ref="D193:AJ193" si="16">C193+($AK193-$C193)/($AK$188-$C$188)</f>
        <v>-9.7881781025519459E-3</v>
      </c>
      <c r="E193" s="474">
        <f t="shared" si="16"/>
        <v>-1.0067840334053431E-2</v>
      </c>
      <c r="F193" s="474">
        <f t="shared" si="16"/>
        <v>-1.0347502565554915E-2</v>
      </c>
      <c r="G193" s="474">
        <f t="shared" si="16"/>
        <v>-1.06271647970564E-2</v>
      </c>
      <c r="H193" s="474">
        <f t="shared" si="16"/>
        <v>-1.0906827028557884E-2</v>
      </c>
      <c r="I193" s="474">
        <f t="shared" si="16"/>
        <v>-1.1186489260059369E-2</v>
      </c>
      <c r="J193" s="474">
        <f t="shared" si="16"/>
        <v>-1.1466151491560854E-2</v>
      </c>
      <c r="K193" s="474">
        <f t="shared" si="16"/>
        <v>-1.1745813723062338E-2</v>
      </c>
      <c r="L193" s="474">
        <f t="shared" si="16"/>
        <v>-1.2025475954563823E-2</v>
      </c>
      <c r="M193" s="474">
        <f t="shared" si="16"/>
        <v>-1.2305138186065307E-2</v>
      </c>
      <c r="N193" s="474">
        <f t="shared" si="16"/>
        <v>-1.2584800417566792E-2</v>
      </c>
      <c r="O193" s="474">
        <f t="shared" si="16"/>
        <v>-1.2864462649068277E-2</v>
      </c>
      <c r="P193" s="474">
        <f t="shared" si="16"/>
        <v>-1.3144124880569761E-2</v>
      </c>
      <c r="Q193" s="474">
        <f t="shared" si="16"/>
        <v>-1.3423787112071246E-2</v>
      </c>
      <c r="R193" s="474">
        <f t="shared" si="16"/>
        <v>-1.3703449343572731E-2</v>
      </c>
      <c r="S193" s="474">
        <f t="shared" si="16"/>
        <v>-1.3983111575074215E-2</v>
      </c>
      <c r="T193" s="474">
        <f t="shared" si="16"/>
        <v>-1.42627738065757E-2</v>
      </c>
      <c r="U193" s="474">
        <f t="shared" si="16"/>
        <v>-1.4542436038077184E-2</v>
      </c>
      <c r="V193" s="474">
        <f t="shared" si="16"/>
        <v>-1.4822098269578669E-2</v>
      </c>
      <c r="W193" s="474">
        <f t="shared" si="16"/>
        <v>-1.5101760501080154E-2</v>
      </c>
      <c r="X193" s="474">
        <f t="shared" si="16"/>
        <v>-1.5381422732581638E-2</v>
      </c>
      <c r="Y193" s="474">
        <f t="shared" si="16"/>
        <v>-1.5661084964083121E-2</v>
      </c>
      <c r="Z193" s="474">
        <f t="shared" si="16"/>
        <v>-1.5940747195584606E-2</v>
      </c>
      <c r="AA193" s="474">
        <f t="shared" si="16"/>
        <v>-1.622040942708609E-2</v>
      </c>
      <c r="AB193" s="474">
        <f t="shared" si="16"/>
        <v>-1.6500071658587575E-2</v>
      </c>
      <c r="AC193" s="474">
        <f t="shared" si="16"/>
        <v>-1.677973389008906E-2</v>
      </c>
      <c r="AD193" s="474">
        <f t="shared" si="16"/>
        <v>-1.7059396121590544E-2</v>
      </c>
      <c r="AE193" s="474">
        <f t="shared" si="16"/>
        <v>-1.7339058353092029E-2</v>
      </c>
      <c r="AF193" s="474">
        <f t="shared" si="16"/>
        <v>-1.7618720584593513E-2</v>
      </c>
      <c r="AG193" s="474">
        <f t="shared" si="16"/>
        <v>-1.7898382816094998E-2</v>
      </c>
      <c r="AH193" s="474">
        <f t="shared" si="16"/>
        <v>-1.8178045047596483E-2</v>
      </c>
      <c r="AI193" s="474">
        <f t="shared" si="16"/>
        <v>-1.8457707279097967E-2</v>
      </c>
      <c r="AJ193" s="474">
        <f t="shared" si="16"/>
        <v>-1.8737369510599452E-2</v>
      </c>
      <c r="AK193" s="474">
        <f>+B193*2</f>
        <v>-1.9017031742100923E-2</v>
      </c>
      <c r="AL193" s="474">
        <f t="shared" ref="AL193:BQ193" si="17">+AK193+($CI193-$AK193)/($CI$188-$AK$188)</f>
        <v>-1.8836691107258906E-2</v>
      </c>
      <c r="AM193" s="474">
        <f t="shared" si="17"/>
        <v>-1.8656350472416889E-2</v>
      </c>
      <c r="AN193" s="474">
        <f t="shared" si="17"/>
        <v>-1.8476009837574872E-2</v>
      </c>
      <c r="AO193" s="474">
        <f t="shared" si="17"/>
        <v>-1.8295669202732855E-2</v>
      </c>
      <c r="AP193" s="474">
        <f t="shared" si="17"/>
        <v>-1.8115328567890839E-2</v>
      </c>
      <c r="AQ193" s="474">
        <f t="shared" si="17"/>
        <v>-1.7934987933048822E-2</v>
      </c>
      <c r="AR193" s="474">
        <f t="shared" si="17"/>
        <v>-1.7754647298206805E-2</v>
      </c>
      <c r="AS193" s="474">
        <f t="shared" si="17"/>
        <v>-1.7574306663364788E-2</v>
      </c>
      <c r="AT193" s="474">
        <f t="shared" si="17"/>
        <v>-1.7393966028522771E-2</v>
      </c>
      <c r="AU193" s="474">
        <f t="shared" si="17"/>
        <v>-1.7213625393680754E-2</v>
      </c>
      <c r="AV193" s="474">
        <f t="shared" si="17"/>
        <v>-1.7033284758838738E-2</v>
      </c>
      <c r="AW193" s="474">
        <f t="shared" si="17"/>
        <v>-1.6852944123996721E-2</v>
      </c>
      <c r="AX193" s="474">
        <f t="shared" si="17"/>
        <v>-1.6672603489154704E-2</v>
      </c>
      <c r="AY193" s="474">
        <f t="shared" si="17"/>
        <v>-1.6492262854312687E-2</v>
      </c>
      <c r="AZ193" s="474">
        <f t="shared" si="17"/>
        <v>-1.631192221947067E-2</v>
      </c>
      <c r="BA193" s="474">
        <f t="shared" si="17"/>
        <v>-1.6131581584628654E-2</v>
      </c>
      <c r="BB193" s="474">
        <f t="shared" si="17"/>
        <v>-1.5951240949786637E-2</v>
      </c>
      <c r="BC193" s="474">
        <f t="shared" si="17"/>
        <v>-1.577090031494462E-2</v>
      </c>
      <c r="BD193" s="474">
        <f t="shared" si="17"/>
        <v>-1.5590559680102601E-2</v>
      </c>
      <c r="BE193" s="474">
        <f t="shared" si="17"/>
        <v>-1.5410219045260583E-2</v>
      </c>
      <c r="BF193" s="474">
        <f t="shared" si="17"/>
        <v>-1.5229878410418564E-2</v>
      </c>
      <c r="BG193" s="474">
        <f t="shared" si="17"/>
        <v>-1.5049537775576546E-2</v>
      </c>
      <c r="BH193" s="474">
        <f t="shared" si="17"/>
        <v>-1.4869197140734527E-2</v>
      </c>
      <c r="BI193" s="474">
        <f t="shared" si="17"/>
        <v>-1.4688856505892509E-2</v>
      </c>
      <c r="BJ193" s="474">
        <f t="shared" si="17"/>
        <v>-1.450851587105049E-2</v>
      </c>
      <c r="BK193" s="474">
        <f t="shared" si="17"/>
        <v>-1.4328175236208471E-2</v>
      </c>
      <c r="BL193" s="474">
        <f t="shared" si="17"/>
        <v>-1.4147834601366453E-2</v>
      </c>
      <c r="BM193" s="474">
        <f t="shared" si="17"/>
        <v>-1.3967493966524434E-2</v>
      </c>
      <c r="BN193" s="474">
        <f t="shared" si="17"/>
        <v>-1.3787153331682416E-2</v>
      </c>
      <c r="BO193" s="474">
        <f t="shared" si="17"/>
        <v>-1.3606812696840397E-2</v>
      </c>
      <c r="BP193" s="474">
        <f t="shared" si="17"/>
        <v>-1.3426472061998379E-2</v>
      </c>
      <c r="BQ193" s="474">
        <f t="shared" si="17"/>
        <v>-1.324613142715636E-2</v>
      </c>
      <c r="BR193" s="474">
        <f t="shared" ref="BR193:CH193" si="18">+BQ193+($CI193-$AK193)/($CI$188-$AK$188)</f>
        <v>-1.3065790792314342E-2</v>
      </c>
      <c r="BS193" s="474">
        <f t="shared" si="18"/>
        <v>-1.2885450157472323E-2</v>
      </c>
      <c r="BT193" s="474">
        <f t="shared" si="18"/>
        <v>-1.2705109522630305E-2</v>
      </c>
      <c r="BU193" s="474">
        <f t="shared" si="18"/>
        <v>-1.2524768887788286E-2</v>
      </c>
      <c r="BV193" s="474">
        <f t="shared" si="18"/>
        <v>-1.2344428252946267E-2</v>
      </c>
      <c r="BW193" s="474">
        <f t="shared" si="18"/>
        <v>-1.2164087618104249E-2</v>
      </c>
      <c r="BX193" s="474">
        <f t="shared" si="18"/>
        <v>-1.198374698326223E-2</v>
      </c>
      <c r="BY193" s="474">
        <f t="shared" si="18"/>
        <v>-1.1803406348420212E-2</v>
      </c>
      <c r="BZ193" s="474">
        <f t="shared" si="18"/>
        <v>-1.1623065713578193E-2</v>
      </c>
      <c r="CA193" s="474">
        <f t="shared" si="18"/>
        <v>-1.1442725078736175E-2</v>
      </c>
      <c r="CB193" s="474">
        <f t="shared" si="18"/>
        <v>-1.1262384443894156E-2</v>
      </c>
      <c r="CC193" s="474">
        <f t="shared" si="18"/>
        <v>-1.1082043809052138E-2</v>
      </c>
      <c r="CD193" s="474">
        <f t="shared" si="18"/>
        <v>-1.0901703174210119E-2</v>
      </c>
      <c r="CE193" s="474">
        <f t="shared" si="18"/>
        <v>-1.07213625393681E-2</v>
      </c>
      <c r="CF193" s="474">
        <f t="shared" si="18"/>
        <v>-1.0541021904526082E-2</v>
      </c>
      <c r="CG193" s="474">
        <f t="shared" si="18"/>
        <v>-1.0360681269684063E-2</v>
      </c>
      <c r="CH193" s="474">
        <f t="shared" si="18"/>
        <v>-1.0180340634842045E-2</v>
      </c>
      <c r="CI193" s="474">
        <v>-0.01</v>
      </c>
    </row>
    <row r="194" spans="1:87" ht="14.25" customHeight="1" x14ac:dyDescent="0.35">
      <c r="A194" s="72" t="s">
        <v>224</v>
      </c>
      <c r="B194" s="475">
        <v>-6.1723758937997997E-3</v>
      </c>
      <c r="C194" s="474">
        <f t="shared" si="3"/>
        <v>-6.1723758937997997E-3</v>
      </c>
      <c r="D194" s="474">
        <f t="shared" ref="D194:AJ194" si="19">C194+($AK194-$C194)/($AK$188-$C$188)</f>
        <v>-6.3539163612644995E-3</v>
      </c>
      <c r="E194" s="474">
        <f t="shared" si="19"/>
        <v>-6.5354568287291992E-3</v>
      </c>
      <c r="F194" s="474">
        <f t="shared" si="19"/>
        <v>-6.716997296193899E-3</v>
      </c>
      <c r="G194" s="474">
        <f t="shared" si="19"/>
        <v>-6.8985377636585988E-3</v>
      </c>
      <c r="H194" s="474">
        <f t="shared" si="19"/>
        <v>-7.0800782311232985E-3</v>
      </c>
      <c r="I194" s="474">
        <f t="shared" si="19"/>
        <v>-7.2616186985879983E-3</v>
      </c>
      <c r="J194" s="474">
        <f t="shared" si="19"/>
        <v>-7.443159166052698E-3</v>
      </c>
      <c r="K194" s="474">
        <f t="shared" si="19"/>
        <v>-7.6246996335173978E-3</v>
      </c>
      <c r="L194" s="474">
        <f t="shared" si="19"/>
        <v>-7.8062401009820976E-3</v>
      </c>
      <c r="M194" s="474">
        <f t="shared" si="19"/>
        <v>-7.9877805684467982E-3</v>
      </c>
      <c r="N194" s="474">
        <f t="shared" si="19"/>
        <v>-8.169321035911498E-3</v>
      </c>
      <c r="O194" s="474">
        <f t="shared" si="19"/>
        <v>-8.3508615033761977E-3</v>
      </c>
      <c r="P194" s="474">
        <f t="shared" si="19"/>
        <v>-8.5324019708408975E-3</v>
      </c>
      <c r="Q194" s="474">
        <f t="shared" si="19"/>
        <v>-8.7139424383055972E-3</v>
      </c>
      <c r="R194" s="474">
        <f t="shared" si="19"/>
        <v>-8.895482905770297E-3</v>
      </c>
      <c r="S194" s="474">
        <f t="shared" si="19"/>
        <v>-9.0770233732349968E-3</v>
      </c>
      <c r="T194" s="474">
        <f t="shared" si="19"/>
        <v>-9.2585638406996965E-3</v>
      </c>
      <c r="U194" s="474">
        <f t="shared" si="19"/>
        <v>-9.4401043081643963E-3</v>
      </c>
      <c r="V194" s="474">
        <f t="shared" si="19"/>
        <v>-9.621644775629096E-3</v>
      </c>
      <c r="W194" s="474">
        <f t="shared" si="19"/>
        <v>-9.8031852430937958E-3</v>
      </c>
      <c r="X194" s="474">
        <f t="shared" si="19"/>
        <v>-9.9847257105584956E-3</v>
      </c>
      <c r="Y194" s="474">
        <f t="shared" si="19"/>
        <v>-1.0166266178023195E-2</v>
      </c>
      <c r="Z194" s="474">
        <f t="shared" si="19"/>
        <v>-1.0347806645487895E-2</v>
      </c>
      <c r="AA194" s="474">
        <f t="shared" si="19"/>
        <v>-1.0529347112952595E-2</v>
      </c>
      <c r="AB194" s="474">
        <f t="shared" si="19"/>
        <v>-1.0710887580417295E-2</v>
      </c>
      <c r="AC194" s="474">
        <f t="shared" si="19"/>
        <v>-1.0892428047881994E-2</v>
      </c>
      <c r="AD194" s="474">
        <f t="shared" si="19"/>
        <v>-1.1073968515346694E-2</v>
      </c>
      <c r="AE194" s="474">
        <f t="shared" si="19"/>
        <v>-1.1255508982811394E-2</v>
      </c>
      <c r="AF194" s="474">
        <f t="shared" si="19"/>
        <v>-1.1437049450276094E-2</v>
      </c>
      <c r="AG194" s="474">
        <f t="shared" si="19"/>
        <v>-1.1618589917740793E-2</v>
      </c>
      <c r="AH194" s="474">
        <f t="shared" si="19"/>
        <v>-1.1800130385205493E-2</v>
      </c>
      <c r="AI194" s="474">
        <f t="shared" si="19"/>
        <v>-1.1981670852670193E-2</v>
      </c>
      <c r="AJ194" s="474">
        <f t="shared" si="19"/>
        <v>-1.2163211320134893E-2</v>
      </c>
      <c r="AK194" s="474">
        <f>+B194*2</f>
        <v>-1.2344751787599599E-2</v>
      </c>
      <c r="AL194" s="474">
        <f t="shared" ref="AL194:BQ194" si="20">+AK194+($CI194-$AK194)/($CI$188-$AK$188)</f>
        <v>-1.2297856751847608E-2</v>
      </c>
      <c r="AM194" s="474">
        <f t="shared" si="20"/>
        <v>-1.2250961716095616E-2</v>
      </c>
      <c r="AN194" s="474">
        <f t="shared" si="20"/>
        <v>-1.2204066680343625E-2</v>
      </c>
      <c r="AO194" s="474">
        <f t="shared" si="20"/>
        <v>-1.2157171644591633E-2</v>
      </c>
      <c r="AP194" s="474">
        <f t="shared" si="20"/>
        <v>-1.2110276608839642E-2</v>
      </c>
      <c r="AQ194" s="474">
        <f t="shared" si="20"/>
        <v>-1.206338157308765E-2</v>
      </c>
      <c r="AR194" s="474">
        <f t="shared" si="20"/>
        <v>-1.2016486537335658E-2</v>
      </c>
      <c r="AS194" s="474">
        <f t="shared" si="20"/>
        <v>-1.1969591501583667E-2</v>
      </c>
      <c r="AT194" s="474">
        <f t="shared" si="20"/>
        <v>-1.1922696465831675E-2</v>
      </c>
      <c r="AU194" s="474">
        <f t="shared" si="20"/>
        <v>-1.1875801430079684E-2</v>
      </c>
      <c r="AV194" s="474">
        <f t="shared" si="20"/>
        <v>-1.1828906394327692E-2</v>
      </c>
      <c r="AW194" s="474">
        <f t="shared" si="20"/>
        <v>-1.1782011358575701E-2</v>
      </c>
      <c r="AX194" s="474">
        <f t="shared" si="20"/>
        <v>-1.1735116322823709E-2</v>
      </c>
      <c r="AY194" s="474">
        <f t="shared" si="20"/>
        <v>-1.1688221287071717E-2</v>
      </c>
      <c r="AZ194" s="474">
        <f t="shared" si="20"/>
        <v>-1.1641326251319726E-2</v>
      </c>
      <c r="BA194" s="474">
        <f t="shared" si="20"/>
        <v>-1.1594431215567734E-2</v>
      </c>
      <c r="BB194" s="474">
        <f t="shared" si="20"/>
        <v>-1.1547536179815743E-2</v>
      </c>
      <c r="BC194" s="474">
        <f t="shared" si="20"/>
        <v>-1.1500641144063751E-2</v>
      </c>
      <c r="BD194" s="474">
        <f t="shared" si="20"/>
        <v>-1.145374610831176E-2</v>
      </c>
      <c r="BE194" s="474">
        <f t="shared" si="20"/>
        <v>-1.1406851072559768E-2</v>
      </c>
      <c r="BF194" s="474">
        <f t="shared" si="20"/>
        <v>-1.1359956036807776E-2</v>
      </c>
      <c r="BG194" s="474">
        <f t="shared" si="20"/>
        <v>-1.1313061001055785E-2</v>
      </c>
      <c r="BH194" s="474">
        <f t="shared" si="20"/>
        <v>-1.1266165965303793E-2</v>
      </c>
      <c r="BI194" s="474">
        <f t="shared" si="20"/>
        <v>-1.1219270929551802E-2</v>
      </c>
      <c r="BJ194" s="474">
        <f t="shared" si="20"/>
        <v>-1.117237589379981E-2</v>
      </c>
      <c r="BK194" s="474">
        <f t="shared" si="20"/>
        <v>-1.1125480858047819E-2</v>
      </c>
      <c r="BL194" s="474">
        <f t="shared" si="20"/>
        <v>-1.1078585822295827E-2</v>
      </c>
      <c r="BM194" s="474">
        <f t="shared" si="20"/>
        <v>-1.1031690786543836E-2</v>
      </c>
      <c r="BN194" s="474">
        <f t="shared" si="20"/>
        <v>-1.0984795750791844E-2</v>
      </c>
      <c r="BO194" s="474">
        <f t="shared" si="20"/>
        <v>-1.0937900715039852E-2</v>
      </c>
      <c r="BP194" s="474">
        <f t="shared" si="20"/>
        <v>-1.0891005679287861E-2</v>
      </c>
      <c r="BQ194" s="474">
        <f t="shared" si="20"/>
        <v>-1.0844110643535869E-2</v>
      </c>
      <c r="BR194" s="474">
        <f t="shared" ref="BR194:CH194" si="21">+BQ194+($CI194-$AK194)/($CI$188-$AK$188)</f>
        <v>-1.0797215607783878E-2</v>
      </c>
      <c r="BS194" s="474">
        <f t="shared" si="21"/>
        <v>-1.0750320572031886E-2</v>
      </c>
      <c r="BT194" s="474">
        <f t="shared" si="21"/>
        <v>-1.0703425536279895E-2</v>
      </c>
      <c r="BU194" s="474">
        <f t="shared" si="21"/>
        <v>-1.0656530500527903E-2</v>
      </c>
      <c r="BV194" s="474">
        <f t="shared" si="21"/>
        <v>-1.0609635464775911E-2</v>
      </c>
      <c r="BW194" s="474">
        <f t="shared" si="21"/>
        <v>-1.056274042902392E-2</v>
      </c>
      <c r="BX194" s="474">
        <f t="shared" si="21"/>
        <v>-1.0515845393271928E-2</v>
      </c>
      <c r="BY194" s="474">
        <f t="shared" si="21"/>
        <v>-1.0468950357519937E-2</v>
      </c>
      <c r="BZ194" s="474">
        <f t="shared" si="21"/>
        <v>-1.0422055321767945E-2</v>
      </c>
      <c r="CA194" s="474">
        <f t="shared" si="21"/>
        <v>-1.0375160286015954E-2</v>
      </c>
      <c r="CB194" s="474">
        <f t="shared" si="21"/>
        <v>-1.0328265250263962E-2</v>
      </c>
      <c r="CC194" s="474">
        <f t="shared" si="21"/>
        <v>-1.028137021451197E-2</v>
      </c>
      <c r="CD194" s="474">
        <f t="shared" si="21"/>
        <v>-1.0234475178759979E-2</v>
      </c>
      <c r="CE194" s="474">
        <f t="shared" si="21"/>
        <v>-1.0187580143007987E-2</v>
      </c>
      <c r="CF194" s="474">
        <f t="shared" si="21"/>
        <v>-1.0140685107255996E-2</v>
      </c>
      <c r="CG194" s="474">
        <f t="shared" si="21"/>
        <v>-1.0093790071504004E-2</v>
      </c>
      <c r="CH194" s="474">
        <f t="shared" si="21"/>
        <v>-1.0046895035752013E-2</v>
      </c>
      <c r="CI194" s="474">
        <v>-0.01</v>
      </c>
    </row>
    <row r="195" spans="1:87" ht="14.25" customHeight="1" x14ac:dyDescent="0.35">
      <c r="A195" s="72" t="s">
        <v>159</v>
      </c>
      <c r="B195" s="475">
        <v>-1.3591820837663957E-2</v>
      </c>
      <c r="C195" s="474">
        <f t="shared" si="3"/>
        <v>-1.3591820837663957E-2</v>
      </c>
      <c r="D195" s="474">
        <f t="shared" ref="D195:AJ195" si="22">C195+($AK195-$C195)/($AK$188-$C$188)</f>
        <v>-1.3591820837663957E-2</v>
      </c>
      <c r="E195" s="474">
        <f t="shared" si="22"/>
        <v>-1.3591820837663957E-2</v>
      </c>
      <c r="F195" s="474">
        <f t="shared" si="22"/>
        <v>-1.3591820837663957E-2</v>
      </c>
      <c r="G195" s="474">
        <f t="shared" si="22"/>
        <v>-1.3591820837663957E-2</v>
      </c>
      <c r="H195" s="474">
        <f t="shared" si="22"/>
        <v>-1.3591820837663957E-2</v>
      </c>
      <c r="I195" s="474">
        <f t="shared" si="22"/>
        <v>-1.3591820837663957E-2</v>
      </c>
      <c r="J195" s="474">
        <f t="shared" si="22"/>
        <v>-1.3591820837663957E-2</v>
      </c>
      <c r="K195" s="474">
        <f t="shared" si="22"/>
        <v>-1.3591820837663957E-2</v>
      </c>
      <c r="L195" s="474">
        <f t="shared" si="22"/>
        <v>-1.3591820837663957E-2</v>
      </c>
      <c r="M195" s="474">
        <f t="shared" si="22"/>
        <v>-1.3591820837663957E-2</v>
      </c>
      <c r="N195" s="474">
        <f t="shared" si="22"/>
        <v>-1.3591820837663957E-2</v>
      </c>
      <c r="O195" s="474">
        <f t="shared" si="22"/>
        <v>-1.3591820837663957E-2</v>
      </c>
      <c r="P195" s="474">
        <f t="shared" si="22"/>
        <v>-1.3591820837663957E-2</v>
      </c>
      <c r="Q195" s="474">
        <f t="shared" si="22"/>
        <v>-1.3591820837663957E-2</v>
      </c>
      <c r="R195" s="474">
        <f t="shared" si="22"/>
        <v>-1.3591820837663957E-2</v>
      </c>
      <c r="S195" s="474">
        <f t="shared" si="22"/>
        <v>-1.3591820837663957E-2</v>
      </c>
      <c r="T195" s="474">
        <f t="shared" si="22"/>
        <v>-1.3591820837663957E-2</v>
      </c>
      <c r="U195" s="474">
        <f t="shared" si="22"/>
        <v>-1.3591820837663957E-2</v>
      </c>
      <c r="V195" s="474">
        <f t="shared" si="22"/>
        <v>-1.3591820837663957E-2</v>
      </c>
      <c r="W195" s="474">
        <f t="shared" si="22"/>
        <v>-1.3591820837663957E-2</v>
      </c>
      <c r="X195" s="474">
        <f t="shared" si="22"/>
        <v>-1.3591820837663957E-2</v>
      </c>
      <c r="Y195" s="474">
        <f t="shared" si="22"/>
        <v>-1.3591820837663957E-2</v>
      </c>
      <c r="Z195" s="474">
        <f t="shared" si="22"/>
        <v>-1.3591820837663957E-2</v>
      </c>
      <c r="AA195" s="474">
        <f t="shared" si="22"/>
        <v>-1.3591820837663957E-2</v>
      </c>
      <c r="AB195" s="474">
        <f t="shared" si="22"/>
        <v>-1.3591820837663957E-2</v>
      </c>
      <c r="AC195" s="474">
        <f t="shared" si="22"/>
        <v>-1.3591820837663957E-2</v>
      </c>
      <c r="AD195" s="474">
        <f t="shared" si="22"/>
        <v>-1.3591820837663957E-2</v>
      </c>
      <c r="AE195" s="474">
        <f t="shared" si="22"/>
        <v>-1.3591820837663957E-2</v>
      </c>
      <c r="AF195" s="474">
        <f t="shared" si="22"/>
        <v>-1.3591820837663957E-2</v>
      </c>
      <c r="AG195" s="474">
        <f t="shared" si="22"/>
        <v>-1.3591820837663957E-2</v>
      </c>
      <c r="AH195" s="474">
        <f t="shared" si="22"/>
        <v>-1.3591820837663957E-2</v>
      </c>
      <c r="AI195" s="474">
        <f t="shared" si="22"/>
        <v>-1.3591820837663957E-2</v>
      </c>
      <c r="AJ195" s="474">
        <f t="shared" si="22"/>
        <v>-1.3591820837663957E-2</v>
      </c>
      <c r="AK195" s="474">
        <f>+B195</f>
        <v>-1.3591820837663957E-2</v>
      </c>
      <c r="AL195" s="474">
        <f t="shared" ref="AL195:BQ195" si="23">+AK195+($CI195-$AK195)/($CI$188-$AK$188)</f>
        <v>-1.3519984420910677E-2</v>
      </c>
      <c r="AM195" s="474">
        <f t="shared" si="23"/>
        <v>-1.3448148004157397E-2</v>
      </c>
      <c r="AN195" s="474">
        <f t="shared" si="23"/>
        <v>-1.3376311587404117E-2</v>
      </c>
      <c r="AO195" s="474">
        <f t="shared" si="23"/>
        <v>-1.3304475170650837E-2</v>
      </c>
      <c r="AP195" s="474">
        <f t="shared" si="23"/>
        <v>-1.3232638753897557E-2</v>
      </c>
      <c r="AQ195" s="474">
        <f t="shared" si="23"/>
        <v>-1.3160802337144277E-2</v>
      </c>
      <c r="AR195" s="474">
        <f t="shared" si="23"/>
        <v>-1.3088965920390997E-2</v>
      </c>
      <c r="AS195" s="474">
        <f t="shared" si="23"/>
        <v>-1.3017129503637717E-2</v>
      </c>
      <c r="AT195" s="474">
        <f t="shared" si="23"/>
        <v>-1.2945293086884437E-2</v>
      </c>
      <c r="AU195" s="474">
        <f t="shared" si="23"/>
        <v>-1.2873456670131157E-2</v>
      </c>
      <c r="AV195" s="474">
        <f t="shared" si="23"/>
        <v>-1.2801620253377877E-2</v>
      </c>
      <c r="AW195" s="474">
        <f t="shared" si="23"/>
        <v>-1.2729783836624597E-2</v>
      </c>
      <c r="AX195" s="474">
        <f t="shared" si="23"/>
        <v>-1.2657947419871318E-2</v>
      </c>
      <c r="AY195" s="474">
        <f t="shared" si="23"/>
        <v>-1.2586111003118038E-2</v>
      </c>
      <c r="AZ195" s="474">
        <f t="shared" si="23"/>
        <v>-1.2514274586364758E-2</v>
      </c>
      <c r="BA195" s="474">
        <f t="shared" si="23"/>
        <v>-1.2442438169611478E-2</v>
      </c>
      <c r="BB195" s="474">
        <f t="shared" si="23"/>
        <v>-1.2370601752858198E-2</v>
      </c>
      <c r="BC195" s="474">
        <f t="shared" si="23"/>
        <v>-1.2298765336104918E-2</v>
      </c>
      <c r="BD195" s="474">
        <f t="shared" si="23"/>
        <v>-1.2226928919351638E-2</v>
      </c>
      <c r="BE195" s="474">
        <f t="shared" si="23"/>
        <v>-1.2155092502598358E-2</v>
      </c>
      <c r="BF195" s="474">
        <f t="shared" si="23"/>
        <v>-1.2083256085845078E-2</v>
      </c>
      <c r="BG195" s="474">
        <f t="shared" si="23"/>
        <v>-1.2011419669091798E-2</v>
      </c>
      <c r="BH195" s="474">
        <f t="shared" si="23"/>
        <v>-1.1939583252338518E-2</v>
      </c>
      <c r="BI195" s="474">
        <f t="shared" si="23"/>
        <v>-1.1867746835585238E-2</v>
      </c>
      <c r="BJ195" s="474">
        <f t="shared" si="23"/>
        <v>-1.1795910418831958E-2</v>
      </c>
      <c r="BK195" s="474">
        <f t="shared" si="23"/>
        <v>-1.1724074002078679E-2</v>
      </c>
      <c r="BL195" s="474">
        <f t="shared" si="23"/>
        <v>-1.1652237585325399E-2</v>
      </c>
      <c r="BM195" s="474">
        <f t="shared" si="23"/>
        <v>-1.1580401168572119E-2</v>
      </c>
      <c r="BN195" s="474">
        <f t="shared" si="23"/>
        <v>-1.1508564751818839E-2</v>
      </c>
      <c r="BO195" s="474">
        <f t="shared" si="23"/>
        <v>-1.1436728335065559E-2</v>
      </c>
      <c r="BP195" s="474">
        <f t="shared" si="23"/>
        <v>-1.1364891918312279E-2</v>
      </c>
      <c r="BQ195" s="474">
        <f t="shared" si="23"/>
        <v>-1.1293055501558999E-2</v>
      </c>
      <c r="BR195" s="474">
        <f t="shared" ref="BR195:CH195" si="24">+BQ195+($CI195-$AK195)/($CI$188-$AK$188)</f>
        <v>-1.1221219084805719E-2</v>
      </c>
      <c r="BS195" s="474">
        <f t="shared" si="24"/>
        <v>-1.1149382668052439E-2</v>
      </c>
      <c r="BT195" s="474">
        <f t="shared" si="24"/>
        <v>-1.1077546251299159E-2</v>
      </c>
      <c r="BU195" s="474">
        <f t="shared" si="24"/>
        <v>-1.1005709834545879E-2</v>
      </c>
      <c r="BV195" s="474">
        <f t="shared" si="24"/>
        <v>-1.0933873417792599E-2</v>
      </c>
      <c r="BW195" s="474">
        <f t="shared" si="24"/>
        <v>-1.0862037001039319E-2</v>
      </c>
      <c r="BX195" s="474">
        <f t="shared" si="24"/>
        <v>-1.0790200584286039E-2</v>
      </c>
      <c r="BY195" s="474">
        <f t="shared" si="24"/>
        <v>-1.071836416753276E-2</v>
      </c>
      <c r="BZ195" s="474">
        <f t="shared" si="24"/>
        <v>-1.064652775077948E-2</v>
      </c>
      <c r="CA195" s="474">
        <f t="shared" si="24"/>
        <v>-1.05746913340262E-2</v>
      </c>
      <c r="CB195" s="474">
        <f t="shared" si="24"/>
        <v>-1.050285491727292E-2</v>
      </c>
      <c r="CC195" s="474">
        <f t="shared" si="24"/>
        <v>-1.043101850051964E-2</v>
      </c>
      <c r="CD195" s="474">
        <f t="shared" si="24"/>
        <v>-1.035918208376636E-2</v>
      </c>
      <c r="CE195" s="474">
        <f t="shared" si="24"/>
        <v>-1.028734566701308E-2</v>
      </c>
      <c r="CF195" s="474">
        <f t="shared" si="24"/>
        <v>-1.02155092502598E-2</v>
      </c>
      <c r="CG195" s="474">
        <f t="shared" si="24"/>
        <v>-1.014367283350652E-2</v>
      </c>
      <c r="CH195" s="474">
        <f t="shared" si="24"/>
        <v>-1.007183641675324E-2</v>
      </c>
      <c r="CI195" s="474">
        <v>-0.01</v>
      </c>
    </row>
    <row r="196" spans="1:87" ht="14.25" customHeight="1" x14ac:dyDescent="0.35">
      <c r="A196" s="72" t="s">
        <v>160</v>
      </c>
      <c r="B196" s="476">
        <v>1.4688412873807583E-3</v>
      </c>
      <c r="C196" s="474">
        <v>-5.0000000000000001E-3</v>
      </c>
      <c r="D196" s="474">
        <f t="shared" ref="D196:AJ196" si="25">C196+($AK196-$C196)/($AK$188-$C$188)</f>
        <v>-5.4411764705882357E-3</v>
      </c>
      <c r="E196" s="474">
        <f t="shared" si="25"/>
        <v>-5.8823529411764714E-3</v>
      </c>
      <c r="F196" s="474">
        <f t="shared" si="25"/>
        <v>-6.323529411764707E-3</v>
      </c>
      <c r="G196" s="474">
        <f t="shared" si="25"/>
        <v>-6.7647058823529426E-3</v>
      </c>
      <c r="H196" s="474">
        <f t="shared" si="25"/>
        <v>-7.2058823529411783E-3</v>
      </c>
      <c r="I196" s="474">
        <f t="shared" si="25"/>
        <v>-7.6470588235294139E-3</v>
      </c>
      <c r="J196" s="474">
        <f t="shared" si="25"/>
        <v>-8.0882352941176495E-3</v>
      </c>
      <c r="K196" s="474">
        <f t="shared" si="25"/>
        <v>-8.5294117647058843E-3</v>
      </c>
      <c r="L196" s="474">
        <f t="shared" si="25"/>
        <v>-8.9705882352941191E-3</v>
      </c>
      <c r="M196" s="474">
        <f t="shared" si="25"/>
        <v>-9.4117647058823539E-3</v>
      </c>
      <c r="N196" s="474">
        <f t="shared" si="25"/>
        <v>-9.8529411764705886E-3</v>
      </c>
      <c r="O196" s="474">
        <f t="shared" si="25"/>
        <v>-1.0294117647058823E-2</v>
      </c>
      <c r="P196" s="474">
        <f t="shared" si="25"/>
        <v>-1.0735294117647058E-2</v>
      </c>
      <c r="Q196" s="474">
        <f t="shared" si="25"/>
        <v>-1.1176470588235293E-2</v>
      </c>
      <c r="R196" s="474">
        <f t="shared" si="25"/>
        <v>-1.1617647058823528E-2</v>
      </c>
      <c r="S196" s="474">
        <f t="shared" si="25"/>
        <v>-1.2058823529411762E-2</v>
      </c>
      <c r="T196" s="474">
        <f t="shared" si="25"/>
        <v>-1.2499999999999997E-2</v>
      </c>
      <c r="U196" s="474">
        <f t="shared" si="25"/>
        <v>-1.2941176470588232E-2</v>
      </c>
      <c r="V196" s="474">
        <f t="shared" si="25"/>
        <v>-1.3382352941176467E-2</v>
      </c>
      <c r="W196" s="474">
        <f t="shared" si="25"/>
        <v>-1.3823529411764702E-2</v>
      </c>
      <c r="X196" s="474">
        <f t="shared" si="25"/>
        <v>-1.4264705882352936E-2</v>
      </c>
      <c r="Y196" s="474">
        <f t="shared" si="25"/>
        <v>-1.4705882352941171E-2</v>
      </c>
      <c r="Z196" s="474">
        <f t="shared" si="25"/>
        <v>-1.5147058823529406E-2</v>
      </c>
      <c r="AA196" s="474">
        <f t="shared" si="25"/>
        <v>-1.5588235294117641E-2</v>
      </c>
      <c r="AB196" s="474">
        <f t="shared" si="25"/>
        <v>-1.6029411764705875E-2</v>
      </c>
      <c r="AC196" s="474">
        <f t="shared" si="25"/>
        <v>-1.6470588235294112E-2</v>
      </c>
      <c r="AD196" s="474">
        <f t="shared" si="25"/>
        <v>-1.6911764705882348E-2</v>
      </c>
      <c r="AE196" s="474">
        <f t="shared" si="25"/>
        <v>-1.7352941176470585E-2</v>
      </c>
      <c r="AF196" s="474">
        <f t="shared" si="25"/>
        <v>-1.7794117647058821E-2</v>
      </c>
      <c r="AG196" s="474">
        <f t="shared" si="25"/>
        <v>-1.8235294117647058E-2</v>
      </c>
      <c r="AH196" s="474">
        <f t="shared" si="25"/>
        <v>-1.8676470588235294E-2</v>
      </c>
      <c r="AI196" s="474">
        <f t="shared" si="25"/>
        <v>-1.9117647058823531E-2</v>
      </c>
      <c r="AJ196" s="474">
        <f t="shared" si="25"/>
        <v>-1.9558823529411767E-2</v>
      </c>
      <c r="AK196" s="474">
        <v>-0.02</v>
      </c>
      <c r="AL196" s="474">
        <f t="shared" ref="AL196:BQ196" si="26">+AK196+($CI196-$AK196)/($CI$188-$AK$188)</f>
        <v>-1.9800000000000002E-2</v>
      </c>
      <c r="AM196" s="474">
        <f t="shared" si="26"/>
        <v>-1.9600000000000003E-2</v>
      </c>
      <c r="AN196" s="474">
        <f t="shared" si="26"/>
        <v>-1.9400000000000004E-2</v>
      </c>
      <c r="AO196" s="474">
        <f t="shared" si="26"/>
        <v>-1.9200000000000005E-2</v>
      </c>
      <c r="AP196" s="474">
        <f t="shared" si="26"/>
        <v>-1.9000000000000006E-2</v>
      </c>
      <c r="AQ196" s="474">
        <f t="shared" si="26"/>
        <v>-1.8800000000000008E-2</v>
      </c>
      <c r="AR196" s="474">
        <f t="shared" si="26"/>
        <v>-1.8600000000000009E-2</v>
      </c>
      <c r="AS196" s="474">
        <f t="shared" si="26"/>
        <v>-1.840000000000001E-2</v>
      </c>
      <c r="AT196" s="474">
        <f t="shared" si="26"/>
        <v>-1.8200000000000011E-2</v>
      </c>
      <c r="AU196" s="474">
        <f t="shared" si="26"/>
        <v>-1.8000000000000013E-2</v>
      </c>
      <c r="AV196" s="474">
        <f t="shared" si="26"/>
        <v>-1.7800000000000014E-2</v>
      </c>
      <c r="AW196" s="474">
        <f t="shared" si="26"/>
        <v>-1.7600000000000015E-2</v>
      </c>
      <c r="AX196" s="474">
        <f t="shared" si="26"/>
        <v>-1.7400000000000016E-2</v>
      </c>
      <c r="AY196" s="474">
        <f t="shared" si="26"/>
        <v>-1.7200000000000017E-2</v>
      </c>
      <c r="AZ196" s="474">
        <f t="shared" si="26"/>
        <v>-1.7000000000000019E-2</v>
      </c>
      <c r="BA196" s="474">
        <f t="shared" si="26"/>
        <v>-1.680000000000002E-2</v>
      </c>
      <c r="BB196" s="474">
        <f t="shared" si="26"/>
        <v>-1.6600000000000021E-2</v>
      </c>
      <c r="BC196" s="474">
        <f t="shared" si="26"/>
        <v>-1.6400000000000022E-2</v>
      </c>
      <c r="BD196" s="474">
        <f t="shared" si="26"/>
        <v>-1.6200000000000023E-2</v>
      </c>
      <c r="BE196" s="474">
        <f t="shared" si="26"/>
        <v>-1.6000000000000025E-2</v>
      </c>
      <c r="BF196" s="474">
        <f t="shared" si="26"/>
        <v>-1.5800000000000026E-2</v>
      </c>
      <c r="BG196" s="474">
        <f t="shared" si="26"/>
        <v>-1.5600000000000025E-2</v>
      </c>
      <c r="BH196" s="474">
        <f t="shared" si="26"/>
        <v>-1.5400000000000025E-2</v>
      </c>
      <c r="BI196" s="474">
        <f t="shared" si="26"/>
        <v>-1.5200000000000024E-2</v>
      </c>
      <c r="BJ196" s="474">
        <f t="shared" si="26"/>
        <v>-1.5000000000000024E-2</v>
      </c>
      <c r="BK196" s="474">
        <f t="shared" si="26"/>
        <v>-1.4800000000000023E-2</v>
      </c>
      <c r="BL196" s="474">
        <f t="shared" si="26"/>
        <v>-1.4600000000000023E-2</v>
      </c>
      <c r="BM196" s="474">
        <f t="shared" si="26"/>
        <v>-1.4400000000000022E-2</v>
      </c>
      <c r="BN196" s="474">
        <f t="shared" si="26"/>
        <v>-1.4200000000000022E-2</v>
      </c>
      <c r="BO196" s="474">
        <f t="shared" si="26"/>
        <v>-1.4000000000000021E-2</v>
      </c>
      <c r="BP196" s="474">
        <f t="shared" si="26"/>
        <v>-1.3800000000000021E-2</v>
      </c>
      <c r="BQ196" s="474">
        <f t="shared" si="26"/>
        <v>-1.360000000000002E-2</v>
      </c>
      <c r="BR196" s="474">
        <f t="shared" ref="BR196:CH196" si="27">+BQ196+($CI196-$AK196)/($CI$188-$AK$188)</f>
        <v>-1.340000000000002E-2</v>
      </c>
      <c r="BS196" s="474">
        <f t="shared" si="27"/>
        <v>-1.3200000000000019E-2</v>
      </c>
      <c r="BT196" s="474">
        <f t="shared" si="27"/>
        <v>-1.3000000000000018E-2</v>
      </c>
      <c r="BU196" s="474">
        <f t="shared" si="27"/>
        <v>-1.2800000000000018E-2</v>
      </c>
      <c r="BV196" s="474">
        <f t="shared" si="27"/>
        <v>-1.2600000000000017E-2</v>
      </c>
      <c r="BW196" s="474">
        <f t="shared" si="27"/>
        <v>-1.2400000000000017E-2</v>
      </c>
      <c r="BX196" s="474">
        <f t="shared" si="27"/>
        <v>-1.2200000000000016E-2</v>
      </c>
      <c r="BY196" s="474">
        <f t="shared" si="27"/>
        <v>-1.2000000000000016E-2</v>
      </c>
      <c r="BZ196" s="474">
        <f t="shared" si="27"/>
        <v>-1.1800000000000015E-2</v>
      </c>
      <c r="CA196" s="474">
        <f t="shared" si="27"/>
        <v>-1.1600000000000015E-2</v>
      </c>
      <c r="CB196" s="474">
        <f t="shared" si="27"/>
        <v>-1.1400000000000014E-2</v>
      </c>
      <c r="CC196" s="474">
        <f t="shared" si="27"/>
        <v>-1.1200000000000014E-2</v>
      </c>
      <c r="CD196" s="474">
        <f t="shared" si="27"/>
        <v>-1.1000000000000013E-2</v>
      </c>
      <c r="CE196" s="474">
        <f t="shared" si="27"/>
        <v>-1.0800000000000013E-2</v>
      </c>
      <c r="CF196" s="474">
        <f t="shared" si="27"/>
        <v>-1.0600000000000012E-2</v>
      </c>
      <c r="CG196" s="474">
        <f t="shared" si="27"/>
        <v>-1.0400000000000012E-2</v>
      </c>
      <c r="CH196" s="474">
        <f t="shared" si="27"/>
        <v>-1.0200000000000011E-2</v>
      </c>
      <c r="CI196" s="474">
        <v>-0.01</v>
      </c>
    </row>
    <row r="197" spans="1:87" ht="14.25" customHeight="1" x14ac:dyDescent="0.35">
      <c r="A197" s="72" t="s">
        <v>161</v>
      </c>
      <c r="B197" s="475">
        <v>-2.4690365181129176E-2</v>
      </c>
      <c r="C197" s="474">
        <f>+B197</f>
        <v>-2.4690365181129176E-2</v>
      </c>
      <c r="D197" s="474">
        <f t="shared" ref="D197:AJ197" si="28">C197+($AK197-$C197)/($AK$188-$C$188)</f>
        <v>-2.4690365181129176E-2</v>
      </c>
      <c r="E197" s="474">
        <f t="shared" si="28"/>
        <v>-2.4690365181129176E-2</v>
      </c>
      <c r="F197" s="474">
        <f t="shared" si="28"/>
        <v>-2.4690365181129176E-2</v>
      </c>
      <c r="G197" s="474">
        <f t="shared" si="28"/>
        <v>-2.4690365181129176E-2</v>
      </c>
      <c r="H197" s="474">
        <f t="shared" si="28"/>
        <v>-2.4690365181129176E-2</v>
      </c>
      <c r="I197" s="474">
        <f t="shared" si="28"/>
        <v>-2.4690365181129176E-2</v>
      </c>
      <c r="J197" s="474">
        <f t="shared" si="28"/>
        <v>-2.4690365181129176E-2</v>
      </c>
      <c r="K197" s="474">
        <f t="shared" si="28"/>
        <v>-2.4690365181129176E-2</v>
      </c>
      <c r="L197" s="474">
        <f t="shared" si="28"/>
        <v>-2.4690365181129176E-2</v>
      </c>
      <c r="M197" s="474">
        <f t="shared" si="28"/>
        <v>-2.4690365181129176E-2</v>
      </c>
      <c r="N197" s="474">
        <f t="shared" si="28"/>
        <v>-2.4690365181129176E-2</v>
      </c>
      <c r="O197" s="474">
        <f t="shared" si="28"/>
        <v>-2.4690365181129176E-2</v>
      </c>
      <c r="P197" s="474">
        <f t="shared" si="28"/>
        <v>-2.4690365181129176E-2</v>
      </c>
      <c r="Q197" s="474">
        <f t="shared" si="28"/>
        <v>-2.4690365181129176E-2</v>
      </c>
      <c r="R197" s="474">
        <f t="shared" si="28"/>
        <v>-2.4690365181129176E-2</v>
      </c>
      <c r="S197" s="474">
        <f t="shared" si="28"/>
        <v>-2.4690365181129176E-2</v>
      </c>
      <c r="T197" s="474">
        <f t="shared" si="28"/>
        <v>-2.4690365181129176E-2</v>
      </c>
      <c r="U197" s="474">
        <f t="shared" si="28"/>
        <v>-2.4690365181129176E-2</v>
      </c>
      <c r="V197" s="474">
        <f t="shared" si="28"/>
        <v>-2.4690365181129176E-2</v>
      </c>
      <c r="W197" s="474">
        <f t="shared" si="28"/>
        <v>-2.4690365181129176E-2</v>
      </c>
      <c r="X197" s="474">
        <f t="shared" si="28"/>
        <v>-2.4690365181129176E-2</v>
      </c>
      <c r="Y197" s="474">
        <f t="shared" si="28"/>
        <v>-2.4690365181129176E-2</v>
      </c>
      <c r="Z197" s="474">
        <f t="shared" si="28"/>
        <v>-2.4690365181129176E-2</v>
      </c>
      <c r="AA197" s="474">
        <f t="shared" si="28"/>
        <v>-2.4690365181129176E-2</v>
      </c>
      <c r="AB197" s="474">
        <f t="shared" si="28"/>
        <v>-2.4690365181129176E-2</v>
      </c>
      <c r="AC197" s="474">
        <f t="shared" si="28"/>
        <v>-2.4690365181129176E-2</v>
      </c>
      <c r="AD197" s="474">
        <f t="shared" si="28"/>
        <v>-2.4690365181129176E-2</v>
      </c>
      <c r="AE197" s="474">
        <f t="shared" si="28"/>
        <v>-2.4690365181129176E-2</v>
      </c>
      <c r="AF197" s="474">
        <f t="shared" si="28"/>
        <v>-2.4690365181129176E-2</v>
      </c>
      <c r="AG197" s="474">
        <f t="shared" si="28"/>
        <v>-2.4690365181129176E-2</v>
      </c>
      <c r="AH197" s="474">
        <f t="shared" si="28"/>
        <v>-2.4690365181129176E-2</v>
      </c>
      <c r="AI197" s="474">
        <f t="shared" si="28"/>
        <v>-2.4690365181129176E-2</v>
      </c>
      <c r="AJ197" s="474">
        <f t="shared" si="28"/>
        <v>-2.4690365181129176E-2</v>
      </c>
      <c r="AK197" s="474">
        <f>+B197</f>
        <v>-2.4690365181129176E-2</v>
      </c>
      <c r="AL197" s="474">
        <f t="shared" ref="AL197:BQ197" si="29">+AK197+($CI197-$AK197)/($CI$188-$AK$188)</f>
        <v>-2.4396557877506594E-2</v>
      </c>
      <c r="AM197" s="474">
        <f t="shared" si="29"/>
        <v>-2.4102750573884012E-2</v>
      </c>
      <c r="AN197" s="474">
        <f t="shared" si="29"/>
        <v>-2.380894327026143E-2</v>
      </c>
      <c r="AO197" s="474">
        <f t="shared" si="29"/>
        <v>-2.3515135966638848E-2</v>
      </c>
      <c r="AP197" s="474">
        <f t="shared" si="29"/>
        <v>-2.3221328663016266E-2</v>
      </c>
      <c r="AQ197" s="474">
        <f t="shared" si="29"/>
        <v>-2.2927521359393684E-2</v>
      </c>
      <c r="AR197" s="474">
        <f t="shared" si="29"/>
        <v>-2.2633714055771102E-2</v>
      </c>
      <c r="AS197" s="474">
        <f t="shared" si="29"/>
        <v>-2.233990675214852E-2</v>
      </c>
      <c r="AT197" s="474">
        <f t="shared" si="29"/>
        <v>-2.2046099448525938E-2</v>
      </c>
      <c r="AU197" s="474">
        <f t="shared" si="29"/>
        <v>-2.1752292144903356E-2</v>
      </c>
      <c r="AV197" s="474">
        <f t="shared" si="29"/>
        <v>-2.1458484841280774E-2</v>
      </c>
      <c r="AW197" s="474">
        <f t="shared" si="29"/>
        <v>-2.1164677537658192E-2</v>
      </c>
      <c r="AX197" s="474">
        <f t="shared" si="29"/>
        <v>-2.087087023403561E-2</v>
      </c>
      <c r="AY197" s="474">
        <f t="shared" si="29"/>
        <v>-2.0577062930413028E-2</v>
      </c>
      <c r="AZ197" s="474">
        <f t="shared" si="29"/>
        <v>-2.0283255626790446E-2</v>
      </c>
      <c r="BA197" s="474">
        <f t="shared" si="29"/>
        <v>-1.9989448323167864E-2</v>
      </c>
      <c r="BB197" s="474">
        <f t="shared" si="29"/>
        <v>-1.9695641019545282E-2</v>
      </c>
      <c r="BC197" s="474">
        <f t="shared" si="29"/>
        <v>-1.94018337159227E-2</v>
      </c>
      <c r="BD197" s="474">
        <f t="shared" si="29"/>
        <v>-1.9108026412300118E-2</v>
      </c>
      <c r="BE197" s="474">
        <f t="shared" si="29"/>
        <v>-1.8814219108677536E-2</v>
      </c>
      <c r="BF197" s="474">
        <f t="shared" si="29"/>
        <v>-1.8520411805054954E-2</v>
      </c>
      <c r="BG197" s="474">
        <f t="shared" si="29"/>
        <v>-1.8226604501432372E-2</v>
      </c>
      <c r="BH197" s="474">
        <f t="shared" si="29"/>
        <v>-1.793279719780979E-2</v>
      </c>
      <c r="BI197" s="474">
        <f t="shared" si="29"/>
        <v>-1.7638989894187208E-2</v>
      </c>
      <c r="BJ197" s="474">
        <f t="shared" si="29"/>
        <v>-1.7345182590564626E-2</v>
      </c>
      <c r="BK197" s="474">
        <f t="shared" si="29"/>
        <v>-1.7051375286942044E-2</v>
      </c>
      <c r="BL197" s="474">
        <f t="shared" si="29"/>
        <v>-1.6757567983319462E-2</v>
      </c>
      <c r="BM197" s="474">
        <f t="shared" si="29"/>
        <v>-1.646376067969688E-2</v>
      </c>
      <c r="BN197" s="474">
        <f t="shared" si="29"/>
        <v>-1.6169953376074298E-2</v>
      </c>
      <c r="BO197" s="474">
        <f t="shared" si="29"/>
        <v>-1.5876146072451715E-2</v>
      </c>
      <c r="BP197" s="474">
        <f t="shared" si="29"/>
        <v>-1.5582338768829132E-2</v>
      </c>
      <c r="BQ197" s="474">
        <f t="shared" si="29"/>
        <v>-1.5288531465206548E-2</v>
      </c>
      <c r="BR197" s="474">
        <f t="shared" ref="BR197:CH197" si="30">+BQ197+($CI197-$AK197)/($CI$188-$AK$188)</f>
        <v>-1.4994724161583964E-2</v>
      </c>
      <c r="BS197" s="474">
        <f t="shared" si="30"/>
        <v>-1.470091685796138E-2</v>
      </c>
      <c r="BT197" s="474">
        <f t="shared" si="30"/>
        <v>-1.4407109554338797E-2</v>
      </c>
      <c r="BU197" s="474">
        <f t="shared" si="30"/>
        <v>-1.4113302250716213E-2</v>
      </c>
      <c r="BV197" s="474">
        <f t="shared" si="30"/>
        <v>-1.3819494947093629E-2</v>
      </c>
      <c r="BW197" s="474">
        <f t="shared" si="30"/>
        <v>-1.3525687643471045E-2</v>
      </c>
      <c r="BX197" s="474">
        <f t="shared" si="30"/>
        <v>-1.3231880339848462E-2</v>
      </c>
      <c r="BY197" s="474">
        <f t="shared" si="30"/>
        <v>-1.2938073036225878E-2</v>
      </c>
      <c r="BZ197" s="474">
        <f t="shared" si="30"/>
        <v>-1.2644265732603294E-2</v>
      </c>
      <c r="CA197" s="474">
        <f t="shared" si="30"/>
        <v>-1.235045842898071E-2</v>
      </c>
      <c r="CB197" s="474">
        <f t="shared" si="30"/>
        <v>-1.2056651125358126E-2</v>
      </c>
      <c r="CC197" s="474">
        <f t="shared" si="30"/>
        <v>-1.1762843821735543E-2</v>
      </c>
      <c r="CD197" s="474">
        <f t="shared" si="30"/>
        <v>-1.1469036518112959E-2</v>
      </c>
      <c r="CE197" s="474">
        <f t="shared" si="30"/>
        <v>-1.1175229214490375E-2</v>
      </c>
      <c r="CF197" s="474">
        <f t="shared" si="30"/>
        <v>-1.0881421910867791E-2</v>
      </c>
      <c r="CG197" s="474">
        <f t="shared" si="30"/>
        <v>-1.0587614607245208E-2</v>
      </c>
      <c r="CH197" s="474">
        <f t="shared" si="30"/>
        <v>-1.0293807303622624E-2</v>
      </c>
      <c r="CI197" s="474">
        <v>-0.01</v>
      </c>
    </row>
    <row r="198" spans="1:87" ht="14.25" customHeight="1" x14ac:dyDescent="0.35">
      <c r="A198" s="72" t="s">
        <v>162</v>
      </c>
      <c r="B198" s="475">
        <v>-3.6623302154929475E-2</v>
      </c>
      <c r="C198" s="474">
        <f>+B198</f>
        <v>-3.6623302154929475E-2</v>
      </c>
      <c r="D198" s="474">
        <f t="shared" ref="D198:AJ198" si="31">C198+($AK198-$C198)/($AK$188-$C$188)</f>
        <v>-3.6623302154929475E-2</v>
      </c>
      <c r="E198" s="474">
        <f t="shared" si="31"/>
        <v>-3.6623302154929475E-2</v>
      </c>
      <c r="F198" s="474">
        <f t="shared" si="31"/>
        <v>-3.6623302154929475E-2</v>
      </c>
      <c r="G198" s="474">
        <f t="shared" si="31"/>
        <v>-3.6623302154929475E-2</v>
      </c>
      <c r="H198" s="474">
        <f t="shared" si="31"/>
        <v>-3.6623302154929475E-2</v>
      </c>
      <c r="I198" s="474">
        <f t="shared" si="31"/>
        <v>-3.6623302154929475E-2</v>
      </c>
      <c r="J198" s="474">
        <f t="shared" si="31"/>
        <v>-3.6623302154929475E-2</v>
      </c>
      <c r="K198" s="474">
        <f t="shared" si="31"/>
        <v>-3.6623302154929475E-2</v>
      </c>
      <c r="L198" s="474">
        <f t="shared" si="31"/>
        <v>-3.6623302154929475E-2</v>
      </c>
      <c r="M198" s="474">
        <f t="shared" si="31"/>
        <v>-3.6623302154929475E-2</v>
      </c>
      <c r="N198" s="474">
        <f t="shared" si="31"/>
        <v>-3.6623302154929475E-2</v>
      </c>
      <c r="O198" s="474">
        <f t="shared" si="31"/>
        <v>-3.6623302154929475E-2</v>
      </c>
      <c r="P198" s="474">
        <f t="shared" si="31"/>
        <v>-3.6623302154929475E-2</v>
      </c>
      <c r="Q198" s="474">
        <f t="shared" si="31"/>
        <v>-3.6623302154929475E-2</v>
      </c>
      <c r="R198" s="474">
        <f t="shared" si="31"/>
        <v>-3.6623302154929475E-2</v>
      </c>
      <c r="S198" s="474">
        <f t="shared" si="31"/>
        <v>-3.6623302154929475E-2</v>
      </c>
      <c r="T198" s="474">
        <f t="shared" si="31"/>
        <v>-3.6623302154929475E-2</v>
      </c>
      <c r="U198" s="474">
        <f t="shared" si="31"/>
        <v>-3.6623302154929475E-2</v>
      </c>
      <c r="V198" s="474">
        <f t="shared" si="31"/>
        <v>-3.6623302154929475E-2</v>
      </c>
      <c r="W198" s="474">
        <f t="shared" si="31"/>
        <v>-3.6623302154929475E-2</v>
      </c>
      <c r="X198" s="474">
        <f t="shared" si="31"/>
        <v>-3.6623302154929475E-2</v>
      </c>
      <c r="Y198" s="474">
        <f t="shared" si="31"/>
        <v>-3.6623302154929475E-2</v>
      </c>
      <c r="Z198" s="474">
        <f t="shared" si="31"/>
        <v>-3.6623302154929475E-2</v>
      </c>
      <c r="AA198" s="474">
        <f t="shared" si="31"/>
        <v>-3.6623302154929475E-2</v>
      </c>
      <c r="AB198" s="474">
        <f t="shared" si="31"/>
        <v>-3.6623302154929475E-2</v>
      </c>
      <c r="AC198" s="474">
        <f t="shared" si="31"/>
        <v>-3.6623302154929475E-2</v>
      </c>
      <c r="AD198" s="474">
        <f t="shared" si="31"/>
        <v>-3.6623302154929475E-2</v>
      </c>
      <c r="AE198" s="474">
        <f t="shared" si="31"/>
        <v>-3.6623302154929475E-2</v>
      </c>
      <c r="AF198" s="474">
        <f t="shared" si="31"/>
        <v>-3.6623302154929475E-2</v>
      </c>
      <c r="AG198" s="474">
        <f t="shared" si="31"/>
        <v>-3.6623302154929475E-2</v>
      </c>
      <c r="AH198" s="474">
        <f t="shared" si="31"/>
        <v>-3.6623302154929475E-2</v>
      </c>
      <c r="AI198" s="474">
        <f t="shared" si="31"/>
        <v>-3.6623302154929475E-2</v>
      </c>
      <c r="AJ198" s="474">
        <f t="shared" si="31"/>
        <v>-3.6623302154929475E-2</v>
      </c>
      <c r="AK198" s="474">
        <f>+B198</f>
        <v>-3.6623302154929475E-2</v>
      </c>
      <c r="AL198" s="474">
        <f t="shared" ref="AL198:BQ198" si="32">+AK198+($CI198-$AK198)/($CI$188-$AK$188)</f>
        <v>-3.6090836111830886E-2</v>
      </c>
      <c r="AM198" s="474">
        <f t="shared" si="32"/>
        <v>-3.5558370068732296E-2</v>
      </c>
      <c r="AN198" s="474">
        <f t="shared" si="32"/>
        <v>-3.5025904025633707E-2</v>
      </c>
      <c r="AO198" s="474">
        <f t="shared" si="32"/>
        <v>-3.4493437982535118E-2</v>
      </c>
      <c r="AP198" s="474">
        <f t="shared" si="32"/>
        <v>-3.3960971939436528E-2</v>
      </c>
      <c r="AQ198" s="474">
        <f t="shared" si="32"/>
        <v>-3.3428505896337939E-2</v>
      </c>
      <c r="AR198" s="474">
        <f t="shared" si="32"/>
        <v>-3.2896039853239349E-2</v>
      </c>
      <c r="AS198" s="474">
        <f t="shared" si="32"/>
        <v>-3.236357381014076E-2</v>
      </c>
      <c r="AT198" s="474">
        <f t="shared" si="32"/>
        <v>-3.183110776704217E-2</v>
      </c>
      <c r="AU198" s="474">
        <f t="shared" si="32"/>
        <v>-3.1298641723943581E-2</v>
      </c>
      <c r="AV198" s="474">
        <f t="shared" si="32"/>
        <v>-3.0766175680844991E-2</v>
      </c>
      <c r="AW198" s="474">
        <f t="shared" si="32"/>
        <v>-3.0233709637746402E-2</v>
      </c>
      <c r="AX198" s="474">
        <f t="shared" si="32"/>
        <v>-2.9701243594647812E-2</v>
      </c>
      <c r="AY198" s="474">
        <f t="shared" si="32"/>
        <v>-2.9168777551549223E-2</v>
      </c>
      <c r="AZ198" s="474">
        <f t="shared" si="32"/>
        <v>-2.8636311508450633E-2</v>
      </c>
      <c r="BA198" s="474">
        <f t="shared" si="32"/>
        <v>-2.8103845465352044E-2</v>
      </c>
      <c r="BB198" s="474">
        <f t="shared" si="32"/>
        <v>-2.7571379422253454E-2</v>
      </c>
      <c r="BC198" s="474">
        <f t="shared" si="32"/>
        <v>-2.7038913379154865E-2</v>
      </c>
      <c r="BD198" s="474">
        <f t="shared" si="32"/>
        <v>-2.6506447336056276E-2</v>
      </c>
      <c r="BE198" s="474">
        <f t="shared" si="32"/>
        <v>-2.5973981292957686E-2</v>
      </c>
      <c r="BF198" s="474">
        <f t="shared" si="32"/>
        <v>-2.5441515249859097E-2</v>
      </c>
      <c r="BG198" s="474">
        <f t="shared" si="32"/>
        <v>-2.4909049206760507E-2</v>
      </c>
      <c r="BH198" s="474">
        <f t="shared" si="32"/>
        <v>-2.4376583163661918E-2</v>
      </c>
      <c r="BI198" s="474">
        <f t="shared" si="32"/>
        <v>-2.3844117120563328E-2</v>
      </c>
      <c r="BJ198" s="474">
        <f t="shared" si="32"/>
        <v>-2.3311651077464739E-2</v>
      </c>
      <c r="BK198" s="474">
        <f t="shared" si="32"/>
        <v>-2.2779185034366149E-2</v>
      </c>
      <c r="BL198" s="474">
        <f t="shared" si="32"/>
        <v>-2.224671899126756E-2</v>
      </c>
      <c r="BM198" s="474">
        <f t="shared" si="32"/>
        <v>-2.171425294816897E-2</v>
      </c>
      <c r="BN198" s="474">
        <f t="shared" si="32"/>
        <v>-2.1181786905070381E-2</v>
      </c>
      <c r="BO198" s="474">
        <f t="shared" si="32"/>
        <v>-2.0649320861971791E-2</v>
      </c>
      <c r="BP198" s="474">
        <f t="shared" si="32"/>
        <v>-2.0116854818873202E-2</v>
      </c>
      <c r="BQ198" s="474">
        <f t="shared" si="32"/>
        <v>-1.9584388775774612E-2</v>
      </c>
      <c r="BR198" s="474">
        <f t="shared" ref="BR198:CH198" si="33">+BQ198+($CI198-$AK198)/($CI$188-$AK$188)</f>
        <v>-1.9051922732676023E-2</v>
      </c>
      <c r="BS198" s="474">
        <f t="shared" si="33"/>
        <v>-1.8519456689577433E-2</v>
      </c>
      <c r="BT198" s="474">
        <f t="shared" si="33"/>
        <v>-1.7986990646478844E-2</v>
      </c>
      <c r="BU198" s="474">
        <f t="shared" si="33"/>
        <v>-1.7454524603380255E-2</v>
      </c>
      <c r="BV198" s="474">
        <f t="shared" si="33"/>
        <v>-1.6922058560281665E-2</v>
      </c>
      <c r="BW198" s="474">
        <f t="shared" si="33"/>
        <v>-1.6389592517183076E-2</v>
      </c>
      <c r="BX198" s="474">
        <f t="shared" si="33"/>
        <v>-1.5857126474084486E-2</v>
      </c>
      <c r="BY198" s="474">
        <f t="shared" si="33"/>
        <v>-1.5324660430985897E-2</v>
      </c>
      <c r="BZ198" s="474">
        <f t="shared" si="33"/>
        <v>-1.4792194387887307E-2</v>
      </c>
      <c r="CA198" s="474">
        <f t="shared" si="33"/>
        <v>-1.4259728344788718E-2</v>
      </c>
      <c r="CB198" s="474">
        <f t="shared" si="33"/>
        <v>-1.3727262301690128E-2</v>
      </c>
      <c r="CC198" s="474">
        <f t="shared" si="33"/>
        <v>-1.3194796258591539E-2</v>
      </c>
      <c r="CD198" s="474">
        <f t="shared" si="33"/>
        <v>-1.2662330215492949E-2</v>
      </c>
      <c r="CE198" s="474">
        <f t="shared" si="33"/>
        <v>-1.212986417239436E-2</v>
      </c>
      <c r="CF198" s="474">
        <f t="shared" si="33"/>
        <v>-1.159739812929577E-2</v>
      </c>
      <c r="CG198" s="474">
        <f t="shared" si="33"/>
        <v>-1.1064932086197181E-2</v>
      </c>
      <c r="CH198" s="474">
        <f t="shared" si="33"/>
        <v>-1.0532466043098591E-2</v>
      </c>
      <c r="CI198" s="474">
        <v>-0.01</v>
      </c>
    </row>
    <row r="199" spans="1:87" ht="14.25" customHeight="1" x14ac:dyDescent="0.35">
      <c r="A199" s="72" t="s">
        <v>163</v>
      </c>
      <c r="B199" s="476">
        <v>9.3524035002117336E-3</v>
      </c>
      <c r="C199" s="474">
        <v>-5.0000000000000001E-3</v>
      </c>
      <c r="D199" s="474">
        <f t="shared" ref="D199:AJ199" si="34">C199+($AK199-$C199)/($AK$188-$C$188)</f>
        <v>-5.4411764705882357E-3</v>
      </c>
      <c r="E199" s="474">
        <f t="shared" si="34"/>
        <v>-5.8823529411764714E-3</v>
      </c>
      <c r="F199" s="474">
        <f t="shared" si="34"/>
        <v>-6.323529411764707E-3</v>
      </c>
      <c r="G199" s="474">
        <f t="shared" si="34"/>
        <v>-6.7647058823529426E-3</v>
      </c>
      <c r="H199" s="474">
        <f t="shared" si="34"/>
        <v>-7.2058823529411783E-3</v>
      </c>
      <c r="I199" s="474">
        <f t="shared" si="34"/>
        <v>-7.6470588235294139E-3</v>
      </c>
      <c r="J199" s="474">
        <f t="shared" si="34"/>
        <v>-8.0882352941176495E-3</v>
      </c>
      <c r="K199" s="474">
        <f t="shared" si="34"/>
        <v>-8.5294117647058843E-3</v>
      </c>
      <c r="L199" s="474">
        <f t="shared" si="34"/>
        <v>-8.9705882352941191E-3</v>
      </c>
      <c r="M199" s="474">
        <f t="shared" si="34"/>
        <v>-9.4117647058823539E-3</v>
      </c>
      <c r="N199" s="474">
        <f t="shared" si="34"/>
        <v>-9.8529411764705886E-3</v>
      </c>
      <c r="O199" s="474">
        <f t="shared" si="34"/>
        <v>-1.0294117647058823E-2</v>
      </c>
      <c r="P199" s="474">
        <f t="shared" si="34"/>
        <v>-1.0735294117647058E-2</v>
      </c>
      <c r="Q199" s="474">
        <f t="shared" si="34"/>
        <v>-1.1176470588235293E-2</v>
      </c>
      <c r="R199" s="474">
        <f t="shared" si="34"/>
        <v>-1.1617647058823528E-2</v>
      </c>
      <c r="S199" s="474">
        <f t="shared" si="34"/>
        <v>-1.2058823529411762E-2</v>
      </c>
      <c r="T199" s="474">
        <f t="shared" si="34"/>
        <v>-1.2499999999999997E-2</v>
      </c>
      <c r="U199" s="474">
        <f t="shared" si="34"/>
        <v>-1.2941176470588232E-2</v>
      </c>
      <c r="V199" s="474">
        <f t="shared" si="34"/>
        <v>-1.3382352941176467E-2</v>
      </c>
      <c r="W199" s="474">
        <f t="shared" si="34"/>
        <v>-1.3823529411764702E-2</v>
      </c>
      <c r="X199" s="474">
        <f t="shared" si="34"/>
        <v>-1.4264705882352936E-2</v>
      </c>
      <c r="Y199" s="474">
        <f t="shared" si="34"/>
        <v>-1.4705882352941171E-2</v>
      </c>
      <c r="Z199" s="474">
        <f t="shared" si="34"/>
        <v>-1.5147058823529406E-2</v>
      </c>
      <c r="AA199" s="474">
        <f t="shared" si="34"/>
        <v>-1.5588235294117641E-2</v>
      </c>
      <c r="AB199" s="474">
        <f t="shared" si="34"/>
        <v>-1.6029411764705875E-2</v>
      </c>
      <c r="AC199" s="474">
        <f t="shared" si="34"/>
        <v>-1.6470588235294112E-2</v>
      </c>
      <c r="AD199" s="474">
        <f t="shared" si="34"/>
        <v>-1.6911764705882348E-2</v>
      </c>
      <c r="AE199" s="474">
        <f t="shared" si="34"/>
        <v>-1.7352941176470585E-2</v>
      </c>
      <c r="AF199" s="474">
        <f t="shared" si="34"/>
        <v>-1.7794117647058821E-2</v>
      </c>
      <c r="AG199" s="474">
        <f t="shared" si="34"/>
        <v>-1.8235294117647058E-2</v>
      </c>
      <c r="AH199" s="474">
        <f t="shared" si="34"/>
        <v>-1.8676470588235294E-2</v>
      </c>
      <c r="AI199" s="474">
        <f t="shared" si="34"/>
        <v>-1.9117647058823531E-2</v>
      </c>
      <c r="AJ199" s="474">
        <f t="shared" si="34"/>
        <v>-1.9558823529411767E-2</v>
      </c>
      <c r="AK199" s="474">
        <v>-0.02</v>
      </c>
      <c r="AL199" s="474">
        <f t="shared" ref="AL199:BQ199" si="35">+AK199+($CI199-$AK199)/($CI$188-$AK$188)</f>
        <v>-1.9800000000000002E-2</v>
      </c>
      <c r="AM199" s="474">
        <f t="shared" si="35"/>
        <v>-1.9600000000000003E-2</v>
      </c>
      <c r="AN199" s="474">
        <f t="shared" si="35"/>
        <v>-1.9400000000000004E-2</v>
      </c>
      <c r="AO199" s="474">
        <f t="shared" si="35"/>
        <v>-1.9200000000000005E-2</v>
      </c>
      <c r="AP199" s="474">
        <f t="shared" si="35"/>
        <v>-1.9000000000000006E-2</v>
      </c>
      <c r="AQ199" s="474">
        <f t="shared" si="35"/>
        <v>-1.8800000000000008E-2</v>
      </c>
      <c r="AR199" s="474">
        <f t="shared" si="35"/>
        <v>-1.8600000000000009E-2</v>
      </c>
      <c r="AS199" s="474">
        <f t="shared" si="35"/>
        <v>-1.840000000000001E-2</v>
      </c>
      <c r="AT199" s="474">
        <f t="shared" si="35"/>
        <v>-1.8200000000000011E-2</v>
      </c>
      <c r="AU199" s="474">
        <f t="shared" si="35"/>
        <v>-1.8000000000000013E-2</v>
      </c>
      <c r="AV199" s="474">
        <f t="shared" si="35"/>
        <v>-1.7800000000000014E-2</v>
      </c>
      <c r="AW199" s="474">
        <f t="shared" si="35"/>
        <v>-1.7600000000000015E-2</v>
      </c>
      <c r="AX199" s="474">
        <f t="shared" si="35"/>
        <v>-1.7400000000000016E-2</v>
      </c>
      <c r="AY199" s="474">
        <f t="shared" si="35"/>
        <v>-1.7200000000000017E-2</v>
      </c>
      <c r="AZ199" s="474">
        <f t="shared" si="35"/>
        <v>-1.7000000000000019E-2</v>
      </c>
      <c r="BA199" s="474">
        <f t="shared" si="35"/>
        <v>-1.680000000000002E-2</v>
      </c>
      <c r="BB199" s="474">
        <f t="shared" si="35"/>
        <v>-1.6600000000000021E-2</v>
      </c>
      <c r="BC199" s="474">
        <f t="shared" si="35"/>
        <v>-1.6400000000000022E-2</v>
      </c>
      <c r="BD199" s="474">
        <f t="shared" si="35"/>
        <v>-1.6200000000000023E-2</v>
      </c>
      <c r="BE199" s="474">
        <f t="shared" si="35"/>
        <v>-1.6000000000000025E-2</v>
      </c>
      <c r="BF199" s="474">
        <f t="shared" si="35"/>
        <v>-1.5800000000000026E-2</v>
      </c>
      <c r="BG199" s="474">
        <f t="shared" si="35"/>
        <v>-1.5600000000000025E-2</v>
      </c>
      <c r="BH199" s="474">
        <f t="shared" si="35"/>
        <v>-1.5400000000000025E-2</v>
      </c>
      <c r="BI199" s="474">
        <f t="shared" si="35"/>
        <v>-1.5200000000000024E-2</v>
      </c>
      <c r="BJ199" s="474">
        <f t="shared" si="35"/>
        <v>-1.5000000000000024E-2</v>
      </c>
      <c r="BK199" s="474">
        <f t="shared" si="35"/>
        <v>-1.4800000000000023E-2</v>
      </c>
      <c r="BL199" s="474">
        <f t="shared" si="35"/>
        <v>-1.4600000000000023E-2</v>
      </c>
      <c r="BM199" s="474">
        <f t="shared" si="35"/>
        <v>-1.4400000000000022E-2</v>
      </c>
      <c r="BN199" s="474">
        <f t="shared" si="35"/>
        <v>-1.4200000000000022E-2</v>
      </c>
      <c r="BO199" s="474">
        <f t="shared" si="35"/>
        <v>-1.4000000000000021E-2</v>
      </c>
      <c r="BP199" s="474">
        <f t="shared" si="35"/>
        <v>-1.3800000000000021E-2</v>
      </c>
      <c r="BQ199" s="474">
        <f t="shared" si="35"/>
        <v>-1.360000000000002E-2</v>
      </c>
      <c r="BR199" s="474">
        <f t="shared" ref="BR199:CH199" si="36">+BQ199+($CI199-$AK199)/($CI$188-$AK$188)</f>
        <v>-1.340000000000002E-2</v>
      </c>
      <c r="BS199" s="474">
        <f t="shared" si="36"/>
        <v>-1.3200000000000019E-2</v>
      </c>
      <c r="BT199" s="474">
        <f t="shared" si="36"/>
        <v>-1.3000000000000018E-2</v>
      </c>
      <c r="BU199" s="474">
        <f t="shared" si="36"/>
        <v>-1.2800000000000018E-2</v>
      </c>
      <c r="BV199" s="474">
        <f t="shared" si="36"/>
        <v>-1.2600000000000017E-2</v>
      </c>
      <c r="BW199" s="474">
        <f t="shared" si="36"/>
        <v>-1.2400000000000017E-2</v>
      </c>
      <c r="BX199" s="474">
        <f t="shared" si="36"/>
        <v>-1.2200000000000016E-2</v>
      </c>
      <c r="BY199" s="474">
        <f t="shared" si="36"/>
        <v>-1.2000000000000016E-2</v>
      </c>
      <c r="BZ199" s="474">
        <f t="shared" si="36"/>
        <v>-1.1800000000000015E-2</v>
      </c>
      <c r="CA199" s="474">
        <f t="shared" si="36"/>
        <v>-1.1600000000000015E-2</v>
      </c>
      <c r="CB199" s="474">
        <f t="shared" si="36"/>
        <v>-1.1400000000000014E-2</v>
      </c>
      <c r="CC199" s="474">
        <f t="shared" si="36"/>
        <v>-1.1200000000000014E-2</v>
      </c>
      <c r="CD199" s="474">
        <f t="shared" si="36"/>
        <v>-1.1000000000000013E-2</v>
      </c>
      <c r="CE199" s="474">
        <f t="shared" si="36"/>
        <v>-1.0800000000000013E-2</v>
      </c>
      <c r="CF199" s="474">
        <f t="shared" si="36"/>
        <v>-1.0600000000000012E-2</v>
      </c>
      <c r="CG199" s="474">
        <f t="shared" si="36"/>
        <v>-1.0400000000000012E-2</v>
      </c>
      <c r="CH199" s="474">
        <f t="shared" si="36"/>
        <v>-1.0200000000000011E-2</v>
      </c>
      <c r="CI199" s="474">
        <v>-0.01</v>
      </c>
    </row>
    <row r="200" spans="1:87" ht="14.25" customHeight="1" x14ac:dyDescent="0.35">
      <c r="A200" s="72" t="s">
        <v>164</v>
      </c>
      <c r="B200" s="475">
        <v>-5.8467605627794683E-2</v>
      </c>
      <c r="C200" s="474">
        <f t="shared" ref="C200:C205" si="37">+B200</f>
        <v>-5.8467605627794683E-2</v>
      </c>
      <c r="D200" s="474">
        <f t="shared" ref="D200:AJ200" si="38">C200+($AK200-$C200)/($AK$188-$C$188)</f>
        <v>-5.7042087815212486E-2</v>
      </c>
      <c r="E200" s="474">
        <f t="shared" si="38"/>
        <v>-5.5616570002630289E-2</v>
      </c>
      <c r="F200" s="474">
        <f t="shared" si="38"/>
        <v>-5.4191052190048092E-2</v>
      </c>
      <c r="G200" s="474">
        <f t="shared" si="38"/>
        <v>-5.2765534377465895E-2</v>
      </c>
      <c r="H200" s="474">
        <f t="shared" si="38"/>
        <v>-5.1340016564883698E-2</v>
      </c>
      <c r="I200" s="474">
        <f t="shared" si="38"/>
        <v>-4.99144987523015E-2</v>
      </c>
      <c r="J200" s="474">
        <f t="shared" si="38"/>
        <v>-4.8488980939719303E-2</v>
      </c>
      <c r="K200" s="474">
        <f t="shared" si="38"/>
        <v>-4.7063463127137106E-2</v>
      </c>
      <c r="L200" s="474">
        <f t="shared" si="38"/>
        <v>-4.5637945314554909E-2</v>
      </c>
      <c r="M200" s="474">
        <f t="shared" si="38"/>
        <v>-4.4212427501972712E-2</v>
      </c>
      <c r="N200" s="474">
        <f t="shared" si="38"/>
        <v>-4.2786909689390515E-2</v>
      </c>
      <c r="O200" s="474">
        <f t="shared" si="38"/>
        <v>-4.1361391876808318E-2</v>
      </c>
      <c r="P200" s="474">
        <f t="shared" si="38"/>
        <v>-3.9935874064226121E-2</v>
      </c>
      <c r="Q200" s="474">
        <f t="shared" si="38"/>
        <v>-3.8510356251643924E-2</v>
      </c>
      <c r="R200" s="474">
        <f t="shared" si="38"/>
        <v>-3.7084838439061726E-2</v>
      </c>
      <c r="S200" s="474">
        <f t="shared" si="38"/>
        <v>-3.5659320626479529E-2</v>
      </c>
      <c r="T200" s="474">
        <f t="shared" si="38"/>
        <v>-3.4233802813897332E-2</v>
      </c>
      <c r="U200" s="474">
        <f t="shared" si="38"/>
        <v>-3.2808285001315135E-2</v>
      </c>
      <c r="V200" s="474">
        <f t="shared" si="38"/>
        <v>-3.1382767188732938E-2</v>
      </c>
      <c r="W200" s="474">
        <f t="shared" si="38"/>
        <v>-2.9957249376150741E-2</v>
      </c>
      <c r="X200" s="474">
        <f t="shared" si="38"/>
        <v>-2.8531731563568544E-2</v>
      </c>
      <c r="Y200" s="474">
        <f t="shared" si="38"/>
        <v>-2.7106213750986347E-2</v>
      </c>
      <c r="Z200" s="474">
        <f t="shared" si="38"/>
        <v>-2.5680695938404149E-2</v>
      </c>
      <c r="AA200" s="474">
        <f t="shared" si="38"/>
        <v>-2.4255178125821952E-2</v>
      </c>
      <c r="AB200" s="474">
        <f t="shared" si="38"/>
        <v>-2.2829660313239755E-2</v>
      </c>
      <c r="AC200" s="474">
        <f t="shared" si="38"/>
        <v>-2.1404142500657558E-2</v>
      </c>
      <c r="AD200" s="474">
        <f t="shared" si="38"/>
        <v>-1.9978624688075361E-2</v>
      </c>
      <c r="AE200" s="474">
        <f t="shared" si="38"/>
        <v>-1.8553106875493164E-2</v>
      </c>
      <c r="AF200" s="474">
        <f t="shared" si="38"/>
        <v>-1.7127589062910967E-2</v>
      </c>
      <c r="AG200" s="474">
        <f t="shared" si="38"/>
        <v>-1.570207125032877E-2</v>
      </c>
      <c r="AH200" s="474">
        <f t="shared" si="38"/>
        <v>-1.4276553437746572E-2</v>
      </c>
      <c r="AI200" s="474">
        <f t="shared" si="38"/>
        <v>-1.2851035625164375E-2</v>
      </c>
      <c r="AJ200" s="474">
        <f t="shared" si="38"/>
        <v>-1.1425517812582178E-2</v>
      </c>
      <c r="AK200" s="474">
        <v>-0.01</v>
      </c>
      <c r="AL200" s="474">
        <f t="shared" ref="AL200:BQ200" si="39">+AK200+($CI200-$AK200)/($CI$188-$AK$188)</f>
        <v>-0.01</v>
      </c>
      <c r="AM200" s="474">
        <f t="shared" si="39"/>
        <v>-0.01</v>
      </c>
      <c r="AN200" s="474">
        <f t="shared" si="39"/>
        <v>-0.01</v>
      </c>
      <c r="AO200" s="474">
        <f t="shared" si="39"/>
        <v>-0.01</v>
      </c>
      <c r="AP200" s="474">
        <f t="shared" si="39"/>
        <v>-0.01</v>
      </c>
      <c r="AQ200" s="474">
        <f t="shared" si="39"/>
        <v>-0.01</v>
      </c>
      <c r="AR200" s="474">
        <f t="shared" si="39"/>
        <v>-0.01</v>
      </c>
      <c r="AS200" s="474">
        <f t="shared" si="39"/>
        <v>-0.01</v>
      </c>
      <c r="AT200" s="474">
        <f t="shared" si="39"/>
        <v>-0.01</v>
      </c>
      <c r="AU200" s="474">
        <f t="shared" si="39"/>
        <v>-0.01</v>
      </c>
      <c r="AV200" s="474">
        <f t="shared" si="39"/>
        <v>-0.01</v>
      </c>
      <c r="AW200" s="474">
        <f t="shared" si="39"/>
        <v>-0.01</v>
      </c>
      <c r="AX200" s="474">
        <f t="shared" si="39"/>
        <v>-0.01</v>
      </c>
      <c r="AY200" s="474">
        <f t="shared" si="39"/>
        <v>-0.01</v>
      </c>
      <c r="AZ200" s="474">
        <f t="shared" si="39"/>
        <v>-0.01</v>
      </c>
      <c r="BA200" s="474">
        <f t="shared" si="39"/>
        <v>-0.01</v>
      </c>
      <c r="BB200" s="474">
        <f t="shared" si="39"/>
        <v>-0.01</v>
      </c>
      <c r="BC200" s="474">
        <f t="shared" si="39"/>
        <v>-0.01</v>
      </c>
      <c r="BD200" s="474">
        <f t="shared" si="39"/>
        <v>-0.01</v>
      </c>
      <c r="BE200" s="474">
        <f t="shared" si="39"/>
        <v>-0.01</v>
      </c>
      <c r="BF200" s="474">
        <f t="shared" si="39"/>
        <v>-0.01</v>
      </c>
      <c r="BG200" s="474">
        <f t="shared" si="39"/>
        <v>-0.01</v>
      </c>
      <c r="BH200" s="474">
        <f t="shared" si="39"/>
        <v>-0.01</v>
      </c>
      <c r="BI200" s="474">
        <f t="shared" si="39"/>
        <v>-0.01</v>
      </c>
      <c r="BJ200" s="474">
        <f t="shared" si="39"/>
        <v>-0.01</v>
      </c>
      <c r="BK200" s="474">
        <f t="shared" si="39"/>
        <v>-0.01</v>
      </c>
      <c r="BL200" s="474">
        <f t="shared" si="39"/>
        <v>-0.01</v>
      </c>
      <c r="BM200" s="474">
        <f t="shared" si="39"/>
        <v>-0.01</v>
      </c>
      <c r="BN200" s="474">
        <f t="shared" si="39"/>
        <v>-0.01</v>
      </c>
      <c r="BO200" s="474">
        <f t="shared" si="39"/>
        <v>-0.01</v>
      </c>
      <c r="BP200" s="474">
        <f t="shared" si="39"/>
        <v>-0.01</v>
      </c>
      <c r="BQ200" s="474">
        <f t="shared" si="39"/>
        <v>-0.01</v>
      </c>
      <c r="BR200" s="474">
        <f t="shared" ref="BR200:CH200" si="40">+BQ200+($CI200-$AK200)/($CI$188-$AK$188)</f>
        <v>-0.01</v>
      </c>
      <c r="BS200" s="474">
        <f t="shared" si="40"/>
        <v>-0.01</v>
      </c>
      <c r="BT200" s="474">
        <f t="shared" si="40"/>
        <v>-0.01</v>
      </c>
      <c r="BU200" s="474">
        <f t="shared" si="40"/>
        <v>-0.01</v>
      </c>
      <c r="BV200" s="474">
        <f t="shared" si="40"/>
        <v>-0.01</v>
      </c>
      <c r="BW200" s="474">
        <f t="shared" si="40"/>
        <v>-0.01</v>
      </c>
      <c r="BX200" s="474">
        <f t="shared" si="40"/>
        <v>-0.01</v>
      </c>
      <c r="BY200" s="474">
        <f t="shared" si="40"/>
        <v>-0.01</v>
      </c>
      <c r="BZ200" s="474">
        <f t="shared" si="40"/>
        <v>-0.01</v>
      </c>
      <c r="CA200" s="474">
        <f t="shared" si="40"/>
        <v>-0.01</v>
      </c>
      <c r="CB200" s="474">
        <f t="shared" si="40"/>
        <v>-0.01</v>
      </c>
      <c r="CC200" s="474">
        <f t="shared" si="40"/>
        <v>-0.01</v>
      </c>
      <c r="CD200" s="474">
        <f t="shared" si="40"/>
        <v>-0.01</v>
      </c>
      <c r="CE200" s="474">
        <f t="shared" si="40"/>
        <v>-0.01</v>
      </c>
      <c r="CF200" s="474">
        <f t="shared" si="40"/>
        <v>-0.01</v>
      </c>
      <c r="CG200" s="474">
        <f t="shared" si="40"/>
        <v>-0.01</v>
      </c>
      <c r="CH200" s="474">
        <f t="shared" si="40"/>
        <v>-0.01</v>
      </c>
      <c r="CI200" s="474">
        <v>-0.01</v>
      </c>
    </row>
    <row r="201" spans="1:87" ht="14.25" customHeight="1" x14ac:dyDescent="0.35">
      <c r="A201" s="72" t="s">
        <v>165</v>
      </c>
      <c r="B201" s="475">
        <v>-2.0331843981544313E-2</v>
      </c>
      <c r="C201" s="474">
        <f t="shared" si="37"/>
        <v>-2.0331843981544313E-2</v>
      </c>
      <c r="D201" s="474">
        <f t="shared" ref="D201:AJ201" si="41">C201+($AK201-$C201)/($AK$188-$C$188)</f>
        <v>-2.0331843981544313E-2</v>
      </c>
      <c r="E201" s="474">
        <f t="shared" si="41"/>
        <v>-2.0331843981544313E-2</v>
      </c>
      <c r="F201" s="474">
        <f t="shared" si="41"/>
        <v>-2.0331843981544313E-2</v>
      </c>
      <c r="G201" s="474">
        <f t="shared" si="41"/>
        <v>-2.0331843981544313E-2</v>
      </c>
      <c r="H201" s="474">
        <f t="shared" si="41"/>
        <v>-2.0331843981544313E-2</v>
      </c>
      <c r="I201" s="474">
        <f t="shared" si="41"/>
        <v>-2.0331843981544313E-2</v>
      </c>
      <c r="J201" s="474">
        <f t="shared" si="41"/>
        <v>-2.0331843981544313E-2</v>
      </c>
      <c r="K201" s="474">
        <f t="shared" si="41"/>
        <v>-2.0331843981544313E-2</v>
      </c>
      <c r="L201" s="474">
        <f t="shared" si="41"/>
        <v>-2.0331843981544313E-2</v>
      </c>
      <c r="M201" s="474">
        <f t="shared" si="41"/>
        <v>-2.0331843981544313E-2</v>
      </c>
      <c r="N201" s="474">
        <f t="shared" si="41"/>
        <v>-2.0331843981544313E-2</v>
      </c>
      <c r="O201" s="474">
        <f t="shared" si="41"/>
        <v>-2.0331843981544313E-2</v>
      </c>
      <c r="P201" s="474">
        <f t="shared" si="41"/>
        <v>-2.0331843981544313E-2</v>
      </c>
      <c r="Q201" s="474">
        <f t="shared" si="41"/>
        <v>-2.0331843981544313E-2</v>
      </c>
      <c r="R201" s="474">
        <f t="shared" si="41"/>
        <v>-2.0331843981544313E-2</v>
      </c>
      <c r="S201" s="474">
        <f t="shared" si="41"/>
        <v>-2.0331843981544313E-2</v>
      </c>
      <c r="T201" s="474">
        <f t="shared" si="41"/>
        <v>-2.0331843981544313E-2</v>
      </c>
      <c r="U201" s="474">
        <f t="shared" si="41"/>
        <v>-2.0331843981544313E-2</v>
      </c>
      <c r="V201" s="474">
        <f t="shared" si="41"/>
        <v>-2.0331843981544313E-2</v>
      </c>
      <c r="W201" s="474">
        <f t="shared" si="41"/>
        <v>-2.0331843981544313E-2</v>
      </c>
      <c r="X201" s="474">
        <f t="shared" si="41"/>
        <v>-2.0331843981544313E-2</v>
      </c>
      <c r="Y201" s="474">
        <f t="shared" si="41"/>
        <v>-2.0331843981544313E-2</v>
      </c>
      <c r="Z201" s="474">
        <f t="shared" si="41"/>
        <v>-2.0331843981544313E-2</v>
      </c>
      <c r="AA201" s="474">
        <f t="shared" si="41"/>
        <v>-2.0331843981544313E-2</v>
      </c>
      <c r="AB201" s="474">
        <f t="shared" si="41"/>
        <v>-2.0331843981544313E-2</v>
      </c>
      <c r="AC201" s="474">
        <f t="shared" si="41"/>
        <v>-2.0331843981544313E-2</v>
      </c>
      <c r="AD201" s="474">
        <f t="shared" si="41"/>
        <v>-2.0331843981544313E-2</v>
      </c>
      <c r="AE201" s="474">
        <f t="shared" si="41"/>
        <v>-2.0331843981544313E-2</v>
      </c>
      <c r="AF201" s="474">
        <f t="shared" si="41"/>
        <v>-2.0331843981544313E-2</v>
      </c>
      <c r="AG201" s="474">
        <f t="shared" si="41"/>
        <v>-2.0331843981544313E-2</v>
      </c>
      <c r="AH201" s="474">
        <f t="shared" si="41"/>
        <v>-2.0331843981544313E-2</v>
      </c>
      <c r="AI201" s="474">
        <f t="shared" si="41"/>
        <v>-2.0331843981544313E-2</v>
      </c>
      <c r="AJ201" s="474">
        <f t="shared" si="41"/>
        <v>-2.0331843981544313E-2</v>
      </c>
      <c r="AK201" s="474">
        <f>+B201</f>
        <v>-2.0331843981544313E-2</v>
      </c>
      <c r="AL201" s="474">
        <f t="shared" ref="AL201:BQ201" si="42">+AK201+($CI201-$AK201)/($CI$188-$AK$188)</f>
        <v>-2.0125207101913428E-2</v>
      </c>
      <c r="AM201" s="474">
        <f t="shared" si="42"/>
        <v>-1.9918570222282543E-2</v>
      </c>
      <c r="AN201" s="474">
        <f t="shared" si="42"/>
        <v>-1.9711933342651658E-2</v>
      </c>
      <c r="AO201" s="474">
        <f t="shared" si="42"/>
        <v>-1.9505296463020773E-2</v>
      </c>
      <c r="AP201" s="474">
        <f t="shared" si="42"/>
        <v>-1.9298659583389888E-2</v>
      </c>
      <c r="AQ201" s="474">
        <f t="shared" si="42"/>
        <v>-1.9092022703759003E-2</v>
      </c>
      <c r="AR201" s="474">
        <f t="shared" si="42"/>
        <v>-1.8885385824128118E-2</v>
      </c>
      <c r="AS201" s="474">
        <f t="shared" si="42"/>
        <v>-1.8678748944497232E-2</v>
      </c>
      <c r="AT201" s="474">
        <f t="shared" si="42"/>
        <v>-1.8472112064866347E-2</v>
      </c>
      <c r="AU201" s="474">
        <f t="shared" si="42"/>
        <v>-1.8265475185235462E-2</v>
      </c>
      <c r="AV201" s="474">
        <f t="shared" si="42"/>
        <v>-1.8058838305604577E-2</v>
      </c>
      <c r="AW201" s="474">
        <f t="shared" si="42"/>
        <v>-1.7852201425973692E-2</v>
      </c>
      <c r="AX201" s="474">
        <f t="shared" si="42"/>
        <v>-1.7645564546342807E-2</v>
      </c>
      <c r="AY201" s="474">
        <f t="shared" si="42"/>
        <v>-1.7438927666711922E-2</v>
      </c>
      <c r="AZ201" s="474">
        <f t="shared" si="42"/>
        <v>-1.7232290787081037E-2</v>
      </c>
      <c r="BA201" s="474">
        <f t="shared" si="42"/>
        <v>-1.7025653907450151E-2</v>
      </c>
      <c r="BB201" s="474">
        <f t="shared" si="42"/>
        <v>-1.6819017027819266E-2</v>
      </c>
      <c r="BC201" s="474">
        <f t="shared" si="42"/>
        <v>-1.6612380148188381E-2</v>
      </c>
      <c r="BD201" s="474">
        <f t="shared" si="42"/>
        <v>-1.6405743268557496E-2</v>
      </c>
      <c r="BE201" s="474">
        <f t="shared" si="42"/>
        <v>-1.6199106388926611E-2</v>
      </c>
      <c r="BF201" s="474">
        <f t="shared" si="42"/>
        <v>-1.5992469509295726E-2</v>
      </c>
      <c r="BG201" s="474">
        <f t="shared" si="42"/>
        <v>-1.5785832629664841E-2</v>
      </c>
      <c r="BH201" s="474">
        <f t="shared" si="42"/>
        <v>-1.5579195750033954E-2</v>
      </c>
      <c r="BI201" s="474">
        <f t="shared" si="42"/>
        <v>-1.5372558870403067E-2</v>
      </c>
      <c r="BJ201" s="474">
        <f t="shared" si="42"/>
        <v>-1.516592199077218E-2</v>
      </c>
      <c r="BK201" s="474">
        <f t="shared" si="42"/>
        <v>-1.4959285111141293E-2</v>
      </c>
      <c r="BL201" s="474">
        <f t="shared" si="42"/>
        <v>-1.4752648231510406E-2</v>
      </c>
      <c r="BM201" s="474">
        <f t="shared" si="42"/>
        <v>-1.454601135187952E-2</v>
      </c>
      <c r="BN201" s="474">
        <f t="shared" si="42"/>
        <v>-1.4339374472248633E-2</v>
      </c>
      <c r="BO201" s="474">
        <f t="shared" si="42"/>
        <v>-1.4132737592617746E-2</v>
      </c>
      <c r="BP201" s="474">
        <f t="shared" si="42"/>
        <v>-1.3926100712986859E-2</v>
      </c>
      <c r="BQ201" s="474">
        <f t="shared" si="42"/>
        <v>-1.3719463833355972E-2</v>
      </c>
      <c r="BR201" s="474">
        <f t="shared" ref="BR201:CH201" si="43">+BQ201+($CI201-$AK201)/($CI$188-$AK$188)</f>
        <v>-1.3512826953725085E-2</v>
      </c>
      <c r="BS201" s="474">
        <f t="shared" si="43"/>
        <v>-1.3306190074094199E-2</v>
      </c>
      <c r="BT201" s="474">
        <f t="shared" si="43"/>
        <v>-1.3099553194463312E-2</v>
      </c>
      <c r="BU201" s="474">
        <f t="shared" si="43"/>
        <v>-1.2892916314832425E-2</v>
      </c>
      <c r="BV201" s="474">
        <f t="shared" si="43"/>
        <v>-1.2686279435201538E-2</v>
      </c>
      <c r="BW201" s="474">
        <f t="shared" si="43"/>
        <v>-1.2479642555570651E-2</v>
      </c>
      <c r="BX201" s="474">
        <f t="shared" si="43"/>
        <v>-1.2273005675939764E-2</v>
      </c>
      <c r="BY201" s="474">
        <f t="shared" si="43"/>
        <v>-1.2066368796308877E-2</v>
      </c>
      <c r="BZ201" s="474">
        <f t="shared" si="43"/>
        <v>-1.1859731916677991E-2</v>
      </c>
      <c r="CA201" s="474">
        <f t="shared" si="43"/>
        <v>-1.1653095037047104E-2</v>
      </c>
      <c r="CB201" s="474">
        <f t="shared" si="43"/>
        <v>-1.1446458157416217E-2</v>
      </c>
      <c r="CC201" s="474">
        <f t="shared" si="43"/>
        <v>-1.123982127778533E-2</v>
      </c>
      <c r="CD201" s="474">
        <f t="shared" si="43"/>
        <v>-1.1033184398154443E-2</v>
      </c>
      <c r="CE201" s="474">
        <f t="shared" si="43"/>
        <v>-1.0826547518523556E-2</v>
      </c>
      <c r="CF201" s="474">
        <f t="shared" si="43"/>
        <v>-1.0619910638892669E-2</v>
      </c>
      <c r="CG201" s="474">
        <f t="shared" si="43"/>
        <v>-1.0413273759261783E-2</v>
      </c>
      <c r="CH201" s="474">
        <f t="shared" si="43"/>
        <v>-1.0206636879630896E-2</v>
      </c>
      <c r="CI201" s="474">
        <v>-0.01</v>
      </c>
    </row>
    <row r="202" spans="1:87" ht="14.25" customHeight="1" x14ac:dyDescent="0.35">
      <c r="A202" s="72" t="s">
        <v>166</v>
      </c>
      <c r="B202" s="475">
        <v>-2.0475034509616744E-2</v>
      </c>
      <c r="C202" s="474">
        <f t="shared" si="37"/>
        <v>-2.0475034509616744E-2</v>
      </c>
      <c r="D202" s="474">
        <f t="shared" ref="D202:AJ202" si="44">C202+($AK202-$C202)/($AK$188-$C$188)</f>
        <v>-2.0475034509616744E-2</v>
      </c>
      <c r="E202" s="474">
        <f t="shared" si="44"/>
        <v>-2.0475034509616744E-2</v>
      </c>
      <c r="F202" s="474">
        <f t="shared" si="44"/>
        <v>-2.0475034509616744E-2</v>
      </c>
      <c r="G202" s="474">
        <f t="shared" si="44"/>
        <v>-2.0475034509616744E-2</v>
      </c>
      <c r="H202" s="474">
        <f t="shared" si="44"/>
        <v>-2.0475034509616744E-2</v>
      </c>
      <c r="I202" s="474">
        <f t="shared" si="44"/>
        <v>-2.0475034509616744E-2</v>
      </c>
      <c r="J202" s="474">
        <f t="shared" si="44"/>
        <v>-2.0475034509616744E-2</v>
      </c>
      <c r="K202" s="474">
        <f t="shared" si="44"/>
        <v>-2.0475034509616744E-2</v>
      </c>
      <c r="L202" s="474">
        <f t="shared" si="44"/>
        <v>-2.0475034509616744E-2</v>
      </c>
      <c r="M202" s="474">
        <f t="shared" si="44"/>
        <v>-2.0475034509616744E-2</v>
      </c>
      <c r="N202" s="474">
        <f t="shared" si="44"/>
        <v>-2.0475034509616744E-2</v>
      </c>
      <c r="O202" s="474">
        <f t="shared" si="44"/>
        <v>-2.0475034509616744E-2</v>
      </c>
      <c r="P202" s="474">
        <f t="shared" si="44"/>
        <v>-2.0475034509616744E-2</v>
      </c>
      <c r="Q202" s="474">
        <f t="shared" si="44"/>
        <v>-2.0475034509616744E-2</v>
      </c>
      <c r="R202" s="474">
        <f t="shared" si="44"/>
        <v>-2.0475034509616744E-2</v>
      </c>
      <c r="S202" s="474">
        <f t="shared" si="44"/>
        <v>-2.0475034509616744E-2</v>
      </c>
      <c r="T202" s="474">
        <f t="shared" si="44"/>
        <v>-2.0475034509616744E-2</v>
      </c>
      <c r="U202" s="474">
        <f t="shared" si="44"/>
        <v>-2.0475034509616744E-2</v>
      </c>
      <c r="V202" s="474">
        <f t="shared" si="44"/>
        <v>-2.0475034509616744E-2</v>
      </c>
      <c r="W202" s="474">
        <f t="shared" si="44"/>
        <v>-2.0475034509616744E-2</v>
      </c>
      <c r="X202" s="474">
        <f t="shared" si="44"/>
        <v>-2.0475034509616744E-2</v>
      </c>
      <c r="Y202" s="474">
        <f t="shared" si="44"/>
        <v>-2.0475034509616744E-2</v>
      </c>
      <c r="Z202" s="474">
        <f t="shared" si="44"/>
        <v>-2.0475034509616744E-2</v>
      </c>
      <c r="AA202" s="474">
        <f t="shared" si="44"/>
        <v>-2.0475034509616744E-2</v>
      </c>
      <c r="AB202" s="474">
        <f t="shared" si="44"/>
        <v>-2.0475034509616744E-2</v>
      </c>
      <c r="AC202" s="474">
        <f t="shared" si="44"/>
        <v>-2.0475034509616744E-2</v>
      </c>
      <c r="AD202" s="474">
        <f t="shared" si="44"/>
        <v>-2.0475034509616744E-2</v>
      </c>
      <c r="AE202" s="474">
        <f t="shared" si="44"/>
        <v>-2.0475034509616744E-2</v>
      </c>
      <c r="AF202" s="474">
        <f t="shared" si="44"/>
        <v>-2.0475034509616744E-2</v>
      </c>
      <c r="AG202" s="474">
        <f t="shared" si="44"/>
        <v>-2.0475034509616744E-2</v>
      </c>
      <c r="AH202" s="474">
        <f t="shared" si="44"/>
        <v>-2.0475034509616744E-2</v>
      </c>
      <c r="AI202" s="474">
        <f t="shared" si="44"/>
        <v>-2.0475034509616744E-2</v>
      </c>
      <c r="AJ202" s="474">
        <f t="shared" si="44"/>
        <v>-2.0475034509616744E-2</v>
      </c>
      <c r="AK202" s="474">
        <f>+B202</f>
        <v>-2.0475034509616744E-2</v>
      </c>
      <c r="AL202" s="474">
        <f t="shared" ref="AL202:BQ202" si="45">+AK202+($CI202-$AK202)/($CI$188-$AK$188)</f>
        <v>-2.0265533819424409E-2</v>
      </c>
      <c r="AM202" s="474">
        <f t="shared" si="45"/>
        <v>-2.0056033129232074E-2</v>
      </c>
      <c r="AN202" s="474">
        <f t="shared" si="45"/>
        <v>-1.9846532439039739E-2</v>
      </c>
      <c r="AO202" s="474">
        <f t="shared" si="45"/>
        <v>-1.9637031748847403E-2</v>
      </c>
      <c r="AP202" s="474">
        <f t="shared" si="45"/>
        <v>-1.9427531058655068E-2</v>
      </c>
      <c r="AQ202" s="474">
        <f t="shared" si="45"/>
        <v>-1.9218030368462733E-2</v>
      </c>
      <c r="AR202" s="474">
        <f t="shared" si="45"/>
        <v>-1.9008529678270398E-2</v>
      </c>
      <c r="AS202" s="474">
        <f t="shared" si="45"/>
        <v>-1.8799028988078063E-2</v>
      </c>
      <c r="AT202" s="474">
        <f t="shared" si="45"/>
        <v>-1.8589528297885727E-2</v>
      </c>
      <c r="AU202" s="474">
        <f t="shared" si="45"/>
        <v>-1.8380027607693392E-2</v>
      </c>
      <c r="AV202" s="474">
        <f t="shared" si="45"/>
        <v>-1.8170526917501057E-2</v>
      </c>
      <c r="AW202" s="474">
        <f t="shared" si="45"/>
        <v>-1.7961026227308722E-2</v>
      </c>
      <c r="AX202" s="474">
        <f t="shared" si="45"/>
        <v>-1.7751525537116387E-2</v>
      </c>
      <c r="AY202" s="474">
        <f t="shared" si="45"/>
        <v>-1.7542024846924052E-2</v>
      </c>
      <c r="AZ202" s="474">
        <f t="shared" si="45"/>
        <v>-1.7332524156731716E-2</v>
      </c>
      <c r="BA202" s="474">
        <f t="shared" si="45"/>
        <v>-1.7123023466539381E-2</v>
      </c>
      <c r="BB202" s="474">
        <f t="shared" si="45"/>
        <v>-1.6913522776347046E-2</v>
      </c>
      <c r="BC202" s="474">
        <f t="shared" si="45"/>
        <v>-1.6704022086154711E-2</v>
      </c>
      <c r="BD202" s="474">
        <f t="shared" si="45"/>
        <v>-1.6494521395962376E-2</v>
      </c>
      <c r="BE202" s="474">
        <f t="shared" si="45"/>
        <v>-1.628502070577004E-2</v>
      </c>
      <c r="BF202" s="474">
        <f t="shared" si="45"/>
        <v>-1.6075520015577705E-2</v>
      </c>
      <c r="BG202" s="474">
        <f t="shared" si="45"/>
        <v>-1.586601932538537E-2</v>
      </c>
      <c r="BH202" s="474">
        <f t="shared" si="45"/>
        <v>-1.5656518635193035E-2</v>
      </c>
      <c r="BI202" s="474">
        <f t="shared" si="45"/>
        <v>-1.54470179450007E-2</v>
      </c>
      <c r="BJ202" s="474">
        <f t="shared" si="45"/>
        <v>-1.5237517254808364E-2</v>
      </c>
      <c r="BK202" s="474">
        <f t="shared" si="45"/>
        <v>-1.5028016564616029E-2</v>
      </c>
      <c r="BL202" s="474">
        <f t="shared" si="45"/>
        <v>-1.4818515874423694E-2</v>
      </c>
      <c r="BM202" s="474">
        <f t="shared" si="45"/>
        <v>-1.4609015184231359E-2</v>
      </c>
      <c r="BN202" s="474">
        <f t="shared" si="45"/>
        <v>-1.4399514494039024E-2</v>
      </c>
      <c r="BO202" s="474">
        <f t="shared" si="45"/>
        <v>-1.4190013803846688E-2</v>
      </c>
      <c r="BP202" s="474">
        <f t="shared" si="45"/>
        <v>-1.3980513113654353E-2</v>
      </c>
      <c r="BQ202" s="474">
        <f t="shared" si="45"/>
        <v>-1.3771012423462018E-2</v>
      </c>
      <c r="BR202" s="474">
        <f t="shared" ref="BR202:CH202" si="46">+BQ202+($CI202-$AK202)/($CI$188-$AK$188)</f>
        <v>-1.3561511733269683E-2</v>
      </c>
      <c r="BS202" s="474">
        <f t="shared" si="46"/>
        <v>-1.3352011043077348E-2</v>
      </c>
      <c r="BT202" s="474">
        <f t="shared" si="46"/>
        <v>-1.3142510352885012E-2</v>
      </c>
      <c r="BU202" s="474">
        <f t="shared" si="46"/>
        <v>-1.2933009662692677E-2</v>
      </c>
      <c r="BV202" s="474">
        <f t="shared" si="46"/>
        <v>-1.2723508972500342E-2</v>
      </c>
      <c r="BW202" s="474">
        <f t="shared" si="46"/>
        <v>-1.2514008282308007E-2</v>
      </c>
      <c r="BX202" s="474">
        <f t="shared" si="46"/>
        <v>-1.2304507592115672E-2</v>
      </c>
      <c r="BY202" s="474">
        <f t="shared" si="46"/>
        <v>-1.2095006901923337E-2</v>
      </c>
      <c r="BZ202" s="474">
        <f t="shared" si="46"/>
        <v>-1.1885506211731001E-2</v>
      </c>
      <c r="CA202" s="474">
        <f t="shared" si="46"/>
        <v>-1.1676005521538666E-2</v>
      </c>
      <c r="CB202" s="474">
        <f t="shared" si="46"/>
        <v>-1.1466504831346331E-2</v>
      </c>
      <c r="CC202" s="474">
        <f t="shared" si="46"/>
        <v>-1.1257004141153996E-2</v>
      </c>
      <c r="CD202" s="474">
        <f t="shared" si="46"/>
        <v>-1.1047503450961661E-2</v>
      </c>
      <c r="CE202" s="474">
        <f t="shared" si="46"/>
        <v>-1.0838002760769325E-2</v>
      </c>
      <c r="CF202" s="474">
        <f t="shared" si="46"/>
        <v>-1.062850207057699E-2</v>
      </c>
      <c r="CG202" s="474">
        <f t="shared" si="46"/>
        <v>-1.0419001380384655E-2</v>
      </c>
      <c r="CH202" s="474">
        <f t="shared" si="46"/>
        <v>-1.020950069019232E-2</v>
      </c>
      <c r="CI202" s="474">
        <v>-0.01</v>
      </c>
    </row>
    <row r="203" spans="1:87" ht="14.25" customHeight="1" x14ac:dyDescent="0.35">
      <c r="A203" s="72" t="s">
        <v>167</v>
      </c>
      <c r="B203" s="475">
        <v>-2.5806066632917381E-2</v>
      </c>
      <c r="C203" s="474">
        <f t="shared" si="37"/>
        <v>-2.5806066632917381E-2</v>
      </c>
      <c r="D203" s="474">
        <f t="shared" ref="D203:AJ203" si="47">C203+($AK203-$C203)/($AK$188-$C$188)</f>
        <v>-2.5806066632917381E-2</v>
      </c>
      <c r="E203" s="474">
        <f t="shared" si="47"/>
        <v>-2.5806066632917381E-2</v>
      </c>
      <c r="F203" s="474">
        <f t="shared" si="47"/>
        <v>-2.5806066632917381E-2</v>
      </c>
      <c r="G203" s="474">
        <f t="shared" si="47"/>
        <v>-2.5806066632917381E-2</v>
      </c>
      <c r="H203" s="474">
        <f t="shared" si="47"/>
        <v>-2.5806066632917381E-2</v>
      </c>
      <c r="I203" s="474">
        <f t="shared" si="47"/>
        <v>-2.5806066632917381E-2</v>
      </c>
      <c r="J203" s="474">
        <f t="shared" si="47"/>
        <v>-2.5806066632917381E-2</v>
      </c>
      <c r="K203" s="474">
        <f t="shared" si="47"/>
        <v>-2.5806066632917381E-2</v>
      </c>
      <c r="L203" s="474">
        <f t="shared" si="47"/>
        <v>-2.5806066632917381E-2</v>
      </c>
      <c r="M203" s="474">
        <f t="shared" si="47"/>
        <v>-2.5806066632917381E-2</v>
      </c>
      <c r="N203" s="474">
        <f t="shared" si="47"/>
        <v>-2.5806066632917381E-2</v>
      </c>
      <c r="O203" s="474">
        <f t="shared" si="47"/>
        <v>-2.5806066632917381E-2</v>
      </c>
      <c r="P203" s="474">
        <f t="shared" si="47"/>
        <v>-2.5806066632917381E-2</v>
      </c>
      <c r="Q203" s="474">
        <f t="shared" si="47"/>
        <v>-2.5806066632917381E-2</v>
      </c>
      <c r="R203" s="474">
        <f t="shared" si="47"/>
        <v>-2.5806066632917381E-2</v>
      </c>
      <c r="S203" s="474">
        <f t="shared" si="47"/>
        <v>-2.5806066632917381E-2</v>
      </c>
      <c r="T203" s="474">
        <f t="shared" si="47"/>
        <v>-2.5806066632917381E-2</v>
      </c>
      <c r="U203" s="474">
        <f t="shared" si="47"/>
        <v>-2.5806066632917381E-2</v>
      </c>
      <c r="V203" s="474">
        <f t="shared" si="47"/>
        <v>-2.5806066632917381E-2</v>
      </c>
      <c r="W203" s="474">
        <f t="shared" si="47"/>
        <v>-2.5806066632917381E-2</v>
      </c>
      <c r="X203" s="474">
        <f t="shared" si="47"/>
        <v>-2.5806066632917381E-2</v>
      </c>
      <c r="Y203" s="474">
        <f t="shared" si="47"/>
        <v>-2.5806066632917381E-2</v>
      </c>
      <c r="Z203" s="474">
        <f t="shared" si="47"/>
        <v>-2.5806066632917381E-2</v>
      </c>
      <c r="AA203" s="474">
        <f t="shared" si="47"/>
        <v>-2.5806066632917381E-2</v>
      </c>
      <c r="AB203" s="474">
        <f t="shared" si="47"/>
        <v>-2.5806066632917381E-2</v>
      </c>
      <c r="AC203" s="474">
        <f t="shared" si="47"/>
        <v>-2.5806066632917381E-2</v>
      </c>
      <c r="AD203" s="474">
        <f t="shared" si="47"/>
        <v>-2.5806066632917381E-2</v>
      </c>
      <c r="AE203" s="474">
        <f t="shared" si="47"/>
        <v>-2.5806066632917381E-2</v>
      </c>
      <c r="AF203" s="474">
        <f t="shared" si="47"/>
        <v>-2.5806066632917381E-2</v>
      </c>
      <c r="AG203" s="474">
        <f t="shared" si="47"/>
        <v>-2.5806066632917381E-2</v>
      </c>
      <c r="AH203" s="474">
        <f t="shared" si="47"/>
        <v>-2.5806066632917381E-2</v>
      </c>
      <c r="AI203" s="474">
        <f t="shared" si="47"/>
        <v>-2.5806066632917381E-2</v>
      </c>
      <c r="AJ203" s="474">
        <f t="shared" si="47"/>
        <v>-2.5806066632917381E-2</v>
      </c>
      <c r="AK203" s="474">
        <f>+B203</f>
        <v>-2.5806066632917381E-2</v>
      </c>
      <c r="AL203" s="474">
        <f t="shared" ref="AL203:BQ203" si="48">+AK203+($CI203-$AK203)/($CI$188-$AK$188)</f>
        <v>-2.5489945300259033E-2</v>
      </c>
      <c r="AM203" s="474">
        <f t="shared" si="48"/>
        <v>-2.5173823967600685E-2</v>
      </c>
      <c r="AN203" s="474">
        <f t="shared" si="48"/>
        <v>-2.4857702634942337E-2</v>
      </c>
      <c r="AO203" s="474">
        <f t="shared" si="48"/>
        <v>-2.4541581302283989E-2</v>
      </c>
      <c r="AP203" s="474">
        <f t="shared" si="48"/>
        <v>-2.4225459969625641E-2</v>
      </c>
      <c r="AQ203" s="474">
        <f t="shared" si="48"/>
        <v>-2.3909338636967294E-2</v>
      </c>
      <c r="AR203" s="474">
        <f t="shared" si="48"/>
        <v>-2.3593217304308946E-2</v>
      </c>
      <c r="AS203" s="474">
        <f t="shared" si="48"/>
        <v>-2.3277095971650598E-2</v>
      </c>
      <c r="AT203" s="474">
        <f t="shared" si="48"/>
        <v>-2.296097463899225E-2</v>
      </c>
      <c r="AU203" s="474">
        <f t="shared" si="48"/>
        <v>-2.2644853306333902E-2</v>
      </c>
      <c r="AV203" s="474">
        <f t="shared" si="48"/>
        <v>-2.2328731973675554E-2</v>
      </c>
      <c r="AW203" s="474">
        <f t="shared" si="48"/>
        <v>-2.2012610641017206E-2</v>
      </c>
      <c r="AX203" s="474">
        <f t="shared" si="48"/>
        <v>-2.1696489308358859E-2</v>
      </c>
      <c r="AY203" s="474">
        <f t="shared" si="48"/>
        <v>-2.1380367975700511E-2</v>
      </c>
      <c r="AZ203" s="474">
        <f t="shared" si="48"/>
        <v>-2.1064246643042163E-2</v>
      </c>
      <c r="BA203" s="474">
        <f t="shared" si="48"/>
        <v>-2.0748125310383815E-2</v>
      </c>
      <c r="BB203" s="474">
        <f t="shared" si="48"/>
        <v>-2.0432003977725467E-2</v>
      </c>
      <c r="BC203" s="474">
        <f t="shared" si="48"/>
        <v>-2.0115882645067119E-2</v>
      </c>
      <c r="BD203" s="474">
        <f t="shared" si="48"/>
        <v>-1.9799761312408772E-2</v>
      </c>
      <c r="BE203" s="474">
        <f t="shared" si="48"/>
        <v>-1.9483639979750424E-2</v>
      </c>
      <c r="BF203" s="474">
        <f t="shared" si="48"/>
        <v>-1.9167518647092076E-2</v>
      </c>
      <c r="BG203" s="474">
        <f t="shared" si="48"/>
        <v>-1.8851397314433728E-2</v>
      </c>
      <c r="BH203" s="474">
        <f t="shared" si="48"/>
        <v>-1.853527598177538E-2</v>
      </c>
      <c r="BI203" s="474">
        <f t="shared" si="48"/>
        <v>-1.8219154649117032E-2</v>
      </c>
      <c r="BJ203" s="474">
        <f t="shared" si="48"/>
        <v>-1.7903033316458684E-2</v>
      </c>
      <c r="BK203" s="474">
        <f t="shared" si="48"/>
        <v>-1.7586911983800337E-2</v>
      </c>
      <c r="BL203" s="474">
        <f t="shared" si="48"/>
        <v>-1.7270790651141989E-2</v>
      </c>
      <c r="BM203" s="474">
        <f t="shared" si="48"/>
        <v>-1.6954669318483641E-2</v>
      </c>
      <c r="BN203" s="474">
        <f t="shared" si="48"/>
        <v>-1.6638547985825293E-2</v>
      </c>
      <c r="BO203" s="474">
        <f t="shared" si="48"/>
        <v>-1.6322426653166945E-2</v>
      </c>
      <c r="BP203" s="474">
        <f t="shared" si="48"/>
        <v>-1.6006305320508597E-2</v>
      </c>
      <c r="BQ203" s="474">
        <f t="shared" si="48"/>
        <v>-1.5690183987850249E-2</v>
      </c>
      <c r="BR203" s="474">
        <f t="shared" ref="BR203:CH203" si="49">+BQ203+($CI203-$AK203)/($CI$188-$AK$188)</f>
        <v>-1.5374062655191902E-2</v>
      </c>
      <c r="BS203" s="474">
        <f t="shared" si="49"/>
        <v>-1.5057941322533554E-2</v>
      </c>
      <c r="BT203" s="474">
        <f t="shared" si="49"/>
        <v>-1.4741819989875206E-2</v>
      </c>
      <c r="BU203" s="474">
        <f t="shared" si="49"/>
        <v>-1.4425698657216858E-2</v>
      </c>
      <c r="BV203" s="474">
        <f t="shared" si="49"/>
        <v>-1.410957732455851E-2</v>
      </c>
      <c r="BW203" s="474">
        <f t="shared" si="49"/>
        <v>-1.3793455991900162E-2</v>
      </c>
      <c r="BX203" s="474">
        <f t="shared" si="49"/>
        <v>-1.3477334659241814E-2</v>
      </c>
      <c r="BY203" s="474">
        <f t="shared" si="49"/>
        <v>-1.3161213326583467E-2</v>
      </c>
      <c r="BZ203" s="474">
        <f t="shared" si="49"/>
        <v>-1.2845091993925119E-2</v>
      </c>
      <c r="CA203" s="474">
        <f t="shared" si="49"/>
        <v>-1.2528970661266771E-2</v>
      </c>
      <c r="CB203" s="474">
        <f t="shared" si="49"/>
        <v>-1.2212849328608423E-2</v>
      </c>
      <c r="CC203" s="474">
        <f t="shared" si="49"/>
        <v>-1.1896727995950075E-2</v>
      </c>
      <c r="CD203" s="474">
        <f t="shared" si="49"/>
        <v>-1.1580606663291727E-2</v>
      </c>
      <c r="CE203" s="474">
        <f t="shared" si="49"/>
        <v>-1.1264485330633379E-2</v>
      </c>
      <c r="CF203" s="474">
        <f t="shared" si="49"/>
        <v>-1.0948363997975032E-2</v>
      </c>
      <c r="CG203" s="474">
        <f t="shared" si="49"/>
        <v>-1.0632242665316684E-2</v>
      </c>
      <c r="CH203" s="474">
        <f t="shared" si="49"/>
        <v>-1.0316121332658336E-2</v>
      </c>
      <c r="CI203" s="474">
        <v>-0.01</v>
      </c>
    </row>
    <row r="204" spans="1:87" ht="14.25" customHeight="1" x14ac:dyDescent="0.35">
      <c r="A204" s="72" t="s">
        <v>168</v>
      </c>
      <c r="B204" s="475">
        <v>-1.3465305187985777E-2</v>
      </c>
      <c r="C204" s="474">
        <f t="shared" si="37"/>
        <v>-1.3465305187985777E-2</v>
      </c>
      <c r="D204" s="474">
        <f t="shared" ref="D204:AJ204" si="50">C204+($AK204-$C204)/($AK$188-$C$188)</f>
        <v>-1.3465305187985777E-2</v>
      </c>
      <c r="E204" s="474">
        <f t="shared" si="50"/>
        <v>-1.3465305187985777E-2</v>
      </c>
      <c r="F204" s="474">
        <f t="shared" si="50"/>
        <v>-1.3465305187985777E-2</v>
      </c>
      <c r="G204" s="474">
        <f t="shared" si="50"/>
        <v>-1.3465305187985777E-2</v>
      </c>
      <c r="H204" s="474">
        <f t="shared" si="50"/>
        <v>-1.3465305187985777E-2</v>
      </c>
      <c r="I204" s="474">
        <f t="shared" si="50"/>
        <v>-1.3465305187985777E-2</v>
      </c>
      <c r="J204" s="474">
        <f t="shared" si="50"/>
        <v>-1.3465305187985777E-2</v>
      </c>
      <c r="K204" s="474">
        <f t="shared" si="50"/>
        <v>-1.3465305187985777E-2</v>
      </c>
      <c r="L204" s="474">
        <f t="shared" si="50"/>
        <v>-1.3465305187985777E-2</v>
      </c>
      <c r="M204" s="474">
        <f t="shared" si="50"/>
        <v>-1.3465305187985777E-2</v>
      </c>
      <c r="N204" s="474">
        <f t="shared" si="50"/>
        <v>-1.3465305187985777E-2</v>
      </c>
      <c r="O204" s="474">
        <f t="shared" si="50"/>
        <v>-1.3465305187985777E-2</v>
      </c>
      <c r="P204" s="474">
        <f t="shared" si="50"/>
        <v>-1.3465305187985777E-2</v>
      </c>
      <c r="Q204" s="474">
        <f t="shared" si="50"/>
        <v>-1.3465305187985777E-2</v>
      </c>
      <c r="R204" s="474">
        <f t="shared" si="50"/>
        <v>-1.3465305187985777E-2</v>
      </c>
      <c r="S204" s="474">
        <f t="shared" si="50"/>
        <v>-1.3465305187985777E-2</v>
      </c>
      <c r="T204" s="474">
        <f t="shared" si="50"/>
        <v>-1.3465305187985777E-2</v>
      </c>
      <c r="U204" s="474">
        <f t="shared" si="50"/>
        <v>-1.3465305187985777E-2</v>
      </c>
      <c r="V204" s="474">
        <f t="shared" si="50"/>
        <v>-1.3465305187985777E-2</v>
      </c>
      <c r="W204" s="474">
        <f t="shared" si="50"/>
        <v>-1.3465305187985777E-2</v>
      </c>
      <c r="X204" s="474">
        <f t="shared" si="50"/>
        <v>-1.3465305187985777E-2</v>
      </c>
      <c r="Y204" s="474">
        <f t="shared" si="50"/>
        <v>-1.3465305187985777E-2</v>
      </c>
      <c r="Z204" s="474">
        <f t="shared" si="50"/>
        <v>-1.3465305187985777E-2</v>
      </c>
      <c r="AA204" s="474">
        <f t="shared" si="50"/>
        <v>-1.3465305187985777E-2</v>
      </c>
      <c r="AB204" s="474">
        <f t="shared" si="50"/>
        <v>-1.3465305187985777E-2</v>
      </c>
      <c r="AC204" s="474">
        <f t="shared" si="50"/>
        <v>-1.3465305187985777E-2</v>
      </c>
      <c r="AD204" s="474">
        <f t="shared" si="50"/>
        <v>-1.3465305187985777E-2</v>
      </c>
      <c r="AE204" s="474">
        <f t="shared" si="50"/>
        <v>-1.3465305187985777E-2</v>
      </c>
      <c r="AF204" s="474">
        <f t="shared" si="50"/>
        <v>-1.3465305187985777E-2</v>
      </c>
      <c r="AG204" s="474">
        <f t="shared" si="50"/>
        <v>-1.3465305187985777E-2</v>
      </c>
      <c r="AH204" s="474">
        <f t="shared" si="50"/>
        <v>-1.3465305187985777E-2</v>
      </c>
      <c r="AI204" s="474">
        <f t="shared" si="50"/>
        <v>-1.3465305187985777E-2</v>
      </c>
      <c r="AJ204" s="474">
        <f t="shared" si="50"/>
        <v>-1.3465305187985777E-2</v>
      </c>
      <c r="AK204" s="474">
        <f>+B204</f>
        <v>-1.3465305187985777E-2</v>
      </c>
      <c r="AL204" s="474">
        <f t="shared" ref="AL204:BQ204" si="51">+AK204+($CI204-$AK204)/($CI$188-$AK$188)</f>
        <v>-1.3395999084226061E-2</v>
      </c>
      <c r="AM204" s="474">
        <f t="shared" si="51"/>
        <v>-1.3326692980466345E-2</v>
      </c>
      <c r="AN204" s="474">
        <f t="shared" si="51"/>
        <v>-1.3257386876706629E-2</v>
      </c>
      <c r="AO204" s="474">
        <f t="shared" si="51"/>
        <v>-1.3188080772946913E-2</v>
      </c>
      <c r="AP204" s="474">
        <f t="shared" si="51"/>
        <v>-1.3118774669187197E-2</v>
      </c>
      <c r="AQ204" s="474">
        <f t="shared" si="51"/>
        <v>-1.3049468565427481E-2</v>
      </c>
      <c r="AR204" s="474">
        <f t="shared" si="51"/>
        <v>-1.2980162461667765E-2</v>
      </c>
      <c r="AS204" s="474">
        <f t="shared" si="51"/>
        <v>-1.2910856357908049E-2</v>
      </c>
      <c r="AT204" s="474">
        <f t="shared" si="51"/>
        <v>-1.2841550254148333E-2</v>
      </c>
      <c r="AU204" s="474">
        <f t="shared" si="51"/>
        <v>-1.2772244150388617E-2</v>
      </c>
      <c r="AV204" s="474">
        <f t="shared" si="51"/>
        <v>-1.2702938046628901E-2</v>
      </c>
      <c r="AW204" s="474">
        <f t="shared" si="51"/>
        <v>-1.2633631942869185E-2</v>
      </c>
      <c r="AX204" s="474">
        <f t="shared" si="51"/>
        <v>-1.2564325839109469E-2</v>
      </c>
      <c r="AY204" s="474">
        <f t="shared" si="51"/>
        <v>-1.2495019735349753E-2</v>
      </c>
      <c r="AZ204" s="474">
        <f t="shared" si="51"/>
        <v>-1.2425713631590037E-2</v>
      </c>
      <c r="BA204" s="474">
        <f t="shared" si="51"/>
        <v>-1.2356407527830321E-2</v>
      </c>
      <c r="BB204" s="474">
        <f t="shared" si="51"/>
        <v>-1.2287101424070605E-2</v>
      </c>
      <c r="BC204" s="474">
        <f t="shared" si="51"/>
        <v>-1.2217795320310889E-2</v>
      </c>
      <c r="BD204" s="474">
        <f t="shared" si="51"/>
        <v>-1.2148489216551173E-2</v>
      </c>
      <c r="BE204" s="474">
        <f t="shared" si="51"/>
        <v>-1.2079183112791457E-2</v>
      </c>
      <c r="BF204" s="474">
        <f t="shared" si="51"/>
        <v>-1.2009877009031741E-2</v>
      </c>
      <c r="BG204" s="474">
        <f t="shared" si="51"/>
        <v>-1.1940570905272025E-2</v>
      </c>
      <c r="BH204" s="474">
        <f t="shared" si="51"/>
        <v>-1.1871264801512309E-2</v>
      </c>
      <c r="BI204" s="474">
        <f t="shared" si="51"/>
        <v>-1.1801958697752593E-2</v>
      </c>
      <c r="BJ204" s="474">
        <f t="shared" si="51"/>
        <v>-1.1732652593992877E-2</v>
      </c>
      <c r="BK204" s="474">
        <f t="shared" si="51"/>
        <v>-1.1663346490233161E-2</v>
      </c>
      <c r="BL204" s="474">
        <f t="shared" si="51"/>
        <v>-1.1594040386473445E-2</v>
      </c>
      <c r="BM204" s="474">
        <f t="shared" si="51"/>
        <v>-1.1524734282713729E-2</v>
      </c>
      <c r="BN204" s="474">
        <f t="shared" si="51"/>
        <v>-1.1455428178954013E-2</v>
      </c>
      <c r="BO204" s="474">
        <f t="shared" si="51"/>
        <v>-1.1386122075194297E-2</v>
      </c>
      <c r="BP204" s="474">
        <f t="shared" si="51"/>
        <v>-1.1316815971434581E-2</v>
      </c>
      <c r="BQ204" s="474">
        <f t="shared" si="51"/>
        <v>-1.1247509867674865E-2</v>
      </c>
      <c r="BR204" s="474">
        <f t="shared" ref="BR204:CH204" si="52">+BQ204+($CI204-$AK204)/($CI$188-$AK$188)</f>
        <v>-1.1178203763915149E-2</v>
      </c>
      <c r="BS204" s="474">
        <f t="shared" si="52"/>
        <v>-1.1108897660155433E-2</v>
      </c>
      <c r="BT204" s="474">
        <f t="shared" si="52"/>
        <v>-1.1039591556395717E-2</v>
      </c>
      <c r="BU204" s="474">
        <f t="shared" si="52"/>
        <v>-1.0970285452636001E-2</v>
      </c>
      <c r="BV204" s="474">
        <f t="shared" si="52"/>
        <v>-1.0900979348876285E-2</v>
      </c>
      <c r="BW204" s="474">
        <f t="shared" si="52"/>
        <v>-1.0831673245116569E-2</v>
      </c>
      <c r="BX204" s="474">
        <f t="shared" si="52"/>
        <v>-1.0762367141356853E-2</v>
      </c>
      <c r="BY204" s="474">
        <f t="shared" si="52"/>
        <v>-1.0693061037597137E-2</v>
      </c>
      <c r="BZ204" s="474">
        <f t="shared" si="52"/>
        <v>-1.0623754933837421E-2</v>
      </c>
      <c r="CA204" s="474">
        <f t="shared" si="52"/>
        <v>-1.0554448830077705E-2</v>
      </c>
      <c r="CB204" s="474">
        <f t="shared" si="52"/>
        <v>-1.048514272631799E-2</v>
      </c>
      <c r="CC204" s="474">
        <f t="shared" si="52"/>
        <v>-1.0415836622558274E-2</v>
      </c>
      <c r="CD204" s="474">
        <f t="shared" si="52"/>
        <v>-1.0346530518798558E-2</v>
      </c>
      <c r="CE204" s="474">
        <f t="shared" si="52"/>
        <v>-1.0277224415038842E-2</v>
      </c>
      <c r="CF204" s="474">
        <f t="shared" si="52"/>
        <v>-1.0207918311279126E-2</v>
      </c>
      <c r="CG204" s="474">
        <f t="shared" si="52"/>
        <v>-1.013861220751941E-2</v>
      </c>
      <c r="CH204" s="474">
        <f t="shared" si="52"/>
        <v>-1.0069306103759694E-2</v>
      </c>
      <c r="CI204" s="474">
        <v>-0.01</v>
      </c>
    </row>
    <row r="205" spans="1:87" ht="14.25" customHeight="1" x14ac:dyDescent="0.35">
      <c r="A205" s="72" t="s">
        <v>303</v>
      </c>
      <c r="B205" s="475">
        <v>-2.6799241775762681E-3</v>
      </c>
      <c r="C205" s="474">
        <f t="shared" si="37"/>
        <v>-2.6799241775762681E-3</v>
      </c>
      <c r="D205" s="474">
        <f t="shared" ref="D205:AJ205" si="53">C205+($AK205-$C205)/($AK$188-$C$188)</f>
        <v>-2.8952205252946134E-3</v>
      </c>
      <c r="E205" s="474">
        <f t="shared" si="53"/>
        <v>-3.1105168730129586E-3</v>
      </c>
      <c r="F205" s="474">
        <f t="shared" si="53"/>
        <v>-3.3258132207313038E-3</v>
      </c>
      <c r="G205" s="474">
        <f t="shared" si="53"/>
        <v>-3.5411095684496491E-3</v>
      </c>
      <c r="H205" s="474">
        <f t="shared" si="53"/>
        <v>-3.7564059161679943E-3</v>
      </c>
      <c r="I205" s="474">
        <f t="shared" si="53"/>
        <v>-3.9717022638863396E-3</v>
      </c>
      <c r="J205" s="474">
        <f t="shared" si="53"/>
        <v>-4.1869986116046844E-3</v>
      </c>
      <c r="K205" s="474">
        <f t="shared" si="53"/>
        <v>-4.4022949593230292E-3</v>
      </c>
      <c r="L205" s="474">
        <f t="shared" si="53"/>
        <v>-4.617591307041374E-3</v>
      </c>
      <c r="M205" s="474">
        <f t="shared" si="53"/>
        <v>-4.8328876547597188E-3</v>
      </c>
      <c r="N205" s="474">
        <f t="shared" si="53"/>
        <v>-5.0481840024780636E-3</v>
      </c>
      <c r="O205" s="474">
        <f t="shared" si="53"/>
        <v>-5.2634803501964084E-3</v>
      </c>
      <c r="P205" s="474">
        <f t="shared" si="53"/>
        <v>-5.4787766979147532E-3</v>
      </c>
      <c r="Q205" s="474">
        <f t="shared" si="53"/>
        <v>-5.694073045633098E-3</v>
      </c>
      <c r="R205" s="474">
        <f t="shared" si="53"/>
        <v>-5.9093693933514428E-3</v>
      </c>
      <c r="S205" s="474">
        <f t="shared" si="53"/>
        <v>-6.1246657410697876E-3</v>
      </c>
      <c r="T205" s="474">
        <f t="shared" si="53"/>
        <v>-6.3399620887881324E-3</v>
      </c>
      <c r="U205" s="474">
        <f t="shared" si="53"/>
        <v>-6.5552584365064772E-3</v>
      </c>
      <c r="V205" s="474">
        <f t="shared" si="53"/>
        <v>-6.770554784224822E-3</v>
      </c>
      <c r="W205" s="474">
        <f t="shared" si="53"/>
        <v>-6.9858511319431668E-3</v>
      </c>
      <c r="X205" s="474">
        <f t="shared" si="53"/>
        <v>-7.2011474796615117E-3</v>
      </c>
      <c r="Y205" s="474">
        <f t="shared" si="53"/>
        <v>-7.4164438273798565E-3</v>
      </c>
      <c r="Z205" s="474">
        <f t="shared" si="53"/>
        <v>-7.6317401750982013E-3</v>
      </c>
      <c r="AA205" s="474">
        <f t="shared" si="53"/>
        <v>-7.8470365228165469E-3</v>
      </c>
      <c r="AB205" s="474">
        <f t="shared" si="53"/>
        <v>-8.0623328705348926E-3</v>
      </c>
      <c r="AC205" s="474">
        <f t="shared" si="53"/>
        <v>-8.2776292182532383E-3</v>
      </c>
      <c r="AD205" s="474">
        <f t="shared" si="53"/>
        <v>-8.492925565971584E-3</v>
      </c>
      <c r="AE205" s="474">
        <f t="shared" si="53"/>
        <v>-8.7082219136899296E-3</v>
      </c>
      <c r="AF205" s="474">
        <f t="shared" si="53"/>
        <v>-8.9235182614082753E-3</v>
      </c>
      <c r="AG205" s="474">
        <f t="shared" si="53"/>
        <v>-9.138814609126621E-3</v>
      </c>
      <c r="AH205" s="474">
        <f t="shared" si="53"/>
        <v>-9.3541109568449667E-3</v>
      </c>
      <c r="AI205" s="474">
        <f t="shared" si="53"/>
        <v>-9.5694073045633123E-3</v>
      </c>
      <c r="AJ205" s="474">
        <f t="shared" si="53"/>
        <v>-9.784703652281658E-3</v>
      </c>
      <c r="AK205" s="474">
        <v>-0.01</v>
      </c>
      <c r="AL205" s="474">
        <f t="shared" ref="AL205:BQ205" si="54">+AK205+($CI205-$AK205)/($CI$188-$AK$188)</f>
        <v>-0.01</v>
      </c>
      <c r="AM205" s="474">
        <f t="shared" si="54"/>
        <v>-0.01</v>
      </c>
      <c r="AN205" s="474">
        <f t="shared" si="54"/>
        <v>-0.01</v>
      </c>
      <c r="AO205" s="474">
        <f t="shared" si="54"/>
        <v>-0.01</v>
      </c>
      <c r="AP205" s="474">
        <f t="shared" si="54"/>
        <v>-0.01</v>
      </c>
      <c r="AQ205" s="474">
        <f t="shared" si="54"/>
        <v>-0.01</v>
      </c>
      <c r="AR205" s="474">
        <f t="shared" si="54"/>
        <v>-0.01</v>
      </c>
      <c r="AS205" s="474">
        <f t="shared" si="54"/>
        <v>-0.01</v>
      </c>
      <c r="AT205" s="474">
        <f t="shared" si="54"/>
        <v>-0.01</v>
      </c>
      <c r="AU205" s="474">
        <f t="shared" si="54"/>
        <v>-0.01</v>
      </c>
      <c r="AV205" s="474">
        <f t="shared" si="54"/>
        <v>-0.01</v>
      </c>
      <c r="AW205" s="474">
        <f t="shared" si="54"/>
        <v>-0.01</v>
      </c>
      <c r="AX205" s="474">
        <f t="shared" si="54"/>
        <v>-0.01</v>
      </c>
      <c r="AY205" s="474">
        <f t="shared" si="54"/>
        <v>-0.01</v>
      </c>
      <c r="AZ205" s="474">
        <f t="shared" si="54"/>
        <v>-0.01</v>
      </c>
      <c r="BA205" s="474">
        <f t="shared" si="54"/>
        <v>-0.01</v>
      </c>
      <c r="BB205" s="474">
        <f t="shared" si="54"/>
        <v>-0.01</v>
      </c>
      <c r="BC205" s="474">
        <f t="shared" si="54"/>
        <v>-0.01</v>
      </c>
      <c r="BD205" s="474">
        <f t="shared" si="54"/>
        <v>-0.01</v>
      </c>
      <c r="BE205" s="474">
        <f t="shared" si="54"/>
        <v>-0.01</v>
      </c>
      <c r="BF205" s="474">
        <f t="shared" si="54"/>
        <v>-0.01</v>
      </c>
      <c r="BG205" s="474">
        <f t="shared" si="54"/>
        <v>-0.01</v>
      </c>
      <c r="BH205" s="474">
        <f t="shared" si="54"/>
        <v>-0.01</v>
      </c>
      <c r="BI205" s="474">
        <f t="shared" si="54"/>
        <v>-0.01</v>
      </c>
      <c r="BJ205" s="474">
        <f t="shared" si="54"/>
        <v>-0.01</v>
      </c>
      <c r="BK205" s="474">
        <f t="shared" si="54"/>
        <v>-0.01</v>
      </c>
      <c r="BL205" s="474">
        <f t="shared" si="54"/>
        <v>-0.01</v>
      </c>
      <c r="BM205" s="474">
        <f t="shared" si="54"/>
        <v>-0.01</v>
      </c>
      <c r="BN205" s="474">
        <f t="shared" si="54"/>
        <v>-0.01</v>
      </c>
      <c r="BO205" s="474">
        <f t="shared" si="54"/>
        <v>-0.01</v>
      </c>
      <c r="BP205" s="474">
        <f t="shared" si="54"/>
        <v>-0.01</v>
      </c>
      <c r="BQ205" s="474">
        <f t="shared" si="54"/>
        <v>-0.01</v>
      </c>
      <c r="BR205" s="474">
        <f t="shared" ref="BR205:CH205" si="55">+BQ205+($CI205-$AK205)/($CI$188-$AK$188)</f>
        <v>-0.01</v>
      </c>
      <c r="BS205" s="474">
        <f t="shared" si="55"/>
        <v>-0.01</v>
      </c>
      <c r="BT205" s="474">
        <f t="shared" si="55"/>
        <v>-0.01</v>
      </c>
      <c r="BU205" s="474">
        <f t="shared" si="55"/>
        <v>-0.01</v>
      </c>
      <c r="BV205" s="474">
        <f t="shared" si="55"/>
        <v>-0.01</v>
      </c>
      <c r="BW205" s="474">
        <f t="shared" si="55"/>
        <v>-0.01</v>
      </c>
      <c r="BX205" s="474">
        <f t="shared" si="55"/>
        <v>-0.01</v>
      </c>
      <c r="BY205" s="474">
        <f t="shared" si="55"/>
        <v>-0.01</v>
      </c>
      <c r="BZ205" s="474">
        <f t="shared" si="55"/>
        <v>-0.01</v>
      </c>
      <c r="CA205" s="474">
        <f t="shared" si="55"/>
        <v>-0.01</v>
      </c>
      <c r="CB205" s="474">
        <f t="shared" si="55"/>
        <v>-0.01</v>
      </c>
      <c r="CC205" s="474">
        <f t="shared" si="55"/>
        <v>-0.01</v>
      </c>
      <c r="CD205" s="474">
        <f t="shared" si="55"/>
        <v>-0.01</v>
      </c>
      <c r="CE205" s="474">
        <f t="shared" si="55"/>
        <v>-0.01</v>
      </c>
      <c r="CF205" s="474">
        <f t="shared" si="55"/>
        <v>-0.01</v>
      </c>
      <c r="CG205" s="474">
        <f t="shared" si="55"/>
        <v>-0.01</v>
      </c>
      <c r="CH205" s="474">
        <f t="shared" si="55"/>
        <v>-0.01</v>
      </c>
      <c r="CI205" s="474">
        <v>-0.01</v>
      </c>
    </row>
    <row r="206" spans="1:87" ht="14.25" customHeight="1" x14ac:dyDescent="0.35">
      <c r="A206" s="72" t="s">
        <v>170</v>
      </c>
      <c r="B206" s="475">
        <v>1.4201714799571026E-2</v>
      </c>
      <c r="C206" s="474">
        <v>-5.0000000000000001E-3</v>
      </c>
      <c r="D206" s="474">
        <f t="shared" ref="D206:AJ206" si="56">C206+($AK206-$C206)/($AK$188-$C$188)</f>
        <v>-5.1470588235294117E-3</v>
      </c>
      <c r="E206" s="474">
        <f t="shared" si="56"/>
        <v>-5.2941176470588233E-3</v>
      </c>
      <c r="F206" s="474">
        <f t="shared" si="56"/>
        <v>-5.4411764705882349E-3</v>
      </c>
      <c r="G206" s="474">
        <f t="shared" si="56"/>
        <v>-5.5882352941176465E-3</v>
      </c>
      <c r="H206" s="474">
        <f t="shared" si="56"/>
        <v>-5.7352941176470581E-3</v>
      </c>
      <c r="I206" s="474">
        <f t="shared" si="56"/>
        <v>-5.8823529411764696E-3</v>
      </c>
      <c r="J206" s="474">
        <f t="shared" si="56"/>
        <v>-6.0294117647058812E-3</v>
      </c>
      <c r="K206" s="474">
        <f t="shared" si="56"/>
        <v>-6.1764705882352928E-3</v>
      </c>
      <c r="L206" s="474">
        <f t="shared" si="56"/>
        <v>-6.3235294117647044E-3</v>
      </c>
      <c r="M206" s="474">
        <f t="shared" si="56"/>
        <v>-6.470588235294116E-3</v>
      </c>
      <c r="N206" s="474">
        <f t="shared" si="56"/>
        <v>-6.6176470588235276E-3</v>
      </c>
      <c r="O206" s="474">
        <f t="shared" si="56"/>
        <v>-6.7647058823529392E-3</v>
      </c>
      <c r="P206" s="474">
        <f t="shared" si="56"/>
        <v>-6.9117647058823508E-3</v>
      </c>
      <c r="Q206" s="474">
        <f t="shared" si="56"/>
        <v>-7.0588235294117624E-3</v>
      </c>
      <c r="R206" s="474">
        <f t="shared" si="56"/>
        <v>-7.2058823529411739E-3</v>
      </c>
      <c r="S206" s="474">
        <f t="shared" si="56"/>
        <v>-7.3529411764705855E-3</v>
      </c>
      <c r="T206" s="474">
        <f t="shared" si="56"/>
        <v>-7.4999999999999971E-3</v>
      </c>
      <c r="U206" s="474">
        <f t="shared" si="56"/>
        <v>-7.6470588235294087E-3</v>
      </c>
      <c r="V206" s="474">
        <f t="shared" si="56"/>
        <v>-7.7941176470588203E-3</v>
      </c>
      <c r="W206" s="474">
        <f t="shared" si="56"/>
        <v>-7.9411764705882328E-3</v>
      </c>
      <c r="X206" s="474">
        <f t="shared" si="56"/>
        <v>-8.0882352941176443E-3</v>
      </c>
      <c r="Y206" s="474">
        <f t="shared" si="56"/>
        <v>-8.2352941176470559E-3</v>
      </c>
      <c r="Z206" s="474">
        <f t="shared" si="56"/>
        <v>-8.3823529411764675E-3</v>
      </c>
      <c r="AA206" s="474">
        <f t="shared" si="56"/>
        <v>-8.5294117647058791E-3</v>
      </c>
      <c r="AB206" s="474">
        <f t="shared" si="56"/>
        <v>-8.6764705882352907E-3</v>
      </c>
      <c r="AC206" s="474">
        <f t="shared" si="56"/>
        <v>-8.8235294117647023E-3</v>
      </c>
      <c r="AD206" s="474">
        <f t="shared" si="56"/>
        <v>-8.9705882352941139E-3</v>
      </c>
      <c r="AE206" s="474">
        <f t="shared" si="56"/>
        <v>-9.1176470588235255E-3</v>
      </c>
      <c r="AF206" s="474">
        <f t="shared" si="56"/>
        <v>-9.2647058823529371E-3</v>
      </c>
      <c r="AG206" s="474">
        <f t="shared" si="56"/>
        <v>-9.4117647058823486E-3</v>
      </c>
      <c r="AH206" s="474">
        <f t="shared" si="56"/>
        <v>-9.5588235294117602E-3</v>
      </c>
      <c r="AI206" s="474">
        <f t="shared" si="56"/>
        <v>-9.7058823529411718E-3</v>
      </c>
      <c r="AJ206" s="474">
        <f t="shared" si="56"/>
        <v>-9.8529411764705834E-3</v>
      </c>
      <c r="AK206" s="474">
        <v>-0.01</v>
      </c>
      <c r="AL206" s="474">
        <f t="shared" ref="AL206:BQ206" si="57">+AK206+($CI206-$AK206)/($CI$188-$AK$188)</f>
        <v>-0.01</v>
      </c>
      <c r="AM206" s="474">
        <f t="shared" si="57"/>
        <v>-0.01</v>
      </c>
      <c r="AN206" s="474">
        <f t="shared" si="57"/>
        <v>-0.01</v>
      </c>
      <c r="AO206" s="474">
        <f t="shared" si="57"/>
        <v>-0.01</v>
      </c>
      <c r="AP206" s="474">
        <f t="shared" si="57"/>
        <v>-0.01</v>
      </c>
      <c r="AQ206" s="474">
        <f t="shared" si="57"/>
        <v>-0.01</v>
      </c>
      <c r="AR206" s="474">
        <f t="shared" si="57"/>
        <v>-0.01</v>
      </c>
      <c r="AS206" s="474">
        <f t="shared" si="57"/>
        <v>-0.01</v>
      </c>
      <c r="AT206" s="474">
        <f t="shared" si="57"/>
        <v>-0.01</v>
      </c>
      <c r="AU206" s="474">
        <f t="shared" si="57"/>
        <v>-0.01</v>
      </c>
      <c r="AV206" s="474">
        <f t="shared" si="57"/>
        <v>-0.01</v>
      </c>
      <c r="AW206" s="474">
        <f t="shared" si="57"/>
        <v>-0.01</v>
      </c>
      <c r="AX206" s="474">
        <f t="shared" si="57"/>
        <v>-0.01</v>
      </c>
      <c r="AY206" s="474">
        <f t="shared" si="57"/>
        <v>-0.01</v>
      </c>
      <c r="AZ206" s="474">
        <f t="shared" si="57"/>
        <v>-0.01</v>
      </c>
      <c r="BA206" s="474">
        <f t="shared" si="57"/>
        <v>-0.01</v>
      </c>
      <c r="BB206" s="474">
        <f t="shared" si="57"/>
        <v>-0.01</v>
      </c>
      <c r="BC206" s="474">
        <f t="shared" si="57"/>
        <v>-0.01</v>
      </c>
      <c r="BD206" s="474">
        <f t="shared" si="57"/>
        <v>-0.01</v>
      </c>
      <c r="BE206" s="474">
        <f t="shared" si="57"/>
        <v>-0.01</v>
      </c>
      <c r="BF206" s="474">
        <f t="shared" si="57"/>
        <v>-0.01</v>
      </c>
      <c r="BG206" s="474">
        <f t="shared" si="57"/>
        <v>-0.01</v>
      </c>
      <c r="BH206" s="474">
        <f t="shared" si="57"/>
        <v>-0.01</v>
      </c>
      <c r="BI206" s="474">
        <f t="shared" si="57"/>
        <v>-0.01</v>
      </c>
      <c r="BJ206" s="474">
        <f t="shared" si="57"/>
        <v>-0.01</v>
      </c>
      <c r="BK206" s="474">
        <f t="shared" si="57"/>
        <v>-0.01</v>
      </c>
      <c r="BL206" s="474">
        <f t="shared" si="57"/>
        <v>-0.01</v>
      </c>
      <c r="BM206" s="474">
        <f t="shared" si="57"/>
        <v>-0.01</v>
      </c>
      <c r="BN206" s="474">
        <f t="shared" si="57"/>
        <v>-0.01</v>
      </c>
      <c r="BO206" s="474">
        <f t="shared" si="57"/>
        <v>-0.01</v>
      </c>
      <c r="BP206" s="474">
        <f t="shared" si="57"/>
        <v>-0.01</v>
      </c>
      <c r="BQ206" s="474">
        <f t="shared" si="57"/>
        <v>-0.01</v>
      </c>
      <c r="BR206" s="474">
        <f t="shared" ref="BR206:CH206" si="58">+BQ206+($CI206-$AK206)/($CI$188-$AK$188)</f>
        <v>-0.01</v>
      </c>
      <c r="BS206" s="474">
        <f t="shared" si="58"/>
        <v>-0.01</v>
      </c>
      <c r="BT206" s="474">
        <f t="shared" si="58"/>
        <v>-0.01</v>
      </c>
      <c r="BU206" s="474">
        <f t="shared" si="58"/>
        <v>-0.01</v>
      </c>
      <c r="BV206" s="474">
        <f t="shared" si="58"/>
        <v>-0.01</v>
      </c>
      <c r="BW206" s="474">
        <f t="shared" si="58"/>
        <v>-0.01</v>
      </c>
      <c r="BX206" s="474">
        <f t="shared" si="58"/>
        <v>-0.01</v>
      </c>
      <c r="BY206" s="474">
        <f t="shared" si="58"/>
        <v>-0.01</v>
      </c>
      <c r="BZ206" s="474">
        <f t="shared" si="58"/>
        <v>-0.01</v>
      </c>
      <c r="CA206" s="474">
        <f t="shared" si="58"/>
        <v>-0.01</v>
      </c>
      <c r="CB206" s="474">
        <f t="shared" si="58"/>
        <v>-0.01</v>
      </c>
      <c r="CC206" s="474">
        <f t="shared" si="58"/>
        <v>-0.01</v>
      </c>
      <c r="CD206" s="474">
        <f t="shared" si="58"/>
        <v>-0.01</v>
      </c>
      <c r="CE206" s="474">
        <f t="shared" si="58"/>
        <v>-0.01</v>
      </c>
      <c r="CF206" s="474">
        <f t="shared" si="58"/>
        <v>-0.01</v>
      </c>
      <c r="CG206" s="474">
        <f t="shared" si="58"/>
        <v>-0.01</v>
      </c>
      <c r="CH206" s="474">
        <f t="shared" si="58"/>
        <v>-0.01</v>
      </c>
      <c r="CI206" s="474">
        <v>-0.01</v>
      </c>
    </row>
    <row r="207" spans="1:87" ht="14.25" customHeight="1" x14ac:dyDescent="0.35">
      <c r="A207" s="72" t="s">
        <v>171</v>
      </c>
      <c r="B207" s="475">
        <v>-1.0278912648404338E-2</v>
      </c>
      <c r="C207" s="474">
        <f t="shared" ref="C207:C214" si="59">+B207</f>
        <v>-1.0278912648404338E-2</v>
      </c>
      <c r="D207" s="474">
        <f t="shared" ref="D207:AJ207" si="60">C207+($AK207-$C207)/($AK$188-$C$188)</f>
        <v>-1.0270709335215976E-2</v>
      </c>
      <c r="E207" s="474">
        <f t="shared" si="60"/>
        <v>-1.0262506022027613E-2</v>
      </c>
      <c r="F207" s="474">
        <f t="shared" si="60"/>
        <v>-1.0254302708839251E-2</v>
      </c>
      <c r="G207" s="474">
        <f t="shared" si="60"/>
        <v>-1.0246099395650889E-2</v>
      </c>
      <c r="H207" s="474">
        <f t="shared" si="60"/>
        <v>-1.0237896082462526E-2</v>
      </c>
      <c r="I207" s="474">
        <f t="shared" si="60"/>
        <v>-1.0229692769274164E-2</v>
      </c>
      <c r="J207" s="474">
        <f t="shared" si="60"/>
        <v>-1.0221489456085801E-2</v>
      </c>
      <c r="K207" s="474">
        <f t="shared" si="60"/>
        <v>-1.0213286142897439E-2</v>
      </c>
      <c r="L207" s="474">
        <f t="shared" si="60"/>
        <v>-1.0205082829709076E-2</v>
      </c>
      <c r="M207" s="474">
        <f t="shared" si="60"/>
        <v>-1.0196879516520714E-2</v>
      </c>
      <c r="N207" s="474">
        <f t="shared" si="60"/>
        <v>-1.0188676203332352E-2</v>
      </c>
      <c r="O207" s="474">
        <f t="shared" si="60"/>
        <v>-1.0180472890143989E-2</v>
      </c>
      <c r="P207" s="474">
        <f t="shared" si="60"/>
        <v>-1.0172269576955627E-2</v>
      </c>
      <c r="Q207" s="474">
        <f t="shared" si="60"/>
        <v>-1.0164066263767264E-2</v>
      </c>
      <c r="R207" s="474">
        <f t="shared" si="60"/>
        <v>-1.0155862950578902E-2</v>
      </c>
      <c r="S207" s="474">
        <f t="shared" si="60"/>
        <v>-1.0147659637390539E-2</v>
      </c>
      <c r="T207" s="474">
        <f t="shared" si="60"/>
        <v>-1.0139456324202177E-2</v>
      </c>
      <c r="U207" s="474">
        <f t="shared" si="60"/>
        <v>-1.0131253011013815E-2</v>
      </c>
      <c r="V207" s="474">
        <f t="shared" si="60"/>
        <v>-1.0123049697825452E-2</v>
      </c>
      <c r="W207" s="474">
        <f t="shared" si="60"/>
        <v>-1.011484638463709E-2</v>
      </c>
      <c r="X207" s="474">
        <f t="shared" si="60"/>
        <v>-1.0106643071448727E-2</v>
      </c>
      <c r="Y207" s="474">
        <f t="shared" si="60"/>
        <v>-1.0098439758260365E-2</v>
      </c>
      <c r="Z207" s="474">
        <f t="shared" si="60"/>
        <v>-1.0090236445072003E-2</v>
      </c>
      <c r="AA207" s="474">
        <f t="shared" si="60"/>
        <v>-1.008203313188364E-2</v>
      </c>
      <c r="AB207" s="474">
        <f t="shared" si="60"/>
        <v>-1.0073829818695278E-2</v>
      </c>
      <c r="AC207" s="474">
        <f t="shared" si="60"/>
        <v>-1.0065626505506915E-2</v>
      </c>
      <c r="AD207" s="474">
        <f t="shared" si="60"/>
        <v>-1.0057423192318553E-2</v>
      </c>
      <c r="AE207" s="474">
        <f t="shared" si="60"/>
        <v>-1.004921987913019E-2</v>
      </c>
      <c r="AF207" s="474">
        <f t="shared" si="60"/>
        <v>-1.0041016565941828E-2</v>
      </c>
      <c r="AG207" s="474">
        <f t="shared" si="60"/>
        <v>-1.0032813252753466E-2</v>
      </c>
      <c r="AH207" s="474">
        <f t="shared" si="60"/>
        <v>-1.0024609939565103E-2</v>
      </c>
      <c r="AI207" s="474">
        <f t="shared" si="60"/>
        <v>-1.0016406626376741E-2</v>
      </c>
      <c r="AJ207" s="474">
        <f t="shared" si="60"/>
        <v>-1.0008203313188378E-2</v>
      </c>
      <c r="AK207" s="474">
        <v>-0.01</v>
      </c>
      <c r="AL207" s="474">
        <f t="shared" ref="AL207:BQ207" si="61">+AK207+($CI207-$AK207)/($CI$188-$AK$188)</f>
        <v>-0.01</v>
      </c>
      <c r="AM207" s="474">
        <f t="shared" si="61"/>
        <v>-0.01</v>
      </c>
      <c r="AN207" s="474">
        <f t="shared" si="61"/>
        <v>-0.01</v>
      </c>
      <c r="AO207" s="474">
        <f t="shared" si="61"/>
        <v>-0.01</v>
      </c>
      <c r="AP207" s="474">
        <f t="shared" si="61"/>
        <v>-0.01</v>
      </c>
      <c r="AQ207" s="474">
        <f t="shared" si="61"/>
        <v>-0.01</v>
      </c>
      <c r="AR207" s="474">
        <f t="shared" si="61"/>
        <v>-0.01</v>
      </c>
      <c r="AS207" s="474">
        <f t="shared" si="61"/>
        <v>-0.01</v>
      </c>
      <c r="AT207" s="474">
        <f t="shared" si="61"/>
        <v>-0.01</v>
      </c>
      <c r="AU207" s="474">
        <f t="shared" si="61"/>
        <v>-0.01</v>
      </c>
      <c r="AV207" s="474">
        <f t="shared" si="61"/>
        <v>-0.01</v>
      </c>
      <c r="AW207" s="474">
        <f t="shared" si="61"/>
        <v>-0.01</v>
      </c>
      <c r="AX207" s="474">
        <f t="shared" si="61"/>
        <v>-0.01</v>
      </c>
      <c r="AY207" s="474">
        <f t="shared" si="61"/>
        <v>-0.01</v>
      </c>
      <c r="AZ207" s="474">
        <f t="shared" si="61"/>
        <v>-0.01</v>
      </c>
      <c r="BA207" s="474">
        <f t="shared" si="61"/>
        <v>-0.01</v>
      </c>
      <c r="BB207" s="474">
        <f t="shared" si="61"/>
        <v>-0.01</v>
      </c>
      <c r="BC207" s="474">
        <f t="shared" si="61"/>
        <v>-0.01</v>
      </c>
      <c r="BD207" s="474">
        <f t="shared" si="61"/>
        <v>-0.01</v>
      </c>
      <c r="BE207" s="474">
        <f t="shared" si="61"/>
        <v>-0.01</v>
      </c>
      <c r="BF207" s="474">
        <f t="shared" si="61"/>
        <v>-0.01</v>
      </c>
      <c r="BG207" s="474">
        <f t="shared" si="61"/>
        <v>-0.01</v>
      </c>
      <c r="BH207" s="474">
        <f t="shared" si="61"/>
        <v>-0.01</v>
      </c>
      <c r="BI207" s="474">
        <f t="shared" si="61"/>
        <v>-0.01</v>
      </c>
      <c r="BJ207" s="474">
        <f t="shared" si="61"/>
        <v>-0.01</v>
      </c>
      <c r="BK207" s="474">
        <f t="shared" si="61"/>
        <v>-0.01</v>
      </c>
      <c r="BL207" s="474">
        <f t="shared" si="61"/>
        <v>-0.01</v>
      </c>
      <c r="BM207" s="474">
        <f t="shared" si="61"/>
        <v>-0.01</v>
      </c>
      <c r="BN207" s="474">
        <f t="shared" si="61"/>
        <v>-0.01</v>
      </c>
      <c r="BO207" s="474">
        <f t="shared" si="61"/>
        <v>-0.01</v>
      </c>
      <c r="BP207" s="474">
        <f t="shared" si="61"/>
        <v>-0.01</v>
      </c>
      <c r="BQ207" s="474">
        <f t="shared" si="61"/>
        <v>-0.01</v>
      </c>
      <c r="BR207" s="474">
        <f t="shared" ref="BR207:CH207" si="62">+BQ207+($CI207-$AK207)/($CI$188-$AK$188)</f>
        <v>-0.01</v>
      </c>
      <c r="BS207" s="474">
        <f t="shared" si="62"/>
        <v>-0.01</v>
      </c>
      <c r="BT207" s="474">
        <f t="shared" si="62"/>
        <v>-0.01</v>
      </c>
      <c r="BU207" s="474">
        <f t="shared" si="62"/>
        <v>-0.01</v>
      </c>
      <c r="BV207" s="474">
        <f t="shared" si="62"/>
        <v>-0.01</v>
      </c>
      <c r="BW207" s="474">
        <f t="shared" si="62"/>
        <v>-0.01</v>
      </c>
      <c r="BX207" s="474">
        <f t="shared" si="62"/>
        <v>-0.01</v>
      </c>
      <c r="BY207" s="474">
        <f t="shared" si="62"/>
        <v>-0.01</v>
      </c>
      <c r="BZ207" s="474">
        <f t="shared" si="62"/>
        <v>-0.01</v>
      </c>
      <c r="CA207" s="474">
        <f t="shared" si="62"/>
        <v>-0.01</v>
      </c>
      <c r="CB207" s="474">
        <f t="shared" si="62"/>
        <v>-0.01</v>
      </c>
      <c r="CC207" s="474">
        <f t="shared" si="62"/>
        <v>-0.01</v>
      </c>
      <c r="CD207" s="474">
        <f t="shared" si="62"/>
        <v>-0.01</v>
      </c>
      <c r="CE207" s="474">
        <f t="shared" si="62"/>
        <v>-0.01</v>
      </c>
      <c r="CF207" s="474">
        <f t="shared" si="62"/>
        <v>-0.01</v>
      </c>
      <c r="CG207" s="474">
        <f t="shared" si="62"/>
        <v>-0.01</v>
      </c>
      <c r="CH207" s="474">
        <f t="shared" si="62"/>
        <v>-0.01</v>
      </c>
      <c r="CI207" s="474">
        <v>-0.01</v>
      </c>
    </row>
    <row r="208" spans="1:87" ht="14.25" customHeight="1" x14ac:dyDescent="0.35">
      <c r="A208" s="72" t="s">
        <v>172</v>
      </c>
      <c r="B208" s="475">
        <v>-2.0624728989944038E-2</v>
      </c>
      <c r="C208" s="474">
        <f t="shared" si="59"/>
        <v>-2.0624728989944038E-2</v>
      </c>
      <c r="D208" s="474">
        <f t="shared" ref="D208:AJ208" si="63">C208+($AK208-$C208)/($AK$188-$C$188)</f>
        <v>-2.0312236960828036E-2</v>
      </c>
      <c r="E208" s="474">
        <f t="shared" si="63"/>
        <v>-1.9999744931712034E-2</v>
      </c>
      <c r="F208" s="474">
        <f t="shared" si="63"/>
        <v>-1.9687252902596031E-2</v>
      </c>
      <c r="G208" s="474">
        <f t="shared" si="63"/>
        <v>-1.9374760873480029E-2</v>
      </c>
      <c r="H208" s="474">
        <f t="shared" si="63"/>
        <v>-1.9062268844364027E-2</v>
      </c>
      <c r="I208" s="474">
        <f t="shared" si="63"/>
        <v>-1.8749776815248025E-2</v>
      </c>
      <c r="J208" s="474">
        <f t="shared" si="63"/>
        <v>-1.8437284786132022E-2</v>
      </c>
      <c r="K208" s="474">
        <f t="shared" si="63"/>
        <v>-1.812479275701602E-2</v>
      </c>
      <c r="L208" s="474">
        <f t="shared" si="63"/>
        <v>-1.7812300727900018E-2</v>
      </c>
      <c r="M208" s="474">
        <f t="shared" si="63"/>
        <v>-1.7499808698784015E-2</v>
      </c>
      <c r="N208" s="474">
        <f t="shared" si="63"/>
        <v>-1.7187316669668013E-2</v>
      </c>
      <c r="O208" s="474">
        <f t="shared" si="63"/>
        <v>-1.6874824640552011E-2</v>
      </c>
      <c r="P208" s="474">
        <f t="shared" si="63"/>
        <v>-1.6562332611436009E-2</v>
      </c>
      <c r="Q208" s="474">
        <f t="shared" si="63"/>
        <v>-1.6249840582320006E-2</v>
      </c>
      <c r="R208" s="474">
        <f t="shared" si="63"/>
        <v>-1.5937348553204004E-2</v>
      </c>
      <c r="S208" s="474">
        <f t="shared" si="63"/>
        <v>-1.5624856524088003E-2</v>
      </c>
      <c r="T208" s="474">
        <f t="shared" si="63"/>
        <v>-1.5312364494972003E-2</v>
      </c>
      <c r="U208" s="474">
        <f t="shared" si="63"/>
        <v>-1.4999872465856002E-2</v>
      </c>
      <c r="V208" s="474">
        <f t="shared" si="63"/>
        <v>-1.4687380436740002E-2</v>
      </c>
      <c r="W208" s="474">
        <f t="shared" si="63"/>
        <v>-1.4374888407624001E-2</v>
      </c>
      <c r="X208" s="474">
        <f t="shared" si="63"/>
        <v>-1.4062396378508001E-2</v>
      </c>
      <c r="Y208" s="474">
        <f t="shared" si="63"/>
        <v>-1.3749904349392E-2</v>
      </c>
      <c r="Z208" s="474">
        <f t="shared" si="63"/>
        <v>-1.3437412320275999E-2</v>
      </c>
      <c r="AA208" s="474">
        <f t="shared" si="63"/>
        <v>-1.3124920291159999E-2</v>
      </c>
      <c r="AB208" s="474">
        <f t="shared" si="63"/>
        <v>-1.2812428262043998E-2</v>
      </c>
      <c r="AC208" s="474">
        <f t="shared" si="63"/>
        <v>-1.2499936232927998E-2</v>
      </c>
      <c r="AD208" s="474">
        <f t="shared" si="63"/>
        <v>-1.2187444203811997E-2</v>
      </c>
      <c r="AE208" s="474">
        <f t="shared" si="63"/>
        <v>-1.1874952174695997E-2</v>
      </c>
      <c r="AF208" s="474">
        <f t="shared" si="63"/>
        <v>-1.1562460145579996E-2</v>
      </c>
      <c r="AG208" s="474">
        <f t="shared" si="63"/>
        <v>-1.1249968116463996E-2</v>
      </c>
      <c r="AH208" s="474">
        <f t="shared" si="63"/>
        <v>-1.0937476087347995E-2</v>
      </c>
      <c r="AI208" s="474">
        <f t="shared" si="63"/>
        <v>-1.0624984058231994E-2</v>
      </c>
      <c r="AJ208" s="474">
        <f t="shared" si="63"/>
        <v>-1.0312492029115994E-2</v>
      </c>
      <c r="AK208" s="474">
        <v>-0.01</v>
      </c>
      <c r="AL208" s="474">
        <f t="shared" ref="AL208:BQ208" si="64">+AK208+($CI208-$AK208)/($CI$188-$AK$188)</f>
        <v>-0.01</v>
      </c>
      <c r="AM208" s="474">
        <f t="shared" si="64"/>
        <v>-0.01</v>
      </c>
      <c r="AN208" s="474">
        <f t="shared" si="64"/>
        <v>-0.01</v>
      </c>
      <c r="AO208" s="474">
        <f t="shared" si="64"/>
        <v>-0.01</v>
      </c>
      <c r="AP208" s="474">
        <f t="shared" si="64"/>
        <v>-0.01</v>
      </c>
      <c r="AQ208" s="474">
        <f t="shared" si="64"/>
        <v>-0.01</v>
      </c>
      <c r="AR208" s="474">
        <f t="shared" si="64"/>
        <v>-0.01</v>
      </c>
      <c r="AS208" s="474">
        <f t="shared" si="64"/>
        <v>-0.01</v>
      </c>
      <c r="AT208" s="474">
        <f t="shared" si="64"/>
        <v>-0.01</v>
      </c>
      <c r="AU208" s="474">
        <f t="shared" si="64"/>
        <v>-0.01</v>
      </c>
      <c r="AV208" s="474">
        <f t="shared" si="64"/>
        <v>-0.01</v>
      </c>
      <c r="AW208" s="474">
        <f t="shared" si="64"/>
        <v>-0.01</v>
      </c>
      <c r="AX208" s="474">
        <f t="shared" si="64"/>
        <v>-0.01</v>
      </c>
      <c r="AY208" s="474">
        <f t="shared" si="64"/>
        <v>-0.01</v>
      </c>
      <c r="AZ208" s="474">
        <f t="shared" si="64"/>
        <v>-0.01</v>
      </c>
      <c r="BA208" s="474">
        <f t="shared" si="64"/>
        <v>-0.01</v>
      </c>
      <c r="BB208" s="474">
        <f t="shared" si="64"/>
        <v>-0.01</v>
      </c>
      <c r="BC208" s="474">
        <f t="shared" si="64"/>
        <v>-0.01</v>
      </c>
      <c r="BD208" s="474">
        <f t="shared" si="64"/>
        <v>-0.01</v>
      </c>
      <c r="BE208" s="474">
        <f t="shared" si="64"/>
        <v>-0.01</v>
      </c>
      <c r="BF208" s="474">
        <f t="shared" si="64"/>
        <v>-0.01</v>
      </c>
      <c r="BG208" s="474">
        <f t="shared" si="64"/>
        <v>-0.01</v>
      </c>
      <c r="BH208" s="474">
        <f t="shared" si="64"/>
        <v>-0.01</v>
      </c>
      <c r="BI208" s="474">
        <f t="shared" si="64"/>
        <v>-0.01</v>
      </c>
      <c r="BJ208" s="474">
        <f t="shared" si="64"/>
        <v>-0.01</v>
      </c>
      <c r="BK208" s="474">
        <f t="shared" si="64"/>
        <v>-0.01</v>
      </c>
      <c r="BL208" s="474">
        <f t="shared" si="64"/>
        <v>-0.01</v>
      </c>
      <c r="BM208" s="474">
        <f t="shared" si="64"/>
        <v>-0.01</v>
      </c>
      <c r="BN208" s="474">
        <f t="shared" si="64"/>
        <v>-0.01</v>
      </c>
      <c r="BO208" s="474">
        <f t="shared" si="64"/>
        <v>-0.01</v>
      </c>
      <c r="BP208" s="474">
        <f t="shared" si="64"/>
        <v>-0.01</v>
      </c>
      <c r="BQ208" s="474">
        <f t="shared" si="64"/>
        <v>-0.01</v>
      </c>
      <c r="BR208" s="474">
        <f t="shared" ref="BR208:CH208" si="65">+BQ208+($CI208-$AK208)/($CI$188-$AK$188)</f>
        <v>-0.01</v>
      </c>
      <c r="BS208" s="474">
        <f t="shared" si="65"/>
        <v>-0.01</v>
      </c>
      <c r="BT208" s="474">
        <f t="shared" si="65"/>
        <v>-0.01</v>
      </c>
      <c r="BU208" s="474">
        <f t="shared" si="65"/>
        <v>-0.01</v>
      </c>
      <c r="BV208" s="474">
        <f t="shared" si="65"/>
        <v>-0.01</v>
      </c>
      <c r="BW208" s="474">
        <f t="shared" si="65"/>
        <v>-0.01</v>
      </c>
      <c r="BX208" s="474">
        <f t="shared" si="65"/>
        <v>-0.01</v>
      </c>
      <c r="BY208" s="474">
        <f t="shared" si="65"/>
        <v>-0.01</v>
      </c>
      <c r="BZ208" s="474">
        <f t="shared" si="65"/>
        <v>-0.01</v>
      </c>
      <c r="CA208" s="474">
        <f t="shared" si="65"/>
        <v>-0.01</v>
      </c>
      <c r="CB208" s="474">
        <f t="shared" si="65"/>
        <v>-0.01</v>
      </c>
      <c r="CC208" s="474">
        <f t="shared" si="65"/>
        <v>-0.01</v>
      </c>
      <c r="CD208" s="474">
        <f t="shared" si="65"/>
        <v>-0.01</v>
      </c>
      <c r="CE208" s="474">
        <f t="shared" si="65"/>
        <v>-0.01</v>
      </c>
      <c r="CF208" s="474">
        <f t="shared" si="65"/>
        <v>-0.01</v>
      </c>
      <c r="CG208" s="474">
        <f t="shared" si="65"/>
        <v>-0.01</v>
      </c>
      <c r="CH208" s="474">
        <f t="shared" si="65"/>
        <v>-0.01</v>
      </c>
      <c r="CI208" s="474">
        <v>-0.01</v>
      </c>
    </row>
    <row r="209" spans="1:87" ht="14.25" customHeight="1" x14ac:dyDescent="0.35">
      <c r="A209" s="72" t="s">
        <v>173</v>
      </c>
      <c r="B209" s="475">
        <v>-2.6328225584415978E-2</v>
      </c>
      <c r="C209" s="474">
        <f t="shared" si="59"/>
        <v>-2.6328225584415978E-2</v>
      </c>
      <c r="D209" s="474">
        <f t="shared" ref="D209:AJ209" si="66">C209+($AK209-$C209)/($AK$188-$C$188)</f>
        <v>-2.5847983655462568E-2</v>
      </c>
      <c r="E209" s="474">
        <f t="shared" si="66"/>
        <v>-2.5367741726509158E-2</v>
      </c>
      <c r="F209" s="474">
        <f t="shared" si="66"/>
        <v>-2.4887499797555748E-2</v>
      </c>
      <c r="G209" s="474">
        <f t="shared" si="66"/>
        <v>-2.4407257868602338E-2</v>
      </c>
      <c r="H209" s="474">
        <f t="shared" si="66"/>
        <v>-2.3927015939648928E-2</v>
      </c>
      <c r="I209" s="474">
        <f t="shared" si="66"/>
        <v>-2.3446774010695517E-2</v>
      </c>
      <c r="J209" s="474">
        <f t="shared" si="66"/>
        <v>-2.2966532081742107E-2</v>
      </c>
      <c r="K209" s="474">
        <f t="shared" si="66"/>
        <v>-2.2486290152788697E-2</v>
      </c>
      <c r="L209" s="474">
        <f t="shared" si="66"/>
        <v>-2.2006048223835287E-2</v>
      </c>
      <c r="M209" s="474">
        <f t="shared" si="66"/>
        <v>-2.1525806294881877E-2</v>
      </c>
      <c r="N209" s="474">
        <f t="shared" si="66"/>
        <v>-2.1045564365928467E-2</v>
      </c>
      <c r="O209" s="474">
        <f t="shared" si="66"/>
        <v>-2.0565322436975057E-2</v>
      </c>
      <c r="P209" s="474">
        <f t="shared" si="66"/>
        <v>-2.0085080508021647E-2</v>
      </c>
      <c r="Q209" s="474">
        <f t="shared" si="66"/>
        <v>-1.9604838579068237E-2</v>
      </c>
      <c r="R209" s="474">
        <f t="shared" si="66"/>
        <v>-1.9124596650114827E-2</v>
      </c>
      <c r="S209" s="474">
        <f t="shared" si="66"/>
        <v>-1.8644354721161417E-2</v>
      </c>
      <c r="T209" s="474">
        <f t="shared" si="66"/>
        <v>-1.8164112792208007E-2</v>
      </c>
      <c r="U209" s="474">
        <f t="shared" si="66"/>
        <v>-1.7683870863254597E-2</v>
      </c>
      <c r="V209" s="474">
        <f t="shared" si="66"/>
        <v>-1.7203628934301187E-2</v>
      </c>
      <c r="W209" s="474">
        <f t="shared" si="66"/>
        <v>-1.6723387005347777E-2</v>
      </c>
      <c r="X209" s="474">
        <f t="shared" si="66"/>
        <v>-1.6243145076394367E-2</v>
      </c>
      <c r="Y209" s="474">
        <f t="shared" si="66"/>
        <v>-1.5762903147440957E-2</v>
      </c>
      <c r="Z209" s="474">
        <f t="shared" si="66"/>
        <v>-1.5282661218487545E-2</v>
      </c>
      <c r="AA209" s="474">
        <f t="shared" si="66"/>
        <v>-1.4802419289534133E-2</v>
      </c>
      <c r="AB209" s="474">
        <f t="shared" si="66"/>
        <v>-1.4322177360580722E-2</v>
      </c>
      <c r="AC209" s="474">
        <f t="shared" si="66"/>
        <v>-1.384193543162731E-2</v>
      </c>
      <c r="AD209" s="474">
        <f t="shared" si="66"/>
        <v>-1.3361693502673898E-2</v>
      </c>
      <c r="AE209" s="474">
        <f t="shared" si="66"/>
        <v>-1.2881451573720486E-2</v>
      </c>
      <c r="AF209" s="474">
        <f t="shared" si="66"/>
        <v>-1.2401209644767075E-2</v>
      </c>
      <c r="AG209" s="474">
        <f t="shared" si="66"/>
        <v>-1.1920967715813663E-2</v>
      </c>
      <c r="AH209" s="474">
        <f t="shared" si="66"/>
        <v>-1.1440725786860251E-2</v>
      </c>
      <c r="AI209" s="474">
        <f t="shared" si="66"/>
        <v>-1.0960483857906839E-2</v>
      </c>
      <c r="AJ209" s="474">
        <f t="shared" si="66"/>
        <v>-1.0480241928953428E-2</v>
      </c>
      <c r="AK209" s="474">
        <v>-0.01</v>
      </c>
      <c r="AL209" s="474">
        <f t="shared" ref="AL209:BQ209" si="67">+AK209+($CI209-$AK209)/($CI$188-$AK$188)</f>
        <v>-0.01</v>
      </c>
      <c r="AM209" s="474">
        <f t="shared" si="67"/>
        <v>-0.01</v>
      </c>
      <c r="AN209" s="474">
        <f t="shared" si="67"/>
        <v>-0.01</v>
      </c>
      <c r="AO209" s="474">
        <f t="shared" si="67"/>
        <v>-0.01</v>
      </c>
      <c r="AP209" s="474">
        <f t="shared" si="67"/>
        <v>-0.01</v>
      </c>
      <c r="AQ209" s="474">
        <f t="shared" si="67"/>
        <v>-0.01</v>
      </c>
      <c r="AR209" s="474">
        <f t="shared" si="67"/>
        <v>-0.01</v>
      </c>
      <c r="AS209" s="474">
        <f t="shared" si="67"/>
        <v>-0.01</v>
      </c>
      <c r="AT209" s="474">
        <f t="shared" si="67"/>
        <v>-0.01</v>
      </c>
      <c r="AU209" s="474">
        <f t="shared" si="67"/>
        <v>-0.01</v>
      </c>
      <c r="AV209" s="474">
        <f t="shared" si="67"/>
        <v>-0.01</v>
      </c>
      <c r="AW209" s="474">
        <f t="shared" si="67"/>
        <v>-0.01</v>
      </c>
      <c r="AX209" s="474">
        <f t="shared" si="67"/>
        <v>-0.01</v>
      </c>
      <c r="AY209" s="474">
        <f t="shared" si="67"/>
        <v>-0.01</v>
      </c>
      <c r="AZ209" s="474">
        <f t="shared" si="67"/>
        <v>-0.01</v>
      </c>
      <c r="BA209" s="474">
        <f t="shared" si="67"/>
        <v>-0.01</v>
      </c>
      <c r="BB209" s="474">
        <f t="shared" si="67"/>
        <v>-0.01</v>
      </c>
      <c r="BC209" s="474">
        <f t="shared" si="67"/>
        <v>-0.01</v>
      </c>
      <c r="BD209" s="474">
        <f t="shared" si="67"/>
        <v>-0.01</v>
      </c>
      <c r="BE209" s="474">
        <f t="shared" si="67"/>
        <v>-0.01</v>
      </c>
      <c r="BF209" s="474">
        <f t="shared" si="67"/>
        <v>-0.01</v>
      </c>
      <c r="BG209" s="474">
        <f t="shared" si="67"/>
        <v>-0.01</v>
      </c>
      <c r="BH209" s="474">
        <f t="shared" si="67"/>
        <v>-0.01</v>
      </c>
      <c r="BI209" s="474">
        <f t="shared" si="67"/>
        <v>-0.01</v>
      </c>
      <c r="BJ209" s="474">
        <f t="shared" si="67"/>
        <v>-0.01</v>
      </c>
      <c r="BK209" s="474">
        <f t="shared" si="67"/>
        <v>-0.01</v>
      </c>
      <c r="BL209" s="474">
        <f t="shared" si="67"/>
        <v>-0.01</v>
      </c>
      <c r="BM209" s="474">
        <f t="shared" si="67"/>
        <v>-0.01</v>
      </c>
      <c r="BN209" s="474">
        <f t="shared" si="67"/>
        <v>-0.01</v>
      </c>
      <c r="BO209" s="474">
        <f t="shared" si="67"/>
        <v>-0.01</v>
      </c>
      <c r="BP209" s="474">
        <f t="shared" si="67"/>
        <v>-0.01</v>
      </c>
      <c r="BQ209" s="474">
        <f t="shared" si="67"/>
        <v>-0.01</v>
      </c>
      <c r="BR209" s="474">
        <f t="shared" ref="BR209:CH209" si="68">+BQ209+($CI209-$AK209)/($CI$188-$AK$188)</f>
        <v>-0.01</v>
      </c>
      <c r="BS209" s="474">
        <f t="shared" si="68"/>
        <v>-0.01</v>
      </c>
      <c r="BT209" s="474">
        <f t="shared" si="68"/>
        <v>-0.01</v>
      </c>
      <c r="BU209" s="474">
        <f t="shared" si="68"/>
        <v>-0.01</v>
      </c>
      <c r="BV209" s="474">
        <f t="shared" si="68"/>
        <v>-0.01</v>
      </c>
      <c r="BW209" s="474">
        <f t="shared" si="68"/>
        <v>-0.01</v>
      </c>
      <c r="BX209" s="474">
        <f t="shared" si="68"/>
        <v>-0.01</v>
      </c>
      <c r="BY209" s="474">
        <f t="shared" si="68"/>
        <v>-0.01</v>
      </c>
      <c r="BZ209" s="474">
        <f t="shared" si="68"/>
        <v>-0.01</v>
      </c>
      <c r="CA209" s="474">
        <f t="shared" si="68"/>
        <v>-0.01</v>
      </c>
      <c r="CB209" s="474">
        <f t="shared" si="68"/>
        <v>-0.01</v>
      </c>
      <c r="CC209" s="474">
        <f t="shared" si="68"/>
        <v>-0.01</v>
      </c>
      <c r="CD209" s="474">
        <f t="shared" si="68"/>
        <v>-0.01</v>
      </c>
      <c r="CE209" s="474">
        <f t="shared" si="68"/>
        <v>-0.01</v>
      </c>
      <c r="CF209" s="474">
        <f t="shared" si="68"/>
        <v>-0.01</v>
      </c>
      <c r="CG209" s="474">
        <f t="shared" si="68"/>
        <v>-0.01</v>
      </c>
      <c r="CH209" s="474">
        <f t="shared" si="68"/>
        <v>-0.01</v>
      </c>
      <c r="CI209" s="474">
        <v>-0.01</v>
      </c>
    </row>
    <row r="210" spans="1:87" ht="14.25" customHeight="1" x14ac:dyDescent="0.35">
      <c r="A210" s="72" t="s">
        <v>174</v>
      </c>
      <c r="B210" s="475">
        <v>-4.504840081411314E-2</v>
      </c>
      <c r="C210" s="474">
        <f t="shared" si="59"/>
        <v>-4.504840081411314E-2</v>
      </c>
      <c r="D210" s="474">
        <f t="shared" ref="D210:AJ210" si="69">C210+($AK210-$C210)/($AK$188-$C$188)</f>
        <v>-4.4017565496050987E-2</v>
      </c>
      <c r="E210" s="474">
        <f t="shared" si="69"/>
        <v>-4.2986730177988833E-2</v>
      </c>
      <c r="F210" s="474">
        <f t="shared" si="69"/>
        <v>-4.1955894859926679E-2</v>
      </c>
      <c r="G210" s="474">
        <f t="shared" si="69"/>
        <v>-4.0925059541864525E-2</v>
      </c>
      <c r="H210" s="474">
        <f t="shared" si="69"/>
        <v>-3.9894224223802371E-2</v>
      </c>
      <c r="I210" s="474">
        <f t="shared" si="69"/>
        <v>-3.8863388905740218E-2</v>
      </c>
      <c r="J210" s="474">
        <f t="shared" si="69"/>
        <v>-3.7832553587678064E-2</v>
      </c>
      <c r="K210" s="474">
        <f t="shared" si="69"/>
        <v>-3.680171826961591E-2</v>
      </c>
      <c r="L210" s="474">
        <f t="shared" si="69"/>
        <v>-3.5770882951553756E-2</v>
      </c>
      <c r="M210" s="474">
        <f t="shared" si="69"/>
        <v>-3.4740047633491603E-2</v>
      </c>
      <c r="N210" s="474">
        <f t="shared" si="69"/>
        <v>-3.3709212315429449E-2</v>
      </c>
      <c r="O210" s="474">
        <f t="shared" si="69"/>
        <v>-3.2678376997367295E-2</v>
      </c>
      <c r="P210" s="474">
        <f t="shared" si="69"/>
        <v>-3.1647541679305141E-2</v>
      </c>
      <c r="Q210" s="474">
        <f t="shared" si="69"/>
        <v>-3.0616706361242991E-2</v>
      </c>
      <c r="R210" s="474">
        <f t="shared" si="69"/>
        <v>-2.9585871043180841E-2</v>
      </c>
      <c r="S210" s="474">
        <f t="shared" si="69"/>
        <v>-2.855503572511869E-2</v>
      </c>
      <c r="T210" s="474">
        <f t="shared" si="69"/>
        <v>-2.752420040705654E-2</v>
      </c>
      <c r="U210" s="474">
        <f t="shared" si="69"/>
        <v>-2.649336508899439E-2</v>
      </c>
      <c r="V210" s="474">
        <f t="shared" si="69"/>
        <v>-2.5462529770932239E-2</v>
      </c>
      <c r="W210" s="474">
        <f t="shared" si="69"/>
        <v>-2.4431694452870089E-2</v>
      </c>
      <c r="X210" s="474">
        <f t="shared" si="69"/>
        <v>-2.3400859134807939E-2</v>
      </c>
      <c r="Y210" s="474">
        <f t="shared" si="69"/>
        <v>-2.2370023816745788E-2</v>
      </c>
      <c r="Z210" s="474">
        <f t="shared" si="69"/>
        <v>-2.1339188498683638E-2</v>
      </c>
      <c r="AA210" s="474">
        <f t="shared" si="69"/>
        <v>-2.0308353180621488E-2</v>
      </c>
      <c r="AB210" s="474">
        <f t="shared" si="69"/>
        <v>-1.9277517862559337E-2</v>
      </c>
      <c r="AC210" s="474">
        <f t="shared" si="69"/>
        <v>-1.8246682544497187E-2</v>
      </c>
      <c r="AD210" s="474">
        <f t="shared" si="69"/>
        <v>-1.7215847226435037E-2</v>
      </c>
      <c r="AE210" s="474">
        <f t="shared" si="69"/>
        <v>-1.6185011908372886E-2</v>
      </c>
      <c r="AF210" s="474">
        <f t="shared" si="69"/>
        <v>-1.5154176590310736E-2</v>
      </c>
      <c r="AG210" s="474">
        <f t="shared" si="69"/>
        <v>-1.4123341272248586E-2</v>
      </c>
      <c r="AH210" s="474">
        <f t="shared" si="69"/>
        <v>-1.3092505954186436E-2</v>
      </c>
      <c r="AI210" s="474">
        <f t="shared" si="69"/>
        <v>-1.2061670636124285E-2</v>
      </c>
      <c r="AJ210" s="474">
        <f t="shared" si="69"/>
        <v>-1.1030835318062135E-2</v>
      </c>
      <c r="AK210" s="474">
        <v>-0.01</v>
      </c>
      <c r="AL210" s="474">
        <f t="shared" ref="AL210:BQ210" si="70">+AK210+($CI210-$AK210)/($CI$188-$AK$188)</f>
        <v>-0.01</v>
      </c>
      <c r="AM210" s="474">
        <f t="shared" si="70"/>
        <v>-0.01</v>
      </c>
      <c r="AN210" s="474">
        <f t="shared" si="70"/>
        <v>-0.01</v>
      </c>
      <c r="AO210" s="474">
        <f t="shared" si="70"/>
        <v>-0.01</v>
      </c>
      <c r="AP210" s="474">
        <f t="shared" si="70"/>
        <v>-0.01</v>
      </c>
      <c r="AQ210" s="474">
        <f t="shared" si="70"/>
        <v>-0.01</v>
      </c>
      <c r="AR210" s="474">
        <f t="shared" si="70"/>
        <v>-0.01</v>
      </c>
      <c r="AS210" s="474">
        <f t="shared" si="70"/>
        <v>-0.01</v>
      </c>
      <c r="AT210" s="474">
        <f t="shared" si="70"/>
        <v>-0.01</v>
      </c>
      <c r="AU210" s="474">
        <f t="shared" si="70"/>
        <v>-0.01</v>
      </c>
      <c r="AV210" s="474">
        <f t="shared" si="70"/>
        <v>-0.01</v>
      </c>
      <c r="AW210" s="474">
        <f t="shared" si="70"/>
        <v>-0.01</v>
      </c>
      <c r="AX210" s="474">
        <f t="shared" si="70"/>
        <v>-0.01</v>
      </c>
      <c r="AY210" s="474">
        <f t="shared" si="70"/>
        <v>-0.01</v>
      </c>
      <c r="AZ210" s="474">
        <f t="shared" si="70"/>
        <v>-0.01</v>
      </c>
      <c r="BA210" s="474">
        <f t="shared" si="70"/>
        <v>-0.01</v>
      </c>
      <c r="BB210" s="474">
        <f t="shared" si="70"/>
        <v>-0.01</v>
      </c>
      <c r="BC210" s="474">
        <f t="shared" si="70"/>
        <v>-0.01</v>
      </c>
      <c r="BD210" s="474">
        <f t="shared" si="70"/>
        <v>-0.01</v>
      </c>
      <c r="BE210" s="474">
        <f t="shared" si="70"/>
        <v>-0.01</v>
      </c>
      <c r="BF210" s="474">
        <f t="shared" si="70"/>
        <v>-0.01</v>
      </c>
      <c r="BG210" s="474">
        <f t="shared" si="70"/>
        <v>-0.01</v>
      </c>
      <c r="BH210" s="474">
        <f t="shared" si="70"/>
        <v>-0.01</v>
      </c>
      <c r="BI210" s="474">
        <f t="shared" si="70"/>
        <v>-0.01</v>
      </c>
      <c r="BJ210" s="474">
        <f t="shared" si="70"/>
        <v>-0.01</v>
      </c>
      <c r="BK210" s="474">
        <f t="shared" si="70"/>
        <v>-0.01</v>
      </c>
      <c r="BL210" s="474">
        <f t="shared" si="70"/>
        <v>-0.01</v>
      </c>
      <c r="BM210" s="474">
        <f t="shared" si="70"/>
        <v>-0.01</v>
      </c>
      <c r="BN210" s="474">
        <f t="shared" si="70"/>
        <v>-0.01</v>
      </c>
      <c r="BO210" s="474">
        <f t="shared" si="70"/>
        <v>-0.01</v>
      </c>
      <c r="BP210" s="474">
        <f t="shared" si="70"/>
        <v>-0.01</v>
      </c>
      <c r="BQ210" s="474">
        <f t="shared" si="70"/>
        <v>-0.01</v>
      </c>
      <c r="BR210" s="474">
        <f t="shared" ref="BR210:CH210" si="71">+BQ210+($CI210-$AK210)/($CI$188-$AK$188)</f>
        <v>-0.01</v>
      </c>
      <c r="BS210" s="474">
        <f t="shared" si="71"/>
        <v>-0.01</v>
      </c>
      <c r="BT210" s="474">
        <f t="shared" si="71"/>
        <v>-0.01</v>
      </c>
      <c r="BU210" s="474">
        <f t="shared" si="71"/>
        <v>-0.01</v>
      </c>
      <c r="BV210" s="474">
        <f t="shared" si="71"/>
        <v>-0.01</v>
      </c>
      <c r="BW210" s="474">
        <f t="shared" si="71"/>
        <v>-0.01</v>
      </c>
      <c r="BX210" s="474">
        <f t="shared" si="71"/>
        <v>-0.01</v>
      </c>
      <c r="BY210" s="474">
        <f t="shared" si="71"/>
        <v>-0.01</v>
      </c>
      <c r="BZ210" s="474">
        <f t="shared" si="71"/>
        <v>-0.01</v>
      </c>
      <c r="CA210" s="474">
        <f t="shared" si="71"/>
        <v>-0.01</v>
      </c>
      <c r="CB210" s="474">
        <f t="shared" si="71"/>
        <v>-0.01</v>
      </c>
      <c r="CC210" s="474">
        <f t="shared" si="71"/>
        <v>-0.01</v>
      </c>
      <c r="CD210" s="474">
        <f t="shared" si="71"/>
        <v>-0.01</v>
      </c>
      <c r="CE210" s="474">
        <f t="shared" si="71"/>
        <v>-0.01</v>
      </c>
      <c r="CF210" s="474">
        <f t="shared" si="71"/>
        <v>-0.01</v>
      </c>
      <c r="CG210" s="474">
        <f t="shared" si="71"/>
        <v>-0.01</v>
      </c>
      <c r="CH210" s="474">
        <f t="shared" si="71"/>
        <v>-0.01</v>
      </c>
      <c r="CI210" s="474">
        <v>-0.01</v>
      </c>
    </row>
    <row r="211" spans="1:87" ht="14.25" customHeight="1" x14ac:dyDescent="0.35">
      <c r="A211" s="72" t="s">
        <v>175</v>
      </c>
      <c r="B211" s="475">
        <v>-6.0649868774762302E-3</v>
      </c>
      <c r="C211" s="474">
        <f t="shared" si="59"/>
        <v>-6.0649868774762302E-3</v>
      </c>
      <c r="D211" s="474">
        <f t="shared" ref="D211:AJ211" si="72">C211+($AK211-$C211)/($AK$188-$C$188)</f>
        <v>-6.3277813810798701E-3</v>
      </c>
      <c r="E211" s="474">
        <f t="shared" si="72"/>
        <v>-6.59057588468351E-3</v>
      </c>
      <c r="F211" s="474">
        <f t="shared" si="72"/>
        <v>-6.85337038828715E-3</v>
      </c>
      <c r="G211" s="474">
        <f t="shared" si="72"/>
        <v>-7.1161648918907899E-3</v>
      </c>
      <c r="H211" s="474">
        <f t="shared" si="72"/>
        <v>-7.3789593954944298E-3</v>
      </c>
      <c r="I211" s="474">
        <f t="shared" si="72"/>
        <v>-7.6417538990980697E-3</v>
      </c>
      <c r="J211" s="474">
        <f t="shared" si="72"/>
        <v>-7.9045484027017096E-3</v>
      </c>
      <c r="K211" s="474">
        <f t="shared" si="72"/>
        <v>-8.1673429063053495E-3</v>
      </c>
      <c r="L211" s="474">
        <f t="shared" si="72"/>
        <v>-8.4301374099089894E-3</v>
      </c>
      <c r="M211" s="474">
        <f t="shared" si="72"/>
        <v>-8.6929319135126294E-3</v>
      </c>
      <c r="N211" s="474">
        <f t="shared" si="72"/>
        <v>-8.9557264171162693E-3</v>
      </c>
      <c r="O211" s="474">
        <f t="shared" si="72"/>
        <v>-9.2185209207199092E-3</v>
      </c>
      <c r="P211" s="474">
        <f t="shared" si="72"/>
        <v>-9.4813154243235491E-3</v>
      </c>
      <c r="Q211" s="474">
        <f t="shared" si="72"/>
        <v>-9.744109927927189E-3</v>
      </c>
      <c r="R211" s="474">
        <f t="shared" si="72"/>
        <v>-1.0006904431530829E-2</v>
      </c>
      <c r="S211" s="474">
        <f t="shared" si="72"/>
        <v>-1.0269698935134469E-2</v>
      </c>
      <c r="T211" s="474">
        <f t="shared" si="72"/>
        <v>-1.0532493438738109E-2</v>
      </c>
      <c r="U211" s="474">
        <f t="shared" si="72"/>
        <v>-1.0795287942341749E-2</v>
      </c>
      <c r="V211" s="474">
        <f t="shared" si="72"/>
        <v>-1.1058082445945389E-2</v>
      </c>
      <c r="W211" s="474">
        <f t="shared" si="72"/>
        <v>-1.1320876949549028E-2</v>
      </c>
      <c r="X211" s="474">
        <f t="shared" si="72"/>
        <v>-1.1583671453152668E-2</v>
      </c>
      <c r="Y211" s="474">
        <f t="shared" si="72"/>
        <v>-1.1846465956756308E-2</v>
      </c>
      <c r="Z211" s="474">
        <f t="shared" si="72"/>
        <v>-1.2109260460359948E-2</v>
      </c>
      <c r="AA211" s="474">
        <f t="shared" si="72"/>
        <v>-1.2372054963963588E-2</v>
      </c>
      <c r="AB211" s="474">
        <f t="shared" si="72"/>
        <v>-1.2634849467567228E-2</v>
      </c>
      <c r="AC211" s="474">
        <f t="shared" si="72"/>
        <v>-1.2897643971170868E-2</v>
      </c>
      <c r="AD211" s="474">
        <f t="shared" si="72"/>
        <v>-1.3160438474774508E-2</v>
      </c>
      <c r="AE211" s="474">
        <f t="shared" si="72"/>
        <v>-1.3423232978378148E-2</v>
      </c>
      <c r="AF211" s="474">
        <f t="shared" si="72"/>
        <v>-1.3686027481981788E-2</v>
      </c>
      <c r="AG211" s="474">
        <f t="shared" si="72"/>
        <v>-1.3948821985585428E-2</v>
      </c>
      <c r="AH211" s="474">
        <f t="shared" si="72"/>
        <v>-1.4211616489189068E-2</v>
      </c>
      <c r="AI211" s="474">
        <f t="shared" si="72"/>
        <v>-1.4474410992792707E-2</v>
      </c>
      <c r="AJ211" s="474">
        <f t="shared" si="72"/>
        <v>-1.4737205496396347E-2</v>
      </c>
      <c r="AK211" s="474">
        <v>-1.4999999999999999E-2</v>
      </c>
      <c r="AL211" s="474">
        <f t="shared" ref="AL211:BQ211" si="73">+AK211+($CI211-$AK211)/($CI$188-$AK$188)</f>
        <v>-1.49E-2</v>
      </c>
      <c r="AM211" s="474">
        <f t="shared" si="73"/>
        <v>-1.4800000000000001E-2</v>
      </c>
      <c r="AN211" s="474">
        <f t="shared" si="73"/>
        <v>-1.4700000000000001E-2</v>
      </c>
      <c r="AO211" s="474">
        <f t="shared" si="73"/>
        <v>-1.4600000000000002E-2</v>
      </c>
      <c r="AP211" s="474">
        <f t="shared" si="73"/>
        <v>-1.4500000000000002E-2</v>
      </c>
      <c r="AQ211" s="474">
        <f t="shared" si="73"/>
        <v>-1.4400000000000003E-2</v>
      </c>
      <c r="AR211" s="474">
        <f t="shared" si="73"/>
        <v>-1.4300000000000004E-2</v>
      </c>
      <c r="AS211" s="474">
        <f t="shared" si="73"/>
        <v>-1.4200000000000004E-2</v>
      </c>
      <c r="AT211" s="474">
        <f t="shared" si="73"/>
        <v>-1.4100000000000005E-2</v>
      </c>
      <c r="AU211" s="474">
        <f t="shared" si="73"/>
        <v>-1.4000000000000005E-2</v>
      </c>
      <c r="AV211" s="474">
        <f t="shared" si="73"/>
        <v>-1.3900000000000006E-2</v>
      </c>
      <c r="AW211" s="474">
        <f t="shared" si="73"/>
        <v>-1.3800000000000007E-2</v>
      </c>
      <c r="AX211" s="474">
        <f t="shared" si="73"/>
        <v>-1.3700000000000007E-2</v>
      </c>
      <c r="AY211" s="474">
        <f t="shared" si="73"/>
        <v>-1.3600000000000008E-2</v>
      </c>
      <c r="AZ211" s="474">
        <f t="shared" si="73"/>
        <v>-1.3500000000000009E-2</v>
      </c>
      <c r="BA211" s="474">
        <f t="shared" si="73"/>
        <v>-1.3400000000000009E-2</v>
      </c>
      <c r="BB211" s="474">
        <f t="shared" si="73"/>
        <v>-1.330000000000001E-2</v>
      </c>
      <c r="BC211" s="474">
        <f t="shared" si="73"/>
        <v>-1.320000000000001E-2</v>
      </c>
      <c r="BD211" s="474">
        <f t="shared" si="73"/>
        <v>-1.3100000000000011E-2</v>
      </c>
      <c r="BE211" s="474">
        <f t="shared" si="73"/>
        <v>-1.3000000000000012E-2</v>
      </c>
      <c r="BF211" s="474">
        <f t="shared" si="73"/>
        <v>-1.2900000000000012E-2</v>
      </c>
      <c r="BG211" s="474">
        <f t="shared" si="73"/>
        <v>-1.2800000000000013E-2</v>
      </c>
      <c r="BH211" s="474">
        <f t="shared" si="73"/>
        <v>-1.2700000000000013E-2</v>
      </c>
      <c r="BI211" s="474">
        <f t="shared" si="73"/>
        <v>-1.2600000000000014E-2</v>
      </c>
      <c r="BJ211" s="474">
        <f t="shared" si="73"/>
        <v>-1.2500000000000015E-2</v>
      </c>
      <c r="BK211" s="474">
        <f t="shared" si="73"/>
        <v>-1.2400000000000015E-2</v>
      </c>
      <c r="BL211" s="474">
        <f t="shared" si="73"/>
        <v>-1.2300000000000016E-2</v>
      </c>
      <c r="BM211" s="474">
        <f t="shared" si="73"/>
        <v>-1.2200000000000016E-2</v>
      </c>
      <c r="BN211" s="474">
        <f t="shared" si="73"/>
        <v>-1.2100000000000017E-2</v>
      </c>
      <c r="BO211" s="474">
        <f t="shared" si="73"/>
        <v>-1.2000000000000018E-2</v>
      </c>
      <c r="BP211" s="474">
        <f t="shared" si="73"/>
        <v>-1.1900000000000018E-2</v>
      </c>
      <c r="BQ211" s="474">
        <f t="shared" si="73"/>
        <v>-1.1800000000000019E-2</v>
      </c>
      <c r="BR211" s="474">
        <f t="shared" ref="BR211:CH211" si="74">+BQ211+($CI211-$AK211)/($CI$188-$AK$188)</f>
        <v>-1.1700000000000019E-2</v>
      </c>
      <c r="BS211" s="474">
        <f t="shared" si="74"/>
        <v>-1.160000000000002E-2</v>
      </c>
      <c r="BT211" s="474">
        <f t="shared" si="74"/>
        <v>-1.1500000000000021E-2</v>
      </c>
      <c r="BU211" s="474">
        <f t="shared" si="74"/>
        <v>-1.1400000000000021E-2</v>
      </c>
      <c r="BV211" s="474">
        <f t="shared" si="74"/>
        <v>-1.1300000000000022E-2</v>
      </c>
      <c r="BW211" s="474">
        <f t="shared" si="74"/>
        <v>-1.1200000000000022E-2</v>
      </c>
      <c r="BX211" s="474">
        <f t="shared" si="74"/>
        <v>-1.1100000000000023E-2</v>
      </c>
      <c r="BY211" s="474">
        <f t="shared" si="74"/>
        <v>-1.1000000000000024E-2</v>
      </c>
      <c r="BZ211" s="474">
        <f t="shared" si="74"/>
        <v>-1.0900000000000024E-2</v>
      </c>
      <c r="CA211" s="474">
        <f t="shared" si="74"/>
        <v>-1.0800000000000025E-2</v>
      </c>
      <c r="CB211" s="474">
        <f t="shared" si="74"/>
        <v>-1.0700000000000025E-2</v>
      </c>
      <c r="CC211" s="474">
        <f t="shared" si="74"/>
        <v>-1.0600000000000026E-2</v>
      </c>
      <c r="CD211" s="474">
        <f t="shared" si="74"/>
        <v>-1.0500000000000027E-2</v>
      </c>
      <c r="CE211" s="474">
        <f t="shared" si="74"/>
        <v>-1.0400000000000027E-2</v>
      </c>
      <c r="CF211" s="474">
        <f t="shared" si="74"/>
        <v>-1.0300000000000028E-2</v>
      </c>
      <c r="CG211" s="474">
        <f t="shared" si="74"/>
        <v>-1.0200000000000028E-2</v>
      </c>
      <c r="CH211" s="474">
        <f t="shared" si="74"/>
        <v>-1.0100000000000029E-2</v>
      </c>
      <c r="CI211" s="474">
        <v>-0.01</v>
      </c>
    </row>
    <row r="212" spans="1:87" ht="14.25" customHeight="1" x14ac:dyDescent="0.35">
      <c r="A212" s="72" t="s">
        <v>176</v>
      </c>
      <c r="B212" s="475">
        <v>-2.6915498977366632E-2</v>
      </c>
      <c r="C212" s="474">
        <f t="shared" si="59"/>
        <v>-2.6915498977366632E-2</v>
      </c>
      <c r="D212" s="474">
        <f t="shared" ref="D212:AJ212" si="75">C212+($AK212-$C212)/($AK$188-$C$188)</f>
        <v>-2.6417984301561729E-2</v>
      </c>
      <c r="E212" s="474">
        <f t="shared" si="75"/>
        <v>-2.5920469625756826E-2</v>
      </c>
      <c r="F212" s="474">
        <f t="shared" si="75"/>
        <v>-2.5422954949951924E-2</v>
      </c>
      <c r="G212" s="474">
        <f t="shared" si="75"/>
        <v>-2.4925440274147021E-2</v>
      </c>
      <c r="H212" s="474">
        <f t="shared" si="75"/>
        <v>-2.4427925598342119E-2</v>
      </c>
      <c r="I212" s="474">
        <f t="shared" si="75"/>
        <v>-2.3930410922537216E-2</v>
      </c>
      <c r="J212" s="474">
        <f t="shared" si="75"/>
        <v>-2.3432896246732313E-2</v>
      </c>
      <c r="K212" s="474">
        <f t="shared" si="75"/>
        <v>-2.2935381570927411E-2</v>
      </c>
      <c r="L212" s="474">
        <f t="shared" si="75"/>
        <v>-2.2437866895122508E-2</v>
      </c>
      <c r="M212" s="474">
        <f t="shared" si="75"/>
        <v>-2.1940352219317606E-2</v>
      </c>
      <c r="N212" s="474">
        <f t="shared" si="75"/>
        <v>-2.1442837543512703E-2</v>
      </c>
      <c r="O212" s="474">
        <f t="shared" si="75"/>
        <v>-2.09453228677078E-2</v>
      </c>
      <c r="P212" s="474">
        <f t="shared" si="75"/>
        <v>-2.0447808191902898E-2</v>
      </c>
      <c r="Q212" s="474">
        <f t="shared" si="75"/>
        <v>-1.9950293516097995E-2</v>
      </c>
      <c r="R212" s="474">
        <f t="shared" si="75"/>
        <v>-1.9452778840293092E-2</v>
      </c>
      <c r="S212" s="474">
        <f t="shared" si="75"/>
        <v>-1.895526416448819E-2</v>
      </c>
      <c r="T212" s="474">
        <f t="shared" si="75"/>
        <v>-1.8457749488683287E-2</v>
      </c>
      <c r="U212" s="474">
        <f t="shared" si="75"/>
        <v>-1.7960234812878385E-2</v>
      </c>
      <c r="V212" s="474">
        <f t="shared" si="75"/>
        <v>-1.7462720137073482E-2</v>
      </c>
      <c r="W212" s="474">
        <f t="shared" si="75"/>
        <v>-1.6965205461268579E-2</v>
      </c>
      <c r="X212" s="474">
        <f t="shared" si="75"/>
        <v>-1.6467690785463677E-2</v>
      </c>
      <c r="Y212" s="474">
        <f t="shared" si="75"/>
        <v>-1.5970176109658774E-2</v>
      </c>
      <c r="Z212" s="474">
        <f t="shared" si="75"/>
        <v>-1.5472661433853873E-2</v>
      </c>
      <c r="AA212" s="474">
        <f t="shared" si="75"/>
        <v>-1.4975146758048972E-2</v>
      </c>
      <c r="AB212" s="474">
        <f t="shared" si="75"/>
        <v>-1.4477632082244072E-2</v>
      </c>
      <c r="AC212" s="474">
        <f t="shared" si="75"/>
        <v>-1.3980117406439171E-2</v>
      </c>
      <c r="AD212" s="474">
        <f t="shared" si="75"/>
        <v>-1.348260273063427E-2</v>
      </c>
      <c r="AE212" s="474">
        <f t="shared" si="75"/>
        <v>-1.2985088054829369E-2</v>
      </c>
      <c r="AF212" s="474">
        <f t="shared" si="75"/>
        <v>-1.2487573379024468E-2</v>
      </c>
      <c r="AG212" s="474">
        <f t="shared" si="75"/>
        <v>-1.1990058703219567E-2</v>
      </c>
      <c r="AH212" s="474">
        <f t="shared" si="75"/>
        <v>-1.1492544027414666E-2</v>
      </c>
      <c r="AI212" s="474">
        <f t="shared" si="75"/>
        <v>-1.0995029351609766E-2</v>
      </c>
      <c r="AJ212" s="474">
        <f t="shared" si="75"/>
        <v>-1.0497514675804865E-2</v>
      </c>
      <c r="AK212" s="474">
        <v>-0.01</v>
      </c>
      <c r="AL212" s="474">
        <f t="shared" ref="AL212:BQ212" si="76">+AK212+($CI212-$AK212)/($CI$188-$AK$188)</f>
        <v>-0.01</v>
      </c>
      <c r="AM212" s="474">
        <f t="shared" si="76"/>
        <v>-0.01</v>
      </c>
      <c r="AN212" s="474">
        <f t="shared" si="76"/>
        <v>-0.01</v>
      </c>
      <c r="AO212" s="474">
        <f t="shared" si="76"/>
        <v>-0.01</v>
      </c>
      <c r="AP212" s="474">
        <f t="shared" si="76"/>
        <v>-0.01</v>
      </c>
      <c r="AQ212" s="474">
        <f t="shared" si="76"/>
        <v>-0.01</v>
      </c>
      <c r="AR212" s="474">
        <f t="shared" si="76"/>
        <v>-0.01</v>
      </c>
      <c r="AS212" s="474">
        <f t="shared" si="76"/>
        <v>-0.01</v>
      </c>
      <c r="AT212" s="474">
        <f t="shared" si="76"/>
        <v>-0.01</v>
      </c>
      <c r="AU212" s="474">
        <f t="shared" si="76"/>
        <v>-0.01</v>
      </c>
      <c r="AV212" s="474">
        <f t="shared" si="76"/>
        <v>-0.01</v>
      </c>
      <c r="AW212" s="474">
        <f t="shared" si="76"/>
        <v>-0.01</v>
      </c>
      <c r="AX212" s="474">
        <f t="shared" si="76"/>
        <v>-0.01</v>
      </c>
      <c r="AY212" s="474">
        <f t="shared" si="76"/>
        <v>-0.01</v>
      </c>
      <c r="AZ212" s="474">
        <f t="shared" si="76"/>
        <v>-0.01</v>
      </c>
      <c r="BA212" s="474">
        <f t="shared" si="76"/>
        <v>-0.01</v>
      </c>
      <c r="BB212" s="474">
        <f t="shared" si="76"/>
        <v>-0.01</v>
      </c>
      <c r="BC212" s="474">
        <f t="shared" si="76"/>
        <v>-0.01</v>
      </c>
      <c r="BD212" s="474">
        <f t="shared" si="76"/>
        <v>-0.01</v>
      </c>
      <c r="BE212" s="474">
        <f t="shared" si="76"/>
        <v>-0.01</v>
      </c>
      <c r="BF212" s="474">
        <f t="shared" si="76"/>
        <v>-0.01</v>
      </c>
      <c r="BG212" s="474">
        <f t="shared" si="76"/>
        <v>-0.01</v>
      </c>
      <c r="BH212" s="474">
        <f t="shared" si="76"/>
        <v>-0.01</v>
      </c>
      <c r="BI212" s="474">
        <f t="shared" si="76"/>
        <v>-0.01</v>
      </c>
      <c r="BJ212" s="474">
        <f t="shared" si="76"/>
        <v>-0.01</v>
      </c>
      <c r="BK212" s="474">
        <f t="shared" si="76"/>
        <v>-0.01</v>
      </c>
      <c r="BL212" s="474">
        <f t="shared" si="76"/>
        <v>-0.01</v>
      </c>
      <c r="BM212" s="474">
        <f t="shared" si="76"/>
        <v>-0.01</v>
      </c>
      <c r="BN212" s="474">
        <f t="shared" si="76"/>
        <v>-0.01</v>
      </c>
      <c r="BO212" s="474">
        <f t="shared" si="76"/>
        <v>-0.01</v>
      </c>
      <c r="BP212" s="474">
        <f t="shared" si="76"/>
        <v>-0.01</v>
      </c>
      <c r="BQ212" s="474">
        <f t="shared" si="76"/>
        <v>-0.01</v>
      </c>
      <c r="BR212" s="474">
        <f t="shared" ref="BR212:CH212" si="77">+BQ212+($CI212-$AK212)/($CI$188-$AK$188)</f>
        <v>-0.01</v>
      </c>
      <c r="BS212" s="474">
        <f t="shared" si="77"/>
        <v>-0.01</v>
      </c>
      <c r="BT212" s="474">
        <f t="shared" si="77"/>
        <v>-0.01</v>
      </c>
      <c r="BU212" s="474">
        <f t="shared" si="77"/>
        <v>-0.01</v>
      </c>
      <c r="BV212" s="474">
        <f t="shared" si="77"/>
        <v>-0.01</v>
      </c>
      <c r="BW212" s="474">
        <f t="shared" si="77"/>
        <v>-0.01</v>
      </c>
      <c r="BX212" s="474">
        <f t="shared" si="77"/>
        <v>-0.01</v>
      </c>
      <c r="BY212" s="474">
        <f t="shared" si="77"/>
        <v>-0.01</v>
      </c>
      <c r="BZ212" s="474">
        <f t="shared" si="77"/>
        <v>-0.01</v>
      </c>
      <c r="CA212" s="474">
        <f t="shared" si="77"/>
        <v>-0.01</v>
      </c>
      <c r="CB212" s="474">
        <f t="shared" si="77"/>
        <v>-0.01</v>
      </c>
      <c r="CC212" s="474">
        <f t="shared" si="77"/>
        <v>-0.01</v>
      </c>
      <c r="CD212" s="474">
        <f t="shared" si="77"/>
        <v>-0.01</v>
      </c>
      <c r="CE212" s="474">
        <f t="shared" si="77"/>
        <v>-0.01</v>
      </c>
      <c r="CF212" s="474">
        <f t="shared" si="77"/>
        <v>-0.01</v>
      </c>
      <c r="CG212" s="474">
        <f t="shared" si="77"/>
        <v>-0.01</v>
      </c>
      <c r="CH212" s="474">
        <f t="shared" si="77"/>
        <v>-0.01</v>
      </c>
      <c r="CI212" s="474">
        <v>-0.01</v>
      </c>
    </row>
    <row r="213" spans="1:87" ht="14.25" customHeight="1" x14ac:dyDescent="0.35">
      <c r="A213" s="72" t="s">
        <v>177</v>
      </c>
      <c r="B213" s="475">
        <v>-2.8778874284111543E-2</v>
      </c>
      <c r="C213" s="474">
        <f t="shared" si="59"/>
        <v>-2.8778874284111543E-2</v>
      </c>
      <c r="D213" s="474">
        <f t="shared" ref="D213:AJ213" si="78">C213+($AK213-$C213)/($AK$188-$C$188)</f>
        <v>-2.8778874284111543E-2</v>
      </c>
      <c r="E213" s="474">
        <f t="shared" si="78"/>
        <v>-2.8778874284111543E-2</v>
      </c>
      <c r="F213" s="474">
        <f t="shared" si="78"/>
        <v>-2.8778874284111543E-2</v>
      </c>
      <c r="G213" s="474">
        <f t="shared" si="78"/>
        <v>-2.8778874284111543E-2</v>
      </c>
      <c r="H213" s="474">
        <f t="shared" si="78"/>
        <v>-2.8778874284111543E-2</v>
      </c>
      <c r="I213" s="474">
        <f t="shared" si="78"/>
        <v>-2.8778874284111543E-2</v>
      </c>
      <c r="J213" s="474">
        <f t="shared" si="78"/>
        <v>-2.8778874284111543E-2</v>
      </c>
      <c r="K213" s="474">
        <f t="shared" si="78"/>
        <v>-2.8778874284111543E-2</v>
      </c>
      <c r="L213" s="474">
        <f t="shared" si="78"/>
        <v>-2.8778874284111543E-2</v>
      </c>
      <c r="M213" s="474">
        <f t="shared" si="78"/>
        <v>-2.8778874284111543E-2</v>
      </c>
      <c r="N213" s="474">
        <f t="shared" si="78"/>
        <v>-2.8778874284111543E-2</v>
      </c>
      <c r="O213" s="474">
        <f t="shared" si="78"/>
        <v>-2.8778874284111543E-2</v>
      </c>
      <c r="P213" s="474">
        <f t="shared" si="78"/>
        <v>-2.8778874284111543E-2</v>
      </c>
      <c r="Q213" s="474">
        <f t="shared" si="78"/>
        <v>-2.8778874284111543E-2</v>
      </c>
      <c r="R213" s="474">
        <f t="shared" si="78"/>
        <v>-2.8778874284111543E-2</v>
      </c>
      <c r="S213" s="474">
        <f t="shared" si="78"/>
        <v>-2.8778874284111543E-2</v>
      </c>
      <c r="T213" s="474">
        <f t="shared" si="78"/>
        <v>-2.8778874284111543E-2</v>
      </c>
      <c r="U213" s="474">
        <f t="shared" si="78"/>
        <v>-2.8778874284111543E-2</v>
      </c>
      <c r="V213" s="474">
        <f t="shared" si="78"/>
        <v>-2.8778874284111543E-2</v>
      </c>
      <c r="W213" s="474">
        <f t="shared" si="78"/>
        <v>-2.8778874284111543E-2</v>
      </c>
      <c r="X213" s="474">
        <f t="shared" si="78"/>
        <v>-2.8778874284111543E-2</v>
      </c>
      <c r="Y213" s="474">
        <f t="shared" si="78"/>
        <v>-2.8778874284111543E-2</v>
      </c>
      <c r="Z213" s="474">
        <f t="shared" si="78"/>
        <v>-2.8778874284111543E-2</v>
      </c>
      <c r="AA213" s="474">
        <f t="shared" si="78"/>
        <v>-2.8778874284111543E-2</v>
      </c>
      <c r="AB213" s="474">
        <f t="shared" si="78"/>
        <v>-2.8778874284111543E-2</v>
      </c>
      <c r="AC213" s="474">
        <f t="shared" si="78"/>
        <v>-2.8778874284111543E-2</v>
      </c>
      <c r="AD213" s="474">
        <f t="shared" si="78"/>
        <v>-2.8778874284111543E-2</v>
      </c>
      <c r="AE213" s="474">
        <f t="shared" si="78"/>
        <v>-2.8778874284111543E-2</v>
      </c>
      <c r="AF213" s="474">
        <f t="shared" si="78"/>
        <v>-2.8778874284111543E-2</v>
      </c>
      <c r="AG213" s="474">
        <f t="shared" si="78"/>
        <v>-2.8778874284111543E-2</v>
      </c>
      <c r="AH213" s="474">
        <f t="shared" si="78"/>
        <v>-2.8778874284111543E-2</v>
      </c>
      <c r="AI213" s="474">
        <f t="shared" si="78"/>
        <v>-2.8778874284111543E-2</v>
      </c>
      <c r="AJ213" s="474">
        <f t="shared" si="78"/>
        <v>-2.8778874284111543E-2</v>
      </c>
      <c r="AK213" s="474">
        <f>+B213</f>
        <v>-2.8778874284111543E-2</v>
      </c>
      <c r="AL213" s="474">
        <f t="shared" ref="AL213:BQ213" si="79">+AK213+($CI213-$AK213)/($CI$188-$AK$188)</f>
        <v>-2.840329679842931E-2</v>
      </c>
      <c r="AM213" s="474">
        <f t="shared" si="79"/>
        <v>-2.8027719312747078E-2</v>
      </c>
      <c r="AN213" s="474">
        <f t="shared" si="79"/>
        <v>-2.7652141827064845E-2</v>
      </c>
      <c r="AO213" s="474">
        <f t="shared" si="79"/>
        <v>-2.7276564341382613E-2</v>
      </c>
      <c r="AP213" s="474">
        <f t="shared" si="79"/>
        <v>-2.690098685570038E-2</v>
      </c>
      <c r="AQ213" s="474">
        <f t="shared" si="79"/>
        <v>-2.6525409370018148E-2</v>
      </c>
      <c r="AR213" s="474">
        <f t="shared" si="79"/>
        <v>-2.6149831884335915E-2</v>
      </c>
      <c r="AS213" s="474">
        <f t="shared" si="79"/>
        <v>-2.5774254398653683E-2</v>
      </c>
      <c r="AT213" s="474">
        <f t="shared" si="79"/>
        <v>-2.539867691297145E-2</v>
      </c>
      <c r="AU213" s="474">
        <f t="shared" si="79"/>
        <v>-2.5023099427289218E-2</v>
      </c>
      <c r="AV213" s="474">
        <f t="shared" si="79"/>
        <v>-2.4647521941606985E-2</v>
      </c>
      <c r="AW213" s="474">
        <f t="shared" si="79"/>
        <v>-2.4271944455924753E-2</v>
      </c>
      <c r="AX213" s="474">
        <f t="shared" si="79"/>
        <v>-2.389636697024252E-2</v>
      </c>
      <c r="AY213" s="474">
        <f t="shared" si="79"/>
        <v>-2.3520789484560288E-2</v>
      </c>
      <c r="AZ213" s="474">
        <f t="shared" si="79"/>
        <v>-2.3145211998878056E-2</v>
      </c>
      <c r="BA213" s="474">
        <f t="shared" si="79"/>
        <v>-2.2769634513195823E-2</v>
      </c>
      <c r="BB213" s="474">
        <f t="shared" si="79"/>
        <v>-2.2394057027513591E-2</v>
      </c>
      <c r="BC213" s="474">
        <f t="shared" si="79"/>
        <v>-2.2018479541831358E-2</v>
      </c>
      <c r="BD213" s="474">
        <f t="shared" si="79"/>
        <v>-2.1642902056149126E-2</v>
      </c>
      <c r="BE213" s="474">
        <f t="shared" si="79"/>
        <v>-2.1267324570466893E-2</v>
      </c>
      <c r="BF213" s="474">
        <f t="shared" si="79"/>
        <v>-2.0891747084784661E-2</v>
      </c>
      <c r="BG213" s="474">
        <f t="shared" si="79"/>
        <v>-2.0516169599102428E-2</v>
      </c>
      <c r="BH213" s="474">
        <f t="shared" si="79"/>
        <v>-2.0140592113420196E-2</v>
      </c>
      <c r="BI213" s="474">
        <f t="shared" si="79"/>
        <v>-1.9765014627737963E-2</v>
      </c>
      <c r="BJ213" s="474">
        <f t="shared" si="79"/>
        <v>-1.9389437142055731E-2</v>
      </c>
      <c r="BK213" s="474">
        <f t="shared" si="79"/>
        <v>-1.9013859656373498E-2</v>
      </c>
      <c r="BL213" s="474">
        <f t="shared" si="79"/>
        <v>-1.8638282170691266E-2</v>
      </c>
      <c r="BM213" s="474">
        <f t="shared" si="79"/>
        <v>-1.8262704685009033E-2</v>
      </c>
      <c r="BN213" s="474">
        <f t="shared" si="79"/>
        <v>-1.7887127199326801E-2</v>
      </c>
      <c r="BO213" s="474">
        <f t="shared" si="79"/>
        <v>-1.7511549713644568E-2</v>
      </c>
      <c r="BP213" s="474">
        <f t="shared" si="79"/>
        <v>-1.7135972227962336E-2</v>
      </c>
      <c r="BQ213" s="474">
        <f t="shared" si="79"/>
        <v>-1.6760394742280103E-2</v>
      </c>
      <c r="BR213" s="474">
        <f t="shared" ref="BR213:CH213" si="80">+BQ213+($CI213-$AK213)/($CI$188-$AK$188)</f>
        <v>-1.6384817256597871E-2</v>
      </c>
      <c r="BS213" s="474">
        <f t="shared" si="80"/>
        <v>-1.6009239770915638E-2</v>
      </c>
      <c r="BT213" s="474">
        <f t="shared" si="80"/>
        <v>-1.5633662285233406E-2</v>
      </c>
      <c r="BU213" s="474">
        <f t="shared" si="80"/>
        <v>-1.5258084799551175E-2</v>
      </c>
      <c r="BV213" s="474">
        <f t="shared" si="80"/>
        <v>-1.4882507313868944E-2</v>
      </c>
      <c r="BW213" s="474">
        <f t="shared" si="80"/>
        <v>-1.4506929828186714E-2</v>
      </c>
      <c r="BX213" s="474">
        <f t="shared" si="80"/>
        <v>-1.4131352342504483E-2</v>
      </c>
      <c r="BY213" s="474">
        <f t="shared" si="80"/>
        <v>-1.3755774856822252E-2</v>
      </c>
      <c r="BZ213" s="474">
        <f t="shared" si="80"/>
        <v>-1.3380197371140021E-2</v>
      </c>
      <c r="CA213" s="474">
        <f t="shared" si="80"/>
        <v>-1.3004619885457791E-2</v>
      </c>
      <c r="CB213" s="474">
        <f t="shared" si="80"/>
        <v>-1.262904239977556E-2</v>
      </c>
      <c r="CC213" s="474">
        <f t="shared" si="80"/>
        <v>-1.2253464914093329E-2</v>
      </c>
      <c r="CD213" s="474">
        <f t="shared" si="80"/>
        <v>-1.1877887428411098E-2</v>
      </c>
      <c r="CE213" s="474">
        <f t="shared" si="80"/>
        <v>-1.1502309942728868E-2</v>
      </c>
      <c r="CF213" s="474">
        <f t="shared" si="80"/>
        <v>-1.1126732457046637E-2</v>
      </c>
      <c r="CG213" s="474">
        <f t="shared" si="80"/>
        <v>-1.0751154971364406E-2</v>
      </c>
      <c r="CH213" s="474">
        <f t="shared" si="80"/>
        <v>-1.0375577485682175E-2</v>
      </c>
      <c r="CI213" s="474">
        <v>-0.01</v>
      </c>
    </row>
    <row r="214" spans="1:87" ht="14.25" customHeight="1" x14ac:dyDescent="0.35">
      <c r="A214" s="72" t="s">
        <v>178</v>
      </c>
      <c r="B214" s="475">
        <v>-5.1791930696658724E-2</v>
      </c>
      <c r="C214" s="474">
        <f t="shared" si="59"/>
        <v>-5.1791930696658724E-2</v>
      </c>
      <c r="D214" s="474">
        <f t="shared" ref="D214:AJ214" si="81">C214+($AK214-$C214)/($AK$188-$C$188)</f>
        <v>-5.1030284657001976E-2</v>
      </c>
      <c r="E214" s="474">
        <f t="shared" si="81"/>
        <v>-5.0268638617345228E-2</v>
      </c>
      <c r="F214" s="474">
        <f t="shared" si="81"/>
        <v>-4.950699257768848E-2</v>
      </c>
      <c r="G214" s="474">
        <f t="shared" si="81"/>
        <v>-4.8745346538031732E-2</v>
      </c>
      <c r="H214" s="474">
        <f t="shared" si="81"/>
        <v>-4.7983700498374984E-2</v>
      </c>
      <c r="I214" s="474">
        <f t="shared" si="81"/>
        <v>-4.7222054458718236E-2</v>
      </c>
      <c r="J214" s="474">
        <f t="shared" si="81"/>
        <v>-4.6460408419061489E-2</v>
      </c>
      <c r="K214" s="474">
        <f t="shared" si="81"/>
        <v>-4.5698762379404741E-2</v>
      </c>
      <c r="L214" s="474">
        <f t="shared" si="81"/>
        <v>-4.4937116339747993E-2</v>
      </c>
      <c r="M214" s="474">
        <f t="shared" si="81"/>
        <v>-4.4175470300091245E-2</v>
      </c>
      <c r="N214" s="474">
        <f t="shared" si="81"/>
        <v>-4.3413824260434497E-2</v>
      </c>
      <c r="O214" s="474">
        <f t="shared" si="81"/>
        <v>-4.2652178220777749E-2</v>
      </c>
      <c r="P214" s="474">
        <f t="shared" si="81"/>
        <v>-4.1890532181121001E-2</v>
      </c>
      <c r="Q214" s="474">
        <f t="shared" si="81"/>
        <v>-4.1128886141464253E-2</v>
      </c>
      <c r="R214" s="474">
        <f t="shared" si="81"/>
        <v>-4.0367240101807506E-2</v>
      </c>
      <c r="S214" s="474">
        <f t="shared" si="81"/>
        <v>-3.9605594062150758E-2</v>
      </c>
      <c r="T214" s="474">
        <f t="shared" si="81"/>
        <v>-3.884394802249401E-2</v>
      </c>
      <c r="U214" s="474">
        <f t="shared" si="81"/>
        <v>-3.8082301982837262E-2</v>
      </c>
      <c r="V214" s="474">
        <f t="shared" si="81"/>
        <v>-3.7320655943180514E-2</v>
      </c>
      <c r="W214" s="474">
        <f t="shared" si="81"/>
        <v>-3.6559009903523766E-2</v>
      </c>
      <c r="X214" s="474">
        <f t="shared" si="81"/>
        <v>-3.5797363863867018E-2</v>
      </c>
      <c r="Y214" s="474">
        <f t="shared" si="81"/>
        <v>-3.503571782421027E-2</v>
      </c>
      <c r="Z214" s="474">
        <f t="shared" si="81"/>
        <v>-3.4274071784553523E-2</v>
      </c>
      <c r="AA214" s="474">
        <f t="shared" si="81"/>
        <v>-3.3512425744896775E-2</v>
      </c>
      <c r="AB214" s="474">
        <f t="shared" si="81"/>
        <v>-3.2750779705240027E-2</v>
      </c>
      <c r="AC214" s="474">
        <f t="shared" si="81"/>
        <v>-3.1989133665583279E-2</v>
      </c>
      <c r="AD214" s="474">
        <f t="shared" si="81"/>
        <v>-3.1227487625926535E-2</v>
      </c>
      <c r="AE214" s="474">
        <f t="shared" si="81"/>
        <v>-3.046584158626979E-2</v>
      </c>
      <c r="AF214" s="474">
        <f t="shared" si="81"/>
        <v>-2.9704195546613046E-2</v>
      </c>
      <c r="AG214" s="474">
        <f t="shared" si="81"/>
        <v>-2.8942549506956301E-2</v>
      </c>
      <c r="AH214" s="474">
        <f t="shared" si="81"/>
        <v>-2.8180903467299557E-2</v>
      </c>
      <c r="AI214" s="474">
        <f t="shared" si="81"/>
        <v>-2.7419257427642812E-2</v>
      </c>
      <c r="AJ214" s="474">
        <f t="shared" si="81"/>
        <v>-2.6657611387986068E-2</v>
      </c>
      <c r="AK214" s="474">
        <f>+B214/2</f>
        <v>-2.5895965348329362E-2</v>
      </c>
      <c r="AL214" s="474">
        <f t="shared" ref="AL214:BQ214" si="82">+AK214+($CI214-$AK214)/($CI$188-$AK$188)</f>
        <v>-2.5578046041362774E-2</v>
      </c>
      <c r="AM214" s="474">
        <f t="shared" si="82"/>
        <v>-2.5260126734396187E-2</v>
      </c>
      <c r="AN214" s="474">
        <f t="shared" si="82"/>
        <v>-2.49422074274296E-2</v>
      </c>
      <c r="AO214" s="474">
        <f t="shared" si="82"/>
        <v>-2.4624288120463012E-2</v>
      </c>
      <c r="AP214" s="474">
        <f t="shared" si="82"/>
        <v>-2.4306368813496425E-2</v>
      </c>
      <c r="AQ214" s="474">
        <f t="shared" si="82"/>
        <v>-2.3988449506529837E-2</v>
      </c>
      <c r="AR214" s="474">
        <f t="shared" si="82"/>
        <v>-2.367053019956325E-2</v>
      </c>
      <c r="AS214" s="474">
        <f t="shared" si="82"/>
        <v>-2.3352610892596663E-2</v>
      </c>
      <c r="AT214" s="474">
        <f t="shared" si="82"/>
        <v>-2.3034691585630075E-2</v>
      </c>
      <c r="AU214" s="474">
        <f t="shared" si="82"/>
        <v>-2.2716772278663488E-2</v>
      </c>
      <c r="AV214" s="474">
        <f t="shared" si="82"/>
        <v>-2.23988529716969E-2</v>
      </c>
      <c r="AW214" s="474">
        <f t="shared" si="82"/>
        <v>-2.2080933664730313E-2</v>
      </c>
      <c r="AX214" s="474">
        <f t="shared" si="82"/>
        <v>-2.1763014357763726E-2</v>
      </c>
      <c r="AY214" s="474">
        <f t="shared" si="82"/>
        <v>-2.1445095050797138E-2</v>
      </c>
      <c r="AZ214" s="474">
        <f t="shared" si="82"/>
        <v>-2.1127175743830551E-2</v>
      </c>
      <c r="BA214" s="474">
        <f t="shared" si="82"/>
        <v>-2.0809256436863963E-2</v>
      </c>
      <c r="BB214" s="474">
        <f t="shared" si="82"/>
        <v>-2.0491337129897376E-2</v>
      </c>
      <c r="BC214" s="474">
        <f t="shared" si="82"/>
        <v>-2.0173417822930789E-2</v>
      </c>
      <c r="BD214" s="474">
        <f t="shared" si="82"/>
        <v>-1.9855498515964201E-2</v>
      </c>
      <c r="BE214" s="474">
        <f t="shared" si="82"/>
        <v>-1.9537579208997614E-2</v>
      </c>
      <c r="BF214" s="474">
        <f t="shared" si="82"/>
        <v>-1.9219659902031026E-2</v>
      </c>
      <c r="BG214" s="474">
        <f t="shared" si="82"/>
        <v>-1.8901740595064439E-2</v>
      </c>
      <c r="BH214" s="474">
        <f t="shared" si="82"/>
        <v>-1.8583821288097851E-2</v>
      </c>
      <c r="BI214" s="474">
        <f t="shared" si="82"/>
        <v>-1.8265901981131264E-2</v>
      </c>
      <c r="BJ214" s="474">
        <f t="shared" si="82"/>
        <v>-1.7947982674164677E-2</v>
      </c>
      <c r="BK214" s="474">
        <f t="shared" si="82"/>
        <v>-1.7630063367198089E-2</v>
      </c>
      <c r="BL214" s="474">
        <f t="shared" si="82"/>
        <v>-1.7312144060231502E-2</v>
      </c>
      <c r="BM214" s="474">
        <f t="shared" si="82"/>
        <v>-1.6994224753264914E-2</v>
      </c>
      <c r="BN214" s="474">
        <f t="shared" si="82"/>
        <v>-1.6676305446298327E-2</v>
      </c>
      <c r="BO214" s="474">
        <f t="shared" si="82"/>
        <v>-1.635838613933174E-2</v>
      </c>
      <c r="BP214" s="474">
        <f t="shared" si="82"/>
        <v>-1.6040466832365152E-2</v>
      </c>
      <c r="BQ214" s="474">
        <f t="shared" si="82"/>
        <v>-1.5722547525398565E-2</v>
      </c>
      <c r="BR214" s="474">
        <f t="shared" ref="BR214:CH214" si="83">+BQ214+($CI214-$AK214)/($CI$188-$AK$188)</f>
        <v>-1.5404628218431977E-2</v>
      </c>
      <c r="BS214" s="474">
        <f t="shared" si="83"/>
        <v>-1.508670891146539E-2</v>
      </c>
      <c r="BT214" s="474">
        <f t="shared" si="83"/>
        <v>-1.4768789604498803E-2</v>
      </c>
      <c r="BU214" s="474">
        <f t="shared" si="83"/>
        <v>-1.4450870297532215E-2</v>
      </c>
      <c r="BV214" s="474">
        <f t="shared" si="83"/>
        <v>-1.4132950990565628E-2</v>
      </c>
      <c r="BW214" s="474">
        <f t="shared" si="83"/>
        <v>-1.381503168359904E-2</v>
      </c>
      <c r="BX214" s="474">
        <f t="shared" si="83"/>
        <v>-1.3497112376632453E-2</v>
      </c>
      <c r="BY214" s="474">
        <f t="shared" si="83"/>
        <v>-1.3179193069665866E-2</v>
      </c>
      <c r="BZ214" s="474">
        <f t="shared" si="83"/>
        <v>-1.2861273762699278E-2</v>
      </c>
      <c r="CA214" s="474">
        <f t="shared" si="83"/>
        <v>-1.2543354455732691E-2</v>
      </c>
      <c r="CB214" s="474">
        <f t="shared" si="83"/>
        <v>-1.2225435148766103E-2</v>
      </c>
      <c r="CC214" s="474">
        <f t="shared" si="83"/>
        <v>-1.1907515841799516E-2</v>
      </c>
      <c r="CD214" s="474">
        <f t="shared" si="83"/>
        <v>-1.1589596534832929E-2</v>
      </c>
      <c r="CE214" s="474">
        <f t="shared" si="83"/>
        <v>-1.1271677227866341E-2</v>
      </c>
      <c r="CF214" s="474">
        <f t="shared" si="83"/>
        <v>-1.0953757920899754E-2</v>
      </c>
      <c r="CG214" s="474">
        <f t="shared" si="83"/>
        <v>-1.0635838613933166E-2</v>
      </c>
      <c r="CH214" s="474">
        <f t="shared" si="83"/>
        <v>-1.0317919306966579E-2</v>
      </c>
      <c r="CI214" s="474">
        <v>-0.01</v>
      </c>
    </row>
    <row r="215" spans="1:87" ht="14.25" customHeight="1" x14ac:dyDescent="0.35">
      <c r="A215" s="72" t="s">
        <v>179</v>
      </c>
      <c r="B215" s="475">
        <v>-2.5416461204435677E-5</v>
      </c>
      <c r="C215" s="474">
        <v>-5.0000000000000001E-3</v>
      </c>
      <c r="D215" s="474">
        <f t="shared" ref="D215:AJ215" si="84">C215+($AK215-$C215)/($AK$188-$C$188)</f>
        <v>-5.1470588235294117E-3</v>
      </c>
      <c r="E215" s="474">
        <f t="shared" si="84"/>
        <v>-5.2941176470588233E-3</v>
      </c>
      <c r="F215" s="474">
        <f t="shared" si="84"/>
        <v>-5.4411764705882349E-3</v>
      </c>
      <c r="G215" s="474">
        <f t="shared" si="84"/>
        <v>-5.5882352941176465E-3</v>
      </c>
      <c r="H215" s="474">
        <f t="shared" si="84"/>
        <v>-5.7352941176470581E-3</v>
      </c>
      <c r="I215" s="474">
        <f t="shared" si="84"/>
        <v>-5.8823529411764696E-3</v>
      </c>
      <c r="J215" s="474">
        <f t="shared" si="84"/>
        <v>-6.0294117647058812E-3</v>
      </c>
      <c r="K215" s="474">
        <f t="shared" si="84"/>
        <v>-6.1764705882352928E-3</v>
      </c>
      <c r="L215" s="474">
        <f t="shared" si="84"/>
        <v>-6.3235294117647044E-3</v>
      </c>
      <c r="M215" s="474">
        <f t="shared" si="84"/>
        <v>-6.470588235294116E-3</v>
      </c>
      <c r="N215" s="474">
        <f t="shared" si="84"/>
        <v>-6.6176470588235276E-3</v>
      </c>
      <c r="O215" s="474">
        <f t="shared" si="84"/>
        <v>-6.7647058823529392E-3</v>
      </c>
      <c r="P215" s="474">
        <f t="shared" si="84"/>
        <v>-6.9117647058823508E-3</v>
      </c>
      <c r="Q215" s="474">
        <f t="shared" si="84"/>
        <v>-7.0588235294117624E-3</v>
      </c>
      <c r="R215" s="474">
        <f t="shared" si="84"/>
        <v>-7.2058823529411739E-3</v>
      </c>
      <c r="S215" s="474">
        <f t="shared" si="84"/>
        <v>-7.3529411764705855E-3</v>
      </c>
      <c r="T215" s="474">
        <f t="shared" si="84"/>
        <v>-7.4999999999999971E-3</v>
      </c>
      <c r="U215" s="474">
        <f t="shared" si="84"/>
        <v>-7.6470588235294087E-3</v>
      </c>
      <c r="V215" s="474">
        <f t="shared" si="84"/>
        <v>-7.7941176470588203E-3</v>
      </c>
      <c r="W215" s="474">
        <f t="shared" si="84"/>
        <v>-7.9411764705882328E-3</v>
      </c>
      <c r="X215" s="474">
        <f t="shared" si="84"/>
        <v>-8.0882352941176443E-3</v>
      </c>
      <c r="Y215" s="474">
        <f t="shared" si="84"/>
        <v>-8.2352941176470559E-3</v>
      </c>
      <c r="Z215" s="474">
        <f t="shared" si="84"/>
        <v>-8.3823529411764675E-3</v>
      </c>
      <c r="AA215" s="474">
        <f t="shared" si="84"/>
        <v>-8.5294117647058791E-3</v>
      </c>
      <c r="AB215" s="474">
        <f t="shared" si="84"/>
        <v>-8.6764705882352907E-3</v>
      </c>
      <c r="AC215" s="474">
        <f t="shared" si="84"/>
        <v>-8.8235294117647023E-3</v>
      </c>
      <c r="AD215" s="474">
        <f t="shared" si="84"/>
        <v>-8.9705882352941139E-3</v>
      </c>
      <c r="AE215" s="474">
        <f t="shared" si="84"/>
        <v>-9.1176470588235255E-3</v>
      </c>
      <c r="AF215" s="474">
        <f t="shared" si="84"/>
        <v>-9.2647058823529371E-3</v>
      </c>
      <c r="AG215" s="474">
        <f t="shared" si="84"/>
        <v>-9.4117647058823486E-3</v>
      </c>
      <c r="AH215" s="474">
        <f t="shared" si="84"/>
        <v>-9.5588235294117602E-3</v>
      </c>
      <c r="AI215" s="474">
        <f t="shared" si="84"/>
        <v>-9.7058823529411718E-3</v>
      </c>
      <c r="AJ215" s="474">
        <f t="shared" si="84"/>
        <v>-9.8529411764705834E-3</v>
      </c>
      <c r="AK215" s="474">
        <v>-0.01</v>
      </c>
      <c r="AL215" s="474">
        <f t="shared" ref="AL215:BQ215" si="85">+AK215+($CI215-$AK215)/($CI$188-$AK$188)</f>
        <v>-0.01</v>
      </c>
      <c r="AM215" s="474">
        <f t="shared" si="85"/>
        <v>-0.01</v>
      </c>
      <c r="AN215" s="474">
        <f t="shared" si="85"/>
        <v>-0.01</v>
      </c>
      <c r="AO215" s="474">
        <f t="shared" si="85"/>
        <v>-0.01</v>
      </c>
      <c r="AP215" s="474">
        <f t="shared" si="85"/>
        <v>-0.01</v>
      </c>
      <c r="AQ215" s="474">
        <f t="shared" si="85"/>
        <v>-0.01</v>
      </c>
      <c r="AR215" s="474">
        <f t="shared" si="85"/>
        <v>-0.01</v>
      </c>
      <c r="AS215" s="474">
        <f t="shared" si="85"/>
        <v>-0.01</v>
      </c>
      <c r="AT215" s="474">
        <f t="shared" si="85"/>
        <v>-0.01</v>
      </c>
      <c r="AU215" s="474">
        <f t="shared" si="85"/>
        <v>-0.01</v>
      </c>
      <c r="AV215" s="474">
        <f t="shared" si="85"/>
        <v>-0.01</v>
      </c>
      <c r="AW215" s="474">
        <f t="shared" si="85"/>
        <v>-0.01</v>
      </c>
      <c r="AX215" s="474">
        <f t="shared" si="85"/>
        <v>-0.01</v>
      </c>
      <c r="AY215" s="474">
        <f t="shared" si="85"/>
        <v>-0.01</v>
      </c>
      <c r="AZ215" s="474">
        <f t="shared" si="85"/>
        <v>-0.01</v>
      </c>
      <c r="BA215" s="474">
        <f t="shared" si="85"/>
        <v>-0.01</v>
      </c>
      <c r="BB215" s="474">
        <f t="shared" si="85"/>
        <v>-0.01</v>
      </c>
      <c r="BC215" s="474">
        <f t="shared" si="85"/>
        <v>-0.01</v>
      </c>
      <c r="BD215" s="474">
        <f t="shared" si="85"/>
        <v>-0.01</v>
      </c>
      <c r="BE215" s="474">
        <f t="shared" si="85"/>
        <v>-0.01</v>
      </c>
      <c r="BF215" s="474">
        <f t="shared" si="85"/>
        <v>-0.01</v>
      </c>
      <c r="BG215" s="474">
        <f t="shared" si="85"/>
        <v>-0.01</v>
      </c>
      <c r="BH215" s="474">
        <f t="shared" si="85"/>
        <v>-0.01</v>
      </c>
      <c r="BI215" s="474">
        <f t="shared" si="85"/>
        <v>-0.01</v>
      </c>
      <c r="BJ215" s="474">
        <f t="shared" si="85"/>
        <v>-0.01</v>
      </c>
      <c r="BK215" s="474">
        <f t="shared" si="85"/>
        <v>-0.01</v>
      </c>
      <c r="BL215" s="474">
        <f t="shared" si="85"/>
        <v>-0.01</v>
      </c>
      <c r="BM215" s="474">
        <f t="shared" si="85"/>
        <v>-0.01</v>
      </c>
      <c r="BN215" s="474">
        <f t="shared" si="85"/>
        <v>-0.01</v>
      </c>
      <c r="BO215" s="474">
        <f t="shared" si="85"/>
        <v>-0.01</v>
      </c>
      <c r="BP215" s="474">
        <f t="shared" si="85"/>
        <v>-0.01</v>
      </c>
      <c r="BQ215" s="474">
        <f t="shared" si="85"/>
        <v>-0.01</v>
      </c>
      <c r="BR215" s="474">
        <f t="shared" ref="BR215:CH215" si="86">+BQ215+($CI215-$AK215)/($CI$188-$AK$188)</f>
        <v>-0.01</v>
      </c>
      <c r="BS215" s="474">
        <f t="shared" si="86"/>
        <v>-0.01</v>
      </c>
      <c r="BT215" s="474">
        <f t="shared" si="86"/>
        <v>-0.01</v>
      </c>
      <c r="BU215" s="474">
        <f t="shared" si="86"/>
        <v>-0.01</v>
      </c>
      <c r="BV215" s="474">
        <f t="shared" si="86"/>
        <v>-0.01</v>
      </c>
      <c r="BW215" s="474">
        <f t="shared" si="86"/>
        <v>-0.01</v>
      </c>
      <c r="BX215" s="474">
        <f t="shared" si="86"/>
        <v>-0.01</v>
      </c>
      <c r="BY215" s="474">
        <f t="shared" si="86"/>
        <v>-0.01</v>
      </c>
      <c r="BZ215" s="474">
        <f t="shared" si="86"/>
        <v>-0.01</v>
      </c>
      <c r="CA215" s="474">
        <f t="shared" si="86"/>
        <v>-0.01</v>
      </c>
      <c r="CB215" s="474">
        <f t="shared" si="86"/>
        <v>-0.01</v>
      </c>
      <c r="CC215" s="474">
        <f t="shared" si="86"/>
        <v>-0.01</v>
      </c>
      <c r="CD215" s="474">
        <f t="shared" si="86"/>
        <v>-0.01</v>
      </c>
      <c r="CE215" s="474">
        <f t="shared" si="86"/>
        <v>-0.01</v>
      </c>
      <c r="CF215" s="474">
        <f t="shared" si="86"/>
        <v>-0.01</v>
      </c>
      <c r="CG215" s="474">
        <f t="shared" si="86"/>
        <v>-0.01</v>
      </c>
      <c r="CH215" s="474">
        <f t="shared" si="86"/>
        <v>-0.01</v>
      </c>
      <c r="CI215" s="474">
        <v>-0.01</v>
      </c>
    </row>
    <row r="216" spans="1:87" ht="14.25" customHeight="1" x14ac:dyDescent="0.35">
      <c r="A216" s="72" t="s">
        <v>142</v>
      </c>
      <c r="B216" s="475">
        <v>-4.6312608083676647E-2</v>
      </c>
      <c r="C216" s="474">
        <f>+B216</f>
        <v>-4.6312608083676647E-2</v>
      </c>
      <c r="D216" s="474">
        <f t="shared" ref="D216:AJ216" si="87">C216+($AK216-$C216)/($AK$188-$C$188)</f>
        <v>-4.5631540317740228E-2</v>
      </c>
      <c r="E216" s="474">
        <f t="shared" si="87"/>
        <v>-4.4950472551803809E-2</v>
      </c>
      <c r="F216" s="474">
        <f t="shared" si="87"/>
        <v>-4.426940478586739E-2</v>
      </c>
      <c r="G216" s="474">
        <f t="shared" si="87"/>
        <v>-4.3588337019930971E-2</v>
      </c>
      <c r="H216" s="474">
        <f t="shared" si="87"/>
        <v>-4.2907269253994552E-2</v>
      </c>
      <c r="I216" s="474">
        <f t="shared" si="87"/>
        <v>-4.2226201488058134E-2</v>
      </c>
      <c r="J216" s="474">
        <f t="shared" si="87"/>
        <v>-4.1545133722121715E-2</v>
      </c>
      <c r="K216" s="474">
        <f t="shared" si="87"/>
        <v>-4.0864065956185296E-2</v>
      </c>
      <c r="L216" s="474">
        <f t="shared" si="87"/>
        <v>-4.0182998190248877E-2</v>
      </c>
      <c r="M216" s="474">
        <f t="shared" si="87"/>
        <v>-3.9501930424312458E-2</v>
      </c>
      <c r="N216" s="474">
        <f t="shared" si="87"/>
        <v>-3.8820862658376039E-2</v>
      </c>
      <c r="O216" s="474">
        <f t="shared" si="87"/>
        <v>-3.813979489243962E-2</v>
      </c>
      <c r="P216" s="474">
        <f t="shared" si="87"/>
        <v>-3.7458727126503201E-2</v>
      </c>
      <c r="Q216" s="474">
        <f t="shared" si="87"/>
        <v>-3.6777659360566782E-2</v>
      </c>
      <c r="R216" s="474">
        <f t="shared" si="87"/>
        <v>-3.6096591594630363E-2</v>
      </c>
      <c r="S216" s="474">
        <f t="shared" si="87"/>
        <v>-3.5415523828693944E-2</v>
      </c>
      <c r="T216" s="474">
        <f t="shared" si="87"/>
        <v>-3.4734456062757525E-2</v>
      </c>
      <c r="U216" s="474">
        <f t="shared" si="87"/>
        <v>-3.4053388296821106E-2</v>
      </c>
      <c r="V216" s="474">
        <f t="shared" si="87"/>
        <v>-3.3372320530884687E-2</v>
      </c>
      <c r="W216" s="474">
        <f t="shared" si="87"/>
        <v>-3.2691252764948268E-2</v>
      </c>
      <c r="X216" s="474">
        <f t="shared" si="87"/>
        <v>-3.2010184999011849E-2</v>
      </c>
      <c r="Y216" s="474">
        <f t="shared" si="87"/>
        <v>-3.1329117233075431E-2</v>
      </c>
      <c r="Z216" s="474">
        <f t="shared" si="87"/>
        <v>-3.0648049467139008E-2</v>
      </c>
      <c r="AA216" s="474">
        <f t="shared" si="87"/>
        <v>-2.9966981701202586E-2</v>
      </c>
      <c r="AB216" s="474">
        <f t="shared" si="87"/>
        <v>-2.9285913935266163E-2</v>
      </c>
      <c r="AC216" s="474">
        <f t="shared" si="87"/>
        <v>-2.8604846169329741E-2</v>
      </c>
      <c r="AD216" s="474">
        <f t="shared" si="87"/>
        <v>-2.7923778403393319E-2</v>
      </c>
      <c r="AE216" s="474">
        <f t="shared" si="87"/>
        <v>-2.7242710637456896E-2</v>
      </c>
      <c r="AF216" s="474">
        <f t="shared" si="87"/>
        <v>-2.6561642871520474E-2</v>
      </c>
      <c r="AG216" s="474">
        <f t="shared" si="87"/>
        <v>-2.5880575105584051E-2</v>
      </c>
      <c r="AH216" s="474">
        <f t="shared" si="87"/>
        <v>-2.5199507339647629E-2</v>
      </c>
      <c r="AI216" s="474">
        <f t="shared" si="87"/>
        <v>-2.4518439573711207E-2</v>
      </c>
      <c r="AJ216" s="474">
        <f t="shared" si="87"/>
        <v>-2.3837371807774784E-2</v>
      </c>
      <c r="AK216" s="474">
        <f>+B216/2</f>
        <v>-2.3156304041838324E-2</v>
      </c>
      <c r="AL216" s="474">
        <f t="shared" ref="AL216:BQ216" si="88">+AK216+($CI216-$AK216)/($CI$188-$AK$188)</f>
        <v>-2.2893177961001557E-2</v>
      </c>
      <c r="AM216" s="474">
        <f t="shared" si="88"/>
        <v>-2.263005188016479E-2</v>
      </c>
      <c r="AN216" s="474">
        <f t="shared" si="88"/>
        <v>-2.2366925799328023E-2</v>
      </c>
      <c r="AO216" s="474">
        <f t="shared" si="88"/>
        <v>-2.2103799718491256E-2</v>
      </c>
      <c r="AP216" s="474">
        <f t="shared" si="88"/>
        <v>-2.184067363765449E-2</v>
      </c>
      <c r="AQ216" s="474">
        <f t="shared" si="88"/>
        <v>-2.1577547556817723E-2</v>
      </c>
      <c r="AR216" s="474">
        <f t="shared" si="88"/>
        <v>-2.1314421475980956E-2</v>
      </c>
      <c r="AS216" s="474">
        <f t="shared" si="88"/>
        <v>-2.1051295395144189E-2</v>
      </c>
      <c r="AT216" s="474">
        <f t="shared" si="88"/>
        <v>-2.0788169314307423E-2</v>
      </c>
      <c r="AU216" s="474">
        <f t="shared" si="88"/>
        <v>-2.0525043233470656E-2</v>
      </c>
      <c r="AV216" s="474">
        <f t="shared" si="88"/>
        <v>-2.0261917152633889E-2</v>
      </c>
      <c r="AW216" s="474">
        <f t="shared" si="88"/>
        <v>-1.9998791071797122E-2</v>
      </c>
      <c r="AX216" s="474">
        <f t="shared" si="88"/>
        <v>-1.9735664990960355E-2</v>
      </c>
      <c r="AY216" s="474">
        <f t="shared" si="88"/>
        <v>-1.9472538910123589E-2</v>
      </c>
      <c r="AZ216" s="474">
        <f t="shared" si="88"/>
        <v>-1.9209412829286822E-2</v>
      </c>
      <c r="BA216" s="474">
        <f t="shared" si="88"/>
        <v>-1.8946286748450055E-2</v>
      </c>
      <c r="BB216" s="474">
        <f t="shared" si="88"/>
        <v>-1.8683160667613288E-2</v>
      </c>
      <c r="BC216" s="474">
        <f t="shared" si="88"/>
        <v>-1.8420034586776522E-2</v>
      </c>
      <c r="BD216" s="474">
        <f t="shared" si="88"/>
        <v>-1.8156908505939755E-2</v>
      </c>
      <c r="BE216" s="474">
        <f t="shared" si="88"/>
        <v>-1.7893782425102988E-2</v>
      </c>
      <c r="BF216" s="474">
        <f t="shared" si="88"/>
        <v>-1.7630656344266221E-2</v>
      </c>
      <c r="BG216" s="474">
        <f t="shared" si="88"/>
        <v>-1.7367530263429454E-2</v>
      </c>
      <c r="BH216" s="474">
        <f t="shared" si="88"/>
        <v>-1.7104404182592688E-2</v>
      </c>
      <c r="BI216" s="474">
        <f t="shared" si="88"/>
        <v>-1.6841278101755921E-2</v>
      </c>
      <c r="BJ216" s="474">
        <f t="shared" si="88"/>
        <v>-1.6578152020919154E-2</v>
      </c>
      <c r="BK216" s="474">
        <f t="shared" si="88"/>
        <v>-1.6315025940082387E-2</v>
      </c>
      <c r="BL216" s="474">
        <f t="shared" si="88"/>
        <v>-1.6051899859245621E-2</v>
      </c>
      <c r="BM216" s="474">
        <f t="shared" si="88"/>
        <v>-1.5788773778408854E-2</v>
      </c>
      <c r="BN216" s="474">
        <f t="shared" si="88"/>
        <v>-1.5525647697572087E-2</v>
      </c>
      <c r="BO216" s="474">
        <f t="shared" si="88"/>
        <v>-1.526252161673532E-2</v>
      </c>
      <c r="BP216" s="474">
        <f t="shared" si="88"/>
        <v>-1.4999395535898553E-2</v>
      </c>
      <c r="BQ216" s="474">
        <f t="shared" si="88"/>
        <v>-1.4736269455061787E-2</v>
      </c>
      <c r="BR216" s="474">
        <f t="shared" ref="BR216:CH216" si="89">+BQ216+($CI216-$AK216)/($CI$188-$AK$188)</f>
        <v>-1.447314337422502E-2</v>
      </c>
      <c r="BS216" s="474">
        <f t="shared" si="89"/>
        <v>-1.4210017293388253E-2</v>
      </c>
      <c r="BT216" s="474">
        <f t="shared" si="89"/>
        <v>-1.3946891212551486E-2</v>
      </c>
      <c r="BU216" s="474">
        <f t="shared" si="89"/>
        <v>-1.368376513171472E-2</v>
      </c>
      <c r="BV216" s="474">
        <f t="shared" si="89"/>
        <v>-1.3420639050877953E-2</v>
      </c>
      <c r="BW216" s="474">
        <f t="shared" si="89"/>
        <v>-1.3157512970041186E-2</v>
      </c>
      <c r="BX216" s="474">
        <f t="shared" si="89"/>
        <v>-1.2894386889204419E-2</v>
      </c>
      <c r="BY216" s="474">
        <f t="shared" si="89"/>
        <v>-1.2631260808367652E-2</v>
      </c>
      <c r="BZ216" s="474">
        <f t="shared" si="89"/>
        <v>-1.2368134727530886E-2</v>
      </c>
      <c r="CA216" s="474">
        <f t="shared" si="89"/>
        <v>-1.2105008646694119E-2</v>
      </c>
      <c r="CB216" s="474">
        <f t="shared" si="89"/>
        <v>-1.1841882565857352E-2</v>
      </c>
      <c r="CC216" s="474">
        <f t="shared" si="89"/>
        <v>-1.1578756485020585E-2</v>
      </c>
      <c r="CD216" s="474">
        <f t="shared" si="89"/>
        <v>-1.1315630404183818E-2</v>
      </c>
      <c r="CE216" s="474">
        <f t="shared" si="89"/>
        <v>-1.1052504323347052E-2</v>
      </c>
      <c r="CF216" s="474">
        <f t="shared" si="89"/>
        <v>-1.0789378242510285E-2</v>
      </c>
      <c r="CG216" s="474">
        <f t="shared" si="89"/>
        <v>-1.0526252161673518E-2</v>
      </c>
      <c r="CH216" s="474">
        <f t="shared" si="89"/>
        <v>-1.0263126080836751E-2</v>
      </c>
      <c r="CI216" s="474">
        <v>-0.01</v>
      </c>
    </row>
    <row r="217" spans="1:87" ht="14.25" customHeight="1" x14ac:dyDescent="0.35">
      <c r="A217" s="72" t="s">
        <v>203</v>
      </c>
      <c r="B217" s="475">
        <v>-8.3460270429495127E-3</v>
      </c>
      <c r="C217" s="474">
        <f>+B217</f>
        <v>-8.3460270429495127E-3</v>
      </c>
      <c r="D217" s="474">
        <f t="shared" ref="D217:AJ217" si="90">C217+($AK217-$C217)/($AK$188-$C$188)</f>
        <v>-8.8369698101818366E-3</v>
      </c>
      <c r="E217" s="474">
        <f t="shared" si="90"/>
        <v>-9.3279125774141606E-3</v>
      </c>
      <c r="F217" s="474">
        <f t="shared" si="90"/>
        <v>-9.8188553446464846E-3</v>
      </c>
      <c r="G217" s="474">
        <f t="shared" si="90"/>
        <v>-1.0309798111878809E-2</v>
      </c>
      <c r="H217" s="474">
        <f t="shared" si="90"/>
        <v>-1.0800740879111132E-2</v>
      </c>
      <c r="I217" s="474">
        <f t="shared" si="90"/>
        <v>-1.1291683646343456E-2</v>
      </c>
      <c r="J217" s="474">
        <f t="shared" si="90"/>
        <v>-1.178262641357578E-2</v>
      </c>
      <c r="K217" s="474">
        <f t="shared" si="90"/>
        <v>-1.2273569180808104E-2</v>
      </c>
      <c r="L217" s="474">
        <f t="shared" si="90"/>
        <v>-1.2764511948040428E-2</v>
      </c>
      <c r="M217" s="474">
        <f t="shared" si="90"/>
        <v>-1.3255454715272752E-2</v>
      </c>
      <c r="N217" s="474">
        <f t="shared" si="90"/>
        <v>-1.3746397482505076E-2</v>
      </c>
      <c r="O217" s="474">
        <f t="shared" si="90"/>
        <v>-1.42373402497374E-2</v>
      </c>
      <c r="P217" s="474">
        <f t="shared" si="90"/>
        <v>-1.4728283016969724E-2</v>
      </c>
      <c r="Q217" s="474">
        <f t="shared" si="90"/>
        <v>-1.5219225784202048E-2</v>
      </c>
      <c r="R217" s="474">
        <f t="shared" si="90"/>
        <v>-1.5710168551434374E-2</v>
      </c>
      <c r="S217" s="474">
        <f t="shared" si="90"/>
        <v>-1.6201111318666698E-2</v>
      </c>
      <c r="T217" s="474">
        <f t="shared" si="90"/>
        <v>-1.6692054085899022E-2</v>
      </c>
      <c r="U217" s="474">
        <f t="shared" si="90"/>
        <v>-1.7182996853131346E-2</v>
      </c>
      <c r="V217" s="474">
        <f t="shared" si="90"/>
        <v>-1.767393962036367E-2</v>
      </c>
      <c r="W217" s="474">
        <f t="shared" si="90"/>
        <v>-1.8164882387595994E-2</v>
      </c>
      <c r="X217" s="474">
        <f t="shared" si="90"/>
        <v>-1.8655825154828318E-2</v>
      </c>
      <c r="Y217" s="474">
        <f t="shared" si="90"/>
        <v>-1.9146767922060642E-2</v>
      </c>
      <c r="Z217" s="474">
        <f t="shared" si="90"/>
        <v>-1.9637710689292966E-2</v>
      </c>
      <c r="AA217" s="474">
        <f t="shared" si="90"/>
        <v>-2.012865345652529E-2</v>
      </c>
      <c r="AB217" s="474">
        <f t="shared" si="90"/>
        <v>-2.0619596223757614E-2</v>
      </c>
      <c r="AC217" s="474">
        <f t="shared" si="90"/>
        <v>-2.1110538990989938E-2</v>
      </c>
      <c r="AD217" s="474">
        <f t="shared" si="90"/>
        <v>-2.1601481758222262E-2</v>
      </c>
      <c r="AE217" s="474">
        <f t="shared" si="90"/>
        <v>-2.2092424525454585E-2</v>
      </c>
      <c r="AF217" s="474">
        <f t="shared" si="90"/>
        <v>-2.2583367292686909E-2</v>
      </c>
      <c r="AG217" s="474">
        <f t="shared" si="90"/>
        <v>-2.3074310059919233E-2</v>
      </c>
      <c r="AH217" s="474">
        <f t="shared" si="90"/>
        <v>-2.3565252827151557E-2</v>
      </c>
      <c r="AI217" s="474">
        <f t="shared" si="90"/>
        <v>-2.4056195594383881E-2</v>
      </c>
      <c r="AJ217" s="474">
        <f t="shared" si="90"/>
        <v>-2.4547138361616205E-2</v>
      </c>
      <c r="AK217" s="474">
        <f>+B217*3</f>
        <v>-2.503808112884854E-2</v>
      </c>
      <c r="AL217" s="474">
        <f t="shared" ref="AL217:BQ217" si="91">+AK217+($CI217-$AK217)/($CI$188-$AK$188)</f>
        <v>-2.473731950627157E-2</v>
      </c>
      <c r="AM217" s="474">
        <f t="shared" si="91"/>
        <v>-2.4436557883694601E-2</v>
      </c>
      <c r="AN217" s="474">
        <f t="shared" si="91"/>
        <v>-2.4135796261117632E-2</v>
      </c>
      <c r="AO217" s="474">
        <f t="shared" si="91"/>
        <v>-2.3835034638540663E-2</v>
      </c>
      <c r="AP217" s="474">
        <f t="shared" si="91"/>
        <v>-2.3534273015963694E-2</v>
      </c>
      <c r="AQ217" s="474">
        <f t="shared" si="91"/>
        <v>-2.3233511393386724E-2</v>
      </c>
      <c r="AR217" s="474">
        <f t="shared" si="91"/>
        <v>-2.2932749770809755E-2</v>
      </c>
      <c r="AS217" s="474">
        <f t="shared" si="91"/>
        <v>-2.2631988148232786E-2</v>
      </c>
      <c r="AT217" s="474">
        <f t="shared" si="91"/>
        <v>-2.2331226525655817E-2</v>
      </c>
      <c r="AU217" s="474">
        <f t="shared" si="91"/>
        <v>-2.2030464903078847E-2</v>
      </c>
      <c r="AV217" s="474">
        <f t="shared" si="91"/>
        <v>-2.1729703280501878E-2</v>
      </c>
      <c r="AW217" s="474">
        <f t="shared" si="91"/>
        <v>-2.1428941657924909E-2</v>
      </c>
      <c r="AX217" s="474">
        <f t="shared" si="91"/>
        <v>-2.112818003534794E-2</v>
      </c>
      <c r="AY217" s="474">
        <f t="shared" si="91"/>
        <v>-2.0827418412770971E-2</v>
      </c>
      <c r="AZ217" s="474">
        <f t="shared" si="91"/>
        <v>-2.0526656790194001E-2</v>
      </c>
      <c r="BA217" s="474">
        <f t="shared" si="91"/>
        <v>-2.0225895167617032E-2</v>
      </c>
      <c r="BB217" s="474">
        <f t="shared" si="91"/>
        <v>-1.9925133545040063E-2</v>
      </c>
      <c r="BC217" s="474">
        <f t="shared" si="91"/>
        <v>-1.9624371922463094E-2</v>
      </c>
      <c r="BD217" s="474">
        <f t="shared" si="91"/>
        <v>-1.9323610299886124E-2</v>
      </c>
      <c r="BE217" s="474">
        <f t="shared" si="91"/>
        <v>-1.9022848677309155E-2</v>
      </c>
      <c r="BF217" s="474">
        <f t="shared" si="91"/>
        <v>-1.8722087054732186E-2</v>
      </c>
      <c r="BG217" s="474">
        <f t="shared" si="91"/>
        <v>-1.8421325432155217E-2</v>
      </c>
      <c r="BH217" s="474">
        <f t="shared" si="91"/>
        <v>-1.8120563809578247E-2</v>
      </c>
      <c r="BI217" s="474">
        <f t="shared" si="91"/>
        <v>-1.7819802187001278E-2</v>
      </c>
      <c r="BJ217" s="474">
        <f t="shared" si="91"/>
        <v>-1.7519040564424309E-2</v>
      </c>
      <c r="BK217" s="474">
        <f t="shared" si="91"/>
        <v>-1.721827894184734E-2</v>
      </c>
      <c r="BL217" s="474">
        <f t="shared" si="91"/>
        <v>-1.6917517319270371E-2</v>
      </c>
      <c r="BM217" s="474">
        <f t="shared" si="91"/>
        <v>-1.6616755696693401E-2</v>
      </c>
      <c r="BN217" s="474">
        <f t="shared" si="91"/>
        <v>-1.6315994074116432E-2</v>
      </c>
      <c r="BO217" s="474">
        <f t="shared" si="91"/>
        <v>-1.6015232451539463E-2</v>
      </c>
      <c r="BP217" s="474">
        <f t="shared" si="91"/>
        <v>-1.5714470828962494E-2</v>
      </c>
      <c r="BQ217" s="474">
        <f t="shared" si="91"/>
        <v>-1.5413709206385523E-2</v>
      </c>
      <c r="BR217" s="474">
        <f t="shared" ref="BR217:CH217" si="92">+BQ217+($CI217-$AK217)/($CI$188-$AK$188)</f>
        <v>-1.5112947583808552E-2</v>
      </c>
      <c r="BS217" s="474">
        <f t="shared" si="92"/>
        <v>-1.4812185961231581E-2</v>
      </c>
      <c r="BT217" s="474">
        <f t="shared" si="92"/>
        <v>-1.451142433865461E-2</v>
      </c>
      <c r="BU217" s="474">
        <f t="shared" si="92"/>
        <v>-1.4210662716077639E-2</v>
      </c>
      <c r="BV217" s="474">
        <f t="shared" si="92"/>
        <v>-1.3909901093500668E-2</v>
      </c>
      <c r="BW217" s="474">
        <f t="shared" si="92"/>
        <v>-1.3609139470923697E-2</v>
      </c>
      <c r="BX217" s="474">
        <f t="shared" si="92"/>
        <v>-1.3308377848346726E-2</v>
      </c>
      <c r="BY217" s="474">
        <f t="shared" si="92"/>
        <v>-1.3007616225769755E-2</v>
      </c>
      <c r="BZ217" s="474">
        <f t="shared" si="92"/>
        <v>-1.2706854603192784E-2</v>
      </c>
      <c r="CA217" s="474">
        <f t="shared" si="92"/>
        <v>-1.2406092980615813E-2</v>
      </c>
      <c r="CB217" s="474">
        <f t="shared" si="92"/>
        <v>-1.2105331358038842E-2</v>
      </c>
      <c r="CC217" s="474">
        <f t="shared" si="92"/>
        <v>-1.1804569735461871E-2</v>
      </c>
      <c r="CD217" s="474">
        <f t="shared" si="92"/>
        <v>-1.15038081128849E-2</v>
      </c>
      <c r="CE217" s="474">
        <f t="shared" si="92"/>
        <v>-1.1203046490307929E-2</v>
      </c>
      <c r="CF217" s="474">
        <f t="shared" si="92"/>
        <v>-1.0902284867730958E-2</v>
      </c>
      <c r="CG217" s="474">
        <f t="shared" si="92"/>
        <v>-1.0601523245153987E-2</v>
      </c>
      <c r="CH217" s="474">
        <f t="shared" si="92"/>
        <v>-1.0300761622577016E-2</v>
      </c>
      <c r="CI217" s="474">
        <v>-0.01</v>
      </c>
    </row>
    <row r="218" spans="1:87" ht="14.25" customHeight="1" x14ac:dyDescent="0.35">
      <c r="A218" s="72" t="s">
        <v>225</v>
      </c>
      <c r="B218" s="475">
        <v>-2.0988768574414535E-2</v>
      </c>
      <c r="C218" s="474">
        <f>+B218</f>
        <v>-2.0988768574414535E-2</v>
      </c>
      <c r="D218" s="474">
        <f t="shared" ref="D218:AJ218" si="93">C218+($AK218-$C218)/($AK$188-$C$188)</f>
        <v>-2.0988768574414535E-2</v>
      </c>
      <c r="E218" s="474">
        <f t="shared" si="93"/>
        <v>-2.0988768574414535E-2</v>
      </c>
      <c r="F218" s="474">
        <f t="shared" si="93"/>
        <v>-2.0988768574414535E-2</v>
      </c>
      <c r="G218" s="474">
        <f t="shared" si="93"/>
        <v>-2.0988768574414535E-2</v>
      </c>
      <c r="H218" s="474">
        <f t="shared" si="93"/>
        <v>-2.0988768574414535E-2</v>
      </c>
      <c r="I218" s="474">
        <f t="shared" si="93"/>
        <v>-2.0988768574414535E-2</v>
      </c>
      <c r="J218" s="474">
        <f t="shared" si="93"/>
        <v>-2.0988768574414535E-2</v>
      </c>
      <c r="K218" s="474">
        <f t="shared" si="93"/>
        <v>-2.0988768574414535E-2</v>
      </c>
      <c r="L218" s="474">
        <f t="shared" si="93"/>
        <v>-2.0988768574414535E-2</v>
      </c>
      <c r="M218" s="474">
        <f t="shared" si="93"/>
        <v>-2.0988768574414535E-2</v>
      </c>
      <c r="N218" s="474">
        <f t="shared" si="93"/>
        <v>-2.0988768574414535E-2</v>
      </c>
      <c r="O218" s="474">
        <f t="shared" si="93"/>
        <v>-2.0988768574414535E-2</v>
      </c>
      <c r="P218" s="474">
        <f t="shared" si="93"/>
        <v>-2.0988768574414535E-2</v>
      </c>
      <c r="Q218" s="474">
        <f t="shared" si="93"/>
        <v>-2.0988768574414535E-2</v>
      </c>
      <c r="R218" s="474">
        <f t="shared" si="93"/>
        <v>-2.0988768574414535E-2</v>
      </c>
      <c r="S218" s="474">
        <f t="shared" si="93"/>
        <v>-2.0988768574414535E-2</v>
      </c>
      <c r="T218" s="474">
        <f t="shared" si="93"/>
        <v>-2.0988768574414535E-2</v>
      </c>
      <c r="U218" s="474">
        <f t="shared" si="93"/>
        <v>-2.0988768574414535E-2</v>
      </c>
      <c r="V218" s="474">
        <f t="shared" si="93"/>
        <v>-2.0988768574414535E-2</v>
      </c>
      <c r="W218" s="474">
        <f t="shared" si="93"/>
        <v>-2.0988768574414535E-2</v>
      </c>
      <c r="X218" s="474">
        <f t="shared" si="93"/>
        <v>-2.0988768574414535E-2</v>
      </c>
      <c r="Y218" s="474">
        <f t="shared" si="93"/>
        <v>-2.0988768574414535E-2</v>
      </c>
      <c r="Z218" s="474">
        <f t="shared" si="93"/>
        <v>-2.0988768574414535E-2</v>
      </c>
      <c r="AA218" s="474">
        <f t="shared" si="93"/>
        <v>-2.0988768574414535E-2</v>
      </c>
      <c r="AB218" s="474">
        <f t="shared" si="93"/>
        <v>-2.0988768574414535E-2</v>
      </c>
      <c r="AC218" s="474">
        <f t="shared" si="93"/>
        <v>-2.0988768574414535E-2</v>
      </c>
      <c r="AD218" s="474">
        <f t="shared" si="93"/>
        <v>-2.0988768574414535E-2</v>
      </c>
      <c r="AE218" s="474">
        <f t="shared" si="93"/>
        <v>-2.0988768574414535E-2</v>
      </c>
      <c r="AF218" s="474">
        <f t="shared" si="93"/>
        <v>-2.0988768574414535E-2</v>
      </c>
      <c r="AG218" s="474">
        <f t="shared" si="93"/>
        <v>-2.0988768574414535E-2</v>
      </c>
      <c r="AH218" s="474">
        <f t="shared" si="93"/>
        <v>-2.0988768574414535E-2</v>
      </c>
      <c r="AI218" s="474">
        <f t="shared" si="93"/>
        <v>-2.0988768574414535E-2</v>
      </c>
      <c r="AJ218" s="474">
        <f t="shared" si="93"/>
        <v>-2.0988768574414535E-2</v>
      </c>
      <c r="AK218" s="474">
        <f>+B218</f>
        <v>-2.0988768574414535E-2</v>
      </c>
      <c r="AL218" s="474">
        <f t="shared" ref="AL218:BQ218" si="94">+AK218+($CI218-$AK218)/($CI$188-$AK$188)</f>
        <v>-2.0768993202926245E-2</v>
      </c>
      <c r="AM218" s="474">
        <f t="shared" si="94"/>
        <v>-2.0549217831437955E-2</v>
      </c>
      <c r="AN218" s="474">
        <f t="shared" si="94"/>
        <v>-2.0329442459949665E-2</v>
      </c>
      <c r="AO218" s="474">
        <f t="shared" si="94"/>
        <v>-2.0109667088461375E-2</v>
      </c>
      <c r="AP218" s="474">
        <f t="shared" si="94"/>
        <v>-1.9889891716973085E-2</v>
      </c>
      <c r="AQ218" s="474">
        <f t="shared" si="94"/>
        <v>-1.9670116345484795E-2</v>
      </c>
      <c r="AR218" s="474">
        <f t="shared" si="94"/>
        <v>-1.9450340973996505E-2</v>
      </c>
      <c r="AS218" s="474">
        <f t="shared" si="94"/>
        <v>-1.9230565602508215E-2</v>
      </c>
      <c r="AT218" s="474">
        <f t="shared" si="94"/>
        <v>-1.9010790231019925E-2</v>
      </c>
      <c r="AU218" s="474">
        <f t="shared" si="94"/>
        <v>-1.8791014859531635E-2</v>
      </c>
      <c r="AV218" s="474">
        <f t="shared" si="94"/>
        <v>-1.8571239488043345E-2</v>
      </c>
      <c r="AW218" s="474">
        <f t="shared" si="94"/>
        <v>-1.8351464116555055E-2</v>
      </c>
      <c r="AX218" s="474">
        <f t="shared" si="94"/>
        <v>-1.8131688745066765E-2</v>
      </c>
      <c r="AY218" s="474">
        <f t="shared" si="94"/>
        <v>-1.7911913373578475E-2</v>
      </c>
      <c r="AZ218" s="474">
        <f t="shared" si="94"/>
        <v>-1.7692138002090185E-2</v>
      </c>
      <c r="BA218" s="474">
        <f t="shared" si="94"/>
        <v>-1.7472362630601895E-2</v>
      </c>
      <c r="BB218" s="474">
        <f t="shared" si="94"/>
        <v>-1.7252587259113605E-2</v>
      </c>
      <c r="BC218" s="474">
        <f t="shared" si="94"/>
        <v>-1.7032811887625315E-2</v>
      </c>
      <c r="BD218" s="474">
        <f t="shared" si="94"/>
        <v>-1.6813036516137025E-2</v>
      </c>
      <c r="BE218" s="474">
        <f t="shared" si="94"/>
        <v>-1.6593261144648735E-2</v>
      </c>
      <c r="BF218" s="474">
        <f t="shared" si="94"/>
        <v>-1.6373485773160446E-2</v>
      </c>
      <c r="BG218" s="474">
        <f t="shared" si="94"/>
        <v>-1.6153710401672156E-2</v>
      </c>
      <c r="BH218" s="474">
        <f t="shared" si="94"/>
        <v>-1.5933935030183866E-2</v>
      </c>
      <c r="BI218" s="474">
        <f t="shared" si="94"/>
        <v>-1.5714159658695576E-2</v>
      </c>
      <c r="BJ218" s="474">
        <f t="shared" si="94"/>
        <v>-1.5494384287207286E-2</v>
      </c>
      <c r="BK218" s="474">
        <f t="shared" si="94"/>
        <v>-1.5274608915718996E-2</v>
      </c>
      <c r="BL218" s="474">
        <f t="shared" si="94"/>
        <v>-1.5054833544230706E-2</v>
      </c>
      <c r="BM218" s="474">
        <f t="shared" si="94"/>
        <v>-1.4835058172742416E-2</v>
      </c>
      <c r="BN218" s="474">
        <f t="shared" si="94"/>
        <v>-1.4615282801254126E-2</v>
      </c>
      <c r="BO218" s="474">
        <f t="shared" si="94"/>
        <v>-1.4395507429765836E-2</v>
      </c>
      <c r="BP218" s="474">
        <f t="shared" si="94"/>
        <v>-1.4175732058277546E-2</v>
      </c>
      <c r="BQ218" s="474">
        <f t="shared" si="94"/>
        <v>-1.3955956686789256E-2</v>
      </c>
      <c r="BR218" s="474">
        <f t="shared" ref="BR218:CH218" si="95">+BQ218+($CI218-$AK218)/($CI$188-$AK$188)</f>
        <v>-1.3736181315300966E-2</v>
      </c>
      <c r="BS218" s="474">
        <f t="shared" si="95"/>
        <v>-1.3516405943812676E-2</v>
      </c>
      <c r="BT218" s="474">
        <f t="shared" si="95"/>
        <v>-1.3296630572324386E-2</v>
      </c>
      <c r="BU218" s="474">
        <f t="shared" si="95"/>
        <v>-1.3076855200836096E-2</v>
      </c>
      <c r="BV218" s="474">
        <f t="shared" si="95"/>
        <v>-1.2857079829347806E-2</v>
      </c>
      <c r="BW218" s="474">
        <f t="shared" si="95"/>
        <v>-1.2637304457859516E-2</v>
      </c>
      <c r="BX218" s="474">
        <f t="shared" si="95"/>
        <v>-1.2417529086371226E-2</v>
      </c>
      <c r="BY218" s="474">
        <f t="shared" si="95"/>
        <v>-1.2197753714882936E-2</v>
      </c>
      <c r="BZ218" s="474">
        <f t="shared" si="95"/>
        <v>-1.1977978343394646E-2</v>
      </c>
      <c r="CA218" s="474">
        <f t="shared" si="95"/>
        <v>-1.1758202971906356E-2</v>
      </c>
      <c r="CB218" s="474">
        <f t="shared" si="95"/>
        <v>-1.1538427600418066E-2</v>
      </c>
      <c r="CC218" s="474">
        <f t="shared" si="95"/>
        <v>-1.1318652228929776E-2</v>
      </c>
      <c r="CD218" s="474">
        <f t="shared" si="95"/>
        <v>-1.1098876857441486E-2</v>
      </c>
      <c r="CE218" s="474">
        <f t="shared" si="95"/>
        <v>-1.0879101485953196E-2</v>
      </c>
      <c r="CF218" s="474">
        <f t="shared" si="95"/>
        <v>-1.0659326114464907E-2</v>
      </c>
      <c r="CG218" s="474">
        <f t="shared" si="95"/>
        <v>-1.0439550742976617E-2</v>
      </c>
      <c r="CH218" s="474">
        <f t="shared" si="95"/>
        <v>-1.0219775371488327E-2</v>
      </c>
      <c r="CI218" s="474">
        <v>-0.01</v>
      </c>
    </row>
    <row r="219" spans="1:87" ht="14.25" customHeight="1" x14ac:dyDescent="0.35">
      <c r="A219" s="72" t="s">
        <v>204</v>
      </c>
      <c r="B219" s="475">
        <v>-7.3223298982522056E-2</v>
      </c>
      <c r="C219" s="474">
        <f>+B219</f>
        <v>-7.3223298982522056E-2</v>
      </c>
      <c r="D219" s="474">
        <f t="shared" ref="D219:AJ219" si="96">C219+($AK219-$C219)/($AK$188-$C$188)</f>
        <v>-7.2146485762190848E-2</v>
      </c>
      <c r="E219" s="474">
        <f t="shared" si="96"/>
        <v>-7.1069672541859641E-2</v>
      </c>
      <c r="F219" s="474">
        <f t="shared" si="96"/>
        <v>-6.9992859321528433E-2</v>
      </c>
      <c r="G219" s="474">
        <f t="shared" si="96"/>
        <v>-6.8916046101197226E-2</v>
      </c>
      <c r="H219" s="474">
        <f t="shared" si="96"/>
        <v>-6.7839232880866018E-2</v>
      </c>
      <c r="I219" s="474">
        <f t="shared" si="96"/>
        <v>-6.6762419660534811E-2</v>
      </c>
      <c r="J219" s="474">
        <f t="shared" si="96"/>
        <v>-6.5685606440203603E-2</v>
      </c>
      <c r="K219" s="474">
        <f t="shared" si="96"/>
        <v>-6.4608793219872396E-2</v>
      </c>
      <c r="L219" s="474">
        <f t="shared" si="96"/>
        <v>-6.3531979999541188E-2</v>
      </c>
      <c r="M219" s="474">
        <f t="shared" si="96"/>
        <v>-6.2455166779209981E-2</v>
      </c>
      <c r="N219" s="474">
        <f t="shared" si="96"/>
        <v>-6.1378353558878773E-2</v>
      </c>
      <c r="O219" s="474">
        <f t="shared" si="96"/>
        <v>-6.0301540338547566E-2</v>
      </c>
      <c r="P219" s="474">
        <f t="shared" si="96"/>
        <v>-5.9224727118216358E-2</v>
      </c>
      <c r="Q219" s="474">
        <f t="shared" si="96"/>
        <v>-5.8147913897885151E-2</v>
      </c>
      <c r="R219" s="474">
        <f t="shared" si="96"/>
        <v>-5.7071100677553943E-2</v>
      </c>
      <c r="S219" s="474">
        <f t="shared" si="96"/>
        <v>-5.5994287457222736E-2</v>
      </c>
      <c r="T219" s="474">
        <f t="shared" si="96"/>
        <v>-5.4917474236891528E-2</v>
      </c>
      <c r="U219" s="474">
        <f t="shared" si="96"/>
        <v>-5.3840661016560321E-2</v>
      </c>
      <c r="V219" s="474">
        <f t="shared" si="96"/>
        <v>-5.2763847796229113E-2</v>
      </c>
      <c r="W219" s="474">
        <f t="shared" si="96"/>
        <v>-5.1687034575897906E-2</v>
      </c>
      <c r="X219" s="474">
        <f t="shared" si="96"/>
        <v>-5.0610221355566698E-2</v>
      </c>
      <c r="Y219" s="474">
        <f t="shared" si="96"/>
        <v>-4.953340813523549E-2</v>
      </c>
      <c r="Z219" s="474">
        <f t="shared" si="96"/>
        <v>-4.8456594914904283E-2</v>
      </c>
      <c r="AA219" s="474">
        <f t="shared" si="96"/>
        <v>-4.7379781694573075E-2</v>
      </c>
      <c r="AB219" s="474">
        <f t="shared" si="96"/>
        <v>-4.6302968474241868E-2</v>
      </c>
      <c r="AC219" s="474">
        <f t="shared" si="96"/>
        <v>-4.522615525391066E-2</v>
      </c>
      <c r="AD219" s="474">
        <f t="shared" si="96"/>
        <v>-4.4149342033579453E-2</v>
      </c>
      <c r="AE219" s="474">
        <f t="shared" si="96"/>
        <v>-4.3072528813248245E-2</v>
      </c>
      <c r="AF219" s="474">
        <f t="shared" si="96"/>
        <v>-4.1995715592917038E-2</v>
      </c>
      <c r="AG219" s="474">
        <f t="shared" si="96"/>
        <v>-4.091890237258583E-2</v>
      </c>
      <c r="AH219" s="474">
        <f t="shared" si="96"/>
        <v>-3.9842089152254623E-2</v>
      </c>
      <c r="AI219" s="474">
        <f t="shared" si="96"/>
        <v>-3.8765275931923415E-2</v>
      </c>
      <c r="AJ219" s="474">
        <f t="shared" si="96"/>
        <v>-3.7688462711592208E-2</v>
      </c>
      <c r="AK219" s="474">
        <f>+B219/2</f>
        <v>-3.6611649491261028E-2</v>
      </c>
      <c r="AL219" s="474">
        <f t="shared" ref="AL219:BQ219" si="97">+AK219+($CI219-$AK219)/($CI$188-$AK$188)</f>
        <v>-3.6079416501435806E-2</v>
      </c>
      <c r="AM219" s="474">
        <f t="shared" si="97"/>
        <v>-3.5547183511610583E-2</v>
      </c>
      <c r="AN219" s="474">
        <f t="shared" si="97"/>
        <v>-3.5014950521785361E-2</v>
      </c>
      <c r="AO219" s="474">
        <f t="shared" si="97"/>
        <v>-3.4482717531960139E-2</v>
      </c>
      <c r="AP219" s="474">
        <f t="shared" si="97"/>
        <v>-3.3950484542134916E-2</v>
      </c>
      <c r="AQ219" s="474">
        <f t="shared" si="97"/>
        <v>-3.3418251552309694E-2</v>
      </c>
      <c r="AR219" s="474">
        <f t="shared" si="97"/>
        <v>-3.2886018562484472E-2</v>
      </c>
      <c r="AS219" s="474">
        <f t="shared" si="97"/>
        <v>-3.2353785572659249E-2</v>
      </c>
      <c r="AT219" s="474">
        <f t="shared" si="97"/>
        <v>-3.1821552582834027E-2</v>
      </c>
      <c r="AU219" s="474">
        <f t="shared" si="97"/>
        <v>-3.1289319593008805E-2</v>
      </c>
      <c r="AV219" s="474">
        <f t="shared" si="97"/>
        <v>-3.0757086603183586E-2</v>
      </c>
      <c r="AW219" s="474">
        <f t="shared" si="97"/>
        <v>-3.0224853613358367E-2</v>
      </c>
      <c r="AX219" s="474">
        <f t="shared" si="97"/>
        <v>-2.9692620623533148E-2</v>
      </c>
      <c r="AY219" s="474">
        <f t="shared" si="97"/>
        <v>-2.9160387633707929E-2</v>
      </c>
      <c r="AZ219" s="474">
        <f t="shared" si="97"/>
        <v>-2.862815464388271E-2</v>
      </c>
      <c r="BA219" s="474">
        <f t="shared" si="97"/>
        <v>-2.8095921654057492E-2</v>
      </c>
      <c r="BB219" s="474">
        <f t="shared" si="97"/>
        <v>-2.7563688664232273E-2</v>
      </c>
      <c r="BC219" s="474">
        <f t="shared" si="97"/>
        <v>-2.7031455674407054E-2</v>
      </c>
      <c r="BD219" s="474">
        <f t="shared" si="97"/>
        <v>-2.6499222684581835E-2</v>
      </c>
      <c r="BE219" s="474">
        <f t="shared" si="97"/>
        <v>-2.5966989694756616E-2</v>
      </c>
      <c r="BF219" s="474">
        <f t="shared" si="97"/>
        <v>-2.5434756704931397E-2</v>
      </c>
      <c r="BG219" s="474">
        <f t="shared" si="97"/>
        <v>-2.4902523715106178E-2</v>
      </c>
      <c r="BH219" s="474">
        <f t="shared" si="97"/>
        <v>-2.437029072528096E-2</v>
      </c>
      <c r="BI219" s="474">
        <f t="shared" si="97"/>
        <v>-2.3838057735455741E-2</v>
      </c>
      <c r="BJ219" s="474">
        <f t="shared" si="97"/>
        <v>-2.3305824745630522E-2</v>
      </c>
      <c r="BK219" s="474">
        <f t="shared" si="97"/>
        <v>-2.2773591755805303E-2</v>
      </c>
      <c r="BL219" s="474">
        <f t="shared" si="97"/>
        <v>-2.2241358765980084E-2</v>
      </c>
      <c r="BM219" s="474">
        <f t="shared" si="97"/>
        <v>-2.1709125776154865E-2</v>
      </c>
      <c r="BN219" s="474">
        <f t="shared" si="97"/>
        <v>-2.1176892786329646E-2</v>
      </c>
      <c r="BO219" s="474">
        <f t="shared" si="97"/>
        <v>-2.0644659796504428E-2</v>
      </c>
      <c r="BP219" s="474">
        <f t="shared" si="97"/>
        <v>-2.0112426806679209E-2</v>
      </c>
      <c r="BQ219" s="474">
        <f t="shared" si="97"/>
        <v>-1.958019381685399E-2</v>
      </c>
      <c r="BR219" s="474">
        <f t="shared" ref="BR219:CH219" si="98">+BQ219+($CI219-$AK219)/($CI$188-$AK$188)</f>
        <v>-1.9047960827028771E-2</v>
      </c>
      <c r="BS219" s="474">
        <f t="shared" si="98"/>
        <v>-1.8515727837203552E-2</v>
      </c>
      <c r="BT219" s="474">
        <f t="shared" si="98"/>
        <v>-1.7983494847378333E-2</v>
      </c>
      <c r="BU219" s="474">
        <f t="shared" si="98"/>
        <v>-1.7451261857553114E-2</v>
      </c>
      <c r="BV219" s="474">
        <f t="shared" si="98"/>
        <v>-1.6919028867727896E-2</v>
      </c>
      <c r="BW219" s="474">
        <f t="shared" si="98"/>
        <v>-1.6386795877902677E-2</v>
      </c>
      <c r="BX219" s="474">
        <f t="shared" si="98"/>
        <v>-1.5854562888077458E-2</v>
      </c>
      <c r="BY219" s="474">
        <f t="shared" si="98"/>
        <v>-1.5322329898252237E-2</v>
      </c>
      <c r="BZ219" s="474">
        <f t="shared" si="98"/>
        <v>-1.4790096908427017E-2</v>
      </c>
      <c r="CA219" s="474">
        <f t="shared" si="98"/>
        <v>-1.4257863918601796E-2</v>
      </c>
      <c r="CB219" s="474">
        <f t="shared" si="98"/>
        <v>-1.3725630928776576E-2</v>
      </c>
      <c r="CC219" s="474">
        <f t="shared" si="98"/>
        <v>-1.3193397938951355E-2</v>
      </c>
      <c r="CD219" s="474">
        <f t="shared" si="98"/>
        <v>-1.2661164949126134E-2</v>
      </c>
      <c r="CE219" s="474">
        <f t="shared" si="98"/>
        <v>-1.2128931959300914E-2</v>
      </c>
      <c r="CF219" s="474">
        <f t="shared" si="98"/>
        <v>-1.1596698969475693E-2</v>
      </c>
      <c r="CG219" s="474">
        <f t="shared" si="98"/>
        <v>-1.1064465979650473E-2</v>
      </c>
      <c r="CH219" s="474">
        <f t="shared" si="98"/>
        <v>-1.0532232989825252E-2</v>
      </c>
      <c r="CI219" s="474">
        <v>-0.01</v>
      </c>
    </row>
    <row r="220" spans="1:87" ht="14.25" customHeight="1" x14ac:dyDescent="0.35">
      <c r="A220" s="72" t="s">
        <v>146</v>
      </c>
      <c r="B220" s="475">
        <v>-6.1440512806096838E-2</v>
      </c>
      <c r="C220" s="474">
        <f>+B220/2</f>
        <v>-3.0720256403048419E-2</v>
      </c>
      <c r="D220" s="474">
        <f t="shared" ref="D220:AJ220" si="99">C220+($AK220-$C220)/($AK$188-$C$188)</f>
        <v>-3.0110837097076407E-2</v>
      </c>
      <c r="E220" s="474">
        <f t="shared" si="99"/>
        <v>-2.9501417791104396E-2</v>
      </c>
      <c r="F220" s="474">
        <f t="shared" si="99"/>
        <v>-2.8891998485132384E-2</v>
      </c>
      <c r="G220" s="474">
        <f t="shared" si="99"/>
        <v>-2.8282579179160373E-2</v>
      </c>
      <c r="H220" s="474">
        <f t="shared" si="99"/>
        <v>-2.7673159873188361E-2</v>
      </c>
      <c r="I220" s="474">
        <f t="shared" si="99"/>
        <v>-2.706374056721635E-2</v>
      </c>
      <c r="J220" s="474">
        <f t="shared" si="99"/>
        <v>-2.6454321261244338E-2</v>
      </c>
      <c r="K220" s="474">
        <f t="shared" si="99"/>
        <v>-2.5844901955272327E-2</v>
      </c>
      <c r="L220" s="474">
        <f t="shared" si="99"/>
        <v>-2.5235482649300315E-2</v>
      </c>
      <c r="M220" s="474">
        <f t="shared" si="99"/>
        <v>-2.4626063343328303E-2</v>
      </c>
      <c r="N220" s="474">
        <f t="shared" si="99"/>
        <v>-2.4016644037356292E-2</v>
      </c>
      <c r="O220" s="474">
        <f t="shared" si="99"/>
        <v>-2.340722473138428E-2</v>
      </c>
      <c r="P220" s="474">
        <f t="shared" si="99"/>
        <v>-2.2797805425412269E-2</v>
      </c>
      <c r="Q220" s="474">
        <f t="shared" si="99"/>
        <v>-2.2188386119440257E-2</v>
      </c>
      <c r="R220" s="474">
        <f t="shared" si="99"/>
        <v>-2.1578966813468246E-2</v>
      </c>
      <c r="S220" s="474">
        <f t="shared" si="99"/>
        <v>-2.0969547507496234E-2</v>
      </c>
      <c r="T220" s="474">
        <f t="shared" si="99"/>
        <v>-2.0360128201524223E-2</v>
      </c>
      <c r="U220" s="474">
        <f t="shared" si="99"/>
        <v>-1.9750708895552211E-2</v>
      </c>
      <c r="V220" s="474">
        <f t="shared" si="99"/>
        <v>-1.9141289589580199E-2</v>
      </c>
      <c r="W220" s="474">
        <f t="shared" si="99"/>
        <v>-1.8531870283608188E-2</v>
      </c>
      <c r="X220" s="474">
        <f t="shared" si="99"/>
        <v>-1.7922450977636176E-2</v>
      </c>
      <c r="Y220" s="474">
        <f t="shared" si="99"/>
        <v>-1.7313031671664165E-2</v>
      </c>
      <c r="Z220" s="474">
        <f t="shared" si="99"/>
        <v>-1.6703612365692153E-2</v>
      </c>
      <c r="AA220" s="474">
        <f t="shared" si="99"/>
        <v>-1.6094193059720142E-2</v>
      </c>
      <c r="AB220" s="474">
        <f t="shared" si="99"/>
        <v>-1.548477375374813E-2</v>
      </c>
      <c r="AC220" s="474">
        <f t="shared" si="99"/>
        <v>-1.4875354447776119E-2</v>
      </c>
      <c r="AD220" s="474">
        <f t="shared" si="99"/>
        <v>-1.4265935141804107E-2</v>
      </c>
      <c r="AE220" s="474">
        <f t="shared" si="99"/>
        <v>-1.3656515835832096E-2</v>
      </c>
      <c r="AF220" s="474">
        <f t="shared" si="99"/>
        <v>-1.3047096529860084E-2</v>
      </c>
      <c r="AG220" s="474">
        <f t="shared" si="99"/>
        <v>-1.2437677223888072E-2</v>
      </c>
      <c r="AH220" s="474">
        <f t="shared" si="99"/>
        <v>-1.1828257917916061E-2</v>
      </c>
      <c r="AI220" s="474">
        <f t="shared" si="99"/>
        <v>-1.1218838611944049E-2</v>
      </c>
      <c r="AJ220" s="474">
        <f t="shared" si="99"/>
        <v>-1.0609419305972038E-2</v>
      </c>
      <c r="AK220" s="474">
        <v>-0.01</v>
      </c>
      <c r="AL220" s="474">
        <f t="shared" ref="AL220:BQ220" si="100">+AK220+($CI220-$AK220)/($CI$188-$AK$188)</f>
        <v>-0.01</v>
      </c>
      <c r="AM220" s="474">
        <f t="shared" si="100"/>
        <v>-0.01</v>
      </c>
      <c r="AN220" s="474">
        <f t="shared" si="100"/>
        <v>-0.01</v>
      </c>
      <c r="AO220" s="474">
        <f t="shared" si="100"/>
        <v>-0.01</v>
      </c>
      <c r="AP220" s="474">
        <f t="shared" si="100"/>
        <v>-0.01</v>
      </c>
      <c r="AQ220" s="474">
        <f t="shared" si="100"/>
        <v>-0.01</v>
      </c>
      <c r="AR220" s="474">
        <f t="shared" si="100"/>
        <v>-0.01</v>
      </c>
      <c r="AS220" s="474">
        <f t="shared" si="100"/>
        <v>-0.01</v>
      </c>
      <c r="AT220" s="474">
        <f t="shared" si="100"/>
        <v>-0.01</v>
      </c>
      <c r="AU220" s="474">
        <f t="shared" si="100"/>
        <v>-0.01</v>
      </c>
      <c r="AV220" s="474">
        <f t="shared" si="100"/>
        <v>-0.01</v>
      </c>
      <c r="AW220" s="474">
        <f t="shared" si="100"/>
        <v>-0.01</v>
      </c>
      <c r="AX220" s="474">
        <f t="shared" si="100"/>
        <v>-0.01</v>
      </c>
      <c r="AY220" s="474">
        <f t="shared" si="100"/>
        <v>-0.01</v>
      </c>
      <c r="AZ220" s="474">
        <f t="shared" si="100"/>
        <v>-0.01</v>
      </c>
      <c r="BA220" s="474">
        <f t="shared" si="100"/>
        <v>-0.01</v>
      </c>
      <c r="BB220" s="474">
        <f t="shared" si="100"/>
        <v>-0.01</v>
      </c>
      <c r="BC220" s="474">
        <f t="shared" si="100"/>
        <v>-0.01</v>
      </c>
      <c r="BD220" s="474">
        <f t="shared" si="100"/>
        <v>-0.01</v>
      </c>
      <c r="BE220" s="474">
        <f t="shared" si="100"/>
        <v>-0.01</v>
      </c>
      <c r="BF220" s="474">
        <f t="shared" si="100"/>
        <v>-0.01</v>
      </c>
      <c r="BG220" s="474">
        <f t="shared" si="100"/>
        <v>-0.01</v>
      </c>
      <c r="BH220" s="474">
        <f t="shared" si="100"/>
        <v>-0.01</v>
      </c>
      <c r="BI220" s="474">
        <f t="shared" si="100"/>
        <v>-0.01</v>
      </c>
      <c r="BJ220" s="474">
        <f t="shared" si="100"/>
        <v>-0.01</v>
      </c>
      <c r="BK220" s="474">
        <f t="shared" si="100"/>
        <v>-0.01</v>
      </c>
      <c r="BL220" s="474">
        <f t="shared" si="100"/>
        <v>-0.01</v>
      </c>
      <c r="BM220" s="474">
        <f t="shared" si="100"/>
        <v>-0.01</v>
      </c>
      <c r="BN220" s="474">
        <f t="shared" si="100"/>
        <v>-0.01</v>
      </c>
      <c r="BO220" s="474">
        <f t="shared" si="100"/>
        <v>-0.01</v>
      </c>
      <c r="BP220" s="474">
        <f t="shared" si="100"/>
        <v>-0.01</v>
      </c>
      <c r="BQ220" s="474">
        <f t="shared" si="100"/>
        <v>-0.01</v>
      </c>
      <c r="BR220" s="474">
        <f t="shared" ref="BR220:CH220" si="101">+BQ220+($CI220-$AK220)/($CI$188-$AK$188)</f>
        <v>-0.01</v>
      </c>
      <c r="BS220" s="474">
        <f t="shared" si="101"/>
        <v>-0.01</v>
      </c>
      <c r="BT220" s="474">
        <f t="shared" si="101"/>
        <v>-0.01</v>
      </c>
      <c r="BU220" s="474">
        <f t="shared" si="101"/>
        <v>-0.01</v>
      </c>
      <c r="BV220" s="474">
        <f t="shared" si="101"/>
        <v>-0.01</v>
      </c>
      <c r="BW220" s="474">
        <f t="shared" si="101"/>
        <v>-0.01</v>
      </c>
      <c r="BX220" s="474">
        <f t="shared" si="101"/>
        <v>-0.01</v>
      </c>
      <c r="BY220" s="474">
        <f t="shared" si="101"/>
        <v>-0.01</v>
      </c>
      <c r="BZ220" s="474">
        <f t="shared" si="101"/>
        <v>-0.01</v>
      </c>
      <c r="CA220" s="474">
        <f t="shared" si="101"/>
        <v>-0.01</v>
      </c>
      <c r="CB220" s="474">
        <f t="shared" si="101"/>
        <v>-0.01</v>
      </c>
      <c r="CC220" s="474">
        <f t="shared" si="101"/>
        <v>-0.01</v>
      </c>
      <c r="CD220" s="474">
        <f t="shared" si="101"/>
        <v>-0.01</v>
      </c>
      <c r="CE220" s="474">
        <f t="shared" si="101"/>
        <v>-0.01</v>
      </c>
      <c r="CF220" s="474">
        <f t="shared" si="101"/>
        <v>-0.01</v>
      </c>
      <c r="CG220" s="474">
        <f t="shared" si="101"/>
        <v>-0.01</v>
      </c>
      <c r="CH220" s="474">
        <f t="shared" si="101"/>
        <v>-0.01</v>
      </c>
      <c r="CI220" s="474">
        <v>-0.01</v>
      </c>
    </row>
    <row r="221" spans="1:87" ht="14.25" customHeight="1" x14ac:dyDescent="0.35">
      <c r="A221" s="72" t="s">
        <v>205</v>
      </c>
      <c r="B221" s="475">
        <v>-1.4857298195831321E-2</v>
      </c>
      <c r="C221" s="474">
        <f>+B221</f>
        <v>-1.4857298195831321E-2</v>
      </c>
      <c r="D221" s="474">
        <f t="shared" ref="D221:AJ221" si="102">C221+($AK221-$C221)/($AK$188-$C$188)</f>
        <v>-1.4857298195831321E-2</v>
      </c>
      <c r="E221" s="474">
        <f t="shared" si="102"/>
        <v>-1.4857298195831321E-2</v>
      </c>
      <c r="F221" s="474">
        <f t="shared" si="102"/>
        <v>-1.4857298195831321E-2</v>
      </c>
      <c r="G221" s="474">
        <f t="shared" si="102"/>
        <v>-1.4857298195831321E-2</v>
      </c>
      <c r="H221" s="474">
        <f t="shared" si="102"/>
        <v>-1.4857298195831321E-2</v>
      </c>
      <c r="I221" s="474">
        <f t="shared" si="102"/>
        <v>-1.4857298195831321E-2</v>
      </c>
      <c r="J221" s="474">
        <f t="shared" si="102"/>
        <v>-1.4857298195831321E-2</v>
      </c>
      <c r="K221" s="474">
        <f t="shared" si="102"/>
        <v>-1.4857298195831321E-2</v>
      </c>
      <c r="L221" s="474">
        <f t="shared" si="102"/>
        <v>-1.4857298195831321E-2</v>
      </c>
      <c r="M221" s="474">
        <f t="shared" si="102"/>
        <v>-1.4857298195831321E-2</v>
      </c>
      <c r="N221" s="474">
        <f t="shared" si="102"/>
        <v>-1.4857298195831321E-2</v>
      </c>
      <c r="O221" s="474">
        <f t="shared" si="102"/>
        <v>-1.4857298195831321E-2</v>
      </c>
      <c r="P221" s="474">
        <f t="shared" si="102"/>
        <v>-1.4857298195831321E-2</v>
      </c>
      <c r="Q221" s="474">
        <f t="shared" si="102"/>
        <v>-1.4857298195831321E-2</v>
      </c>
      <c r="R221" s="474">
        <f t="shared" si="102"/>
        <v>-1.4857298195831321E-2</v>
      </c>
      <c r="S221" s="474">
        <f t="shared" si="102"/>
        <v>-1.4857298195831321E-2</v>
      </c>
      <c r="T221" s="474">
        <f t="shared" si="102"/>
        <v>-1.4857298195831321E-2</v>
      </c>
      <c r="U221" s="474">
        <f t="shared" si="102"/>
        <v>-1.4857298195831321E-2</v>
      </c>
      <c r="V221" s="474">
        <f t="shared" si="102"/>
        <v>-1.4857298195831321E-2</v>
      </c>
      <c r="W221" s="474">
        <f t="shared" si="102"/>
        <v>-1.4857298195831321E-2</v>
      </c>
      <c r="X221" s="474">
        <f t="shared" si="102"/>
        <v>-1.4857298195831321E-2</v>
      </c>
      <c r="Y221" s="474">
        <f t="shared" si="102"/>
        <v>-1.4857298195831321E-2</v>
      </c>
      <c r="Z221" s="474">
        <f t="shared" si="102"/>
        <v>-1.4857298195831321E-2</v>
      </c>
      <c r="AA221" s="474">
        <f t="shared" si="102"/>
        <v>-1.4857298195831321E-2</v>
      </c>
      <c r="AB221" s="474">
        <f t="shared" si="102"/>
        <v>-1.4857298195831321E-2</v>
      </c>
      <c r="AC221" s="474">
        <f t="shared" si="102"/>
        <v>-1.4857298195831321E-2</v>
      </c>
      <c r="AD221" s="474">
        <f t="shared" si="102"/>
        <v>-1.4857298195831321E-2</v>
      </c>
      <c r="AE221" s="474">
        <f t="shared" si="102"/>
        <v>-1.4857298195831321E-2</v>
      </c>
      <c r="AF221" s="474">
        <f t="shared" si="102"/>
        <v>-1.4857298195831321E-2</v>
      </c>
      <c r="AG221" s="474">
        <f t="shared" si="102"/>
        <v>-1.4857298195831321E-2</v>
      </c>
      <c r="AH221" s="474">
        <f t="shared" si="102"/>
        <v>-1.4857298195831321E-2</v>
      </c>
      <c r="AI221" s="474">
        <f t="shared" si="102"/>
        <v>-1.4857298195831321E-2</v>
      </c>
      <c r="AJ221" s="474">
        <f t="shared" si="102"/>
        <v>-1.4857298195831321E-2</v>
      </c>
      <c r="AK221" s="474">
        <f>+B221</f>
        <v>-1.4857298195831321E-2</v>
      </c>
      <c r="AL221" s="474">
        <f t="shared" ref="AL221:BQ221" si="103">+AK221+($CI221-$AK221)/($CI$188-$AK$188)</f>
        <v>-1.4760152231914694E-2</v>
      </c>
      <c r="AM221" s="474">
        <f t="shared" si="103"/>
        <v>-1.4663006267998067E-2</v>
      </c>
      <c r="AN221" s="474">
        <f t="shared" si="103"/>
        <v>-1.4565860304081441E-2</v>
      </c>
      <c r="AO221" s="474">
        <f t="shared" si="103"/>
        <v>-1.4468714340164814E-2</v>
      </c>
      <c r="AP221" s="474">
        <f t="shared" si="103"/>
        <v>-1.4371568376248187E-2</v>
      </c>
      <c r="AQ221" s="474">
        <f t="shared" si="103"/>
        <v>-1.427442241233156E-2</v>
      </c>
      <c r="AR221" s="474">
        <f t="shared" si="103"/>
        <v>-1.4177276448414933E-2</v>
      </c>
      <c r="AS221" s="474">
        <f t="shared" si="103"/>
        <v>-1.4080130484498306E-2</v>
      </c>
      <c r="AT221" s="474">
        <f t="shared" si="103"/>
        <v>-1.3982984520581679E-2</v>
      </c>
      <c r="AU221" s="474">
        <f t="shared" si="103"/>
        <v>-1.3885838556665052E-2</v>
      </c>
      <c r="AV221" s="474">
        <f t="shared" si="103"/>
        <v>-1.3788692592748425E-2</v>
      </c>
      <c r="AW221" s="474">
        <f t="shared" si="103"/>
        <v>-1.3691546628831798E-2</v>
      </c>
      <c r="AX221" s="474">
        <f t="shared" si="103"/>
        <v>-1.3594400664915171E-2</v>
      </c>
      <c r="AY221" s="474">
        <f t="shared" si="103"/>
        <v>-1.3497254700998544E-2</v>
      </c>
      <c r="AZ221" s="474">
        <f t="shared" si="103"/>
        <v>-1.3400108737081917E-2</v>
      </c>
      <c r="BA221" s="474">
        <f t="shared" si="103"/>
        <v>-1.330296277316529E-2</v>
      </c>
      <c r="BB221" s="474">
        <f t="shared" si="103"/>
        <v>-1.3205816809248663E-2</v>
      </c>
      <c r="BC221" s="474">
        <f t="shared" si="103"/>
        <v>-1.3108670845332036E-2</v>
      </c>
      <c r="BD221" s="474">
        <f t="shared" si="103"/>
        <v>-1.3011524881415409E-2</v>
      </c>
      <c r="BE221" s="474">
        <f t="shared" si="103"/>
        <v>-1.2914378917498782E-2</v>
      </c>
      <c r="BF221" s="474">
        <f t="shared" si="103"/>
        <v>-1.2817232953582156E-2</v>
      </c>
      <c r="BG221" s="474">
        <f t="shared" si="103"/>
        <v>-1.2720086989665529E-2</v>
      </c>
      <c r="BH221" s="474">
        <f t="shared" si="103"/>
        <v>-1.2622941025748902E-2</v>
      </c>
      <c r="BI221" s="474">
        <f t="shared" si="103"/>
        <v>-1.2525795061832275E-2</v>
      </c>
      <c r="BJ221" s="474">
        <f t="shared" si="103"/>
        <v>-1.2428649097915648E-2</v>
      </c>
      <c r="BK221" s="474">
        <f t="shared" si="103"/>
        <v>-1.2331503133999021E-2</v>
      </c>
      <c r="BL221" s="474">
        <f t="shared" si="103"/>
        <v>-1.2234357170082394E-2</v>
      </c>
      <c r="BM221" s="474">
        <f t="shared" si="103"/>
        <v>-1.2137211206165767E-2</v>
      </c>
      <c r="BN221" s="474">
        <f t="shared" si="103"/>
        <v>-1.204006524224914E-2</v>
      </c>
      <c r="BO221" s="474">
        <f t="shared" si="103"/>
        <v>-1.1942919278332513E-2</v>
      </c>
      <c r="BP221" s="474">
        <f t="shared" si="103"/>
        <v>-1.1845773314415886E-2</v>
      </c>
      <c r="BQ221" s="474">
        <f t="shared" si="103"/>
        <v>-1.1748627350499259E-2</v>
      </c>
      <c r="BR221" s="474">
        <f t="shared" ref="BR221:CH221" si="104">+BQ221+($CI221-$AK221)/($CI$188-$AK$188)</f>
        <v>-1.1651481386582632E-2</v>
      </c>
      <c r="BS221" s="474">
        <f t="shared" si="104"/>
        <v>-1.1554335422666005E-2</v>
      </c>
      <c r="BT221" s="474">
        <f t="shared" si="104"/>
        <v>-1.1457189458749378E-2</v>
      </c>
      <c r="BU221" s="474">
        <f t="shared" si="104"/>
        <v>-1.1360043494832751E-2</v>
      </c>
      <c r="BV221" s="474">
        <f t="shared" si="104"/>
        <v>-1.1262897530916124E-2</v>
      </c>
      <c r="BW221" s="474">
        <f t="shared" si="104"/>
        <v>-1.1165751566999498E-2</v>
      </c>
      <c r="BX221" s="474">
        <f t="shared" si="104"/>
        <v>-1.1068605603082871E-2</v>
      </c>
      <c r="BY221" s="474">
        <f t="shared" si="104"/>
        <v>-1.0971459639166244E-2</v>
      </c>
      <c r="BZ221" s="474">
        <f t="shared" si="104"/>
        <v>-1.0874313675249617E-2</v>
      </c>
      <c r="CA221" s="474">
        <f t="shared" si="104"/>
        <v>-1.077716771133299E-2</v>
      </c>
      <c r="CB221" s="474">
        <f t="shared" si="104"/>
        <v>-1.0680021747416363E-2</v>
      </c>
      <c r="CC221" s="474">
        <f t="shared" si="104"/>
        <v>-1.0582875783499736E-2</v>
      </c>
      <c r="CD221" s="474">
        <f t="shared" si="104"/>
        <v>-1.0485729819583109E-2</v>
      </c>
      <c r="CE221" s="474">
        <f t="shared" si="104"/>
        <v>-1.0388583855666482E-2</v>
      </c>
      <c r="CF221" s="474">
        <f t="shared" si="104"/>
        <v>-1.0291437891749855E-2</v>
      </c>
      <c r="CG221" s="474">
        <f t="shared" si="104"/>
        <v>-1.0194291927833228E-2</v>
      </c>
      <c r="CH221" s="474">
        <f t="shared" si="104"/>
        <v>-1.0097145963916601E-2</v>
      </c>
      <c r="CI221" s="474">
        <v>-0.01</v>
      </c>
    </row>
    <row r="222" spans="1:87" ht="14.25" customHeight="1" x14ac:dyDescent="0.35">
      <c r="A222" s="72" t="s">
        <v>148</v>
      </c>
      <c r="B222" s="475">
        <v>-4.3225211619533153E-2</v>
      </c>
      <c r="C222" s="474">
        <f>+B222</f>
        <v>-4.3225211619533153E-2</v>
      </c>
      <c r="D222" s="474">
        <f t="shared" ref="D222:AJ222" si="105">C222+($AK222-$C222)/($AK$188-$C$188)</f>
        <v>-4.2589546742775312E-2</v>
      </c>
      <c r="E222" s="474">
        <f t="shared" si="105"/>
        <v>-4.1953881866017471E-2</v>
      </c>
      <c r="F222" s="474">
        <f t="shared" si="105"/>
        <v>-4.131821698925963E-2</v>
      </c>
      <c r="G222" s="474">
        <f t="shared" si="105"/>
        <v>-4.0682552112501789E-2</v>
      </c>
      <c r="H222" s="474">
        <f t="shared" si="105"/>
        <v>-4.0046887235743948E-2</v>
      </c>
      <c r="I222" s="474">
        <f t="shared" si="105"/>
        <v>-3.9411222358986107E-2</v>
      </c>
      <c r="J222" s="474">
        <f t="shared" si="105"/>
        <v>-3.8775557482228266E-2</v>
      </c>
      <c r="K222" s="474">
        <f t="shared" si="105"/>
        <v>-3.8139892605470425E-2</v>
      </c>
      <c r="L222" s="474">
        <f t="shared" si="105"/>
        <v>-3.7504227728712584E-2</v>
      </c>
      <c r="M222" s="474">
        <f t="shared" si="105"/>
        <v>-3.6868562851954743E-2</v>
      </c>
      <c r="N222" s="474">
        <f t="shared" si="105"/>
        <v>-3.6232897975196902E-2</v>
      </c>
      <c r="O222" s="474">
        <f t="shared" si="105"/>
        <v>-3.5597233098439061E-2</v>
      </c>
      <c r="P222" s="474">
        <f t="shared" si="105"/>
        <v>-3.496156822168122E-2</v>
      </c>
      <c r="Q222" s="474">
        <f t="shared" si="105"/>
        <v>-3.4325903344923379E-2</v>
      </c>
      <c r="R222" s="474">
        <f t="shared" si="105"/>
        <v>-3.3690238468165538E-2</v>
      </c>
      <c r="S222" s="474">
        <f t="shared" si="105"/>
        <v>-3.3054573591407697E-2</v>
      </c>
      <c r="T222" s="474">
        <f t="shared" si="105"/>
        <v>-3.2418908714649856E-2</v>
      </c>
      <c r="U222" s="474">
        <f t="shared" si="105"/>
        <v>-3.1783243837892015E-2</v>
      </c>
      <c r="V222" s="474">
        <f t="shared" si="105"/>
        <v>-3.1147578961134174E-2</v>
      </c>
      <c r="W222" s="474">
        <f t="shared" si="105"/>
        <v>-3.0511914084376333E-2</v>
      </c>
      <c r="X222" s="474">
        <f t="shared" si="105"/>
        <v>-2.9876249207618492E-2</v>
      </c>
      <c r="Y222" s="474">
        <f t="shared" si="105"/>
        <v>-2.9240584330860651E-2</v>
      </c>
      <c r="Z222" s="474">
        <f t="shared" si="105"/>
        <v>-2.860491945410281E-2</v>
      </c>
      <c r="AA222" s="474">
        <f t="shared" si="105"/>
        <v>-2.7969254577344969E-2</v>
      </c>
      <c r="AB222" s="474">
        <f t="shared" si="105"/>
        <v>-2.7333589700587128E-2</v>
      </c>
      <c r="AC222" s="474">
        <f t="shared" si="105"/>
        <v>-2.6697924823829287E-2</v>
      </c>
      <c r="AD222" s="474">
        <f t="shared" si="105"/>
        <v>-2.6062259947071446E-2</v>
      </c>
      <c r="AE222" s="474">
        <f t="shared" si="105"/>
        <v>-2.5426595070313605E-2</v>
      </c>
      <c r="AF222" s="474">
        <f t="shared" si="105"/>
        <v>-2.4790930193555764E-2</v>
      </c>
      <c r="AG222" s="474">
        <f t="shared" si="105"/>
        <v>-2.4155265316797923E-2</v>
      </c>
      <c r="AH222" s="474">
        <f t="shared" si="105"/>
        <v>-2.3519600440040082E-2</v>
      </c>
      <c r="AI222" s="474">
        <f t="shared" si="105"/>
        <v>-2.2883935563282241E-2</v>
      </c>
      <c r="AJ222" s="474">
        <f t="shared" si="105"/>
        <v>-2.22482706865244E-2</v>
      </c>
      <c r="AK222" s="474">
        <f>+B222/2</f>
        <v>-2.1612605809766577E-2</v>
      </c>
      <c r="AL222" s="474">
        <f t="shared" ref="AL222:BQ222" si="106">+AK222+($CI222-$AK222)/($CI$188-$AK$188)</f>
        <v>-2.1380353693571247E-2</v>
      </c>
      <c r="AM222" s="474">
        <f t="shared" si="106"/>
        <v>-2.1148101577375917E-2</v>
      </c>
      <c r="AN222" s="474">
        <f t="shared" si="106"/>
        <v>-2.0915849461180587E-2</v>
      </c>
      <c r="AO222" s="474">
        <f t="shared" si="106"/>
        <v>-2.0683597344985257E-2</v>
      </c>
      <c r="AP222" s="474">
        <f t="shared" si="106"/>
        <v>-2.0451345228789927E-2</v>
      </c>
      <c r="AQ222" s="474">
        <f t="shared" si="106"/>
        <v>-2.0219093112594597E-2</v>
      </c>
      <c r="AR222" s="474">
        <f t="shared" si="106"/>
        <v>-1.9986840996399267E-2</v>
      </c>
      <c r="AS222" s="474">
        <f t="shared" si="106"/>
        <v>-1.9754588880203938E-2</v>
      </c>
      <c r="AT222" s="474">
        <f t="shared" si="106"/>
        <v>-1.9522336764008608E-2</v>
      </c>
      <c r="AU222" s="474">
        <f t="shared" si="106"/>
        <v>-1.9290084647813278E-2</v>
      </c>
      <c r="AV222" s="474">
        <f t="shared" si="106"/>
        <v>-1.9057832531617948E-2</v>
      </c>
      <c r="AW222" s="474">
        <f t="shared" si="106"/>
        <v>-1.8825580415422618E-2</v>
      </c>
      <c r="AX222" s="474">
        <f t="shared" si="106"/>
        <v>-1.8593328299227288E-2</v>
      </c>
      <c r="AY222" s="474">
        <f t="shared" si="106"/>
        <v>-1.8361076183031958E-2</v>
      </c>
      <c r="AZ222" s="474">
        <f t="shared" si="106"/>
        <v>-1.8128824066836628E-2</v>
      </c>
      <c r="BA222" s="474">
        <f t="shared" si="106"/>
        <v>-1.7896571950641298E-2</v>
      </c>
      <c r="BB222" s="474">
        <f t="shared" si="106"/>
        <v>-1.7664319834445968E-2</v>
      </c>
      <c r="BC222" s="474">
        <f t="shared" si="106"/>
        <v>-1.7432067718250639E-2</v>
      </c>
      <c r="BD222" s="474">
        <f t="shared" si="106"/>
        <v>-1.7199815602055309E-2</v>
      </c>
      <c r="BE222" s="474">
        <f t="shared" si="106"/>
        <v>-1.6967563485859979E-2</v>
      </c>
      <c r="BF222" s="474">
        <f t="shared" si="106"/>
        <v>-1.6735311369664649E-2</v>
      </c>
      <c r="BG222" s="474">
        <f t="shared" si="106"/>
        <v>-1.6503059253469319E-2</v>
      </c>
      <c r="BH222" s="474">
        <f t="shared" si="106"/>
        <v>-1.6270807137273989E-2</v>
      </c>
      <c r="BI222" s="474">
        <f t="shared" si="106"/>
        <v>-1.6038555021078659E-2</v>
      </c>
      <c r="BJ222" s="474">
        <f t="shared" si="106"/>
        <v>-1.5806302904883329E-2</v>
      </c>
      <c r="BK222" s="474">
        <f t="shared" si="106"/>
        <v>-1.5574050788687998E-2</v>
      </c>
      <c r="BL222" s="474">
        <f t="shared" si="106"/>
        <v>-1.5341798672492666E-2</v>
      </c>
      <c r="BM222" s="474">
        <f t="shared" si="106"/>
        <v>-1.5109546556297334E-2</v>
      </c>
      <c r="BN222" s="474">
        <f t="shared" si="106"/>
        <v>-1.4877294440102003E-2</v>
      </c>
      <c r="BO222" s="474">
        <f t="shared" si="106"/>
        <v>-1.4645042323906671E-2</v>
      </c>
      <c r="BP222" s="474">
        <f t="shared" si="106"/>
        <v>-1.4412790207711339E-2</v>
      </c>
      <c r="BQ222" s="474">
        <f t="shared" si="106"/>
        <v>-1.4180538091516008E-2</v>
      </c>
      <c r="BR222" s="474">
        <f t="shared" ref="BR222:CH222" si="107">+BQ222+($CI222-$AK222)/($CI$188-$AK$188)</f>
        <v>-1.3948285975320676E-2</v>
      </c>
      <c r="BS222" s="474">
        <f t="shared" si="107"/>
        <v>-1.3716033859125345E-2</v>
      </c>
      <c r="BT222" s="474">
        <f t="shared" si="107"/>
        <v>-1.3483781742930013E-2</v>
      </c>
      <c r="BU222" s="474">
        <f t="shared" si="107"/>
        <v>-1.3251529626734681E-2</v>
      </c>
      <c r="BV222" s="474">
        <f t="shared" si="107"/>
        <v>-1.301927751053935E-2</v>
      </c>
      <c r="BW222" s="474">
        <f t="shared" si="107"/>
        <v>-1.2787025394344018E-2</v>
      </c>
      <c r="BX222" s="474">
        <f t="shared" si="107"/>
        <v>-1.2554773278148686E-2</v>
      </c>
      <c r="BY222" s="474">
        <f t="shared" si="107"/>
        <v>-1.2322521161953355E-2</v>
      </c>
      <c r="BZ222" s="474">
        <f t="shared" si="107"/>
        <v>-1.2090269045758023E-2</v>
      </c>
      <c r="CA222" s="474">
        <f t="shared" si="107"/>
        <v>-1.1858016929562691E-2</v>
      </c>
      <c r="CB222" s="474">
        <f t="shared" si="107"/>
        <v>-1.162576481336736E-2</v>
      </c>
      <c r="CC222" s="474">
        <f t="shared" si="107"/>
        <v>-1.1393512697172028E-2</v>
      </c>
      <c r="CD222" s="474">
        <f t="shared" si="107"/>
        <v>-1.1161260580976697E-2</v>
      </c>
      <c r="CE222" s="474">
        <f t="shared" si="107"/>
        <v>-1.0929008464781365E-2</v>
      </c>
      <c r="CF222" s="474">
        <f t="shared" si="107"/>
        <v>-1.0696756348586033E-2</v>
      </c>
      <c r="CG222" s="474">
        <f t="shared" si="107"/>
        <v>-1.0464504232390702E-2</v>
      </c>
      <c r="CH222" s="474">
        <f t="shared" si="107"/>
        <v>-1.023225211619537E-2</v>
      </c>
      <c r="CI222" s="474">
        <v>-0.01</v>
      </c>
    </row>
    <row r="223" spans="1:87" ht="14.25" customHeight="1" x14ac:dyDescent="0.35">
      <c r="A223" s="72" t="s">
        <v>149</v>
      </c>
      <c r="B223" s="475">
        <v>-4.3848823714911611E-2</v>
      </c>
      <c r="C223" s="474">
        <f>+B223</f>
        <v>-4.3848823714911611E-2</v>
      </c>
      <c r="D223" s="474">
        <f t="shared" ref="D223:AJ223" si="108">C223+($AK223-$C223)/($AK$188-$C$188)</f>
        <v>-4.3848823714911611E-2</v>
      </c>
      <c r="E223" s="474">
        <f t="shared" si="108"/>
        <v>-4.3848823714911611E-2</v>
      </c>
      <c r="F223" s="474">
        <f t="shared" si="108"/>
        <v>-4.3848823714911611E-2</v>
      </c>
      <c r="G223" s="474">
        <f t="shared" si="108"/>
        <v>-4.3848823714911611E-2</v>
      </c>
      <c r="H223" s="474">
        <f t="shared" si="108"/>
        <v>-4.3848823714911611E-2</v>
      </c>
      <c r="I223" s="474">
        <f t="shared" si="108"/>
        <v>-4.3848823714911611E-2</v>
      </c>
      <c r="J223" s="474">
        <f t="shared" si="108"/>
        <v>-4.3848823714911611E-2</v>
      </c>
      <c r="K223" s="474">
        <f t="shared" si="108"/>
        <v>-4.3848823714911611E-2</v>
      </c>
      <c r="L223" s="474">
        <f t="shared" si="108"/>
        <v>-4.3848823714911611E-2</v>
      </c>
      <c r="M223" s="474">
        <f t="shared" si="108"/>
        <v>-4.3848823714911611E-2</v>
      </c>
      <c r="N223" s="474">
        <f t="shared" si="108"/>
        <v>-4.3848823714911611E-2</v>
      </c>
      <c r="O223" s="474">
        <f t="shared" si="108"/>
        <v>-4.3848823714911611E-2</v>
      </c>
      <c r="P223" s="474">
        <f t="shared" si="108"/>
        <v>-4.3848823714911611E-2</v>
      </c>
      <c r="Q223" s="474">
        <f t="shared" si="108"/>
        <v>-4.3848823714911611E-2</v>
      </c>
      <c r="R223" s="474">
        <f t="shared" si="108"/>
        <v>-4.3848823714911611E-2</v>
      </c>
      <c r="S223" s="474">
        <f t="shared" si="108"/>
        <v>-4.3848823714911611E-2</v>
      </c>
      <c r="T223" s="474">
        <f t="shared" si="108"/>
        <v>-4.3848823714911611E-2</v>
      </c>
      <c r="U223" s="474">
        <f t="shared" si="108"/>
        <v>-4.3848823714911611E-2</v>
      </c>
      <c r="V223" s="474">
        <f t="shared" si="108"/>
        <v>-4.3848823714911611E-2</v>
      </c>
      <c r="W223" s="474">
        <f t="shared" si="108"/>
        <v>-4.3848823714911611E-2</v>
      </c>
      <c r="X223" s="474">
        <f t="shared" si="108"/>
        <v>-4.3848823714911611E-2</v>
      </c>
      <c r="Y223" s="474">
        <f t="shared" si="108"/>
        <v>-4.3848823714911611E-2</v>
      </c>
      <c r="Z223" s="474">
        <f t="shared" si="108"/>
        <v>-4.3848823714911611E-2</v>
      </c>
      <c r="AA223" s="474">
        <f t="shared" si="108"/>
        <v>-4.3848823714911611E-2</v>
      </c>
      <c r="AB223" s="474">
        <f t="shared" si="108"/>
        <v>-4.3848823714911611E-2</v>
      </c>
      <c r="AC223" s="474">
        <f t="shared" si="108"/>
        <v>-4.3848823714911611E-2</v>
      </c>
      <c r="AD223" s="474">
        <f t="shared" si="108"/>
        <v>-4.3848823714911611E-2</v>
      </c>
      <c r="AE223" s="474">
        <f t="shared" si="108"/>
        <v>-4.3848823714911611E-2</v>
      </c>
      <c r="AF223" s="474">
        <f t="shared" si="108"/>
        <v>-4.3848823714911611E-2</v>
      </c>
      <c r="AG223" s="474">
        <f t="shared" si="108"/>
        <v>-4.3848823714911611E-2</v>
      </c>
      <c r="AH223" s="474">
        <f t="shared" si="108"/>
        <v>-4.3848823714911611E-2</v>
      </c>
      <c r="AI223" s="474">
        <f t="shared" si="108"/>
        <v>-4.3848823714911611E-2</v>
      </c>
      <c r="AJ223" s="474">
        <f t="shared" si="108"/>
        <v>-4.3848823714911611E-2</v>
      </c>
      <c r="AK223" s="474">
        <f>+B223</f>
        <v>-4.3848823714911611E-2</v>
      </c>
      <c r="AL223" s="474">
        <f t="shared" ref="AL223:BQ223" si="109">+AK223+($CI223-$AK223)/($CI$188-$AK$188)</f>
        <v>-4.3171847240613376E-2</v>
      </c>
      <c r="AM223" s="474">
        <f t="shared" si="109"/>
        <v>-4.249487076631514E-2</v>
      </c>
      <c r="AN223" s="474">
        <f t="shared" si="109"/>
        <v>-4.1817894292016905E-2</v>
      </c>
      <c r="AO223" s="474">
        <f t="shared" si="109"/>
        <v>-4.114091781771867E-2</v>
      </c>
      <c r="AP223" s="474">
        <f t="shared" si="109"/>
        <v>-4.0463941343420434E-2</v>
      </c>
      <c r="AQ223" s="474">
        <f t="shared" si="109"/>
        <v>-3.9786964869122199E-2</v>
      </c>
      <c r="AR223" s="474">
        <f t="shared" si="109"/>
        <v>-3.9109988394823963E-2</v>
      </c>
      <c r="AS223" s="474">
        <f t="shared" si="109"/>
        <v>-3.8433011920525728E-2</v>
      </c>
      <c r="AT223" s="474">
        <f t="shared" si="109"/>
        <v>-3.7756035446227493E-2</v>
      </c>
      <c r="AU223" s="474">
        <f t="shared" si="109"/>
        <v>-3.7079058971929257E-2</v>
      </c>
      <c r="AV223" s="474">
        <f t="shared" si="109"/>
        <v>-3.6402082497631022E-2</v>
      </c>
      <c r="AW223" s="474">
        <f t="shared" si="109"/>
        <v>-3.5725106023332787E-2</v>
      </c>
      <c r="AX223" s="474">
        <f t="shared" si="109"/>
        <v>-3.5048129549034551E-2</v>
      </c>
      <c r="AY223" s="474">
        <f t="shared" si="109"/>
        <v>-3.4371153074736316E-2</v>
      </c>
      <c r="AZ223" s="474">
        <f t="shared" si="109"/>
        <v>-3.369417660043808E-2</v>
      </c>
      <c r="BA223" s="474">
        <f t="shared" si="109"/>
        <v>-3.3017200126139845E-2</v>
      </c>
      <c r="BB223" s="474">
        <f t="shared" si="109"/>
        <v>-3.234022365184161E-2</v>
      </c>
      <c r="BC223" s="474">
        <f t="shared" si="109"/>
        <v>-3.1663247177543374E-2</v>
      </c>
      <c r="BD223" s="474">
        <f t="shared" si="109"/>
        <v>-3.0986270703245142E-2</v>
      </c>
      <c r="BE223" s="474">
        <f t="shared" si="109"/>
        <v>-3.0309294228946911E-2</v>
      </c>
      <c r="BF223" s="474">
        <f t="shared" si="109"/>
        <v>-2.9632317754648679E-2</v>
      </c>
      <c r="BG223" s="474">
        <f t="shared" si="109"/>
        <v>-2.8955341280350447E-2</v>
      </c>
      <c r="BH223" s="474">
        <f t="shared" si="109"/>
        <v>-2.8278364806052215E-2</v>
      </c>
      <c r="BI223" s="474">
        <f t="shared" si="109"/>
        <v>-2.7601388331753983E-2</v>
      </c>
      <c r="BJ223" s="474">
        <f t="shared" si="109"/>
        <v>-2.6924411857455751E-2</v>
      </c>
      <c r="BK223" s="474">
        <f t="shared" si="109"/>
        <v>-2.6247435383157519E-2</v>
      </c>
      <c r="BL223" s="474">
        <f t="shared" si="109"/>
        <v>-2.5570458908859287E-2</v>
      </c>
      <c r="BM223" s="474">
        <f t="shared" si="109"/>
        <v>-2.4893482434561055E-2</v>
      </c>
      <c r="BN223" s="474">
        <f t="shared" si="109"/>
        <v>-2.4216505960262823E-2</v>
      </c>
      <c r="BO223" s="474">
        <f t="shared" si="109"/>
        <v>-2.3539529485964591E-2</v>
      </c>
      <c r="BP223" s="474">
        <f t="shared" si="109"/>
        <v>-2.286255301166636E-2</v>
      </c>
      <c r="BQ223" s="474">
        <f t="shared" si="109"/>
        <v>-2.2185576537368128E-2</v>
      </c>
      <c r="BR223" s="474">
        <f t="shared" ref="BR223:CH223" si="110">+BQ223+($CI223-$AK223)/($CI$188-$AK$188)</f>
        <v>-2.1508600063069896E-2</v>
      </c>
      <c r="BS223" s="474">
        <f t="shared" si="110"/>
        <v>-2.0831623588771664E-2</v>
      </c>
      <c r="BT223" s="474">
        <f t="shared" si="110"/>
        <v>-2.0154647114473432E-2</v>
      </c>
      <c r="BU223" s="474">
        <f t="shared" si="110"/>
        <v>-1.94776706401752E-2</v>
      </c>
      <c r="BV223" s="474">
        <f t="shared" si="110"/>
        <v>-1.8800694165876968E-2</v>
      </c>
      <c r="BW223" s="474">
        <f t="shared" si="110"/>
        <v>-1.8123717691578736E-2</v>
      </c>
      <c r="BX223" s="474">
        <f t="shared" si="110"/>
        <v>-1.7446741217280504E-2</v>
      </c>
      <c r="BY223" s="474">
        <f t="shared" si="110"/>
        <v>-1.6769764742982272E-2</v>
      </c>
      <c r="BZ223" s="474">
        <f t="shared" si="110"/>
        <v>-1.6092788268684041E-2</v>
      </c>
      <c r="CA223" s="474">
        <f t="shared" si="110"/>
        <v>-1.5415811794385809E-2</v>
      </c>
      <c r="CB223" s="474">
        <f t="shared" si="110"/>
        <v>-1.4738835320087577E-2</v>
      </c>
      <c r="CC223" s="474">
        <f t="shared" si="110"/>
        <v>-1.4061858845789345E-2</v>
      </c>
      <c r="CD223" s="474">
        <f t="shared" si="110"/>
        <v>-1.3384882371491113E-2</v>
      </c>
      <c r="CE223" s="474">
        <f t="shared" si="110"/>
        <v>-1.2707905897192881E-2</v>
      </c>
      <c r="CF223" s="474">
        <f t="shared" si="110"/>
        <v>-1.2030929422894649E-2</v>
      </c>
      <c r="CG223" s="474">
        <f t="shared" si="110"/>
        <v>-1.1353952948596417E-2</v>
      </c>
      <c r="CH223" s="474">
        <f t="shared" si="110"/>
        <v>-1.0676976474298185E-2</v>
      </c>
      <c r="CI223" s="474">
        <v>-0.01</v>
      </c>
    </row>
    <row r="225" spans="1:97" ht="14.25" customHeight="1" x14ac:dyDescent="0.35">
      <c r="A225" s="96" t="s">
        <v>620</v>
      </c>
    </row>
    <row r="226" spans="1:97" ht="14.25" customHeight="1" x14ac:dyDescent="0.35">
      <c r="A226" s="127" t="s">
        <v>1316</v>
      </c>
      <c r="B226" s="90">
        <v>2005</v>
      </c>
      <c r="C226" s="90">
        <f t="shared" ref="C226:AH226" si="111">1+B226</f>
        <v>2006</v>
      </c>
      <c r="D226" s="90">
        <f t="shared" si="111"/>
        <v>2007</v>
      </c>
      <c r="E226" s="90">
        <f t="shared" si="111"/>
        <v>2008</v>
      </c>
      <c r="F226" s="90">
        <f t="shared" si="111"/>
        <v>2009</v>
      </c>
      <c r="G226" s="90">
        <f t="shared" si="111"/>
        <v>2010</v>
      </c>
      <c r="H226" s="90">
        <f t="shared" si="111"/>
        <v>2011</v>
      </c>
      <c r="I226" s="90">
        <f t="shared" si="111"/>
        <v>2012</v>
      </c>
      <c r="J226" s="90">
        <f t="shared" si="111"/>
        <v>2013</v>
      </c>
      <c r="K226" s="90">
        <f t="shared" si="111"/>
        <v>2014</v>
      </c>
      <c r="L226" s="90">
        <f t="shared" si="111"/>
        <v>2015</v>
      </c>
      <c r="M226" s="90">
        <f t="shared" si="111"/>
        <v>2016</v>
      </c>
      <c r="N226" s="90">
        <f t="shared" si="111"/>
        <v>2017</v>
      </c>
      <c r="O226" s="90">
        <f t="shared" si="111"/>
        <v>2018</v>
      </c>
      <c r="P226" s="90">
        <f t="shared" si="111"/>
        <v>2019</v>
      </c>
      <c r="Q226" s="90">
        <f t="shared" si="111"/>
        <v>2020</v>
      </c>
      <c r="R226" s="90">
        <f t="shared" si="111"/>
        <v>2021</v>
      </c>
      <c r="S226" s="90">
        <f t="shared" si="111"/>
        <v>2022</v>
      </c>
      <c r="T226" s="90">
        <f t="shared" si="111"/>
        <v>2023</v>
      </c>
      <c r="U226" s="90">
        <f t="shared" si="111"/>
        <v>2024</v>
      </c>
      <c r="V226" s="90">
        <f t="shared" si="111"/>
        <v>2025</v>
      </c>
      <c r="W226" s="90">
        <f t="shared" si="111"/>
        <v>2026</v>
      </c>
      <c r="X226" s="90">
        <f t="shared" si="111"/>
        <v>2027</v>
      </c>
      <c r="Y226" s="90">
        <f t="shared" si="111"/>
        <v>2028</v>
      </c>
      <c r="Z226" s="90">
        <f t="shared" si="111"/>
        <v>2029</v>
      </c>
      <c r="AA226" s="90">
        <f t="shared" si="111"/>
        <v>2030</v>
      </c>
      <c r="AB226" s="90">
        <f t="shared" si="111"/>
        <v>2031</v>
      </c>
      <c r="AC226" s="90">
        <f t="shared" si="111"/>
        <v>2032</v>
      </c>
      <c r="AD226" s="90">
        <f t="shared" si="111"/>
        <v>2033</v>
      </c>
      <c r="AE226" s="90">
        <f t="shared" si="111"/>
        <v>2034</v>
      </c>
      <c r="AF226" s="90">
        <f t="shared" si="111"/>
        <v>2035</v>
      </c>
      <c r="AG226" s="90">
        <f t="shared" si="111"/>
        <v>2036</v>
      </c>
      <c r="AH226" s="90">
        <f t="shared" si="111"/>
        <v>2037</v>
      </c>
      <c r="AI226" s="90">
        <f t="shared" ref="AI226:BN226" si="112">1+AH226</f>
        <v>2038</v>
      </c>
      <c r="AJ226" s="90">
        <f t="shared" si="112"/>
        <v>2039</v>
      </c>
      <c r="AK226" s="90">
        <f t="shared" si="112"/>
        <v>2040</v>
      </c>
      <c r="AL226" s="90">
        <f t="shared" si="112"/>
        <v>2041</v>
      </c>
      <c r="AM226" s="90">
        <f t="shared" si="112"/>
        <v>2042</v>
      </c>
      <c r="AN226" s="90">
        <f t="shared" si="112"/>
        <v>2043</v>
      </c>
      <c r="AO226" s="90">
        <f t="shared" si="112"/>
        <v>2044</v>
      </c>
      <c r="AP226" s="90">
        <f t="shared" si="112"/>
        <v>2045</v>
      </c>
      <c r="AQ226" s="90">
        <f t="shared" si="112"/>
        <v>2046</v>
      </c>
      <c r="AR226" s="90">
        <f t="shared" si="112"/>
        <v>2047</v>
      </c>
      <c r="AS226" s="90">
        <f t="shared" si="112"/>
        <v>2048</v>
      </c>
      <c r="AT226" s="90">
        <f t="shared" si="112"/>
        <v>2049</v>
      </c>
      <c r="AU226" s="90">
        <f t="shared" si="112"/>
        <v>2050</v>
      </c>
      <c r="AV226" s="90">
        <f t="shared" si="112"/>
        <v>2051</v>
      </c>
      <c r="AW226" s="90">
        <f t="shared" si="112"/>
        <v>2052</v>
      </c>
      <c r="AX226" s="90">
        <f t="shared" si="112"/>
        <v>2053</v>
      </c>
      <c r="AY226" s="90">
        <f t="shared" si="112"/>
        <v>2054</v>
      </c>
      <c r="AZ226" s="90">
        <f t="shared" si="112"/>
        <v>2055</v>
      </c>
      <c r="BA226" s="90">
        <f t="shared" si="112"/>
        <v>2056</v>
      </c>
      <c r="BB226" s="90">
        <f t="shared" si="112"/>
        <v>2057</v>
      </c>
      <c r="BC226" s="90">
        <f t="shared" si="112"/>
        <v>2058</v>
      </c>
      <c r="BD226" s="90">
        <f t="shared" si="112"/>
        <v>2059</v>
      </c>
      <c r="BE226" s="90">
        <f t="shared" si="112"/>
        <v>2060</v>
      </c>
      <c r="BF226" s="90">
        <f t="shared" si="112"/>
        <v>2061</v>
      </c>
      <c r="BG226" s="90">
        <f t="shared" si="112"/>
        <v>2062</v>
      </c>
      <c r="BH226" s="90">
        <f t="shared" si="112"/>
        <v>2063</v>
      </c>
      <c r="BI226" s="90">
        <f t="shared" si="112"/>
        <v>2064</v>
      </c>
      <c r="BJ226" s="90">
        <f t="shared" si="112"/>
        <v>2065</v>
      </c>
      <c r="BK226" s="90">
        <f t="shared" si="112"/>
        <v>2066</v>
      </c>
      <c r="BL226" s="90">
        <f t="shared" si="112"/>
        <v>2067</v>
      </c>
      <c r="BM226" s="90">
        <f t="shared" si="112"/>
        <v>2068</v>
      </c>
      <c r="BN226" s="90">
        <f t="shared" si="112"/>
        <v>2069</v>
      </c>
      <c r="BO226" s="90">
        <f t="shared" ref="BO226:CS226" si="113">1+BN226</f>
        <v>2070</v>
      </c>
      <c r="BP226" s="90">
        <f t="shared" si="113"/>
        <v>2071</v>
      </c>
      <c r="BQ226" s="90">
        <f t="shared" si="113"/>
        <v>2072</v>
      </c>
      <c r="BR226" s="90">
        <f t="shared" si="113"/>
        <v>2073</v>
      </c>
      <c r="BS226" s="90">
        <f t="shared" si="113"/>
        <v>2074</v>
      </c>
      <c r="BT226" s="90">
        <f t="shared" si="113"/>
        <v>2075</v>
      </c>
      <c r="BU226" s="90">
        <f t="shared" si="113"/>
        <v>2076</v>
      </c>
      <c r="BV226" s="90">
        <f t="shared" si="113"/>
        <v>2077</v>
      </c>
      <c r="BW226" s="90">
        <f t="shared" si="113"/>
        <v>2078</v>
      </c>
      <c r="BX226" s="90">
        <f t="shared" si="113"/>
        <v>2079</v>
      </c>
      <c r="BY226" s="90">
        <f t="shared" si="113"/>
        <v>2080</v>
      </c>
      <c r="BZ226" s="90">
        <f t="shared" si="113"/>
        <v>2081</v>
      </c>
      <c r="CA226" s="90">
        <f t="shared" si="113"/>
        <v>2082</v>
      </c>
      <c r="CB226" s="90">
        <f t="shared" si="113"/>
        <v>2083</v>
      </c>
      <c r="CC226" s="90">
        <f t="shared" si="113"/>
        <v>2084</v>
      </c>
      <c r="CD226" s="90">
        <f t="shared" si="113"/>
        <v>2085</v>
      </c>
      <c r="CE226" s="90">
        <f t="shared" si="113"/>
        <v>2086</v>
      </c>
      <c r="CF226" s="90">
        <f t="shared" si="113"/>
        <v>2087</v>
      </c>
      <c r="CG226" s="90">
        <f t="shared" si="113"/>
        <v>2088</v>
      </c>
      <c r="CH226" s="90">
        <f t="shared" si="113"/>
        <v>2089</v>
      </c>
      <c r="CI226" s="90">
        <f t="shared" si="113"/>
        <v>2090</v>
      </c>
      <c r="CJ226" s="90">
        <f t="shared" si="113"/>
        <v>2091</v>
      </c>
      <c r="CK226" s="90">
        <f t="shared" si="113"/>
        <v>2092</v>
      </c>
      <c r="CL226" s="90">
        <f t="shared" si="113"/>
        <v>2093</v>
      </c>
      <c r="CM226" s="90">
        <f t="shared" si="113"/>
        <v>2094</v>
      </c>
      <c r="CN226" s="90">
        <f t="shared" si="113"/>
        <v>2095</v>
      </c>
      <c r="CO226" s="90">
        <f t="shared" si="113"/>
        <v>2096</v>
      </c>
      <c r="CP226" s="90">
        <f t="shared" si="113"/>
        <v>2097</v>
      </c>
      <c r="CQ226" s="90">
        <f t="shared" si="113"/>
        <v>2098</v>
      </c>
      <c r="CR226" s="90">
        <f t="shared" si="113"/>
        <v>2099</v>
      </c>
      <c r="CS226" s="90">
        <f t="shared" si="113"/>
        <v>2100</v>
      </c>
    </row>
    <row r="227" spans="1:97" ht="14.25" customHeight="1" x14ac:dyDescent="0.35">
      <c r="A227" s="72" t="s">
        <v>302</v>
      </c>
      <c r="B227" s="97">
        <v>0</v>
      </c>
      <c r="C227" s="97">
        <v>0</v>
      </c>
      <c r="D227" s="97">
        <v>0</v>
      </c>
      <c r="E227" s="97">
        <v>0</v>
      </c>
      <c r="F227" s="97">
        <v>0</v>
      </c>
      <c r="G227" s="97">
        <v>0</v>
      </c>
      <c r="H227" s="97">
        <v>0</v>
      </c>
      <c r="I227" s="97">
        <v>0</v>
      </c>
      <c r="J227" s="97">
        <v>0</v>
      </c>
      <c r="K227" s="97">
        <v>0</v>
      </c>
      <c r="L227" s="97">
        <v>0</v>
      </c>
      <c r="M227" s="97">
        <v>0</v>
      </c>
      <c r="N227" s="97">
        <v>0</v>
      </c>
      <c r="O227" s="97">
        <v>0</v>
      </c>
      <c r="P227" s="97">
        <v>0</v>
      </c>
      <c r="Q227" s="97">
        <v>0</v>
      </c>
      <c r="R227" s="97">
        <v>0</v>
      </c>
      <c r="S227" s="97">
        <v>0</v>
      </c>
      <c r="T227" s="97">
        <v>0</v>
      </c>
      <c r="U227" s="97">
        <v>0</v>
      </c>
      <c r="V227" s="97">
        <v>5</v>
      </c>
      <c r="W227" s="97">
        <f t="shared" ref="W227:BB227" si="114">V227*(1+$B$264)</f>
        <v>5.75</v>
      </c>
      <c r="X227" s="97">
        <f t="shared" si="114"/>
        <v>6.6124999999999998</v>
      </c>
      <c r="Y227" s="97">
        <f t="shared" si="114"/>
        <v>7.6043749999999992</v>
      </c>
      <c r="Z227" s="97">
        <f t="shared" si="114"/>
        <v>8.7450312499999985</v>
      </c>
      <c r="AA227" s="97">
        <f t="shared" si="114"/>
        <v>10.056785937499997</v>
      </c>
      <c r="AB227" s="97">
        <f t="shared" si="114"/>
        <v>11.565303828124996</v>
      </c>
      <c r="AC227" s="97">
        <f t="shared" si="114"/>
        <v>13.300099402343745</v>
      </c>
      <c r="AD227" s="97">
        <f t="shared" si="114"/>
        <v>15.295114312695306</v>
      </c>
      <c r="AE227" s="97">
        <f t="shared" si="114"/>
        <v>17.589381459599601</v>
      </c>
      <c r="AF227" s="97">
        <f t="shared" si="114"/>
        <v>20.22778867853954</v>
      </c>
      <c r="AG227" s="97">
        <f t="shared" si="114"/>
        <v>23.26195698032047</v>
      </c>
      <c r="AH227" s="97">
        <f t="shared" si="114"/>
        <v>26.751250527368537</v>
      </c>
      <c r="AI227" s="97">
        <f t="shared" si="114"/>
        <v>30.763938106473816</v>
      </c>
      <c r="AJ227" s="97">
        <f t="shared" si="114"/>
        <v>35.378528822444885</v>
      </c>
      <c r="AK227" s="97">
        <f t="shared" si="114"/>
        <v>40.685308145811618</v>
      </c>
      <c r="AL227" s="97">
        <f t="shared" si="114"/>
        <v>46.78810436768336</v>
      </c>
      <c r="AM227" s="97">
        <f t="shared" si="114"/>
        <v>53.806320022835862</v>
      </c>
      <c r="AN227" s="97">
        <f t="shared" si="114"/>
        <v>61.877268026261234</v>
      </c>
      <c r="AO227" s="97">
        <f t="shared" si="114"/>
        <v>71.158858230200408</v>
      </c>
      <c r="AP227" s="97">
        <f t="shared" si="114"/>
        <v>81.83268696473047</v>
      </c>
      <c r="AQ227" s="97">
        <f t="shared" si="114"/>
        <v>94.107590009440031</v>
      </c>
      <c r="AR227" s="97">
        <f t="shared" si="114"/>
        <v>108.22372851085603</v>
      </c>
      <c r="AS227" s="97">
        <f t="shared" si="114"/>
        <v>124.45728778748443</v>
      </c>
      <c r="AT227" s="97">
        <f t="shared" si="114"/>
        <v>143.12588095560707</v>
      </c>
      <c r="AU227" s="97">
        <f t="shared" si="114"/>
        <v>164.59476309894814</v>
      </c>
      <c r="AV227" s="97">
        <f t="shared" si="114"/>
        <v>189.28397756379033</v>
      </c>
      <c r="AW227" s="97">
        <f t="shared" si="114"/>
        <v>217.67657419835885</v>
      </c>
      <c r="AX227" s="97">
        <f t="shared" si="114"/>
        <v>250.32806032811266</v>
      </c>
      <c r="AY227" s="97">
        <f t="shared" si="114"/>
        <v>287.87726937732953</v>
      </c>
      <c r="AZ227" s="97">
        <f t="shared" si="114"/>
        <v>331.05885978392894</v>
      </c>
      <c r="BA227" s="97">
        <f t="shared" si="114"/>
        <v>380.71768875151827</v>
      </c>
      <c r="BB227" s="97">
        <f t="shared" si="114"/>
        <v>437.825342064246</v>
      </c>
      <c r="BC227" s="97">
        <f t="shared" ref="BC227:CH227" si="115">BB227*(1+$B$264)</f>
        <v>503.49914337388287</v>
      </c>
      <c r="BD227" s="97">
        <f t="shared" si="115"/>
        <v>579.02401487996531</v>
      </c>
      <c r="BE227" s="97">
        <f t="shared" si="115"/>
        <v>665.87761711196003</v>
      </c>
      <c r="BF227" s="97">
        <f t="shared" si="115"/>
        <v>765.75925967875401</v>
      </c>
      <c r="BG227" s="97">
        <f t="shared" si="115"/>
        <v>880.62314863056702</v>
      </c>
      <c r="BH227" s="97">
        <f t="shared" si="115"/>
        <v>1012.716620925152</v>
      </c>
      <c r="BI227" s="97">
        <f t="shared" si="115"/>
        <v>1164.6241140639247</v>
      </c>
      <c r="BJ227" s="97">
        <f t="shared" si="115"/>
        <v>1339.3177311735133</v>
      </c>
      <c r="BK227" s="97">
        <f t="shared" si="115"/>
        <v>1540.2153908495402</v>
      </c>
      <c r="BL227" s="97">
        <f t="shared" si="115"/>
        <v>1771.2476994769711</v>
      </c>
      <c r="BM227" s="97">
        <f t="shared" si="115"/>
        <v>2036.9348543985166</v>
      </c>
      <c r="BN227" s="97">
        <f t="shared" si="115"/>
        <v>2342.4750825582937</v>
      </c>
      <c r="BO227" s="97">
        <f t="shared" si="115"/>
        <v>2693.8463449420374</v>
      </c>
      <c r="BP227" s="97">
        <f t="shared" si="115"/>
        <v>3097.9232966833429</v>
      </c>
      <c r="BQ227" s="97">
        <f t="shared" si="115"/>
        <v>3562.6117911858441</v>
      </c>
      <c r="BR227" s="97">
        <f t="shared" si="115"/>
        <v>4097.0035598637205</v>
      </c>
      <c r="BS227" s="97">
        <f t="shared" si="115"/>
        <v>4711.5540938432787</v>
      </c>
      <c r="BT227" s="97">
        <f t="shared" si="115"/>
        <v>5418.2872079197705</v>
      </c>
      <c r="BU227" s="97">
        <f t="shared" si="115"/>
        <v>6231.0302891077354</v>
      </c>
      <c r="BV227" s="97">
        <f t="shared" si="115"/>
        <v>7165.6848324738949</v>
      </c>
      <c r="BW227" s="97">
        <f t="shared" si="115"/>
        <v>8240.5375573449783</v>
      </c>
      <c r="BX227" s="97">
        <f t="shared" si="115"/>
        <v>9476.618190946725</v>
      </c>
      <c r="BY227" s="97">
        <f t="shared" si="115"/>
        <v>10898.110919588733</v>
      </c>
      <c r="BZ227" s="97">
        <f t="shared" si="115"/>
        <v>12532.827557527042</v>
      </c>
      <c r="CA227" s="97">
        <f t="shared" si="115"/>
        <v>14412.751691156096</v>
      </c>
      <c r="CB227" s="97">
        <f t="shared" si="115"/>
        <v>16574.664444829508</v>
      </c>
      <c r="CC227" s="97">
        <f t="shared" si="115"/>
        <v>19060.864111553932</v>
      </c>
      <c r="CD227" s="97">
        <f t="shared" si="115"/>
        <v>21919.99372828702</v>
      </c>
      <c r="CE227" s="97">
        <f t="shared" si="115"/>
        <v>25207.992787530071</v>
      </c>
      <c r="CF227" s="97">
        <f t="shared" si="115"/>
        <v>28989.191705659578</v>
      </c>
      <c r="CG227" s="97">
        <f t="shared" si="115"/>
        <v>33337.570461508512</v>
      </c>
      <c r="CH227" s="97">
        <f t="shared" si="115"/>
        <v>38338.206030734786</v>
      </c>
      <c r="CI227" s="97">
        <f t="shared" ref="CI227:CS227" si="116">CH227*(1+$B$264)</f>
        <v>44088.936935345002</v>
      </c>
      <c r="CJ227" s="97">
        <f t="shared" si="116"/>
        <v>50702.277475646748</v>
      </c>
      <c r="CK227" s="97">
        <f t="shared" si="116"/>
        <v>58307.619096993752</v>
      </c>
      <c r="CL227" s="97">
        <f t="shared" si="116"/>
        <v>67053.761961542812</v>
      </c>
      <c r="CM227" s="97">
        <f t="shared" si="116"/>
        <v>77111.826255774227</v>
      </c>
      <c r="CN227" s="97">
        <f t="shared" si="116"/>
        <v>88678.600194140352</v>
      </c>
      <c r="CO227" s="97">
        <f t="shared" si="116"/>
        <v>101980.39022326139</v>
      </c>
      <c r="CP227" s="97">
        <f t="shared" si="116"/>
        <v>117277.44875675059</v>
      </c>
      <c r="CQ227" s="97">
        <f t="shared" si="116"/>
        <v>134869.06607026316</v>
      </c>
      <c r="CR227" s="97">
        <f t="shared" si="116"/>
        <v>155099.42598080263</v>
      </c>
      <c r="CS227" s="97">
        <f t="shared" si="116"/>
        <v>178364.33987792302</v>
      </c>
    </row>
    <row r="228" spans="1:97" ht="14.25" customHeight="1" x14ac:dyDescent="0.35">
      <c r="A228" s="72" t="s">
        <v>154</v>
      </c>
      <c r="B228" s="97">
        <v>0</v>
      </c>
      <c r="C228" s="97">
        <v>0</v>
      </c>
      <c r="D228" s="97">
        <v>0</v>
      </c>
      <c r="E228" s="97">
        <v>0</v>
      </c>
      <c r="F228" s="97">
        <v>0</v>
      </c>
      <c r="G228" s="97">
        <v>0</v>
      </c>
      <c r="H228" s="97">
        <v>0</v>
      </c>
      <c r="I228" s="97">
        <v>0</v>
      </c>
      <c r="J228" s="97">
        <v>0</v>
      </c>
      <c r="K228" s="97">
        <v>0</v>
      </c>
      <c r="L228" s="97">
        <v>0</v>
      </c>
      <c r="M228" s="97">
        <v>0</v>
      </c>
      <c r="N228" s="97">
        <v>0</v>
      </c>
      <c r="O228" s="97">
        <v>0</v>
      </c>
      <c r="P228" s="97">
        <v>0</v>
      </c>
      <c r="Q228" s="97">
        <v>0</v>
      </c>
      <c r="R228" s="97">
        <v>0</v>
      </c>
      <c r="S228" s="97">
        <v>0</v>
      </c>
      <c r="T228" s="97">
        <v>0</v>
      </c>
      <c r="U228" s="97">
        <v>0</v>
      </c>
      <c r="V228" s="97">
        <v>5</v>
      </c>
      <c r="W228" s="97">
        <f t="shared" ref="W228:BB228" si="117">V228*(1+$B$264)</f>
        <v>5.75</v>
      </c>
      <c r="X228" s="97">
        <f t="shared" si="117"/>
        <v>6.6124999999999998</v>
      </c>
      <c r="Y228" s="97">
        <f t="shared" si="117"/>
        <v>7.6043749999999992</v>
      </c>
      <c r="Z228" s="97">
        <f t="shared" si="117"/>
        <v>8.7450312499999985</v>
      </c>
      <c r="AA228" s="97">
        <f t="shared" si="117"/>
        <v>10.056785937499997</v>
      </c>
      <c r="AB228" s="97">
        <f t="shared" si="117"/>
        <v>11.565303828124996</v>
      </c>
      <c r="AC228" s="97">
        <f t="shared" si="117"/>
        <v>13.300099402343745</v>
      </c>
      <c r="AD228" s="97">
        <f t="shared" si="117"/>
        <v>15.295114312695306</v>
      </c>
      <c r="AE228" s="97">
        <f t="shared" si="117"/>
        <v>17.589381459599601</v>
      </c>
      <c r="AF228" s="97">
        <f t="shared" si="117"/>
        <v>20.22778867853954</v>
      </c>
      <c r="AG228" s="97">
        <f t="shared" si="117"/>
        <v>23.26195698032047</v>
      </c>
      <c r="AH228" s="97">
        <f t="shared" si="117"/>
        <v>26.751250527368537</v>
      </c>
      <c r="AI228" s="97">
        <f t="shared" si="117"/>
        <v>30.763938106473816</v>
      </c>
      <c r="AJ228" s="97">
        <f t="shared" si="117"/>
        <v>35.378528822444885</v>
      </c>
      <c r="AK228" s="97">
        <f t="shared" si="117"/>
        <v>40.685308145811618</v>
      </c>
      <c r="AL228" s="97">
        <f t="shared" si="117"/>
        <v>46.78810436768336</v>
      </c>
      <c r="AM228" s="97">
        <f t="shared" si="117"/>
        <v>53.806320022835862</v>
      </c>
      <c r="AN228" s="97">
        <f t="shared" si="117"/>
        <v>61.877268026261234</v>
      </c>
      <c r="AO228" s="97">
        <f t="shared" si="117"/>
        <v>71.158858230200408</v>
      </c>
      <c r="AP228" s="97">
        <f t="shared" si="117"/>
        <v>81.83268696473047</v>
      </c>
      <c r="AQ228" s="97">
        <f t="shared" si="117"/>
        <v>94.107590009440031</v>
      </c>
      <c r="AR228" s="97">
        <f t="shared" si="117"/>
        <v>108.22372851085603</v>
      </c>
      <c r="AS228" s="97">
        <f t="shared" si="117"/>
        <v>124.45728778748443</v>
      </c>
      <c r="AT228" s="97">
        <f t="shared" si="117"/>
        <v>143.12588095560707</v>
      </c>
      <c r="AU228" s="97">
        <f t="shared" si="117"/>
        <v>164.59476309894814</v>
      </c>
      <c r="AV228" s="97">
        <f t="shared" si="117"/>
        <v>189.28397756379033</v>
      </c>
      <c r="AW228" s="97">
        <f t="shared" si="117"/>
        <v>217.67657419835885</v>
      </c>
      <c r="AX228" s="97">
        <f t="shared" si="117"/>
        <v>250.32806032811266</v>
      </c>
      <c r="AY228" s="97">
        <f t="shared" si="117"/>
        <v>287.87726937732953</v>
      </c>
      <c r="AZ228" s="97">
        <f t="shared" si="117"/>
        <v>331.05885978392894</v>
      </c>
      <c r="BA228" s="97">
        <f t="shared" si="117"/>
        <v>380.71768875151827</v>
      </c>
      <c r="BB228" s="97">
        <f t="shared" si="117"/>
        <v>437.825342064246</v>
      </c>
      <c r="BC228" s="97">
        <f t="shared" ref="BC228:CH228" si="118">BB228*(1+$B$264)</f>
        <v>503.49914337388287</v>
      </c>
      <c r="BD228" s="97">
        <f t="shared" si="118"/>
        <v>579.02401487996531</v>
      </c>
      <c r="BE228" s="97">
        <f t="shared" si="118"/>
        <v>665.87761711196003</v>
      </c>
      <c r="BF228" s="97">
        <f t="shared" si="118"/>
        <v>765.75925967875401</v>
      </c>
      <c r="BG228" s="97">
        <f t="shared" si="118"/>
        <v>880.62314863056702</v>
      </c>
      <c r="BH228" s="97">
        <f t="shared" si="118"/>
        <v>1012.716620925152</v>
      </c>
      <c r="BI228" s="97">
        <f t="shared" si="118"/>
        <v>1164.6241140639247</v>
      </c>
      <c r="BJ228" s="97">
        <f t="shared" si="118"/>
        <v>1339.3177311735133</v>
      </c>
      <c r="BK228" s="97">
        <f t="shared" si="118"/>
        <v>1540.2153908495402</v>
      </c>
      <c r="BL228" s="97">
        <f t="shared" si="118"/>
        <v>1771.2476994769711</v>
      </c>
      <c r="BM228" s="97">
        <f t="shared" si="118"/>
        <v>2036.9348543985166</v>
      </c>
      <c r="BN228" s="97">
        <f t="shared" si="118"/>
        <v>2342.4750825582937</v>
      </c>
      <c r="BO228" s="97">
        <f t="shared" si="118"/>
        <v>2693.8463449420374</v>
      </c>
      <c r="BP228" s="97">
        <f t="shared" si="118"/>
        <v>3097.9232966833429</v>
      </c>
      <c r="BQ228" s="97">
        <f t="shared" si="118"/>
        <v>3562.6117911858441</v>
      </c>
      <c r="BR228" s="97">
        <f t="shared" si="118"/>
        <v>4097.0035598637205</v>
      </c>
      <c r="BS228" s="97">
        <f t="shared" si="118"/>
        <v>4711.5540938432787</v>
      </c>
      <c r="BT228" s="97">
        <f t="shared" si="118"/>
        <v>5418.2872079197705</v>
      </c>
      <c r="BU228" s="97">
        <f t="shared" si="118"/>
        <v>6231.0302891077354</v>
      </c>
      <c r="BV228" s="97">
        <f t="shared" si="118"/>
        <v>7165.6848324738949</v>
      </c>
      <c r="BW228" s="97">
        <f t="shared" si="118"/>
        <v>8240.5375573449783</v>
      </c>
      <c r="BX228" s="97">
        <f t="shared" si="118"/>
        <v>9476.618190946725</v>
      </c>
      <c r="BY228" s="97">
        <f t="shared" si="118"/>
        <v>10898.110919588733</v>
      </c>
      <c r="BZ228" s="97">
        <f t="shared" si="118"/>
        <v>12532.827557527042</v>
      </c>
      <c r="CA228" s="97">
        <f t="shared" si="118"/>
        <v>14412.751691156096</v>
      </c>
      <c r="CB228" s="97">
        <f t="shared" si="118"/>
        <v>16574.664444829508</v>
      </c>
      <c r="CC228" s="97">
        <f t="shared" si="118"/>
        <v>19060.864111553932</v>
      </c>
      <c r="CD228" s="97">
        <f t="shared" si="118"/>
        <v>21919.99372828702</v>
      </c>
      <c r="CE228" s="97">
        <f t="shared" si="118"/>
        <v>25207.992787530071</v>
      </c>
      <c r="CF228" s="97">
        <f t="shared" si="118"/>
        <v>28989.191705659578</v>
      </c>
      <c r="CG228" s="97">
        <f t="shared" si="118"/>
        <v>33337.570461508512</v>
      </c>
      <c r="CH228" s="97">
        <f t="shared" si="118"/>
        <v>38338.206030734786</v>
      </c>
      <c r="CI228" s="97">
        <f t="shared" ref="CI228:CS228" si="119">CH228*(1+$B$264)</f>
        <v>44088.936935345002</v>
      </c>
      <c r="CJ228" s="97">
        <f t="shared" si="119"/>
        <v>50702.277475646748</v>
      </c>
      <c r="CK228" s="97">
        <f t="shared" si="119"/>
        <v>58307.619096993752</v>
      </c>
      <c r="CL228" s="97">
        <f t="shared" si="119"/>
        <v>67053.761961542812</v>
      </c>
      <c r="CM228" s="97">
        <f t="shared" si="119"/>
        <v>77111.826255774227</v>
      </c>
      <c r="CN228" s="97">
        <f t="shared" si="119"/>
        <v>88678.600194140352</v>
      </c>
      <c r="CO228" s="97">
        <f t="shared" si="119"/>
        <v>101980.39022326139</v>
      </c>
      <c r="CP228" s="97">
        <f t="shared" si="119"/>
        <v>117277.44875675059</v>
      </c>
      <c r="CQ228" s="97">
        <f t="shared" si="119"/>
        <v>134869.06607026316</v>
      </c>
      <c r="CR228" s="97">
        <f t="shared" si="119"/>
        <v>155099.42598080263</v>
      </c>
      <c r="CS228" s="97">
        <f t="shared" si="119"/>
        <v>178364.33987792302</v>
      </c>
    </row>
    <row r="229" spans="1:97" ht="14.25" customHeight="1" x14ac:dyDescent="0.35">
      <c r="A229" s="72" t="s">
        <v>155</v>
      </c>
      <c r="B229" s="97">
        <v>0</v>
      </c>
      <c r="C229" s="97">
        <v>0</v>
      </c>
      <c r="D229" s="97">
        <v>0</v>
      </c>
      <c r="E229" s="97">
        <v>0</v>
      </c>
      <c r="F229" s="97">
        <v>0</v>
      </c>
      <c r="G229" s="97">
        <v>0</v>
      </c>
      <c r="H229" s="97">
        <v>0</v>
      </c>
      <c r="I229" s="97">
        <v>0</v>
      </c>
      <c r="J229" s="97">
        <v>0</v>
      </c>
      <c r="K229" s="97">
        <v>0</v>
      </c>
      <c r="L229" s="97">
        <v>0</v>
      </c>
      <c r="M229" s="97">
        <v>0</v>
      </c>
      <c r="N229" s="97">
        <v>0</v>
      </c>
      <c r="O229" s="97">
        <v>0</v>
      </c>
      <c r="P229" s="97">
        <v>0</v>
      </c>
      <c r="Q229" s="97">
        <v>0</v>
      </c>
      <c r="R229" s="97">
        <v>0</v>
      </c>
      <c r="S229" s="97">
        <v>0</v>
      </c>
      <c r="T229" s="97">
        <v>0</v>
      </c>
      <c r="U229" s="97">
        <v>0</v>
      </c>
      <c r="V229" s="97">
        <v>5</v>
      </c>
      <c r="W229" s="97">
        <f t="shared" ref="W229:BB229" si="120">V229*(1+$B$264)</f>
        <v>5.75</v>
      </c>
      <c r="X229" s="97">
        <f t="shared" si="120"/>
        <v>6.6124999999999998</v>
      </c>
      <c r="Y229" s="97">
        <f t="shared" si="120"/>
        <v>7.6043749999999992</v>
      </c>
      <c r="Z229" s="97">
        <f t="shared" si="120"/>
        <v>8.7450312499999985</v>
      </c>
      <c r="AA229" s="97">
        <f t="shared" si="120"/>
        <v>10.056785937499997</v>
      </c>
      <c r="AB229" s="97">
        <f t="shared" si="120"/>
        <v>11.565303828124996</v>
      </c>
      <c r="AC229" s="97">
        <f t="shared" si="120"/>
        <v>13.300099402343745</v>
      </c>
      <c r="AD229" s="97">
        <f t="shared" si="120"/>
        <v>15.295114312695306</v>
      </c>
      <c r="AE229" s="97">
        <f t="shared" si="120"/>
        <v>17.589381459599601</v>
      </c>
      <c r="AF229" s="97">
        <f t="shared" si="120"/>
        <v>20.22778867853954</v>
      </c>
      <c r="AG229" s="97">
        <f t="shared" si="120"/>
        <v>23.26195698032047</v>
      </c>
      <c r="AH229" s="97">
        <f t="shared" si="120"/>
        <v>26.751250527368537</v>
      </c>
      <c r="AI229" s="97">
        <f t="shared" si="120"/>
        <v>30.763938106473816</v>
      </c>
      <c r="AJ229" s="97">
        <f t="shared" si="120"/>
        <v>35.378528822444885</v>
      </c>
      <c r="AK229" s="97">
        <f t="shared" si="120"/>
        <v>40.685308145811618</v>
      </c>
      <c r="AL229" s="97">
        <f t="shared" si="120"/>
        <v>46.78810436768336</v>
      </c>
      <c r="AM229" s="97">
        <f t="shared" si="120"/>
        <v>53.806320022835862</v>
      </c>
      <c r="AN229" s="97">
        <f t="shared" si="120"/>
        <v>61.877268026261234</v>
      </c>
      <c r="AO229" s="97">
        <f t="shared" si="120"/>
        <v>71.158858230200408</v>
      </c>
      <c r="AP229" s="97">
        <f t="shared" si="120"/>
        <v>81.83268696473047</v>
      </c>
      <c r="AQ229" s="97">
        <f t="shared" si="120"/>
        <v>94.107590009440031</v>
      </c>
      <c r="AR229" s="97">
        <f t="shared" si="120"/>
        <v>108.22372851085603</v>
      </c>
      <c r="AS229" s="97">
        <f t="shared" si="120"/>
        <v>124.45728778748443</v>
      </c>
      <c r="AT229" s="97">
        <f t="shared" si="120"/>
        <v>143.12588095560707</v>
      </c>
      <c r="AU229" s="97">
        <f t="shared" si="120"/>
        <v>164.59476309894814</v>
      </c>
      <c r="AV229" s="97">
        <f t="shared" si="120"/>
        <v>189.28397756379033</v>
      </c>
      <c r="AW229" s="97">
        <f t="shared" si="120"/>
        <v>217.67657419835885</v>
      </c>
      <c r="AX229" s="97">
        <f t="shared" si="120"/>
        <v>250.32806032811266</v>
      </c>
      <c r="AY229" s="97">
        <f t="shared" si="120"/>
        <v>287.87726937732953</v>
      </c>
      <c r="AZ229" s="97">
        <f t="shared" si="120"/>
        <v>331.05885978392894</v>
      </c>
      <c r="BA229" s="97">
        <f t="shared" si="120"/>
        <v>380.71768875151827</v>
      </c>
      <c r="BB229" s="97">
        <f t="shared" si="120"/>
        <v>437.825342064246</v>
      </c>
      <c r="BC229" s="97">
        <f t="shared" ref="BC229:CH229" si="121">BB229*(1+$B$264)</f>
        <v>503.49914337388287</v>
      </c>
      <c r="BD229" s="97">
        <f t="shared" si="121"/>
        <v>579.02401487996531</v>
      </c>
      <c r="BE229" s="97">
        <f t="shared" si="121"/>
        <v>665.87761711196003</v>
      </c>
      <c r="BF229" s="97">
        <f t="shared" si="121"/>
        <v>765.75925967875401</v>
      </c>
      <c r="BG229" s="97">
        <f t="shared" si="121"/>
        <v>880.62314863056702</v>
      </c>
      <c r="BH229" s="97">
        <f t="shared" si="121"/>
        <v>1012.716620925152</v>
      </c>
      <c r="BI229" s="97">
        <f t="shared" si="121"/>
        <v>1164.6241140639247</v>
      </c>
      <c r="BJ229" s="97">
        <f t="shared" si="121"/>
        <v>1339.3177311735133</v>
      </c>
      <c r="BK229" s="97">
        <f t="shared" si="121"/>
        <v>1540.2153908495402</v>
      </c>
      <c r="BL229" s="97">
        <f t="shared" si="121"/>
        <v>1771.2476994769711</v>
      </c>
      <c r="BM229" s="97">
        <f t="shared" si="121"/>
        <v>2036.9348543985166</v>
      </c>
      <c r="BN229" s="97">
        <f t="shared" si="121"/>
        <v>2342.4750825582937</v>
      </c>
      <c r="BO229" s="97">
        <f t="shared" si="121"/>
        <v>2693.8463449420374</v>
      </c>
      <c r="BP229" s="97">
        <f t="shared" si="121"/>
        <v>3097.9232966833429</v>
      </c>
      <c r="BQ229" s="97">
        <f t="shared" si="121"/>
        <v>3562.6117911858441</v>
      </c>
      <c r="BR229" s="97">
        <f t="shared" si="121"/>
        <v>4097.0035598637205</v>
      </c>
      <c r="BS229" s="97">
        <f t="shared" si="121"/>
        <v>4711.5540938432787</v>
      </c>
      <c r="BT229" s="97">
        <f t="shared" si="121"/>
        <v>5418.2872079197705</v>
      </c>
      <c r="BU229" s="97">
        <f t="shared" si="121"/>
        <v>6231.0302891077354</v>
      </c>
      <c r="BV229" s="97">
        <f t="shared" si="121"/>
        <v>7165.6848324738949</v>
      </c>
      <c r="BW229" s="97">
        <f t="shared" si="121"/>
        <v>8240.5375573449783</v>
      </c>
      <c r="BX229" s="97">
        <f t="shared" si="121"/>
        <v>9476.618190946725</v>
      </c>
      <c r="BY229" s="97">
        <f t="shared" si="121"/>
        <v>10898.110919588733</v>
      </c>
      <c r="BZ229" s="97">
        <f t="shared" si="121"/>
        <v>12532.827557527042</v>
      </c>
      <c r="CA229" s="97">
        <f t="shared" si="121"/>
        <v>14412.751691156096</v>
      </c>
      <c r="CB229" s="97">
        <f t="shared" si="121"/>
        <v>16574.664444829508</v>
      </c>
      <c r="CC229" s="97">
        <f t="shared" si="121"/>
        <v>19060.864111553932</v>
      </c>
      <c r="CD229" s="97">
        <f t="shared" si="121"/>
        <v>21919.99372828702</v>
      </c>
      <c r="CE229" s="97">
        <f t="shared" si="121"/>
        <v>25207.992787530071</v>
      </c>
      <c r="CF229" s="97">
        <f t="shared" si="121"/>
        <v>28989.191705659578</v>
      </c>
      <c r="CG229" s="97">
        <f t="shared" si="121"/>
        <v>33337.570461508512</v>
      </c>
      <c r="CH229" s="97">
        <f t="shared" si="121"/>
        <v>38338.206030734786</v>
      </c>
      <c r="CI229" s="97">
        <f t="shared" ref="CI229:CS229" si="122">CH229*(1+$B$264)</f>
        <v>44088.936935345002</v>
      </c>
      <c r="CJ229" s="97">
        <f t="shared" si="122"/>
        <v>50702.277475646748</v>
      </c>
      <c r="CK229" s="97">
        <f t="shared" si="122"/>
        <v>58307.619096993752</v>
      </c>
      <c r="CL229" s="97">
        <f t="shared" si="122"/>
        <v>67053.761961542812</v>
      </c>
      <c r="CM229" s="97">
        <f t="shared" si="122"/>
        <v>77111.826255774227</v>
      </c>
      <c r="CN229" s="97">
        <f t="shared" si="122"/>
        <v>88678.600194140352</v>
      </c>
      <c r="CO229" s="97">
        <f t="shared" si="122"/>
        <v>101980.39022326139</v>
      </c>
      <c r="CP229" s="97">
        <f t="shared" si="122"/>
        <v>117277.44875675059</v>
      </c>
      <c r="CQ229" s="97">
        <f t="shared" si="122"/>
        <v>134869.06607026316</v>
      </c>
      <c r="CR229" s="97">
        <f t="shared" si="122"/>
        <v>155099.42598080263</v>
      </c>
      <c r="CS229" s="97">
        <f t="shared" si="122"/>
        <v>178364.33987792302</v>
      </c>
    </row>
    <row r="230" spans="1:97" ht="14.25" customHeight="1" x14ac:dyDescent="0.35">
      <c r="A230" s="72" t="s">
        <v>156</v>
      </c>
      <c r="B230" s="97">
        <v>0</v>
      </c>
      <c r="C230" s="97">
        <v>0</v>
      </c>
      <c r="D230" s="97">
        <v>0</v>
      </c>
      <c r="E230" s="97">
        <v>0</v>
      </c>
      <c r="F230" s="97">
        <v>0</v>
      </c>
      <c r="G230" s="97">
        <v>0</v>
      </c>
      <c r="H230" s="97">
        <v>0</v>
      </c>
      <c r="I230" s="97">
        <v>0</v>
      </c>
      <c r="J230" s="97">
        <v>0</v>
      </c>
      <c r="K230" s="97">
        <v>0</v>
      </c>
      <c r="L230" s="97">
        <v>0</v>
      </c>
      <c r="M230" s="97">
        <v>0</v>
      </c>
      <c r="N230" s="97">
        <v>0</v>
      </c>
      <c r="O230" s="97">
        <v>0</v>
      </c>
      <c r="P230" s="97">
        <v>0</v>
      </c>
      <c r="Q230" s="97">
        <v>0</v>
      </c>
      <c r="R230" s="97">
        <v>0</v>
      </c>
      <c r="S230" s="97">
        <v>0</v>
      </c>
      <c r="T230" s="97">
        <v>0</v>
      </c>
      <c r="U230" s="97">
        <v>0</v>
      </c>
      <c r="V230" s="97">
        <v>5</v>
      </c>
      <c r="W230" s="97">
        <f t="shared" ref="W230:BB230" si="123">V230*(1+$B$264)</f>
        <v>5.75</v>
      </c>
      <c r="X230" s="97">
        <f t="shared" si="123"/>
        <v>6.6124999999999998</v>
      </c>
      <c r="Y230" s="97">
        <f t="shared" si="123"/>
        <v>7.6043749999999992</v>
      </c>
      <c r="Z230" s="97">
        <f t="shared" si="123"/>
        <v>8.7450312499999985</v>
      </c>
      <c r="AA230" s="97">
        <f t="shared" si="123"/>
        <v>10.056785937499997</v>
      </c>
      <c r="AB230" s="97">
        <f t="shared" si="123"/>
        <v>11.565303828124996</v>
      </c>
      <c r="AC230" s="97">
        <f t="shared" si="123"/>
        <v>13.300099402343745</v>
      </c>
      <c r="AD230" s="97">
        <f t="shared" si="123"/>
        <v>15.295114312695306</v>
      </c>
      <c r="AE230" s="97">
        <f t="shared" si="123"/>
        <v>17.589381459599601</v>
      </c>
      <c r="AF230" s="97">
        <f t="shared" si="123"/>
        <v>20.22778867853954</v>
      </c>
      <c r="AG230" s="97">
        <f t="shared" si="123"/>
        <v>23.26195698032047</v>
      </c>
      <c r="AH230" s="97">
        <f t="shared" si="123"/>
        <v>26.751250527368537</v>
      </c>
      <c r="AI230" s="97">
        <f t="shared" si="123"/>
        <v>30.763938106473816</v>
      </c>
      <c r="AJ230" s="97">
        <f t="shared" si="123"/>
        <v>35.378528822444885</v>
      </c>
      <c r="AK230" s="97">
        <f t="shared" si="123"/>
        <v>40.685308145811618</v>
      </c>
      <c r="AL230" s="97">
        <f t="shared" si="123"/>
        <v>46.78810436768336</v>
      </c>
      <c r="AM230" s="97">
        <f t="shared" si="123"/>
        <v>53.806320022835862</v>
      </c>
      <c r="AN230" s="97">
        <f t="shared" si="123"/>
        <v>61.877268026261234</v>
      </c>
      <c r="AO230" s="97">
        <f t="shared" si="123"/>
        <v>71.158858230200408</v>
      </c>
      <c r="AP230" s="97">
        <f t="shared" si="123"/>
        <v>81.83268696473047</v>
      </c>
      <c r="AQ230" s="97">
        <f t="shared" si="123"/>
        <v>94.107590009440031</v>
      </c>
      <c r="AR230" s="97">
        <f t="shared" si="123"/>
        <v>108.22372851085603</v>
      </c>
      <c r="AS230" s="97">
        <f t="shared" si="123"/>
        <v>124.45728778748443</v>
      </c>
      <c r="AT230" s="97">
        <f t="shared" si="123"/>
        <v>143.12588095560707</v>
      </c>
      <c r="AU230" s="97">
        <f t="shared" si="123"/>
        <v>164.59476309894814</v>
      </c>
      <c r="AV230" s="97">
        <f t="shared" si="123"/>
        <v>189.28397756379033</v>
      </c>
      <c r="AW230" s="97">
        <f t="shared" si="123"/>
        <v>217.67657419835885</v>
      </c>
      <c r="AX230" s="97">
        <f t="shared" si="123"/>
        <v>250.32806032811266</v>
      </c>
      <c r="AY230" s="97">
        <f t="shared" si="123"/>
        <v>287.87726937732953</v>
      </c>
      <c r="AZ230" s="97">
        <f t="shared" si="123"/>
        <v>331.05885978392894</v>
      </c>
      <c r="BA230" s="97">
        <f t="shared" si="123"/>
        <v>380.71768875151827</v>
      </c>
      <c r="BB230" s="97">
        <f t="shared" si="123"/>
        <v>437.825342064246</v>
      </c>
      <c r="BC230" s="97">
        <f t="shared" ref="BC230:CH230" si="124">BB230*(1+$B$264)</f>
        <v>503.49914337388287</v>
      </c>
      <c r="BD230" s="97">
        <f t="shared" si="124"/>
        <v>579.02401487996531</v>
      </c>
      <c r="BE230" s="97">
        <f t="shared" si="124"/>
        <v>665.87761711196003</v>
      </c>
      <c r="BF230" s="97">
        <f t="shared" si="124"/>
        <v>765.75925967875401</v>
      </c>
      <c r="BG230" s="97">
        <f t="shared" si="124"/>
        <v>880.62314863056702</v>
      </c>
      <c r="BH230" s="97">
        <f t="shared" si="124"/>
        <v>1012.716620925152</v>
      </c>
      <c r="BI230" s="97">
        <f t="shared" si="124"/>
        <v>1164.6241140639247</v>
      </c>
      <c r="BJ230" s="97">
        <f t="shared" si="124"/>
        <v>1339.3177311735133</v>
      </c>
      <c r="BK230" s="97">
        <f t="shared" si="124"/>
        <v>1540.2153908495402</v>
      </c>
      <c r="BL230" s="97">
        <f t="shared" si="124"/>
        <v>1771.2476994769711</v>
      </c>
      <c r="BM230" s="97">
        <f t="shared" si="124"/>
        <v>2036.9348543985166</v>
      </c>
      <c r="BN230" s="97">
        <f t="shared" si="124"/>
        <v>2342.4750825582937</v>
      </c>
      <c r="BO230" s="97">
        <f t="shared" si="124"/>
        <v>2693.8463449420374</v>
      </c>
      <c r="BP230" s="97">
        <f t="shared" si="124"/>
        <v>3097.9232966833429</v>
      </c>
      <c r="BQ230" s="97">
        <f t="shared" si="124"/>
        <v>3562.6117911858441</v>
      </c>
      <c r="BR230" s="97">
        <f t="shared" si="124"/>
        <v>4097.0035598637205</v>
      </c>
      <c r="BS230" s="97">
        <f t="shared" si="124"/>
        <v>4711.5540938432787</v>
      </c>
      <c r="BT230" s="97">
        <f t="shared" si="124"/>
        <v>5418.2872079197705</v>
      </c>
      <c r="BU230" s="97">
        <f t="shared" si="124"/>
        <v>6231.0302891077354</v>
      </c>
      <c r="BV230" s="97">
        <f t="shared" si="124"/>
        <v>7165.6848324738949</v>
      </c>
      <c r="BW230" s="97">
        <f t="shared" si="124"/>
        <v>8240.5375573449783</v>
      </c>
      <c r="BX230" s="97">
        <f t="shared" si="124"/>
        <v>9476.618190946725</v>
      </c>
      <c r="BY230" s="97">
        <f t="shared" si="124"/>
        <v>10898.110919588733</v>
      </c>
      <c r="BZ230" s="97">
        <f t="shared" si="124"/>
        <v>12532.827557527042</v>
      </c>
      <c r="CA230" s="97">
        <f t="shared" si="124"/>
        <v>14412.751691156096</v>
      </c>
      <c r="CB230" s="97">
        <f t="shared" si="124"/>
        <v>16574.664444829508</v>
      </c>
      <c r="CC230" s="97">
        <f t="shared" si="124"/>
        <v>19060.864111553932</v>
      </c>
      <c r="CD230" s="97">
        <f t="shared" si="124"/>
        <v>21919.99372828702</v>
      </c>
      <c r="CE230" s="97">
        <f t="shared" si="124"/>
        <v>25207.992787530071</v>
      </c>
      <c r="CF230" s="97">
        <f t="shared" si="124"/>
        <v>28989.191705659578</v>
      </c>
      <c r="CG230" s="97">
        <f t="shared" si="124"/>
        <v>33337.570461508512</v>
      </c>
      <c r="CH230" s="97">
        <f t="shared" si="124"/>
        <v>38338.206030734786</v>
      </c>
      <c r="CI230" s="97">
        <f t="shared" ref="CI230:CS230" si="125">CH230*(1+$B$264)</f>
        <v>44088.936935345002</v>
      </c>
      <c r="CJ230" s="97">
        <f t="shared" si="125"/>
        <v>50702.277475646748</v>
      </c>
      <c r="CK230" s="97">
        <f t="shared" si="125"/>
        <v>58307.619096993752</v>
      </c>
      <c r="CL230" s="97">
        <f t="shared" si="125"/>
        <v>67053.761961542812</v>
      </c>
      <c r="CM230" s="97">
        <f t="shared" si="125"/>
        <v>77111.826255774227</v>
      </c>
      <c r="CN230" s="97">
        <f t="shared" si="125"/>
        <v>88678.600194140352</v>
      </c>
      <c r="CO230" s="97">
        <f t="shared" si="125"/>
        <v>101980.39022326139</v>
      </c>
      <c r="CP230" s="97">
        <f t="shared" si="125"/>
        <v>117277.44875675059</v>
      </c>
      <c r="CQ230" s="97">
        <f t="shared" si="125"/>
        <v>134869.06607026316</v>
      </c>
      <c r="CR230" s="97">
        <f t="shared" si="125"/>
        <v>155099.42598080263</v>
      </c>
      <c r="CS230" s="97">
        <f t="shared" si="125"/>
        <v>178364.33987792302</v>
      </c>
    </row>
    <row r="231" spans="1:97" ht="14.25" customHeight="1" x14ac:dyDescent="0.35">
      <c r="A231" s="72" t="s">
        <v>157</v>
      </c>
      <c r="B231" s="97">
        <v>0</v>
      </c>
      <c r="C231" s="97">
        <v>0</v>
      </c>
      <c r="D231" s="97">
        <v>0</v>
      </c>
      <c r="E231" s="97">
        <v>0</v>
      </c>
      <c r="F231" s="97">
        <v>0</v>
      </c>
      <c r="G231" s="97">
        <v>0</v>
      </c>
      <c r="H231" s="97">
        <v>0</v>
      </c>
      <c r="I231" s="97">
        <v>0</v>
      </c>
      <c r="J231" s="97">
        <v>0</v>
      </c>
      <c r="K231" s="97">
        <v>0</v>
      </c>
      <c r="L231" s="97">
        <v>0</v>
      </c>
      <c r="M231" s="97">
        <v>0</v>
      </c>
      <c r="N231" s="97">
        <v>0</v>
      </c>
      <c r="O231" s="97">
        <v>0</v>
      </c>
      <c r="P231" s="97">
        <v>0</v>
      </c>
      <c r="Q231" s="97">
        <v>0</v>
      </c>
      <c r="R231" s="97">
        <v>0</v>
      </c>
      <c r="S231" s="97">
        <v>0</v>
      </c>
      <c r="T231" s="97">
        <v>0</v>
      </c>
      <c r="U231" s="97">
        <v>0</v>
      </c>
      <c r="V231" s="97">
        <v>5</v>
      </c>
      <c r="W231" s="97">
        <f t="shared" ref="W231:BB231" si="126">V231*(1+$B$264)</f>
        <v>5.75</v>
      </c>
      <c r="X231" s="97">
        <f t="shared" si="126"/>
        <v>6.6124999999999998</v>
      </c>
      <c r="Y231" s="97">
        <f t="shared" si="126"/>
        <v>7.6043749999999992</v>
      </c>
      <c r="Z231" s="97">
        <f t="shared" si="126"/>
        <v>8.7450312499999985</v>
      </c>
      <c r="AA231" s="97">
        <f t="shared" si="126"/>
        <v>10.056785937499997</v>
      </c>
      <c r="AB231" s="97">
        <f t="shared" si="126"/>
        <v>11.565303828124996</v>
      </c>
      <c r="AC231" s="97">
        <f t="shared" si="126"/>
        <v>13.300099402343745</v>
      </c>
      <c r="AD231" s="97">
        <f t="shared" si="126"/>
        <v>15.295114312695306</v>
      </c>
      <c r="AE231" s="97">
        <f t="shared" si="126"/>
        <v>17.589381459599601</v>
      </c>
      <c r="AF231" s="97">
        <f t="shared" si="126"/>
        <v>20.22778867853954</v>
      </c>
      <c r="AG231" s="97">
        <f t="shared" si="126"/>
        <v>23.26195698032047</v>
      </c>
      <c r="AH231" s="97">
        <f t="shared" si="126"/>
        <v>26.751250527368537</v>
      </c>
      <c r="AI231" s="97">
        <f t="shared" si="126"/>
        <v>30.763938106473816</v>
      </c>
      <c r="AJ231" s="97">
        <f t="shared" si="126"/>
        <v>35.378528822444885</v>
      </c>
      <c r="AK231" s="97">
        <f t="shared" si="126"/>
        <v>40.685308145811618</v>
      </c>
      <c r="AL231" s="97">
        <f t="shared" si="126"/>
        <v>46.78810436768336</v>
      </c>
      <c r="AM231" s="97">
        <f t="shared" si="126"/>
        <v>53.806320022835862</v>
      </c>
      <c r="AN231" s="97">
        <f t="shared" si="126"/>
        <v>61.877268026261234</v>
      </c>
      <c r="AO231" s="97">
        <f t="shared" si="126"/>
        <v>71.158858230200408</v>
      </c>
      <c r="AP231" s="97">
        <f t="shared" si="126"/>
        <v>81.83268696473047</v>
      </c>
      <c r="AQ231" s="97">
        <f t="shared" si="126"/>
        <v>94.107590009440031</v>
      </c>
      <c r="AR231" s="97">
        <f t="shared" si="126"/>
        <v>108.22372851085603</v>
      </c>
      <c r="AS231" s="97">
        <f t="shared" si="126"/>
        <v>124.45728778748443</v>
      </c>
      <c r="AT231" s="97">
        <f t="shared" si="126"/>
        <v>143.12588095560707</v>
      </c>
      <c r="AU231" s="97">
        <f t="shared" si="126"/>
        <v>164.59476309894814</v>
      </c>
      <c r="AV231" s="97">
        <f t="shared" si="126"/>
        <v>189.28397756379033</v>
      </c>
      <c r="AW231" s="97">
        <f t="shared" si="126"/>
        <v>217.67657419835885</v>
      </c>
      <c r="AX231" s="97">
        <f t="shared" si="126"/>
        <v>250.32806032811266</v>
      </c>
      <c r="AY231" s="97">
        <f t="shared" si="126"/>
        <v>287.87726937732953</v>
      </c>
      <c r="AZ231" s="97">
        <f t="shared" si="126"/>
        <v>331.05885978392894</v>
      </c>
      <c r="BA231" s="97">
        <f t="shared" si="126"/>
        <v>380.71768875151827</v>
      </c>
      <c r="BB231" s="97">
        <f t="shared" si="126"/>
        <v>437.825342064246</v>
      </c>
      <c r="BC231" s="97">
        <f t="shared" ref="BC231:CH231" si="127">BB231*(1+$B$264)</f>
        <v>503.49914337388287</v>
      </c>
      <c r="BD231" s="97">
        <f t="shared" si="127"/>
        <v>579.02401487996531</v>
      </c>
      <c r="BE231" s="97">
        <f t="shared" si="127"/>
        <v>665.87761711196003</v>
      </c>
      <c r="BF231" s="97">
        <f t="shared" si="127"/>
        <v>765.75925967875401</v>
      </c>
      <c r="BG231" s="97">
        <f t="shared" si="127"/>
        <v>880.62314863056702</v>
      </c>
      <c r="BH231" s="97">
        <f t="shared" si="127"/>
        <v>1012.716620925152</v>
      </c>
      <c r="BI231" s="97">
        <f t="shared" si="127"/>
        <v>1164.6241140639247</v>
      </c>
      <c r="BJ231" s="97">
        <f t="shared" si="127"/>
        <v>1339.3177311735133</v>
      </c>
      <c r="BK231" s="97">
        <f t="shared" si="127"/>
        <v>1540.2153908495402</v>
      </c>
      <c r="BL231" s="97">
        <f t="shared" si="127"/>
        <v>1771.2476994769711</v>
      </c>
      <c r="BM231" s="97">
        <f t="shared" si="127"/>
        <v>2036.9348543985166</v>
      </c>
      <c r="BN231" s="97">
        <f t="shared" si="127"/>
        <v>2342.4750825582937</v>
      </c>
      <c r="BO231" s="97">
        <f t="shared" si="127"/>
        <v>2693.8463449420374</v>
      </c>
      <c r="BP231" s="97">
        <f t="shared" si="127"/>
        <v>3097.9232966833429</v>
      </c>
      <c r="BQ231" s="97">
        <f t="shared" si="127"/>
        <v>3562.6117911858441</v>
      </c>
      <c r="BR231" s="97">
        <f t="shared" si="127"/>
        <v>4097.0035598637205</v>
      </c>
      <c r="BS231" s="97">
        <f t="shared" si="127"/>
        <v>4711.5540938432787</v>
      </c>
      <c r="BT231" s="97">
        <f t="shared" si="127"/>
        <v>5418.2872079197705</v>
      </c>
      <c r="BU231" s="97">
        <f t="shared" si="127"/>
        <v>6231.0302891077354</v>
      </c>
      <c r="BV231" s="97">
        <f t="shared" si="127"/>
        <v>7165.6848324738949</v>
      </c>
      <c r="BW231" s="97">
        <f t="shared" si="127"/>
        <v>8240.5375573449783</v>
      </c>
      <c r="BX231" s="97">
        <f t="shared" si="127"/>
        <v>9476.618190946725</v>
      </c>
      <c r="BY231" s="97">
        <f t="shared" si="127"/>
        <v>10898.110919588733</v>
      </c>
      <c r="BZ231" s="97">
        <f t="shared" si="127"/>
        <v>12532.827557527042</v>
      </c>
      <c r="CA231" s="97">
        <f t="shared" si="127"/>
        <v>14412.751691156096</v>
      </c>
      <c r="CB231" s="97">
        <f t="shared" si="127"/>
        <v>16574.664444829508</v>
      </c>
      <c r="CC231" s="97">
        <f t="shared" si="127"/>
        <v>19060.864111553932</v>
      </c>
      <c r="CD231" s="97">
        <f t="shared" si="127"/>
        <v>21919.99372828702</v>
      </c>
      <c r="CE231" s="97">
        <f t="shared" si="127"/>
        <v>25207.992787530071</v>
      </c>
      <c r="CF231" s="97">
        <f t="shared" si="127"/>
        <v>28989.191705659578</v>
      </c>
      <c r="CG231" s="97">
        <f t="shared" si="127"/>
        <v>33337.570461508512</v>
      </c>
      <c r="CH231" s="97">
        <f t="shared" si="127"/>
        <v>38338.206030734786</v>
      </c>
      <c r="CI231" s="97">
        <f t="shared" ref="CI231:CS231" si="128">CH231*(1+$B$264)</f>
        <v>44088.936935345002</v>
      </c>
      <c r="CJ231" s="97">
        <f t="shared" si="128"/>
        <v>50702.277475646748</v>
      </c>
      <c r="CK231" s="97">
        <f t="shared" si="128"/>
        <v>58307.619096993752</v>
      </c>
      <c r="CL231" s="97">
        <f t="shared" si="128"/>
        <v>67053.761961542812</v>
      </c>
      <c r="CM231" s="97">
        <f t="shared" si="128"/>
        <v>77111.826255774227</v>
      </c>
      <c r="CN231" s="97">
        <f t="shared" si="128"/>
        <v>88678.600194140352</v>
      </c>
      <c r="CO231" s="97">
        <f t="shared" si="128"/>
        <v>101980.39022326139</v>
      </c>
      <c r="CP231" s="97">
        <f t="shared" si="128"/>
        <v>117277.44875675059</v>
      </c>
      <c r="CQ231" s="97">
        <f t="shared" si="128"/>
        <v>134869.06607026316</v>
      </c>
      <c r="CR231" s="97">
        <f t="shared" si="128"/>
        <v>155099.42598080263</v>
      </c>
      <c r="CS231" s="97">
        <f t="shared" si="128"/>
        <v>178364.33987792302</v>
      </c>
    </row>
    <row r="232" spans="1:97" ht="14.25" customHeight="1" x14ac:dyDescent="0.35">
      <c r="A232" s="72" t="s">
        <v>224</v>
      </c>
      <c r="B232" s="97">
        <v>0</v>
      </c>
      <c r="C232" s="97">
        <v>0</v>
      </c>
      <c r="D232" s="97">
        <v>0</v>
      </c>
      <c r="E232" s="97">
        <v>0</v>
      </c>
      <c r="F232" s="97">
        <v>0</v>
      </c>
      <c r="G232" s="97">
        <v>0</v>
      </c>
      <c r="H232" s="97">
        <v>0</v>
      </c>
      <c r="I232" s="97">
        <v>0</v>
      </c>
      <c r="J232" s="97">
        <v>0</v>
      </c>
      <c r="K232" s="97">
        <v>0</v>
      </c>
      <c r="L232" s="97">
        <v>0</v>
      </c>
      <c r="M232" s="97">
        <v>0</v>
      </c>
      <c r="N232" s="97">
        <v>0</v>
      </c>
      <c r="O232" s="97">
        <v>0</v>
      </c>
      <c r="P232" s="97">
        <v>0</v>
      </c>
      <c r="Q232" s="97">
        <v>0</v>
      </c>
      <c r="R232" s="97">
        <v>0</v>
      </c>
      <c r="S232" s="97">
        <v>0</v>
      </c>
      <c r="T232" s="97">
        <v>0</v>
      </c>
      <c r="U232" s="97">
        <v>0</v>
      </c>
      <c r="V232" s="97">
        <v>5</v>
      </c>
      <c r="W232" s="97">
        <f t="shared" ref="W232:BB232" si="129">V232*(1+$B$264)</f>
        <v>5.75</v>
      </c>
      <c r="X232" s="97">
        <f t="shared" si="129"/>
        <v>6.6124999999999998</v>
      </c>
      <c r="Y232" s="97">
        <f t="shared" si="129"/>
        <v>7.6043749999999992</v>
      </c>
      <c r="Z232" s="97">
        <f t="shared" si="129"/>
        <v>8.7450312499999985</v>
      </c>
      <c r="AA232" s="97">
        <f t="shared" si="129"/>
        <v>10.056785937499997</v>
      </c>
      <c r="AB232" s="97">
        <f t="shared" si="129"/>
        <v>11.565303828124996</v>
      </c>
      <c r="AC232" s="97">
        <f t="shared" si="129"/>
        <v>13.300099402343745</v>
      </c>
      <c r="AD232" s="97">
        <f t="shared" si="129"/>
        <v>15.295114312695306</v>
      </c>
      <c r="AE232" s="97">
        <f t="shared" si="129"/>
        <v>17.589381459599601</v>
      </c>
      <c r="AF232" s="97">
        <f t="shared" si="129"/>
        <v>20.22778867853954</v>
      </c>
      <c r="AG232" s="97">
        <f t="shared" si="129"/>
        <v>23.26195698032047</v>
      </c>
      <c r="AH232" s="97">
        <f t="shared" si="129"/>
        <v>26.751250527368537</v>
      </c>
      <c r="AI232" s="97">
        <f t="shared" si="129"/>
        <v>30.763938106473816</v>
      </c>
      <c r="AJ232" s="97">
        <f t="shared" si="129"/>
        <v>35.378528822444885</v>
      </c>
      <c r="AK232" s="97">
        <f t="shared" si="129"/>
        <v>40.685308145811618</v>
      </c>
      <c r="AL232" s="97">
        <f t="shared" si="129"/>
        <v>46.78810436768336</v>
      </c>
      <c r="AM232" s="97">
        <f t="shared" si="129"/>
        <v>53.806320022835862</v>
      </c>
      <c r="AN232" s="97">
        <f t="shared" si="129"/>
        <v>61.877268026261234</v>
      </c>
      <c r="AO232" s="97">
        <f t="shared" si="129"/>
        <v>71.158858230200408</v>
      </c>
      <c r="AP232" s="97">
        <f t="shared" si="129"/>
        <v>81.83268696473047</v>
      </c>
      <c r="AQ232" s="97">
        <f t="shared" si="129"/>
        <v>94.107590009440031</v>
      </c>
      <c r="AR232" s="97">
        <f t="shared" si="129"/>
        <v>108.22372851085603</v>
      </c>
      <c r="AS232" s="97">
        <f t="shared" si="129"/>
        <v>124.45728778748443</v>
      </c>
      <c r="AT232" s="97">
        <f t="shared" si="129"/>
        <v>143.12588095560707</v>
      </c>
      <c r="AU232" s="97">
        <f t="shared" si="129"/>
        <v>164.59476309894814</v>
      </c>
      <c r="AV232" s="97">
        <f t="shared" si="129"/>
        <v>189.28397756379033</v>
      </c>
      <c r="AW232" s="97">
        <f t="shared" si="129"/>
        <v>217.67657419835885</v>
      </c>
      <c r="AX232" s="97">
        <f t="shared" si="129"/>
        <v>250.32806032811266</v>
      </c>
      <c r="AY232" s="97">
        <f t="shared" si="129"/>
        <v>287.87726937732953</v>
      </c>
      <c r="AZ232" s="97">
        <f t="shared" si="129"/>
        <v>331.05885978392894</v>
      </c>
      <c r="BA232" s="97">
        <f t="shared" si="129"/>
        <v>380.71768875151827</v>
      </c>
      <c r="BB232" s="97">
        <f t="shared" si="129"/>
        <v>437.825342064246</v>
      </c>
      <c r="BC232" s="97">
        <f t="shared" ref="BC232:CH232" si="130">BB232*(1+$B$264)</f>
        <v>503.49914337388287</v>
      </c>
      <c r="BD232" s="97">
        <f t="shared" si="130"/>
        <v>579.02401487996531</v>
      </c>
      <c r="BE232" s="97">
        <f t="shared" si="130"/>
        <v>665.87761711196003</v>
      </c>
      <c r="BF232" s="97">
        <f t="shared" si="130"/>
        <v>765.75925967875401</v>
      </c>
      <c r="BG232" s="97">
        <f t="shared" si="130"/>
        <v>880.62314863056702</v>
      </c>
      <c r="BH232" s="97">
        <f t="shared" si="130"/>
        <v>1012.716620925152</v>
      </c>
      <c r="BI232" s="97">
        <f t="shared" si="130"/>
        <v>1164.6241140639247</v>
      </c>
      <c r="BJ232" s="97">
        <f t="shared" si="130"/>
        <v>1339.3177311735133</v>
      </c>
      <c r="BK232" s="97">
        <f t="shared" si="130"/>
        <v>1540.2153908495402</v>
      </c>
      <c r="BL232" s="97">
        <f t="shared" si="130"/>
        <v>1771.2476994769711</v>
      </c>
      <c r="BM232" s="97">
        <f t="shared" si="130"/>
        <v>2036.9348543985166</v>
      </c>
      <c r="BN232" s="97">
        <f t="shared" si="130"/>
        <v>2342.4750825582937</v>
      </c>
      <c r="BO232" s="97">
        <f t="shared" si="130"/>
        <v>2693.8463449420374</v>
      </c>
      <c r="BP232" s="97">
        <f t="shared" si="130"/>
        <v>3097.9232966833429</v>
      </c>
      <c r="BQ232" s="97">
        <f t="shared" si="130"/>
        <v>3562.6117911858441</v>
      </c>
      <c r="BR232" s="97">
        <f t="shared" si="130"/>
        <v>4097.0035598637205</v>
      </c>
      <c r="BS232" s="97">
        <f t="shared" si="130"/>
        <v>4711.5540938432787</v>
      </c>
      <c r="BT232" s="97">
        <f t="shared" si="130"/>
        <v>5418.2872079197705</v>
      </c>
      <c r="BU232" s="97">
        <f t="shared" si="130"/>
        <v>6231.0302891077354</v>
      </c>
      <c r="BV232" s="97">
        <f t="shared" si="130"/>
        <v>7165.6848324738949</v>
      </c>
      <c r="BW232" s="97">
        <f t="shared" si="130"/>
        <v>8240.5375573449783</v>
      </c>
      <c r="BX232" s="97">
        <f t="shared" si="130"/>
        <v>9476.618190946725</v>
      </c>
      <c r="BY232" s="97">
        <f t="shared" si="130"/>
        <v>10898.110919588733</v>
      </c>
      <c r="BZ232" s="97">
        <f t="shared" si="130"/>
        <v>12532.827557527042</v>
      </c>
      <c r="CA232" s="97">
        <f t="shared" si="130"/>
        <v>14412.751691156096</v>
      </c>
      <c r="CB232" s="97">
        <f t="shared" si="130"/>
        <v>16574.664444829508</v>
      </c>
      <c r="CC232" s="97">
        <f t="shared" si="130"/>
        <v>19060.864111553932</v>
      </c>
      <c r="CD232" s="97">
        <f t="shared" si="130"/>
        <v>21919.99372828702</v>
      </c>
      <c r="CE232" s="97">
        <f t="shared" si="130"/>
        <v>25207.992787530071</v>
      </c>
      <c r="CF232" s="97">
        <f t="shared" si="130"/>
        <v>28989.191705659578</v>
      </c>
      <c r="CG232" s="97">
        <f t="shared" si="130"/>
        <v>33337.570461508512</v>
      </c>
      <c r="CH232" s="97">
        <f t="shared" si="130"/>
        <v>38338.206030734786</v>
      </c>
      <c r="CI232" s="97">
        <f t="shared" ref="CI232:CS232" si="131">CH232*(1+$B$264)</f>
        <v>44088.936935345002</v>
      </c>
      <c r="CJ232" s="97">
        <f t="shared" si="131"/>
        <v>50702.277475646748</v>
      </c>
      <c r="CK232" s="97">
        <f t="shared" si="131"/>
        <v>58307.619096993752</v>
      </c>
      <c r="CL232" s="97">
        <f t="shared" si="131"/>
        <v>67053.761961542812</v>
      </c>
      <c r="CM232" s="97">
        <f t="shared" si="131"/>
        <v>77111.826255774227</v>
      </c>
      <c r="CN232" s="97">
        <f t="shared" si="131"/>
        <v>88678.600194140352</v>
      </c>
      <c r="CO232" s="97">
        <f t="shared" si="131"/>
        <v>101980.39022326139</v>
      </c>
      <c r="CP232" s="97">
        <f t="shared" si="131"/>
        <v>117277.44875675059</v>
      </c>
      <c r="CQ232" s="97">
        <f t="shared" si="131"/>
        <v>134869.06607026316</v>
      </c>
      <c r="CR232" s="97">
        <f t="shared" si="131"/>
        <v>155099.42598080263</v>
      </c>
      <c r="CS232" s="97">
        <f t="shared" si="131"/>
        <v>178364.33987792302</v>
      </c>
    </row>
    <row r="233" spans="1:97" ht="14.25" customHeight="1" x14ac:dyDescent="0.35">
      <c r="A233" s="72" t="s">
        <v>159</v>
      </c>
      <c r="B233" s="97">
        <v>0</v>
      </c>
      <c r="C233" s="97">
        <v>0</v>
      </c>
      <c r="D233" s="97">
        <v>0</v>
      </c>
      <c r="E233" s="97">
        <v>0</v>
      </c>
      <c r="F233" s="97">
        <v>0</v>
      </c>
      <c r="G233" s="97">
        <v>0</v>
      </c>
      <c r="H233" s="97">
        <v>0</v>
      </c>
      <c r="I233" s="97">
        <v>0</v>
      </c>
      <c r="J233" s="97">
        <v>0</v>
      </c>
      <c r="K233" s="97">
        <v>0</v>
      </c>
      <c r="L233" s="97">
        <v>0</v>
      </c>
      <c r="M233" s="97">
        <v>0</v>
      </c>
      <c r="N233" s="97">
        <v>0</v>
      </c>
      <c r="O233" s="97">
        <v>0</v>
      </c>
      <c r="P233" s="97">
        <v>0</v>
      </c>
      <c r="Q233" s="97">
        <v>0</v>
      </c>
      <c r="R233" s="97">
        <v>0</v>
      </c>
      <c r="S233" s="97">
        <v>0</v>
      </c>
      <c r="T233" s="97">
        <v>0</v>
      </c>
      <c r="U233" s="97">
        <v>0</v>
      </c>
      <c r="V233" s="97">
        <v>5</v>
      </c>
      <c r="W233" s="97">
        <f t="shared" ref="W233:BB233" si="132">V233*(1+$B$264)</f>
        <v>5.75</v>
      </c>
      <c r="X233" s="97">
        <f t="shared" si="132"/>
        <v>6.6124999999999998</v>
      </c>
      <c r="Y233" s="97">
        <f t="shared" si="132"/>
        <v>7.6043749999999992</v>
      </c>
      <c r="Z233" s="97">
        <f t="shared" si="132"/>
        <v>8.7450312499999985</v>
      </c>
      <c r="AA233" s="97">
        <f t="shared" si="132"/>
        <v>10.056785937499997</v>
      </c>
      <c r="AB233" s="97">
        <f t="shared" si="132"/>
        <v>11.565303828124996</v>
      </c>
      <c r="AC233" s="97">
        <f t="shared" si="132"/>
        <v>13.300099402343745</v>
      </c>
      <c r="AD233" s="97">
        <f t="shared" si="132"/>
        <v>15.295114312695306</v>
      </c>
      <c r="AE233" s="97">
        <f t="shared" si="132"/>
        <v>17.589381459599601</v>
      </c>
      <c r="AF233" s="97">
        <f t="shared" si="132"/>
        <v>20.22778867853954</v>
      </c>
      <c r="AG233" s="97">
        <f t="shared" si="132"/>
        <v>23.26195698032047</v>
      </c>
      <c r="AH233" s="97">
        <f t="shared" si="132"/>
        <v>26.751250527368537</v>
      </c>
      <c r="AI233" s="97">
        <f t="shared" si="132"/>
        <v>30.763938106473816</v>
      </c>
      <c r="AJ233" s="97">
        <f t="shared" si="132"/>
        <v>35.378528822444885</v>
      </c>
      <c r="AK233" s="97">
        <f t="shared" si="132"/>
        <v>40.685308145811618</v>
      </c>
      <c r="AL233" s="97">
        <f t="shared" si="132"/>
        <v>46.78810436768336</v>
      </c>
      <c r="AM233" s="97">
        <f t="shared" si="132"/>
        <v>53.806320022835862</v>
      </c>
      <c r="AN233" s="97">
        <f t="shared" si="132"/>
        <v>61.877268026261234</v>
      </c>
      <c r="AO233" s="97">
        <f t="shared" si="132"/>
        <v>71.158858230200408</v>
      </c>
      <c r="AP233" s="97">
        <f t="shared" si="132"/>
        <v>81.83268696473047</v>
      </c>
      <c r="AQ233" s="97">
        <f t="shared" si="132"/>
        <v>94.107590009440031</v>
      </c>
      <c r="AR233" s="97">
        <f t="shared" si="132"/>
        <v>108.22372851085603</v>
      </c>
      <c r="AS233" s="97">
        <f t="shared" si="132"/>
        <v>124.45728778748443</v>
      </c>
      <c r="AT233" s="97">
        <f t="shared" si="132"/>
        <v>143.12588095560707</v>
      </c>
      <c r="AU233" s="97">
        <f t="shared" si="132"/>
        <v>164.59476309894814</v>
      </c>
      <c r="AV233" s="97">
        <f t="shared" si="132"/>
        <v>189.28397756379033</v>
      </c>
      <c r="AW233" s="97">
        <f t="shared" si="132"/>
        <v>217.67657419835885</v>
      </c>
      <c r="AX233" s="97">
        <f t="shared" si="132"/>
        <v>250.32806032811266</v>
      </c>
      <c r="AY233" s="97">
        <f t="shared" si="132"/>
        <v>287.87726937732953</v>
      </c>
      <c r="AZ233" s="97">
        <f t="shared" si="132"/>
        <v>331.05885978392894</v>
      </c>
      <c r="BA233" s="97">
        <f t="shared" si="132"/>
        <v>380.71768875151827</v>
      </c>
      <c r="BB233" s="97">
        <f t="shared" si="132"/>
        <v>437.825342064246</v>
      </c>
      <c r="BC233" s="97">
        <f t="shared" ref="BC233:CH233" si="133">BB233*(1+$B$264)</f>
        <v>503.49914337388287</v>
      </c>
      <c r="BD233" s="97">
        <f t="shared" si="133"/>
        <v>579.02401487996531</v>
      </c>
      <c r="BE233" s="97">
        <f t="shared" si="133"/>
        <v>665.87761711196003</v>
      </c>
      <c r="BF233" s="97">
        <f t="shared" si="133"/>
        <v>765.75925967875401</v>
      </c>
      <c r="BG233" s="97">
        <f t="shared" si="133"/>
        <v>880.62314863056702</v>
      </c>
      <c r="BH233" s="97">
        <f t="shared" si="133"/>
        <v>1012.716620925152</v>
      </c>
      <c r="BI233" s="97">
        <f t="shared" si="133"/>
        <v>1164.6241140639247</v>
      </c>
      <c r="BJ233" s="97">
        <f t="shared" si="133"/>
        <v>1339.3177311735133</v>
      </c>
      <c r="BK233" s="97">
        <f t="shared" si="133"/>
        <v>1540.2153908495402</v>
      </c>
      <c r="BL233" s="97">
        <f t="shared" si="133"/>
        <v>1771.2476994769711</v>
      </c>
      <c r="BM233" s="97">
        <f t="shared" si="133"/>
        <v>2036.9348543985166</v>
      </c>
      <c r="BN233" s="97">
        <f t="shared" si="133"/>
        <v>2342.4750825582937</v>
      </c>
      <c r="BO233" s="97">
        <f t="shared" si="133"/>
        <v>2693.8463449420374</v>
      </c>
      <c r="BP233" s="97">
        <f t="shared" si="133"/>
        <v>3097.9232966833429</v>
      </c>
      <c r="BQ233" s="97">
        <f t="shared" si="133"/>
        <v>3562.6117911858441</v>
      </c>
      <c r="BR233" s="97">
        <f t="shared" si="133"/>
        <v>4097.0035598637205</v>
      </c>
      <c r="BS233" s="97">
        <f t="shared" si="133"/>
        <v>4711.5540938432787</v>
      </c>
      <c r="BT233" s="97">
        <f t="shared" si="133"/>
        <v>5418.2872079197705</v>
      </c>
      <c r="BU233" s="97">
        <f t="shared" si="133"/>
        <v>6231.0302891077354</v>
      </c>
      <c r="BV233" s="97">
        <f t="shared" si="133"/>
        <v>7165.6848324738949</v>
      </c>
      <c r="BW233" s="97">
        <f t="shared" si="133"/>
        <v>8240.5375573449783</v>
      </c>
      <c r="BX233" s="97">
        <f t="shared" si="133"/>
        <v>9476.618190946725</v>
      </c>
      <c r="BY233" s="97">
        <f t="shared" si="133"/>
        <v>10898.110919588733</v>
      </c>
      <c r="BZ233" s="97">
        <f t="shared" si="133"/>
        <v>12532.827557527042</v>
      </c>
      <c r="CA233" s="97">
        <f t="shared" si="133"/>
        <v>14412.751691156096</v>
      </c>
      <c r="CB233" s="97">
        <f t="shared" si="133"/>
        <v>16574.664444829508</v>
      </c>
      <c r="CC233" s="97">
        <f t="shared" si="133"/>
        <v>19060.864111553932</v>
      </c>
      <c r="CD233" s="97">
        <f t="shared" si="133"/>
        <v>21919.99372828702</v>
      </c>
      <c r="CE233" s="97">
        <f t="shared" si="133"/>
        <v>25207.992787530071</v>
      </c>
      <c r="CF233" s="97">
        <f t="shared" si="133"/>
        <v>28989.191705659578</v>
      </c>
      <c r="CG233" s="97">
        <f t="shared" si="133"/>
        <v>33337.570461508512</v>
      </c>
      <c r="CH233" s="97">
        <f t="shared" si="133"/>
        <v>38338.206030734786</v>
      </c>
      <c r="CI233" s="97">
        <f t="shared" ref="CI233:CS233" si="134">CH233*(1+$B$264)</f>
        <v>44088.936935345002</v>
      </c>
      <c r="CJ233" s="97">
        <f t="shared" si="134"/>
        <v>50702.277475646748</v>
      </c>
      <c r="CK233" s="97">
        <f t="shared" si="134"/>
        <v>58307.619096993752</v>
      </c>
      <c r="CL233" s="97">
        <f t="shared" si="134"/>
        <v>67053.761961542812</v>
      </c>
      <c r="CM233" s="97">
        <f t="shared" si="134"/>
        <v>77111.826255774227</v>
      </c>
      <c r="CN233" s="97">
        <f t="shared" si="134"/>
        <v>88678.600194140352</v>
      </c>
      <c r="CO233" s="97">
        <f t="shared" si="134"/>
        <v>101980.39022326139</v>
      </c>
      <c r="CP233" s="97">
        <f t="shared" si="134"/>
        <v>117277.44875675059</v>
      </c>
      <c r="CQ233" s="97">
        <f t="shared" si="134"/>
        <v>134869.06607026316</v>
      </c>
      <c r="CR233" s="97">
        <f t="shared" si="134"/>
        <v>155099.42598080263</v>
      </c>
      <c r="CS233" s="97">
        <f t="shared" si="134"/>
        <v>178364.33987792302</v>
      </c>
    </row>
    <row r="234" spans="1:97" ht="14.25" customHeight="1" x14ac:dyDescent="0.35">
      <c r="A234" s="72" t="s">
        <v>160</v>
      </c>
      <c r="B234" s="97">
        <v>0</v>
      </c>
      <c r="C234" s="97">
        <v>0</v>
      </c>
      <c r="D234" s="97">
        <v>0</v>
      </c>
      <c r="E234" s="97">
        <v>0</v>
      </c>
      <c r="F234" s="97">
        <v>0</v>
      </c>
      <c r="G234" s="97">
        <v>0</v>
      </c>
      <c r="H234" s="97">
        <v>0</v>
      </c>
      <c r="I234" s="97">
        <v>0</v>
      </c>
      <c r="J234" s="97">
        <v>0</v>
      </c>
      <c r="K234" s="97">
        <v>0</v>
      </c>
      <c r="L234" s="97">
        <v>0</v>
      </c>
      <c r="M234" s="97">
        <v>0</v>
      </c>
      <c r="N234" s="97">
        <v>0</v>
      </c>
      <c r="O234" s="97">
        <v>0</v>
      </c>
      <c r="P234" s="97">
        <v>0</v>
      </c>
      <c r="Q234" s="97">
        <v>0</v>
      </c>
      <c r="R234" s="97">
        <v>0</v>
      </c>
      <c r="S234" s="97">
        <v>0</v>
      </c>
      <c r="T234" s="97">
        <v>0</v>
      </c>
      <c r="U234" s="97">
        <v>0</v>
      </c>
      <c r="V234" s="97">
        <v>5</v>
      </c>
      <c r="W234" s="97">
        <f t="shared" ref="W234:BB234" si="135">V234*(1+$B$264)</f>
        <v>5.75</v>
      </c>
      <c r="X234" s="97">
        <f t="shared" si="135"/>
        <v>6.6124999999999998</v>
      </c>
      <c r="Y234" s="97">
        <f t="shared" si="135"/>
        <v>7.6043749999999992</v>
      </c>
      <c r="Z234" s="97">
        <f t="shared" si="135"/>
        <v>8.7450312499999985</v>
      </c>
      <c r="AA234" s="97">
        <f t="shared" si="135"/>
        <v>10.056785937499997</v>
      </c>
      <c r="AB234" s="97">
        <f t="shared" si="135"/>
        <v>11.565303828124996</v>
      </c>
      <c r="AC234" s="97">
        <f t="shared" si="135"/>
        <v>13.300099402343745</v>
      </c>
      <c r="AD234" s="97">
        <f t="shared" si="135"/>
        <v>15.295114312695306</v>
      </c>
      <c r="AE234" s="97">
        <f t="shared" si="135"/>
        <v>17.589381459599601</v>
      </c>
      <c r="AF234" s="97">
        <f t="shared" si="135"/>
        <v>20.22778867853954</v>
      </c>
      <c r="AG234" s="97">
        <f t="shared" si="135"/>
        <v>23.26195698032047</v>
      </c>
      <c r="AH234" s="97">
        <f t="shared" si="135"/>
        <v>26.751250527368537</v>
      </c>
      <c r="AI234" s="97">
        <f t="shared" si="135"/>
        <v>30.763938106473816</v>
      </c>
      <c r="AJ234" s="97">
        <f t="shared" si="135"/>
        <v>35.378528822444885</v>
      </c>
      <c r="AK234" s="97">
        <f t="shared" si="135"/>
        <v>40.685308145811618</v>
      </c>
      <c r="AL234" s="97">
        <f t="shared" si="135"/>
        <v>46.78810436768336</v>
      </c>
      <c r="AM234" s="97">
        <f t="shared" si="135"/>
        <v>53.806320022835862</v>
      </c>
      <c r="AN234" s="97">
        <f t="shared" si="135"/>
        <v>61.877268026261234</v>
      </c>
      <c r="AO234" s="97">
        <f t="shared" si="135"/>
        <v>71.158858230200408</v>
      </c>
      <c r="AP234" s="97">
        <f t="shared" si="135"/>
        <v>81.83268696473047</v>
      </c>
      <c r="AQ234" s="97">
        <f t="shared" si="135"/>
        <v>94.107590009440031</v>
      </c>
      <c r="AR234" s="97">
        <f t="shared" si="135"/>
        <v>108.22372851085603</v>
      </c>
      <c r="AS234" s="97">
        <f t="shared" si="135"/>
        <v>124.45728778748443</v>
      </c>
      <c r="AT234" s="97">
        <f t="shared" si="135"/>
        <v>143.12588095560707</v>
      </c>
      <c r="AU234" s="97">
        <f t="shared" si="135"/>
        <v>164.59476309894814</v>
      </c>
      <c r="AV234" s="97">
        <f t="shared" si="135"/>
        <v>189.28397756379033</v>
      </c>
      <c r="AW234" s="97">
        <f t="shared" si="135"/>
        <v>217.67657419835885</v>
      </c>
      <c r="AX234" s="97">
        <f t="shared" si="135"/>
        <v>250.32806032811266</v>
      </c>
      <c r="AY234" s="97">
        <f t="shared" si="135"/>
        <v>287.87726937732953</v>
      </c>
      <c r="AZ234" s="97">
        <f t="shared" si="135"/>
        <v>331.05885978392894</v>
      </c>
      <c r="BA234" s="97">
        <f t="shared" si="135"/>
        <v>380.71768875151827</v>
      </c>
      <c r="BB234" s="97">
        <f t="shared" si="135"/>
        <v>437.825342064246</v>
      </c>
      <c r="BC234" s="97">
        <f t="shared" ref="BC234:CH234" si="136">BB234*(1+$B$264)</f>
        <v>503.49914337388287</v>
      </c>
      <c r="BD234" s="97">
        <f t="shared" si="136"/>
        <v>579.02401487996531</v>
      </c>
      <c r="BE234" s="97">
        <f t="shared" si="136"/>
        <v>665.87761711196003</v>
      </c>
      <c r="BF234" s="97">
        <f t="shared" si="136"/>
        <v>765.75925967875401</v>
      </c>
      <c r="BG234" s="97">
        <f t="shared" si="136"/>
        <v>880.62314863056702</v>
      </c>
      <c r="BH234" s="97">
        <f t="shared" si="136"/>
        <v>1012.716620925152</v>
      </c>
      <c r="BI234" s="97">
        <f t="shared" si="136"/>
        <v>1164.6241140639247</v>
      </c>
      <c r="BJ234" s="97">
        <f t="shared" si="136"/>
        <v>1339.3177311735133</v>
      </c>
      <c r="BK234" s="97">
        <f t="shared" si="136"/>
        <v>1540.2153908495402</v>
      </c>
      <c r="BL234" s="97">
        <f t="shared" si="136"/>
        <v>1771.2476994769711</v>
      </c>
      <c r="BM234" s="97">
        <f t="shared" si="136"/>
        <v>2036.9348543985166</v>
      </c>
      <c r="BN234" s="97">
        <f t="shared" si="136"/>
        <v>2342.4750825582937</v>
      </c>
      <c r="BO234" s="97">
        <f t="shared" si="136"/>
        <v>2693.8463449420374</v>
      </c>
      <c r="BP234" s="97">
        <f t="shared" si="136"/>
        <v>3097.9232966833429</v>
      </c>
      <c r="BQ234" s="97">
        <f t="shared" si="136"/>
        <v>3562.6117911858441</v>
      </c>
      <c r="BR234" s="97">
        <f t="shared" si="136"/>
        <v>4097.0035598637205</v>
      </c>
      <c r="BS234" s="97">
        <f t="shared" si="136"/>
        <v>4711.5540938432787</v>
      </c>
      <c r="BT234" s="97">
        <f t="shared" si="136"/>
        <v>5418.2872079197705</v>
      </c>
      <c r="BU234" s="97">
        <f t="shared" si="136"/>
        <v>6231.0302891077354</v>
      </c>
      <c r="BV234" s="97">
        <f t="shared" si="136"/>
        <v>7165.6848324738949</v>
      </c>
      <c r="BW234" s="97">
        <f t="shared" si="136"/>
        <v>8240.5375573449783</v>
      </c>
      <c r="BX234" s="97">
        <f t="shared" si="136"/>
        <v>9476.618190946725</v>
      </c>
      <c r="BY234" s="97">
        <f t="shared" si="136"/>
        <v>10898.110919588733</v>
      </c>
      <c r="BZ234" s="97">
        <f t="shared" si="136"/>
        <v>12532.827557527042</v>
      </c>
      <c r="CA234" s="97">
        <f t="shared" si="136"/>
        <v>14412.751691156096</v>
      </c>
      <c r="CB234" s="97">
        <f t="shared" si="136"/>
        <v>16574.664444829508</v>
      </c>
      <c r="CC234" s="97">
        <f t="shared" si="136"/>
        <v>19060.864111553932</v>
      </c>
      <c r="CD234" s="97">
        <f t="shared" si="136"/>
        <v>21919.99372828702</v>
      </c>
      <c r="CE234" s="97">
        <f t="shared" si="136"/>
        <v>25207.992787530071</v>
      </c>
      <c r="CF234" s="97">
        <f t="shared" si="136"/>
        <v>28989.191705659578</v>
      </c>
      <c r="CG234" s="97">
        <f t="shared" si="136"/>
        <v>33337.570461508512</v>
      </c>
      <c r="CH234" s="97">
        <f t="shared" si="136"/>
        <v>38338.206030734786</v>
      </c>
      <c r="CI234" s="97">
        <f t="shared" ref="CI234:CS234" si="137">CH234*(1+$B$264)</f>
        <v>44088.936935345002</v>
      </c>
      <c r="CJ234" s="97">
        <f t="shared" si="137"/>
        <v>50702.277475646748</v>
      </c>
      <c r="CK234" s="97">
        <f t="shared" si="137"/>
        <v>58307.619096993752</v>
      </c>
      <c r="CL234" s="97">
        <f t="shared" si="137"/>
        <v>67053.761961542812</v>
      </c>
      <c r="CM234" s="97">
        <f t="shared" si="137"/>
        <v>77111.826255774227</v>
      </c>
      <c r="CN234" s="97">
        <f t="shared" si="137"/>
        <v>88678.600194140352</v>
      </c>
      <c r="CO234" s="97">
        <f t="shared" si="137"/>
        <v>101980.39022326139</v>
      </c>
      <c r="CP234" s="97">
        <f t="shared" si="137"/>
        <v>117277.44875675059</v>
      </c>
      <c r="CQ234" s="97">
        <f t="shared" si="137"/>
        <v>134869.06607026316</v>
      </c>
      <c r="CR234" s="97">
        <f t="shared" si="137"/>
        <v>155099.42598080263</v>
      </c>
      <c r="CS234" s="97">
        <f t="shared" si="137"/>
        <v>178364.33987792302</v>
      </c>
    </row>
    <row r="235" spans="1:97" ht="14.25" customHeight="1" x14ac:dyDescent="0.35">
      <c r="A235" s="72" t="s">
        <v>161</v>
      </c>
      <c r="B235" s="97">
        <v>0</v>
      </c>
      <c r="C235" s="97">
        <v>0</v>
      </c>
      <c r="D235" s="97">
        <v>0</v>
      </c>
      <c r="E235" s="97">
        <v>0</v>
      </c>
      <c r="F235" s="97">
        <v>0</v>
      </c>
      <c r="G235" s="97">
        <v>0</v>
      </c>
      <c r="H235" s="97">
        <v>0</v>
      </c>
      <c r="I235" s="97">
        <v>0</v>
      </c>
      <c r="J235" s="97">
        <v>0</v>
      </c>
      <c r="K235" s="97">
        <v>0</v>
      </c>
      <c r="L235" s="97">
        <v>0</v>
      </c>
      <c r="M235" s="97">
        <v>0</v>
      </c>
      <c r="N235" s="97">
        <v>0</v>
      </c>
      <c r="O235" s="97">
        <v>0</v>
      </c>
      <c r="P235" s="97">
        <v>0</v>
      </c>
      <c r="Q235" s="97">
        <v>0</v>
      </c>
      <c r="R235" s="97">
        <v>0</v>
      </c>
      <c r="S235" s="97">
        <v>0</v>
      </c>
      <c r="T235" s="97">
        <v>0</v>
      </c>
      <c r="U235" s="97">
        <v>0</v>
      </c>
      <c r="V235" s="97">
        <v>5</v>
      </c>
      <c r="W235" s="97">
        <f t="shared" ref="W235:BB235" si="138">V235*(1+$B$264)</f>
        <v>5.75</v>
      </c>
      <c r="X235" s="97">
        <f t="shared" si="138"/>
        <v>6.6124999999999998</v>
      </c>
      <c r="Y235" s="97">
        <f t="shared" si="138"/>
        <v>7.6043749999999992</v>
      </c>
      <c r="Z235" s="97">
        <f t="shared" si="138"/>
        <v>8.7450312499999985</v>
      </c>
      <c r="AA235" s="97">
        <f t="shared" si="138"/>
        <v>10.056785937499997</v>
      </c>
      <c r="AB235" s="97">
        <f t="shared" si="138"/>
        <v>11.565303828124996</v>
      </c>
      <c r="AC235" s="97">
        <f t="shared" si="138"/>
        <v>13.300099402343745</v>
      </c>
      <c r="AD235" s="97">
        <f t="shared" si="138"/>
        <v>15.295114312695306</v>
      </c>
      <c r="AE235" s="97">
        <f t="shared" si="138"/>
        <v>17.589381459599601</v>
      </c>
      <c r="AF235" s="97">
        <f t="shared" si="138"/>
        <v>20.22778867853954</v>
      </c>
      <c r="AG235" s="97">
        <f t="shared" si="138"/>
        <v>23.26195698032047</v>
      </c>
      <c r="AH235" s="97">
        <f t="shared" si="138"/>
        <v>26.751250527368537</v>
      </c>
      <c r="AI235" s="97">
        <f t="shared" si="138"/>
        <v>30.763938106473816</v>
      </c>
      <c r="AJ235" s="97">
        <f t="shared" si="138"/>
        <v>35.378528822444885</v>
      </c>
      <c r="AK235" s="97">
        <f t="shared" si="138"/>
        <v>40.685308145811618</v>
      </c>
      <c r="AL235" s="97">
        <f t="shared" si="138"/>
        <v>46.78810436768336</v>
      </c>
      <c r="AM235" s="97">
        <f t="shared" si="138"/>
        <v>53.806320022835862</v>
      </c>
      <c r="AN235" s="97">
        <f t="shared" si="138"/>
        <v>61.877268026261234</v>
      </c>
      <c r="AO235" s="97">
        <f t="shared" si="138"/>
        <v>71.158858230200408</v>
      </c>
      <c r="AP235" s="97">
        <f t="shared" si="138"/>
        <v>81.83268696473047</v>
      </c>
      <c r="AQ235" s="97">
        <f t="shared" si="138"/>
        <v>94.107590009440031</v>
      </c>
      <c r="AR235" s="97">
        <f t="shared" si="138"/>
        <v>108.22372851085603</v>
      </c>
      <c r="AS235" s="97">
        <f t="shared" si="138"/>
        <v>124.45728778748443</v>
      </c>
      <c r="AT235" s="97">
        <f t="shared" si="138"/>
        <v>143.12588095560707</v>
      </c>
      <c r="AU235" s="97">
        <f t="shared" si="138"/>
        <v>164.59476309894814</v>
      </c>
      <c r="AV235" s="97">
        <f t="shared" si="138"/>
        <v>189.28397756379033</v>
      </c>
      <c r="AW235" s="97">
        <f t="shared" si="138"/>
        <v>217.67657419835885</v>
      </c>
      <c r="AX235" s="97">
        <f t="shared" si="138"/>
        <v>250.32806032811266</v>
      </c>
      <c r="AY235" s="97">
        <f t="shared" si="138"/>
        <v>287.87726937732953</v>
      </c>
      <c r="AZ235" s="97">
        <f t="shared" si="138"/>
        <v>331.05885978392894</v>
      </c>
      <c r="BA235" s="97">
        <f t="shared" si="138"/>
        <v>380.71768875151827</v>
      </c>
      <c r="BB235" s="97">
        <f t="shared" si="138"/>
        <v>437.825342064246</v>
      </c>
      <c r="BC235" s="97">
        <f t="shared" ref="BC235:CH235" si="139">BB235*(1+$B$264)</f>
        <v>503.49914337388287</v>
      </c>
      <c r="BD235" s="97">
        <f t="shared" si="139"/>
        <v>579.02401487996531</v>
      </c>
      <c r="BE235" s="97">
        <f t="shared" si="139"/>
        <v>665.87761711196003</v>
      </c>
      <c r="BF235" s="97">
        <f t="shared" si="139"/>
        <v>765.75925967875401</v>
      </c>
      <c r="BG235" s="97">
        <f t="shared" si="139"/>
        <v>880.62314863056702</v>
      </c>
      <c r="BH235" s="97">
        <f t="shared" si="139"/>
        <v>1012.716620925152</v>
      </c>
      <c r="BI235" s="97">
        <f t="shared" si="139"/>
        <v>1164.6241140639247</v>
      </c>
      <c r="BJ235" s="97">
        <f t="shared" si="139"/>
        <v>1339.3177311735133</v>
      </c>
      <c r="BK235" s="97">
        <f t="shared" si="139"/>
        <v>1540.2153908495402</v>
      </c>
      <c r="BL235" s="97">
        <f t="shared" si="139"/>
        <v>1771.2476994769711</v>
      </c>
      <c r="BM235" s="97">
        <f t="shared" si="139"/>
        <v>2036.9348543985166</v>
      </c>
      <c r="BN235" s="97">
        <f t="shared" si="139"/>
        <v>2342.4750825582937</v>
      </c>
      <c r="BO235" s="97">
        <f t="shared" si="139"/>
        <v>2693.8463449420374</v>
      </c>
      <c r="BP235" s="97">
        <f t="shared" si="139"/>
        <v>3097.9232966833429</v>
      </c>
      <c r="BQ235" s="97">
        <f t="shared" si="139"/>
        <v>3562.6117911858441</v>
      </c>
      <c r="BR235" s="97">
        <f t="shared" si="139"/>
        <v>4097.0035598637205</v>
      </c>
      <c r="BS235" s="97">
        <f t="shared" si="139"/>
        <v>4711.5540938432787</v>
      </c>
      <c r="BT235" s="97">
        <f t="shared" si="139"/>
        <v>5418.2872079197705</v>
      </c>
      <c r="BU235" s="97">
        <f t="shared" si="139"/>
        <v>6231.0302891077354</v>
      </c>
      <c r="BV235" s="97">
        <f t="shared" si="139"/>
        <v>7165.6848324738949</v>
      </c>
      <c r="BW235" s="97">
        <f t="shared" si="139"/>
        <v>8240.5375573449783</v>
      </c>
      <c r="BX235" s="97">
        <f t="shared" si="139"/>
        <v>9476.618190946725</v>
      </c>
      <c r="BY235" s="97">
        <f t="shared" si="139"/>
        <v>10898.110919588733</v>
      </c>
      <c r="BZ235" s="97">
        <f t="shared" si="139"/>
        <v>12532.827557527042</v>
      </c>
      <c r="CA235" s="97">
        <f t="shared" si="139"/>
        <v>14412.751691156096</v>
      </c>
      <c r="CB235" s="97">
        <f t="shared" si="139"/>
        <v>16574.664444829508</v>
      </c>
      <c r="CC235" s="97">
        <f t="shared" si="139"/>
        <v>19060.864111553932</v>
      </c>
      <c r="CD235" s="97">
        <f t="shared" si="139"/>
        <v>21919.99372828702</v>
      </c>
      <c r="CE235" s="97">
        <f t="shared" si="139"/>
        <v>25207.992787530071</v>
      </c>
      <c r="CF235" s="97">
        <f t="shared" si="139"/>
        <v>28989.191705659578</v>
      </c>
      <c r="CG235" s="97">
        <f t="shared" si="139"/>
        <v>33337.570461508512</v>
      </c>
      <c r="CH235" s="97">
        <f t="shared" si="139"/>
        <v>38338.206030734786</v>
      </c>
      <c r="CI235" s="97">
        <f t="shared" ref="CI235:CS235" si="140">CH235*(1+$B$264)</f>
        <v>44088.936935345002</v>
      </c>
      <c r="CJ235" s="97">
        <f t="shared" si="140"/>
        <v>50702.277475646748</v>
      </c>
      <c r="CK235" s="97">
        <f t="shared" si="140"/>
        <v>58307.619096993752</v>
      </c>
      <c r="CL235" s="97">
        <f t="shared" si="140"/>
        <v>67053.761961542812</v>
      </c>
      <c r="CM235" s="97">
        <f t="shared" si="140"/>
        <v>77111.826255774227</v>
      </c>
      <c r="CN235" s="97">
        <f t="shared" si="140"/>
        <v>88678.600194140352</v>
      </c>
      <c r="CO235" s="97">
        <f t="shared" si="140"/>
        <v>101980.39022326139</v>
      </c>
      <c r="CP235" s="97">
        <f t="shared" si="140"/>
        <v>117277.44875675059</v>
      </c>
      <c r="CQ235" s="97">
        <f t="shared" si="140"/>
        <v>134869.06607026316</v>
      </c>
      <c r="CR235" s="97">
        <f t="shared" si="140"/>
        <v>155099.42598080263</v>
      </c>
      <c r="CS235" s="97">
        <f t="shared" si="140"/>
        <v>178364.33987792302</v>
      </c>
    </row>
    <row r="236" spans="1:97" ht="14.25" customHeight="1" x14ac:dyDescent="0.35">
      <c r="A236" s="72" t="s">
        <v>162</v>
      </c>
      <c r="B236" s="97">
        <v>0</v>
      </c>
      <c r="C236" s="97">
        <v>0</v>
      </c>
      <c r="D236" s="97">
        <v>0</v>
      </c>
      <c r="E236" s="97">
        <v>0</v>
      </c>
      <c r="F236" s="97">
        <v>0</v>
      </c>
      <c r="G236" s="97">
        <v>0</v>
      </c>
      <c r="H236" s="97">
        <v>0</v>
      </c>
      <c r="I236" s="97">
        <v>0</v>
      </c>
      <c r="J236" s="97">
        <v>0</v>
      </c>
      <c r="K236" s="97">
        <v>0</v>
      </c>
      <c r="L236" s="97">
        <v>0</v>
      </c>
      <c r="M236" s="97">
        <v>0</v>
      </c>
      <c r="N236" s="97">
        <v>0</v>
      </c>
      <c r="O236" s="97">
        <v>0</v>
      </c>
      <c r="P236" s="97">
        <v>0</v>
      </c>
      <c r="Q236" s="97">
        <v>0</v>
      </c>
      <c r="R236" s="97">
        <v>0</v>
      </c>
      <c r="S236" s="97">
        <v>0</v>
      </c>
      <c r="T236" s="97">
        <v>0</v>
      </c>
      <c r="U236" s="97">
        <v>0</v>
      </c>
      <c r="V236" s="97">
        <v>5</v>
      </c>
      <c r="W236" s="97">
        <f t="shared" ref="W236:BB236" si="141">V236*(1+$B$264)</f>
        <v>5.75</v>
      </c>
      <c r="X236" s="97">
        <f t="shared" si="141"/>
        <v>6.6124999999999998</v>
      </c>
      <c r="Y236" s="97">
        <f t="shared" si="141"/>
        <v>7.6043749999999992</v>
      </c>
      <c r="Z236" s="97">
        <f t="shared" si="141"/>
        <v>8.7450312499999985</v>
      </c>
      <c r="AA236" s="97">
        <f t="shared" si="141"/>
        <v>10.056785937499997</v>
      </c>
      <c r="AB236" s="97">
        <f t="shared" si="141"/>
        <v>11.565303828124996</v>
      </c>
      <c r="AC236" s="97">
        <f t="shared" si="141"/>
        <v>13.300099402343745</v>
      </c>
      <c r="AD236" s="97">
        <f t="shared" si="141"/>
        <v>15.295114312695306</v>
      </c>
      <c r="AE236" s="97">
        <f t="shared" si="141"/>
        <v>17.589381459599601</v>
      </c>
      <c r="AF236" s="97">
        <f t="shared" si="141"/>
        <v>20.22778867853954</v>
      </c>
      <c r="AG236" s="97">
        <f t="shared" si="141"/>
        <v>23.26195698032047</v>
      </c>
      <c r="AH236" s="97">
        <f t="shared" si="141"/>
        <v>26.751250527368537</v>
      </c>
      <c r="AI236" s="97">
        <f t="shared" si="141"/>
        <v>30.763938106473816</v>
      </c>
      <c r="AJ236" s="97">
        <f t="shared" si="141"/>
        <v>35.378528822444885</v>
      </c>
      <c r="AK236" s="97">
        <f t="shared" si="141"/>
        <v>40.685308145811618</v>
      </c>
      <c r="AL236" s="97">
        <f t="shared" si="141"/>
        <v>46.78810436768336</v>
      </c>
      <c r="AM236" s="97">
        <f t="shared" si="141"/>
        <v>53.806320022835862</v>
      </c>
      <c r="AN236" s="97">
        <f t="shared" si="141"/>
        <v>61.877268026261234</v>
      </c>
      <c r="AO236" s="97">
        <f t="shared" si="141"/>
        <v>71.158858230200408</v>
      </c>
      <c r="AP236" s="97">
        <f t="shared" si="141"/>
        <v>81.83268696473047</v>
      </c>
      <c r="AQ236" s="97">
        <f t="shared" si="141"/>
        <v>94.107590009440031</v>
      </c>
      <c r="AR236" s="97">
        <f t="shared" si="141"/>
        <v>108.22372851085603</v>
      </c>
      <c r="AS236" s="97">
        <f t="shared" si="141"/>
        <v>124.45728778748443</v>
      </c>
      <c r="AT236" s="97">
        <f t="shared" si="141"/>
        <v>143.12588095560707</v>
      </c>
      <c r="AU236" s="97">
        <f t="shared" si="141"/>
        <v>164.59476309894814</v>
      </c>
      <c r="AV236" s="97">
        <f t="shared" si="141"/>
        <v>189.28397756379033</v>
      </c>
      <c r="AW236" s="97">
        <f t="shared" si="141"/>
        <v>217.67657419835885</v>
      </c>
      <c r="AX236" s="97">
        <f t="shared" si="141"/>
        <v>250.32806032811266</v>
      </c>
      <c r="AY236" s="97">
        <f t="shared" si="141"/>
        <v>287.87726937732953</v>
      </c>
      <c r="AZ236" s="97">
        <f t="shared" si="141"/>
        <v>331.05885978392894</v>
      </c>
      <c r="BA236" s="97">
        <f t="shared" si="141"/>
        <v>380.71768875151827</v>
      </c>
      <c r="BB236" s="97">
        <f t="shared" si="141"/>
        <v>437.825342064246</v>
      </c>
      <c r="BC236" s="97">
        <f t="shared" ref="BC236:CH236" si="142">BB236*(1+$B$264)</f>
        <v>503.49914337388287</v>
      </c>
      <c r="BD236" s="97">
        <f t="shared" si="142"/>
        <v>579.02401487996531</v>
      </c>
      <c r="BE236" s="97">
        <f t="shared" si="142"/>
        <v>665.87761711196003</v>
      </c>
      <c r="BF236" s="97">
        <f t="shared" si="142"/>
        <v>765.75925967875401</v>
      </c>
      <c r="BG236" s="97">
        <f t="shared" si="142"/>
        <v>880.62314863056702</v>
      </c>
      <c r="BH236" s="97">
        <f t="shared" si="142"/>
        <v>1012.716620925152</v>
      </c>
      <c r="BI236" s="97">
        <f t="shared" si="142"/>
        <v>1164.6241140639247</v>
      </c>
      <c r="BJ236" s="97">
        <f t="shared" si="142"/>
        <v>1339.3177311735133</v>
      </c>
      <c r="BK236" s="97">
        <f t="shared" si="142"/>
        <v>1540.2153908495402</v>
      </c>
      <c r="BL236" s="97">
        <f t="shared" si="142"/>
        <v>1771.2476994769711</v>
      </c>
      <c r="BM236" s="97">
        <f t="shared" si="142"/>
        <v>2036.9348543985166</v>
      </c>
      <c r="BN236" s="97">
        <f t="shared" si="142"/>
        <v>2342.4750825582937</v>
      </c>
      <c r="BO236" s="97">
        <f t="shared" si="142"/>
        <v>2693.8463449420374</v>
      </c>
      <c r="BP236" s="97">
        <f t="shared" si="142"/>
        <v>3097.9232966833429</v>
      </c>
      <c r="BQ236" s="97">
        <f t="shared" si="142"/>
        <v>3562.6117911858441</v>
      </c>
      <c r="BR236" s="97">
        <f t="shared" si="142"/>
        <v>4097.0035598637205</v>
      </c>
      <c r="BS236" s="97">
        <f t="shared" si="142"/>
        <v>4711.5540938432787</v>
      </c>
      <c r="BT236" s="97">
        <f t="shared" si="142"/>
        <v>5418.2872079197705</v>
      </c>
      <c r="BU236" s="97">
        <f t="shared" si="142"/>
        <v>6231.0302891077354</v>
      </c>
      <c r="BV236" s="97">
        <f t="shared" si="142"/>
        <v>7165.6848324738949</v>
      </c>
      <c r="BW236" s="97">
        <f t="shared" si="142"/>
        <v>8240.5375573449783</v>
      </c>
      <c r="BX236" s="97">
        <f t="shared" si="142"/>
        <v>9476.618190946725</v>
      </c>
      <c r="BY236" s="97">
        <f t="shared" si="142"/>
        <v>10898.110919588733</v>
      </c>
      <c r="BZ236" s="97">
        <f t="shared" si="142"/>
        <v>12532.827557527042</v>
      </c>
      <c r="CA236" s="97">
        <f t="shared" si="142"/>
        <v>14412.751691156096</v>
      </c>
      <c r="CB236" s="97">
        <f t="shared" si="142"/>
        <v>16574.664444829508</v>
      </c>
      <c r="CC236" s="97">
        <f t="shared" si="142"/>
        <v>19060.864111553932</v>
      </c>
      <c r="CD236" s="97">
        <f t="shared" si="142"/>
        <v>21919.99372828702</v>
      </c>
      <c r="CE236" s="97">
        <f t="shared" si="142"/>
        <v>25207.992787530071</v>
      </c>
      <c r="CF236" s="97">
        <f t="shared" si="142"/>
        <v>28989.191705659578</v>
      </c>
      <c r="CG236" s="97">
        <f t="shared" si="142"/>
        <v>33337.570461508512</v>
      </c>
      <c r="CH236" s="97">
        <f t="shared" si="142"/>
        <v>38338.206030734786</v>
      </c>
      <c r="CI236" s="97">
        <f t="shared" ref="CI236:CS236" si="143">CH236*(1+$B$264)</f>
        <v>44088.936935345002</v>
      </c>
      <c r="CJ236" s="97">
        <f t="shared" si="143"/>
        <v>50702.277475646748</v>
      </c>
      <c r="CK236" s="97">
        <f t="shared" si="143"/>
        <v>58307.619096993752</v>
      </c>
      <c r="CL236" s="97">
        <f t="shared" si="143"/>
        <v>67053.761961542812</v>
      </c>
      <c r="CM236" s="97">
        <f t="shared" si="143"/>
        <v>77111.826255774227</v>
      </c>
      <c r="CN236" s="97">
        <f t="shared" si="143"/>
        <v>88678.600194140352</v>
      </c>
      <c r="CO236" s="97">
        <f t="shared" si="143"/>
        <v>101980.39022326139</v>
      </c>
      <c r="CP236" s="97">
        <f t="shared" si="143"/>
        <v>117277.44875675059</v>
      </c>
      <c r="CQ236" s="97">
        <f t="shared" si="143"/>
        <v>134869.06607026316</v>
      </c>
      <c r="CR236" s="97">
        <f t="shared" si="143"/>
        <v>155099.42598080263</v>
      </c>
      <c r="CS236" s="97">
        <f t="shared" si="143"/>
        <v>178364.33987792302</v>
      </c>
    </row>
    <row r="237" spans="1:97" ht="14.25" customHeight="1" x14ac:dyDescent="0.35">
      <c r="A237" s="72" t="s">
        <v>163</v>
      </c>
      <c r="B237" s="97">
        <v>0</v>
      </c>
      <c r="C237" s="97">
        <v>0</v>
      </c>
      <c r="D237" s="97">
        <v>0</v>
      </c>
      <c r="E237" s="97">
        <v>0</v>
      </c>
      <c r="F237" s="97">
        <v>0</v>
      </c>
      <c r="G237" s="97">
        <v>0</v>
      </c>
      <c r="H237" s="97">
        <v>0</v>
      </c>
      <c r="I237" s="97">
        <v>0</v>
      </c>
      <c r="J237" s="97">
        <v>0</v>
      </c>
      <c r="K237" s="97">
        <v>0</v>
      </c>
      <c r="L237" s="97">
        <v>0</v>
      </c>
      <c r="M237" s="97">
        <v>0</v>
      </c>
      <c r="N237" s="97">
        <v>0</v>
      </c>
      <c r="O237" s="97">
        <v>0</v>
      </c>
      <c r="P237" s="97">
        <v>0</v>
      </c>
      <c r="Q237" s="97">
        <v>0</v>
      </c>
      <c r="R237" s="97">
        <v>0</v>
      </c>
      <c r="S237" s="97">
        <v>0</v>
      </c>
      <c r="T237" s="97">
        <v>0</v>
      </c>
      <c r="U237" s="97">
        <v>0</v>
      </c>
      <c r="V237" s="97">
        <v>5</v>
      </c>
      <c r="W237" s="97">
        <f t="shared" ref="W237:BB237" si="144">V237*(1+$B$264)</f>
        <v>5.75</v>
      </c>
      <c r="X237" s="97">
        <f t="shared" si="144"/>
        <v>6.6124999999999998</v>
      </c>
      <c r="Y237" s="97">
        <f t="shared" si="144"/>
        <v>7.6043749999999992</v>
      </c>
      <c r="Z237" s="97">
        <f t="shared" si="144"/>
        <v>8.7450312499999985</v>
      </c>
      <c r="AA237" s="97">
        <f t="shared" si="144"/>
        <v>10.056785937499997</v>
      </c>
      <c r="AB237" s="97">
        <f t="shared" si="144"/>
        <v>11.565303828124996</v>
      </c>
      <c r="AC237" s="97">
        <f t="shared" si="144"/>
        <v>13.300099402343745</v>
      </c>
      <c r="AD237" s="97">
        <f t="shared" si="144"/>
        <v>15.295114312695306</v>
      </c>
      <c r="AE237" s="97">
        <f t="shared" si="144"/>
        <v>17.589381459599601</v>
      </c>
      <c r="AF237" s="97">
        <f t="shared" si="144"/>
        <v>20.22778867853954</v>
      </c>
      <c r="AG237" s="97">
        <f t="shared" si="144"/>
        <v>23.26195698032047</v>
      </c>
      <c r="AH237" s="97">
        <f t="shared" si="144"/>
        <v>26.751250527368537</v>
      </c>
      <c r="AI237" s="97">
        <f t="shared" si="144"/>
        <v>30.763938106473816</v>
      </c>
      <c r="AJ237" s="97">
        <f t="shared" si="144"/>
        <v>35.378528822444885</v>
      </c>
      <c r="AK237" s="97">
        <f t="shared" si="144"/>
        <v>40.685308145811618</v>
      </c>
      <c r="AL237" s="97">
        <f t="shared" si="144"/>
        <v>46.78810436768336</v>
      </c>
      <c r="AM237" s="97">
        <f t="shared" si="144"/>
        <v>53.806320022835862</v>
      </c>
      <c r="AN237" s="97">
        <f t="shared" si="144"/>
        <v>61.877268026261234</v>
      </c>
      <c r="AO237" s="97">
        <f t="shared" si="144"/>
        <v>71.158858230200408</v>
      </c>
      <c r="AP237" s="97">
        <f t="shared" si="144"/>
        <v>81.83268696473047</v>
      </c>
      <c r="AQ237" s="97">
        <f t="shared" si="144"/>
        <v>94.107590009440031</v>
      </c>
      <c r="AR237" s="97">
        <f t="shared" si="144"/>
        <v>108.22372851085603</v>
      </c>
      <c r="AS237" s="97">
        <f t="shared" si="144"/>
        <v>124.45728778748443</v>
      </c>
      <c r="AT237" s="97">
        <f t="shared" si="144"/>
        <v>143.12588095560707</v>
      </c>
      <c r="AU237" s="97">
        <f t="shared" si="144"/>
        <v>164.59476309894814</v>
      </c>
      <c r="AV237" s="97">
        <f t="shared" si="144"/>
        <v>189.28397756379033</v>
      </c>
      <c r="AW237" s="97">
        <f t="shared" si="144"/>
        <v>217.67657419835885</v>
      </c>
      <c r="AX237" s="97">
        <f t="shared" si="144"/>
        <v>250.32806032811266</v>
      </c>
      <c r="AY237" s="97">
        <f t="shared" si="144"/>
        <v>287.87726937732953</v>
      </c>
      <c r="AZ237" s="97">
        <f t="shared" si="144"/>
        <v>331.05885978392894</v>
      </c>
      <c r="BA237" s="97">
        <f t="shared" si="144"/>
        <v>380.71768875151827</v>
      </c>
      <c r="BB237" s="97">
        <f t="shared" si="144"/>
        <v>437.825342064246</v>
      </c>
      <c r="BC237" s="97">
        <f t="shared" ref="BC237:CH237" si="145">BB237*(1+$B$264)</f>
        <v>503.49914337388287</v>
      </c>
      <c r="BD237" s="97">
        <f t="shared" si="145"/>
        <v>579.02401487996531</v>
      </c>
      <c r="BE237" s="97">
        <f t="shared" si="145"/>
        <v>665.87761711196003</v>
      </c>
      <c r="BF237" s="97">
        <f t="shared" si="145"/>
        <v>765.75925967875401</v>
      </c>
      <c r="BG237" s="97">
        <f t="shared" si="145"/>
        <v>880.62314863056702</v>
      </c>
      <c r="BH237" s="97">
        <f t="shared" si="145"/>
        <v>1012.716620925152</v>
      </c>
      <c r="BI237" s="97">
        <f t="shared" si="145"/>
        <v>1164.6241140639247</v>
      </c>
      <c r="BJ237" s="97">
        <f t="shared" si="145"/>
        <v>1339.3177311735133</v>
      </c>
      <c r="BK237" s="97">
        <f t="shared" si="145"/>
        <v>1540.2153908495402</v>
      </c>
      <c r="BL237" s="97">
        <f t="shared" si="145"/>
        <v>1771.2476994769711</v>
      </c>
      <c r="BM237" s="97">
        <f t="shared" si="145"/>
        <v>2036.9348543985166</v>
      </c>
      <c r="BN237" s="97">
        <f t="shared" si="145"/>
        <v>2342.4750825582937</v>
      </c>
      <c r="BO237" s="97">
        <f t="shared" si="145"/>
        <v>2693.8463449420374</v>
      </c>
      <c r="BP237" s="97">
        <f t="shared" si="145"/>
        <v>3097.9232966833429</v>
      </c>
      <c r="BQ237" s="97">
        <f t="shared" si="145"/>
        <v>3562.6117911858441</v>
      </c>
      <c r="BR237" s="97">
        <f t="shared" si="145"/>
        <v>4097.0035598637205</v>
      </c>
      <c r="BS237" s="97">
        <f t="shared" si="145"/>
        <v>4711.5540938432787</v>
      </c>
      <c r="BT237" s="97">
        <f t="shared" si="145"/>
        <v>5418.2872079197705</v>
      </c>
      <c r="BU237" s="97">
        <f t="shared" si="145"/>
        <v>6231.0302891077354</v>
      </c>
      <c r="BV237" s="97">
        <f t="shared" si="145"/>
        <v>7165.6848324738949</v>
      </c>
      <c r="BW237" s="97">
        <f t="shared" si="145"/>
        <v>8240.5375573449783</v>
      </c>
      <c r="BX237" s="97">
        <f t="shared" si="145"/>
        <v>9476.618190946725</v>
      </c>
      <c r="BY237" s="97">
        <f t="shared" si="145"/>
        <v>10898.110919588733</v>
      </c>
      <c r="BZ237" s="97">
        <f t="shared" si="145"/>
        <v>12532.827557527042</v>
      </c>
      <c r="CA237" s="97">
        <f t="shared" si="145"/>
        <v>14412.751691156096</v>
      </c>
      <c r="CB237" s="97">
        <f t="shared" si="145"/>
        <v>16574.664444829508</v>
      </c>
      <c r="CC237" s="97">
        <f t="shared" si="145"/>
        <v>19060.864111553932</v>
      </c>
      <c r="CD237" s="97">
        <f t="shared" si="145"/>
        <v>21919.99372828702</v>
      </c>
      <c r="CE237" s="97">
        <f t="shared" si="145"/>
        <v>25207.992787530071</v>
      </c>
      <c r="CF237" s="97">
        <f t="shared" si="145"/>
        <v>28989.191705659578</v>
      </c>
      <c r="CG237" s="97">
        <f t="shared" si="145"/>
        <v>33337.570461508512</v>
      </c>
      <c r="CH237" s="97">
        <f t="shared" si="145"/>
        <v>38338.206030734786</v>
      </c>
      <c r="CI237" s="97">
        <f t="shared" ref="CI237:CS237" si="146">CH237*(1+$B$264)</f>
        <v>44088.936935345002</v>
      </c>
      <c r="CJ237" s="97">
        <f t="shared" si="146"/>
        <v>50702.277475646748</v>
      </c>
      <c r="CK237" s="97">
        <f t="shared" si="146"/>
        <v>58307.619096993752</v>
      </c>
      <c r="CL237" s="97">
        <f t="shared" si="146"/>
        <v>67053.761961542812</v>
      </c>
      <c r="CM237" s="97">
        <f t="shared" si="146"/>
        <v>77111.826255774227</v>
      </c>
      <c r="CN237" s="97">
        <f t="shared" si="146"/>
        <v>88678.600194140352</v>
      </c>
      <c r="CO237" s="97">
        <f t="shared" si="146"/>
        <v>101980.39022326139</v>
      </c>
      <c r="CP237" s="97">
        <f t="shared" si="146"/>
        <v>117277.44875675059</v>
      </c>
      <c r="CQ237" s="97">
        <f t="shared" si="146"/>
        <v>134869.06607026316</v>
      </c>
      <c r="CR237" s="97">
        <f t="shared" si="146"/>
        <v>155099.42598080263</v>
      </c>
      <c r="CS237" s="97">
        <f t="shared" si="146"/>
        <v>178364.33987792302</v>
      </c>
    </row>
    <row r="238" spans="1:97" ht="14.25" customHeight="1" x14ac:dyDescent="0.35">
      <c r="A238" s="72" t="s">
        <v>164</v>
      </c>
      <c r="B238" s="97">
        <v>0</v>
      </c>
      <c r="C238" s="97">
        <v>0</v>
      </c>
      <c r="D238" s="97">
        <v>0</v>
      </c>
      <c r="E238" s="97">
        <v>0</v>
      </c>
      <c r="F238" s="97">
        <v>0</v>
      </c>
      <c r="G238" s="97">
        <v>0</v>
      </c>
      <c r="H238" s="97">
        <v>0</v>
      </c>
      <c r="I238" s="97">
        <v>0</v>
      </c>
      <c r="J238" s="97">
        <v>0</v>
      </c>
      <c r="K238" s="97">
        <v>0</v>
      </c>
      <c r="L238" s="97">
        <v>0</v>
      </c>
      <c r="M238" s="97">
        <v>0</v>
      </c>
      <c r="N238" s="97">
        <v>0</v>
      </c>
      <c r="O238" s="97">
        <v>0</v>
      </c>
      <c r="P238" s="97">
        <v>0</v>
      </c>
      <c r="Q238" s="97">
        <v>0</v>
      </c>
      <c r="R238" s="97">
        <v>0</v>
      </c>
      <c r="S238" s="97">
        <v>0</v>
      </c>
      <c r="T238" s="97">
        <v>0</v>
      </c>
      <c r="U238" s="97">
        <v>0</v>
      </c>
      <c r="V238" s="97">
        <v>5</v>
      </c>
      <c r="W238" s="97">
        <f t="shared" ref="W238:BB238" si="147">V238*(1+$B$264)</f>
        <v>5.75</v>
      </c>
      <c r="X238" s="97">
        <f t="shared" si="147"/>
        <v>6.6124999999999998</v>
      </c>
      <c r="Y238" s="97">
        <f t="shared" si="147"/>
        <v>7.6043749999999992</v>
      </c>
      <c r="Z238" s="97">
        <f t="shared" si="147"/>
        <v>8.7450312499999985</v>
      </c>
      <c r="AA238" s="97">
        <f t="shared" si="147"/>
        <v>10.056785937499997</v>
      </c>
      <c r="AB238" s="97">
        <f t="shared" si="147"/>
        <v>11.565303828124996</v>
      </c>
      <c r="AC238" s="97">
        <f t="shared" si="147"/>
        <v>13.300099402343745</v>
      </c>
      <c r="AD238" s="97">
        <f t="shared" si="147"/>
        <v>15.295114312695306</v>
      </c>
      <c r="AE238" s="97">
        <f t="shared" si="147"/>
        <v>17.589381459599601</v>
      </c>
      <c r="AF238" s="97">
        <f t="shared" si="147"/>
        <v>20.22778867853954</v>
      </c>
      <c r="AG238" s="97">
        <f t="shared" si="147"/>
        <v>23.26195698032047</v>
      </c>
      <c r="AH238" s="97">
        <f t="shared" si="147"/>
        <v>26.751250527368537</v>
      </c>
      <c r="AI238" s="97">
        <f t="shared" si="147"/>
        <v>30.763938106473816</v>
      </c>
      <c r="AJ238" s="97">
        <f t="shared" si="147"/>
        <v>35.378528822444885</v>
      </c>
      <c r="AK238" s="97">
        <f t="shared" si="147"/>
        <v>40.685308145811618</v>
      </c>
      <c r="AL238" s="97">
        <f t="shared" si="147"/>
        <v>46.78810436768336</v>
      </c>
      <c r="AM238" s="97">
        <f t="shared" si="147"/>
        <v>53.806320022835862</v>
      </c>
      <c r="AN238" s="97">
        <f t="shared" si="147"/>
        <v>61.877268026261234</v>
      </c>
      <c r="AO238" s="97">
        <f t="shared" si="147"/>
        <v>71.158858230200408</v>
      </c>
      <c r="AP238" s="97">
        <f t="shared" si="147"/>
        <v>81.83268696473047</v>
      </c>
      <c r="AQ238" s="97">
        <f t="shared" si="147"/>
        <v>94.107590009440031</v>
      </c>
      <c r="AR238" s="97">
        <f t="shared" si="147"/>
        <v>108.22372851085603</v>
      </c>
      <c r="AS238" s="97">
        <f t="shared" si="147"/>
        <v>124.45728778748443</v>
      </c>
      <c r="AT238" s="97">
        <f t="shared" si="147"/>
        <v>143.12588095560707</v>
      </c>
      <c r="AU238" s="97">
        <f t="shared" si="147"/>
        <v>164.59476309894814</v>
      </c>
      <c r="AV238" s="97">
        <f t="shared" si="147"/>
        <v>189.28397756379033</v>
      </c>
      <c r="AW238" s="97">
        <f t="shared" si="147"/>
        <v>217.67657419835885</v>
      </c>
      <c r="AX238" s="97">
        <f t="shared" si="147"/>
        <v>250.32806032811266</v>
      </c>
      <c r="AY238" s="97">
        <f t="shared" si="147"/>
        <v>287.87726937732953</v>
      </c>
      <c r="AZ238" s="97">
        <f t="shared" si="147"/>
        <v>331.05885978392894</v>
      </c>
      <c r="BA238" s="97">
        <f t="shared" si="147"/>
        <v>380.71768875151827</v>
      </c>
      <c r="BB238" s="97">
        <f t="shared" si="147"/>
        <v>437.825342064246</v>
      </c>
      <c r="BC238" s="97">
        <f t="shared" ref="BC238:CH238" si="148">BB238*(1+$B$264)</f>
        <v>503.49914337388287</v>
      </c>
      <c r="BD238" s="97">
        <f t="shared" si="148"/>
        <v>579.02401487996531</v>
      </c>
      <c r="BE238" s="97">
        <f t="shared" si="148"/>
        <v>665.87761711196003</v>
      </c>
      <c r="BF238" s="97">
        <f t="shared" si="148"/>
        <v>765.75925967875401</v>
      </c>
      <c r="BG238" s="97">
        <f t="shared" si="148"/>
        <v>880.62314863056702</v>
      </c>
      <c r="BH238" s="97">
        <f t="shared" si="148"/>
        <v>1012.716620925152</v>
      </c>
      <c r="BI238" s="97">
        <f t="shared" si="148"/>
        <v>1164.6241140639247</v>
      </c>
      <c r="BJ238" s="97">
        <f t="shared" si="148"/>
        <v>1339.3177311735133</v>
      </c>
      <c r="BK238" s="97">
        <f t="shared" si="148"/>
        <v>1540.2153908495402</v>
      </c>
      <c r="BL238" s="97">
        <f t="shared" si="148"/>
        <v>1771.2476994769711</v>
      </c>
      <c r="BM238" s="97">
        <f t="shared" si="148"/>
        <v>2036.9348543985166</v>
      </c>
      <c r="BN238" s="97">
        <f t="shared" si="148"/>
        <v>2342.4750825582937</v>
      </c>
      <c r="BO238" s="97">
        <f t="shared" si="148"/>
        <v>2693.8463449420374</v>
      </c>
      <c r="BP238" s="97">
        <f t="shared" si="148"/>
        <v>3097.9232966833429</v>
      </c>
      <c r="BQ238" s="97">
        <f t="shared" si="148"/>
        <v>3562.6117911858441</v>
      </c>
      <c r="BR238" s="97">
        <f t="shared" si="148"/>
        <v>4097.0035598637205</v>
      </c>
      <c r="BS238" s="97">
        <f t="shared" si="148"/>
        <v>4711.5540938432787</v>
      </c>
      <c r="BT238" s="97">
        <f t="shared" si="148"/>
        <v>5418.2872079197705</v>
      </c>
      <c r="BU238" s="97">
        <f t="shared" si="148"/>
        <v>6231.0302891077354</v>
      </c>
      <c r="BV238" s="97">
        <f t="shared" si="148"/>
        <v>7165.6848324738949</v>
      </c>
      <c r="BW238" s="97">
        <f t="shared" si="148"/>
        <v>8240.5375573449783</v>
      </c>
      <c r="BX238" s="97">
        <f t="shared" si="148"/>
        <v>9476.618190946725</v>
      </c>
      <c r="BY238" s="97">
        <f t="shared" si="148"/>
        <v>10898.110919588733</v>
      </c>
      <c r="BZ238" s="97">
        <f t="shared" si="148"/>
        <v>12532.827557527042</v>
      </c>
      <c r="CA238" s="97">
        <f t="shared" si="148"/>
        <v>14412.751691156096</v>
      </c>
      <c r="CB238" s="97">
        <f t="shared" si="148"/>
        <v>16574.664444829508</v>
      </c>
      <c r="CC238" s="97">
        <f t="shared" si="148"/>
        <v>19060.864111553932</v>
      </c>
      <c r="CD238" s="97">
        <f t="shared" si="148"/>
        <v>21919.99372828702</v>
      </c>
      <c r="CE238" s="97">
        <f t="shared" si="148"/>
        <v>25207.992787530071</v>
      </c>
      <c r="CF238" s="97">
        <f t="shared" si="148"/>
        <v>28989.191705659578</v>
      </c>
      <c r="CG238" s="97">
        <f t="shared" si="148"/>
        <v>33337.570461508512</v>
      </c>
      <c r="CH238" s="97">
        <f t="shared" si="148"/>
        <v>38338.206030734786</v>
      </c>
      <c r="CI238" s="97">
        <f t="shared" ref="CI238:CS238" si="149">CH238*(1+$B$264)</f>
        <v>44088.936935345002</v>
      </c>
      <c r="CJ238" s="97">
        <f t="shared" si="149"/>
        <v>50702.277475646748</v>
      </c>
      <c r="CK238" s="97">
        <f t="shared" si="149"/>
        <v>58307.619096993752</v>
      </c>
      <c r="CL238" s="97">
        <f t="shared" si="149"/>
        <v>67053.761961542812</v>
      </c>
      <c r="CM238" s="97">
        <f t="shared" si="149"/>
        <v>77111.826255774227</v>
      </c>
      <c r="CN238" s="97">
        <f t="shared" si="149"/>
        <v>88678.600194140352</v>
      </c>
      <c r="CO238" s="97">
        <f t="shared" si="149"/>
        <v>101980.39022326139</v>
      </c>
      <c r="CP238" s="97">
        <f t="shared" si="149"/>
        <v>117277.44875675059</v>
      </c>
      <c r="CQ238" s="97">
        <f t="shared" si="149"/>
        <v>134869.06607026316</v>
      </c>
      <c r="CR238" s="97">
        <f t="shared" si="149"/>
        <v>155099.42598080263</v>
      </c>
      <c r="CS238" s="97">
        <f t="shared" si="149"/>
        <v>178364.33987792302</v>
      </c>
    </row>
    <row r="239" spans="1:97" ht="14.25" customHeight="1" x14ac:dyDescent="0.35">
      <c r="A239" s="72" t="s">
        <v>165</v>
      </c>
      <c r="B239" s="97">
        <v>0</v>
      </c>
      <c r="C239" s="97">
        <v>0</v>
      </c>
      <c r="D239" s="97">
        <v>0</v>
      </c>
      <c r="E239" s="97">
        <v>0</v>
      </c>
      <c r="F239" s="97">
        <v>0</v>
      </c>
      <c r="G239" s="97">
        <v>0</v>
      </c>
      <c r="H239" s="97">
        <v>0</v>
      </c>
      <c r="I239" s="97">
        <v>0</v>
      </c>
      <c r="J239" s="97">
        <v>0</v>
      </c>
      <c r="K239" s="97">
        <v>0</v>
      </c>
      <c r="L239" s="97">
        <v>0</v>
      </c>
      <c r="M239" s="97">
        <v>0</v>
      </c>
      <c r="N239" s="97">
        <v>0</v>
      </c>
      <c r="O239" s="97">
        <v>0</v>
      </c>
      <c r="P239" s="97">
        <v>0</v>
      </c>
      <c r="Q239" s="97">
        <v>0</v>
      </c>
      <c r="R239" s="97">
        <v>0</v>
      </c>
      <c r="S239" s="97">
        <v>0</v>
      </c>
      <c r="T239" s="97">
        <v>0</v>
      </c>
      <c r="U239" s="97">
        <v>0</v>
      </c>
      <c r="V239" s="97">
        <v>5</v>
      </c>
      <c r="W239" s="97">
        <f t="shared" ref="W239:BB239" si="150">V239*(1+$B$264)</f>
        <v>5.75</v>
      </c>
      <c r="X239" s="97">
        <f t="shared" si="150"/>
        <v>6.6124999999999998</v>
      </c>
      <c r="Y239" s="97">
        <f t="shared" si="150"/>
        <v>7.6043749999999992</v>
      </c>
      <c r="Z239" s="97">
        <f t="shared" si="150"/>
        <v>8.7450312499999985</v>
      </c>
      <c r="AA239" s="97">
        <f t="shared" si="150"/>
        <v>10.056785937499997</v>
      </c>
      <c r="AB239" s="97">
        <f t="shared" si="150"/>
        <v>11.565303828124996</v>
      </c>
      <c r="AC239" s="97">
        <f t="shared" si="150"/>
        <v>13.300099402343745</v>
      </c>
      <c r="AD239" s="97">
        <f t="shared" si="150"/>
        <v>15.295114312695306</v>
      </c>
      <c r="AE239" s="97">
        <f t="shared" si="150"/>
        <v>17.589381459599601</v>
      </c>
      <c r="AF239" s="97">
        <f t="shared" si="150"/>
        <v>20.22778867853954</v>
      </c>
      <c r="AG239" s="97">
        <f t="shared" si="150"/>
        <v>23.26195698032047</v>
      </c>
      <c r="AH239" s="97">
        <f t="shared" si="150"/>
        <v>26.751250527368537</v>
      </c>
      <c r="AI239" s="97">
        <f t="shared" si="150"/>
        <v>30.763938106473816</v>
      </c>
      <c r="AJ239" s="97">
        <f t="shared" si="150"/>
        <v>35.378528822444885</v>
      </c>
      <c r="AK239" s="97">
        <f t="shared" si="150"/>
        <v>40.685308145811618</v>
      </c>
      <c r="AL239" s="97">
        <f t="shared" si="150"/>
        <v>46.78810436768336</v>
      </c>
      <c r="AM239" s="97">
        <f t="shared" si="150"/>
        <v>53.806320022835862</v>
      </c>
      <c r="AN239" s="97">
        <f t="shared" si="150"/>
        <v>61.877268026261234</v>
      </c>
      <c r="AO239" s="97">
        <f t="shared" si="150"/>
        <v>71.158858230200408</v>
      </c>
      <c r="AP239" s="97">
        <f t="shared" si="150"/>
        <v>81.83268696473047</v>
      </c>
      <c r="AQ239" s="97">
        <f t="shared" si="150"/>
        <v>94.107590009440031</v>
      </c>
      <c r="AR239" s="97">
        <f t="shared" si="150"/>
        <v>108.22372851085603</v>
      </c>
      <c r="AS239" s="97">
        <f t="shared" si="150"/>
        <v>124.45728778748443</v>
      </c>
      <c r="AT239" s="97">
        <f t="shared" si="150"/>
        <v>143.12588095560707</v>
      </c>
      <c r="AU239" s="97">
        <f t="shared" si="150"/>
        <v>164.59476309894814</v>
      </c>
      <c r="AV239" s="97">
        <f t="shared" si="150"/>
        <v>189.28397756379033</v>
      </c>
      <c r="AW239" s="97">
        <f t="shared" si="150"/>
        <v>217.67657419835885</v>
      </c>
      <c r="AX239" s="97">
        <f t="shared" si="150"/>
        <v>250.32806032811266</v>
      </c>
      <c r="AY239" s="97">
        <f t="shared" si="150"/>
        <v>287.87726937732953</v>
      </c>
      <c r="AZ239" s="97">
        <f t="shared" si="150"/>
        <v>331.05885978392894</v>
      </c>
      <c r="BA239" s="97">
        <f t="shared" si="150"/>
        <v>380.71768875151827</v>
      </c>
      <c r="BB239" s="97">
        <f t="shared" si="150"/>
        <v>437.825342064246</v>
      </c>
      <c r="BC239" s="97">
        <f t="shared" ref="BC239:CH239" si="151">BB239*(1+$B$264)</f>
        <v>503.49914337388287</v>
      </c>
      <c r="BD239" s="97">
        <f t="shared" si="151"/>
        <v>579.02401487996531</v>
      </c>
      <c r="BE239" s="97">
        <f t="shared" si="151"/>
        <v>665.87761711196003</v>
      </c>
      <c r="BF239" s="97">
        <f t="shared" si="151"/>
        <v>765.75925967875401</v>
      </c>
      <c r="BG239" s="97">
        <f t="shared" si="151"/>
        <v>880.62314863056702</v>
      </c>
      <c r="BH239" s="97">
        <f t="shared" si="151"/>
        <v>1012.716620925152</v>
      </c>
      <c r="BI239" s="97">
        <f t="shared" si="151"/>
        <v>1164.6241140639247</v>
      </c>
      <c r="BJ239" s="97">
        <f t="shared" si="151"/>
        <v>1339.3177311735133</v>
      </c>
      <c r="BK239" s="97">
        <f t="shared" si="151"/>
        <v>1540.2153908495402</v>
      </c>
      <c r="BL239" s="97">
        <f t="shared" si="151"/>
        <v>1771.2476994769711</v>
      </c>
      <c r="BM239" s="97">
        <f t="shared" si="151"/>
        <v>2036.9348543985166</v>
      </c>
      <c r="BN239" s="97">
        <f t="shared" si="151"/>
        <v>2342.4750825582937</v>
      </c>
      <c r="BO239" s="97">
        <f t="shared" si="151"/>
        <v>2693.8463449420374</v>
      </c>
      <c r="BP239" s="97">
        <f t="shared" si="151"/>
        <v>3097.9232966833429</v>
      </c>
      <c r="BQ239" s="97">
        <f t="shared" si="151"/>
        <v>3562.6117911858441</v>
      </c>
      <c r="BR239" s="97">
        <f t="shared" si="151"/>
        <v>4097.0035598637205</v>
      </c>
      <c r="BS239" s="97">
        <f t="shared" si="151"/>
        <v>4711.5540938432787</v>
      </c>
      <c r="BT239" s="97">
        <f t="shared" si="151"/>
        <v>5418.2872079197705</v>
      </c>
      <c r="BU239" s="97">
        <f t="shared" si="151"/>
        <v>6231.0302891077354</v>
      </c>
      <c r="BV239" s="97">
        <f t="shared" si="151"/>
        <v>7165.6848324738949</v>
      </c>
      <c r="BW239" s="97">
        <f t="shared" si="151"/>
        <v>8240.5375573449783</v>
      </c>
      <c r="BX239" s="97">
        <f t="shared" si="151"/>
        <v>9476.618190946725</v>
      </c>
      <c r="BY239" s="97">
        <f t="shared" si="151"/>
        <v>10898.110919588733</v>
      </c>
      <c r="BZ239" s="97">
        <f t="shared" si="151"/>
        <v>12532.827557527042</v>
      </c>
      <c r="CA239" s="97">
        <f t="shared" si="151"/>
        <v>14412.751691156096</v>
      </c>
      <c r="CB239" s="97">
        <f t="shared" si="151"/>
        <v>16574.664444829508</v>
      </c>
      <c r="CC239" s="97">
        <f t="shared" si="151"/>
        <v>19060.864111553932</v>
      </c>
      <c r="CD239" s="97">
        <f t="shared" si="151"/>
        <v>21919.99372828702</v>
      </c>
      <c r="CE239" s="97">
        <f t="shared" si="151"/>
        <v>25207.992787530071</v>
      </c>
      <c r="CF239" s="97">
        <f t="shared" si="151"/>
        <v>28989.191705659578</v>
      </c>
      <c r="CG239" s="97">
        <f t="shared" si="151"/>
        <v>33337.570461508512</v>
      </c>
      <c r="CH239" s="97">
        <f t="shared" si="151"/>
        <v>38338.206030734786</v>
      </c>
      <c r="CI239" s="97">
        <f t="shared" ref="CI239:CS239" si="152">CH239*(1+$B$264)</f>
        <v>44088.936935345002</v>
      </c>
      <c r="CJ239" s="97">
        <f t="shared" si="152"/>
        <v>50702.277475646748</v>
      </c>
      <c r="CK239" s="97">
        <f t="shared" si="152"/>
        <v>58307.619096993752</v>
      </c>
      <c r="CL239" s="97">
        <f t="shared" si="152"/>
        <v>67053.761961542812</v>
      </c>
      <c r="CM239" s="97">
        <f t="shared" si="152"/>
        <v>77111.826255774227</v>
      </c>
      <c r="CN239" s="97">
        <f t="shared" si="152"/>
        <v>88678.600194140352</v>
      </c>
      <c r="CO239" s="97">
        <f t="shared" si="152"/>
        <v>101980.39022326139</v>
      </c>
      <c r="CP239" s="97">
        <f t="shared" si="152"/>
        <v>117277.44875675059</v>
      </c>
      <c r="CQ239" s="97">
        <f t="shared" si="152"/>
        <v>134869.06607026316</v>
      </c>
      <c r="CR239" s="97">
        <f t="shared" si="152"/>
        <v>155099.42598080263</v>
      </c>
      <c r="CS239" s="97">
        <f t="shared" si="152"/>
        <v>178364.33987792302</v>
      </c>
    </row>
    <row r="240" spans="1:97" ht="14.25" customHeight="1" x14ac:dyDescent="0.35">
      <c r="A240" s="72" t="s">
        <v>166</v>
      </c>
      <c r="B240" s="97">
        <v>0</v>
      </c>
      <c r="C240" s="97">
        <v>0</v>
      </c>
      <c r="D240" s="97">
        <v>0</v>
      </c>
      <c r="E240" s="97">
        <v>0</v>
      </c>
      <c r="F240" s="97">
        <v>0</v>
      </c>
      <c r="G240" s="97">
        <v>0</v>
      </c>
      <c r="H240" s="97">
        <v>0</v>
      </c>
      <c r="I240" s="97">
        <v>0</v>
      </c>
      <c r="J240" s="97">
        <v>0</v>
      </c>
      <c r="K240" s="97">
        <v>0</v>
      </c>
      <c r="L240" s="97">
        <v>0</v>
      </c>
      <c r="M240" s="97">
        <v>0</v>
      </c>
      <c r="N240" s="97">
        <v>0</v>
      </c>
      <c r="O240" s="97">
        <v>0</v>
      </c>
      <c r="P240" s="97">
        <v>0</v>
      </c>
      <c r="Q240" s="97">
        <v>0</v>
      </c>
      <c r="R240" s="97">
        <v>0</v>
      </c>
      <c r="S240" s="97">
        <v>0</v>
      </c>
      <c r="T240" s="97">
        <v>0</v>
      </c>
      <c r="U240" s="97">
        <v>0</v>
      </c>
      <c r="V240" s="97">
        <v>5</v>
      </c>
      <c r="W240" s="97">
        <f t="shared" ref="W240:BB240" si="153">V240*(1+$B$264)</f>
        <v>5.75</v>
      </c>
      <c r="X240" s="97">
        <f t="shared" si="153"/>
        <v>6.6124999999999998</v>
      </c>
      <c r="Y240" s="97">
        <f t="shared" si="153"/>
        <v>7.6043749999999992</v>
      </c>
      <c r="Z240" s="97">
        <f t="shared" si="153"/>
        <v>8.7450312499999985</v>
      </c>
      <c r="AA240" s="97">
        <f t="shared" si="153"/>
        <v>10.056785937499997</v>
      </c>
      <c r="AB240" s="97">
        <f t="shared" si="153"/>
        <v>11.565303828124996</v>
      </c>
      <c r="AC240" s="97">
        <f t="shared" si="153"/>
        <v>13.300099402343745</v>
      </c>
      <c r="AD240" s="97">
        <f t="shared" si="153"/>
        <v>15.295114312695306</v>
      </c>
      <c r="AE240" s="97">
        <f t="shared" si="153"/>
        <v>17.589381459599601</v>
      </c>
      <c r="AF240" s="97">
        <f t="shared" si="153"/>
        <v>20.22778867853954</v>
      </c>
      <c r="AG240" s="97">
        <f t="shared" si="153"/>
        <v>23.26195698032047</v>
      </c>
      <c r="AH240" s="97">
        <f t="shared" si="153"/>
        <v>26.751250527368537</v>
      </c>
      <c r="AI240" s="97">
        <f t="shared" si="153"/>
        <v>30.763938106473816</v>
      </c>
      <c r="AJ240" s="97">
        <f t="shared" si="153"/>
        <v>35.378528822444885</v>
      </c>
      <c r="AK240" s="97">
        <f t="shared" si="153"/>
        <v>40.685308145811618</v>
      </c>
      <c r="AL240" s="97">
        <f t="shared" si="153"/>
        <v>46.78810436768336</v>
      </c>
      <c r="AM240" s="97">
        <f t="shared" si="153"/>
        <v>53.806320022835862</v>
      </c>
      <c r="AN240" s="97">
        <f t="shared" si="153"/>
        <v>61.877268026261234</v>
      </c>
      <c r="AO240" s="97">
        <f t="shared" si="153"/>
        <v>71.158858230200408</v>
      </c>
      <c r="AP240" s="97">
        <f t="shared" si="153"/>
        <v>81.83268696473047</v>
      </c>
      <c r="AQ240" s="97">
        <f t="shared" si="153"/>
        <v>94.107590009440031</v>
      </c>
      <c r="AR240" s="97">
        <f t="shared" si="153"/>
        <v>108.22372851085603</v>
      </c>
      <c r="AS240" s="97">
        <f t="shared" si="153"/>
        <v>124.45728778748443</v>
      </c>
      <c r="AT240" s="97">
        <f t="shared" si="153"/>
        <v>143.12588095560707</v>
      </c>
      <c r="AU240" s="97">
        <f t="shared" si="153"/>
        <v>164.59476309894814</v>
      </c>
      <c r="AV240" s="97">
        <f t="shared" si="153"/>
        <v>189.28397756379033</v>
      </c>
      <c r="AW240" s="97">
        <f t="shared" si="153"/>
        <v>217.67657419835885</v>
      </c>
      <c r="AX240" s="97">
        <f t="shared" si="153"/>
        <v>250.32806032811266</v>
      </c>
      <c r="AY240" s="97">
        <f t="shared" si="153"/>
        <v>287.87726937732953</v>
      </c>
      <c r="AZ240" s="97">
        <f t="shared" si="153"/>
        <v>331.05885978392894</v>
      </c>
      <c r="BA240" s="97">
        <f t="shared" si="153"/>
        <v>380.71768875151827</v>
      </c>
      <c r="BB240" s="97">
        <f t="shared" si="153"/>
        <v>437.825342064246</v>
      </c>
      <c r="BC240" s="97">
        <f t="shared" ref="BC240:CH240" si="154">BB240*(1+$B$264)</f>
        <v>503.49914337388287</v>
      </c>
      <c r="BD240" s="97">
        <f t="shared" si="154"/>
        <v>579.02401487996531</v>
      </c>
      <c r="BE240" s="97">
        <f t="shared" si="154"/>
        <v>665.87761711196003</v>
      </c>
      <c r="BF240" s="97">
        <f t="shared" si="154"/>
        <v>765.75925967875401</v>
      </c>
      <c r="BG240" s="97">
        <f t="shared" si="154"/>
        <v>880.62314863056702</v>
      </c>
      <c r="BH240" s="97">
        <f t="shared" si="154"/>
        <v>1012.716620925152</v>
      </c>
      <c r="BI240" s="97">
        <f t="shared" si="154"/>
        <v>1164.6241140639247</v>
      </c>
      <c r="BJ240" s="97">
        <f t="shared" si="154"/>
        <v>1339.3177311735133</v>
      </c>
      <c r="BK240" s="97">
        <f t="shared" si="154"/>
        <v>1540.2153908495402</v>
      </c>
      <c r="BL240" s="97">
        <f t="shared" si="154"/>
        <v>1771.2476994769711</v>
      </c>
      <c r="BM240" s="97">
        <f t="shared" si="154"/>
        <v>2036.9348543985166</v>
      </c>
      <c r="BN240" s="97">
        <f t="shared" si="154"/>
        <v>2342.4750825582937</v>
      </c>
      <c r="BO240" s="97">
        <f t="shared" si="154"/>
        <v>2693.8463449420374</v>
      </c>
      <c r="BP240" s="97">
        <f t="shared" si="154"/>
        <v>3097.9232966833429</v>
      </c>
      <c r="BQ240" s="97">
        <f t="shared" si="154"/>
        <v>3562.6117911858441</v>
      </c>
      <c r="BR240" s="97">
        <f t="shared" si="154"/>
        <v>4097.0035598637205</v>
      </c>
      <c r="BS240" s="97">
        <f t="shared" si="154"/>
        <v>4711.5540938432787</v>
      </c>
      <c r="BT240" s="97">
        <f t="shared" si="154"/>
        <v>5418.2872079197705</v>
      </c>
      <c r="BU240" s="97">
        <f t="shared" si="154"/>
        <v>6231.0302891077354</v>
      </c>
      <c r="BV240" s="97">
        <f t="shared" si="154"/>
        <v>7165.6848324738949</v>
      </c>
      <c r="BW240" s="97">
        <f t="shared" si="154"/>
        <v>8240.5375573449783</v>
      </c>
      <c r="BX240" s="97">
        <f t="shared" si="154"/>
        <v>9476.618190946725</v>
      </c>
      <c r="BY240" s="97">
        <f t="shared" si="154"/>
        <v>10898.110919588733</v>
      </c>
      <c r="BZ240" s="97">
        <f t="shared" si="154"/>
        <v>12532.827557527042</v>
      </c>
      <c r="CA240" s="97">
        <f t="shared" si="154"/>
        <v>14412.751691156096</v>
      </c>
      <c r="CB240" s="97">
        <f t="shared" si="154"/>
        <v>16574.664444829508</v>
      </c>
      <c r="CC240" s="97">
        <f t="shared" si="154"/>
        <v>19060.864111553932</v>
      </c>
      <c r="CD240" s="97">
        <f t="shared" si="154"/>
        <v>21919.99372828702</v>
      </c>
      <c r="CE240" s="97">
        <f t="shared" si="154"/>
        <v>25207.992787530071</v>
      </c>
      <c r="CF240" s="97">
        <f t="shared" si="154"/>
        <v>28989.191705659578</v>
      </c>
      <c r="CG240" s="97">
        <f t="shared" si="154"/>
        <v>33337.570461508512</v>
      </c>
      <c r="CH240" s="97">
        <f t="shared" si="154"/>
        <v>38338.206030734786</v>
      </c>
      <c r="CI240" s="97">
        <f t="shared" ref="CI240:CS240" si="155">CH240*(1+$B$264)</f>
        <v>44088.936935345002</v>
      </c>
      <c r="CJ240" s="97">
        <f t="shared" si="155"/>
        <v>50702.277475646748</v>
      </c>
      <c r="CK240" s="97">
        <f t="shared" si="155"/>
        <v>58307.619096993752</v>
      </c>
      <c r="CL240" s="97">
        <f t="shared" si="155"/>
        <v>67053.761961542812</v>
      </c>
      <c r="CM240" s="97">
        <f t="shared" si="155"/>
        <v>77111.826255774227</v>
      </c>
      <c r="CN240" s="97">
        <f t="shared" si="155"/>
        <v>88678.600194140352</v>
      </c>
      <c r="CO240" s="97">
        <f t="shared" si="155"/>
        <v>101980.39022326139</v>
      </c>
      <c r="CP240" s="97">
        <f t="shared" si="155"/>
        <v>117277.44875675059</v>
      </c>
      <c r="CQ240" s="97">
        <f t="shared" si="155"/>
        <v>134869.06607026316</v>
      </c>
      <c r="CR240" s="97">
        <f t="shared" si="155"/>
        <v>155099.42598080263</v>
      </c>
      <c r="CS240" s="97">
        <f t="shared" si="155"/>
        <v>178364.33987792302</v>
      </c>
    </row>
    <row r="241" spans="1:97" ht="14.25" customHeight="1" x14ac:dyDescent="0.35">
      <c r="A241" s="72" t="s">
        <v>167</v>
      </c>
      <c r="B241" s="97">
        <v>0</v>
      </c>
      <c r="C241" s="97">
        <v>0</v>
      </c>
      <c r="D241" s="97">
        <v>0</v>
      </c>
      <c r="E241" s="97">
        <v>0</v>
      </c>
      <c r="F241" s="97">
        <v>0</v>
      </c>
      <c r="G241" s="97">
        <v>0</v>
      </c>
      <c r="H241" s="97">
        <v>0</v>
      </c>
      <c r="I241" s="97">
        <v>0</v>
      </c>
      <c r="J241" s="97">
        <v>0</v>
      </c>
      <c r="K241" s="97">
        <v>0</v>
      </c>
      <c r="L241" s="97">
        <v>0</v>
      </c>
      <c r="M241" s="97">
        <v>0</v>
      </c>
      <c r="N241" s="97">
        <v>0</v>
      </c>
      <c r="O241" s="97">
        <v>0</v>
      </c>
      <c r="P241" s="97">
        <v>0</v>
      </c>
      <c r="Q241" s="97">
        <v>0</v>
      </c>
      <c r="R241" s="97">
        <v>0</v>
      </c>
      <c r="S241" s="97">
        <v>0</v>
      </c>
      <c r="T241" s="97">
        <v>0</v>
      </c>
      <c r="U241" s="97">
        <v>0</v>
      </c>
      <c r="V241" s="97">
        <v>5</v>
      </c>
      <c r="W241" s="97">
        <f t="shared" ref="W241:BB241" si="156">V241*(1+$B$264)</f>
        <v>5.75</v>
      </c>
      <c r="X241" s="97">
        <f t="shared" si="156"/>
        <v>6.6124999999999998</v>
      </c>
      <c r="Y241" s="97">
        <f t="shared" si="156"/>
        <v>7.6043749999999992</v>
      </c>
      <c r="Z241" s="97">
        <f t="shared" si="156"/>
        <v>8.7450312499999985</v>
      </c>
      <c r="AA241" s="97">
        <f t="shared" si="156"/>
        <v>10.056785937499997</v>
      </c>
      <c r="AB241" s="97">
        <f t="shared" si="156"/>
        <v>11.565303828124996</v>
      </c>
      <c r="AC241" s="97">
        <f t="shared" si="156"/>
        <v>13.300099402343745</v>
      </c>
      <c r="AD241" s="97">
        <f t="shared" si="156"/>
        <v>15.295114312695306</v>
      </c>
      <c r="AE241" s="97">
        <f t="shared" si="156"/>
        <v>17.589381459599601</v>
      </c>
      <c r="AF241" s="97">
        <f t="shared" si="156"/>
        <v>20.22778867853954</v>
      </c>
      <c r="AG241" s="97">
        <f t="shared" si="156"/>
        <v>23.26195698032047</v>
      </c>
      <c r="AH241" s="97">
        <f t="shared" si="156"/>
        <v>26.751250527368537</v>
      </c>
      <c r="AI241" s="97">
        <f t="shared" si="156"/>
        <v>30.763938106473816</v>
      </c>
      <c r="AJ241" s="97">
        <f t="shared" si="156"/>
        <v>35.378528822444885</v>
      </c>
      <c r="AK241" s="97">
        <f t="shared" si="156"/>
        <v>40.685308145811618</v>
      </c>
      <c r="AL241" s="97">
        <f t="shared" si="156"/>
        <v>46.78810436768336</v>
      </c>
      <c r="AM241" s="97">
        <f t="shared" si="156"/>
        <v>53.806320022835862</v>
      </c>
      <c r="AN241" s="97">
        <f t="shared" si="156"/>
        <v>61.877268026261234</v>
      </c>
      <c r="AO241" s="97">
        <f t="shared" si="156"/>
        <v>71.158858230200408</v>
      </c>
      <c r="AP241" s="97">
        <f t="shared" si="156"/>
        <v>81.83268696473047</v>
      </c>
      <c r="AQ241" s="97">
        <f t="shared" si="156"/>
        <v>94.107590009440031</v>
      </c>
      <c r="AR241" s="97">
        <f t="shared" si="156"/>
        <v>108.22372851085603</v>
      </c>
      <c r="AS241" s="97">
        <f t="shared" si="156"/>
        <v>124.45728778748443</v>
      </c>
      <c r="AT241" s="97">
        <f t="shared" si="156"/>
        <v>143.12588095560707</v>
      </c>
      <c r="AU241" s="97">
        <f t="shared" si="156"/>
        <v>164.59476309894814</v>
      </c>
      <c r="AV241" s="97">
        <f t="shared" si="156"/>
        <v>189.28397756379033</v>
      </c>
      <c r="AW241" s="97">
        <f t="shared" si="156"/>
        <v>217.67657419835885</v>
      </c>
      <c r="AX241" s="97">
        <f t="shared" si="156"/>
        <v>250.32806032811266</v>
      </c>
      <c r="AY241" s="97">
        <f t="shared" si="156"/>
        <v>287.87726937732953</v>
      </c>
      <c r="AZ241" s="97">
        <f t="shared" si="156"/>
        <v>331.05885978392894</v>
      </c>
      <c r="BA241" s="97">
        <f t="shared" si="156"/>
        <v>380.71768875151827</v>
      </c>
      <c r="BB241" s="97">
        <f t="shared" si="156"/>
        <v>437.825342064246</v>
      </c>
      <c r="BC241" s="97">
        <f t="shared" ref="BC241:CH241" si="157">BB241*(1+$B$264)</f>
        <v>503.49914337388287</v>
      </c>
      <c r="BD241" s="97">
        <f t="shared" si="157"/>
        <v>579.02401487996531</v>
      </c>
      <c r="BE241" s="97">
        <f t="shared" si="157"/>
        <v>665.87761711196003</v>
      </c>
      <c r="BF241" s="97">
        <f t="shared" si="157"/>
        <v>765.75925967875401</v>
      </c>
      <c r="BG241" s="97">
        <f t="shared" si="157"/>
        <v>880.62314863056702</v>
      </c>
      <c r="BH241" s="97">
        <f t="shared" si="157"/>
        <v>1012.716620925152</v>
      </c>
      <c r="BI241" s="97">
        <f t="shared" si="157"/>
        <v>1164.6241140639247</v>
      </c>
      <c r="BJ241" s="97">
        <f t="shared" si="157"/>
        <v>1339.3177311735133</v>
      </c>
      <c r="BK241" s="97">
        <f t="shared" si="157"/>
        <v>1540.2153908495402</v>
      </c>
      <c r="BL241" s="97">
        <f t="shared" si="157"/>
        <v>1771.2476994769711</v>
      </c>
      <c r="BM241" s="97">
        <f t="shared" si="157"/>
        <v>2036.9348543985166</v>
      </c>
      <c r="BN241" s="97">
        <f t="shared" si="157"/>
        <v>2342.4750825582937</v>
      </c>
      <c r="BO241" s="97">
        <f t="shared" si="157"/>
        <v>2693.8463449420374</v>
      </c>
      <c r="BP241" s="97">
        <f t="shared" si="157"/>
        <v>3097.9232966833429</v>
      </c>
      <c r="BQ241" s="97">
        <f t="shared" si="157"/>
        <v>3562.6117911858441</v>
      </c>
      <c r="BR241" s="97">
        <f t="shared" si="157"/>
        <v>4097.0035598637205</v>
      </c>
      <c r="BS241" s="97">
        <f t="shared" si="157"/>
        <v>4711.5540938432787</v>
      </c>
      <c r="BT241" s="97">
        <f t="shared" si="157"/>
        <v>5418.2872079197705</v>
      </c>
      <c r="BU241" s="97">
        <f t="shared" si="157"/>
        <v>6231.0302891077354</v>
      </c>
      <c r="BV241" s="97">
        <f t="shared" si="157"/>
        <v>7165.6848324738949</v>
      </c>
      <c r="BW241" s="97">
        <f t="shared" si="157"/>
        <v>8240.5375573449783</v>
      </c>
      <c r="BX241" s="97">
        <f t="shared" si="157"/>
        <v>9476.618190946725</v>
      </c>
      <c r="BY241" s="97">
        <f t="shared" si="157"/>
        <v>10898.110919588733</v>
      </c>
      <c r="BZ241" s="97">
        <f t="shared" si="157"/>
        <v>12532.827557527042</v>
      </c>
      <c r="CA241" s="97">
        <f t="shared" si="157"/>
        <v>14412.751691156096</v>
      </c>
      <c r="CB241" s="97">
        <f t="shared" si="157"/>
        <v>16574.664444829508</v>
      </c>
      <c r="CC241" s="97">
        <f t="shared" si="157"/>
        <v>19060.864111553932</v>
      </c>
      <c r="CD241" s="97">
        <f t="shared" si="157"/>
        <v>21919.99372828702</v>
      </c>
      <c r="CE241" s="97">
        <f t="shared" si="157"/>
        <v>25207.992787530071</v>
      </c>
      <c r="CF241" s="97">
        <f t="shared" si="157"/>
        <v>28989.191705659578</v>
      </c>
      <c r="CG241" s="97">
        <f t="shared" si="157"/>
        <v>33337.570461508512</v>
      </c>
      <c r="CH241" s="97">
        <f t="shared" si="157"/>
        <v>38338.206030734786</v>
      </c>
      <c r="CI241" s="97">
        <f t="shared" ref="CI241:CS241" si="158">CH241*(1+$B$264)</f>
        <v>44088.936935345002</v>
      </c>
      <c r="CJ241" s="97">
        <f t="shared" si="158"/>
        <v>50702.277475646748</v>
      </c>
      <c r="CK241" s="97">
        <f t="shared" si="158"/>
        <v>58307.619096993752</v>
      </c>
      <c r="CL241" s="97">
        <f t="shared" si="158"/>
        <v>67053.761961542812</v>
      </c>
      <c r="CM241" s="97">
        <f t="shared" si="158"/>
        <v>77111.826255774227</v>
      </c>
      <c r="CN241" s="97">
        <f t="shared" si="158"/>
        <v>88678.600194140352</v>
      </c>
      <c r="CO241" s="97">
        <f t="shared" si="158"/>
        <v>101980.39022326139</v>
      </c>
      <c r="CP241" s="97">
        <f t="shared" si="158"/>
        <v>117277.44875675059</v>
      </c>
      <c r="CQ241" s="97">
        <f t="shared" si="158"/>
        <v>134869.06607026316</v>
      </c>
      <c r="CR241" s="97">
        <f t="shared" si="158"/>
        <v>155099.42598080263</v>
      </c>
      <c r="CS241" s="97">
        <f t="shared" si="158"/>
        <v>178364.33987792302</v>
      </c>
    </row>
    <row r="242" spans="1:97" ht="14.25" customHeight="1" x14ac:dyDescent="0.35">
      <c r="A242" s="72" t="s">
        <v>168</v>
      </c>
      <c r="B242" s="97">
        <v>0</v>
      </c>
      <c r="C242" s="97">
        <v>0</v>
      </c>
      <c r="D242" s="97">
        <v>0</v>
      </c>
      <c r="E242" s="97">
        <v>0</v>
      </c>
      <c r="F242" s="97">
        <v>0</v>
      </c>
      <c r="G242" s="97">
        <v>0</v>
      </c>
      <c r="H242" s="97">
        <v>0</v>
      </c>
      <c r="I242" s="97">
        <v>0</v>
      </c>
      <c r="J242" s="97">
        <v>0</v>
      </c>
      <c r="K242" s="97">
        <v>0</v>
      </c>
      <c r="L242" s="97">
        <v>0</v>
      </c>
      <c r="M242" s="97">
        <v>0</v>
      </c>
      <c r="N242" s="97">
        <v>0</v>
      </c>
      <c r="O242" s="97">
        <v>0</v>
      </c>
      <c r="P242" s="97">
        <v>0</v>
      </c>
      <c r="Q242" s="97">
        <v>0</v>
      </c>
      <c r="R242" s="97">
        <v>0</v>
      </c>
      <c r="S242" s="97">
        <v>0</v>
      </c>
      <c r="T242" s="97">
        <v>0</v>
      </c>
      <c r="U242" s="97">
        <v>0</v>
      </c>
      <c r="V242" s="97">
        <v>5</v>
      </c>
      <c r="W242" s="97">
        <f t="shared" ref="W242:BB242" si="159">V242*(1+$B$264)</f>
        <v>5.75</v>
      </c>
      <c r="X242" s="97">
        <f t="shared" si="159"/>
        <v>6.6124999999999998</v>
      </c>
      <c r="Y242" s="97">
        <f t="shared" si="159"/>
        <v>7.6043749999999992</v>
      </c>
      <c r="Z242" s="97">
        <f t="shared" si="159"/>
        <v>8.7450312499999985</v>
      </c>
      <c r="AA242" s="97">
        <f t="shared" si="159"/>
        <v>10.056785937499997</v>
      </c>
      <c r="AB242" s="97">
        <f t="shared" si="159"/>
        <v>11.565303828124996</v>
      </c>
      <c r="AC242" s="97">
        <f t="shared" si="159"/>
        <v>13.300099402343745</v>
      </c>
      <c r="AD242" s="97">
        <f t="shared" si="159"/>
        <v>15.295114312695306</v>
      </c>
      <c r="AE242" s="97">
        <f t="shared" si="159"/>
        <v>17.589381459599601</v>
      </c>
      <c r="AF242" s="97">
        <f t="shared" si="159"/>
        <v>20.22778867853954</v>
      </c>
      <c r="AG242" s="97">
        <f t="shared" si="159"/>
        <v>23.26195698032047</v>
      </c>
      <c r="AH242" s="97">
        <f t="shared" si="159"/>
        <v>26.751250527368537</v>
      </c>
      <c r="AI242" s="97">
        <f t="shared" si="159"/>
        <v>30.763938106473816</v>
      </c>
      <c r="AJ242" s="97">
        <f t="shared" si="159"/>
        <v>35.378528822444885</v>
      </c>
      <c r="AK242" s="97">
        <f t="shared" si="159"/>
        <v>40.685308145811618</v>
      </c>
      <c r="AL242" s="97">
        <f t="shared" si="159"/>
        <v>46.78810436768336</v>
      </c>
      <c r="AM242" s="97">
        <f t="shared" si="159"/>
        <v>53.806320022835862</v>
      </c>
      <c r="AN242" s="97">
        <f t="shared" si="159"/>
        <v>61.877268026261234</v>
      </c>
      <c r="AO242" s="97">
        <f t="shared" si="159"/>
        <v>71.158858230200408</v>
      </c>
      <c r="AP242" s="97">
        <f t="shared" si="159"/>
        <v>81.83268696473047</v>
      </c>
      <c r="AQ242" s="97">
        <f t="shared" si="159"/>
        <v>94.107590009440031</v>
      </c>
      <c r="AR242" s="97">
        <f t="shared" si="159"/>
        <v>108.22372851085603</v>
      </c>
      <c r="AS242" s="97">
        <f t="shared" si="159"/>
        <v>124.45728778748443</v>
      </c>
      <c r="AT242" s="97">
        <f t="shared" si="159"/>
        <v>143.12588095560707</v>
      </c>
      <c r="AU242" s="97">
        <f t="shared" si="159"/>
        <v>164.59476309894814</v>
      </c>
      <c r="AV242" s="97">
        <f t="shared" si="159"/>
        <v>189.28397756379033</v>
      </c>
      <c r="AW242" s="97">
        <f t="shared" si="159"/>
        <v>217.67657419835885</v>
      </c>
      <c r="AX242" s="97">
        <f t="shared" si="159"/>
        <v>250.32806032811266</v>
      </c>
      <c r="AY242" s="97">
        <f t="shared" si="159"/>
        <v>287.87726937732953</v>
      </c>
      <c r="AZ242" s="97">
        <f t="shared" si="159"/>
        <v>331.05885978392894</v>
      </c>
      <c r="BA242" s="97">
        <f t="shared" si="159"/>
        <v>380.71768875151827</v>
      </c>
      <c r="BB242" s="97">
        <f t="shared" si="159"/>
        <v>437.825342064246</v>
      </c>
      <c r="BC242" s="97">
        <f t="shared" ref="BC242:CH242" si="160">BB242*(1+$B$264)</f>
        <v>503.49914337388287</v>
      </c>
      <c r="BD242" s="97">
        <f t="shared" si="160"/>
        <v>579.02401487996531</v>
      </c>
      <c r="BE242" s="97">
        <f t="shared" si="160"/>
        <v>665.87761711196003</v>
      </c>
      <c r="BF242" s="97">
        <f t="shared" si="160"/>
        <v>765.75925967875401</v>
      </c>
      <c r="BG242" s="97">
        <f t="shared" si="160"/>
        <v>880.62314863056702</v>
      </c>
      <c r="BH242" s="97">
        <f t="shared" si="160"/>
        <v>1012.716620925152</v>
      </c>
      <c r="BI242" s="97">
        <f t="shared" si="160"/>
        <v>1164.6241140639247</v>
      </c>
      <c r="BJ242" s="97">
        <f t="shared" si="160"/>
        <v>1339.3177311735133</v>
      </c>
      <c r="BK242" s="97">
        <f t="shared" si="160"/>
        <v>1540.2153908495402</v>
      </c>
      <c r="BL242" s="97">
        <f t="shared" si="160"/>
        <v>1771.2476994769711</v>
      </c>
      <c r="BM242" s="97">
        <f t="shared" si="160"/>
        <v>2036.9348543985166</v>
      </c>
      <c r="BN242" s="97">
        <f t="shared" si="160"/>
        <v>2342.4750825582937</v>
      </c>
      <c r="BO242" s="97">
        <f t="shared" si="160"/>
        <v>2693.8463449420374</v>
      </c>
      <c r="BP242" s="97">
        <f t="shared" si="160"/>
        <v>3097.9232966833429</v>
      </c>
      <c r="BQ242" s="97">
        <f t="shared" si="160"/>
        <v>3562.6117911858441</v>
      </c>
      <c r="BR242" s="97">
        <f t="shared" si="160"/>
        <v>4097.0035598637205</v>
      </c>
      <c r="BS242" s="97">
        <f t="shared" si="160"/>
        <v>4711.5540938432787</v>
      </c>
      <c r="BT242" s="97">
        <f t="shared" si="160"/>
        <v>5418.2872079197705</v>
      </c>
      <c r="BU242" s="97">
        <f t="shared" si="160"/>
        <v>6231.0302891077354</v>
      </c>
      <c r="BV242" s="97">
        <f t="shared" si="160"/>
        <v>7165.6848324738949</v>
      </c>
      <c r="BW242" s="97">
        <f t="shared" si="160"/>
        <v>8240.5375573449783</v>
      </c>
      <c r="BX242" s="97">
        <f t="shared" si="160"/>
        <v>9476.618190946725</v>
      </c>
      <c r="BY242" s="97">
        <f t="shared" si="160"/>
        <v>10898.110919588733</v>
      </c>
      <c r="BZ242" s="97">
        <f t="shared" si="160"/>
        <v>12532.827557527042</v>
      </c>
      <c r="CA242" s="97">
        <f t="shared" si="160"/>
        <v>14412.751691156096</v>
      </c>
      <c r="CB242" s="97">
        <f t="shared" si="160"/>
        <v>16574.664444829508</v>
      </c>
      <c r="CC242" s="97">
        <f t="shared" si="160"/>
        <v>19060.864111553932</v>
      </c>
      <c r="CD242" s="97">
        <f t="shared" si="160"/>
        <v>21919.99372828702</v>
      </c>
      <c r="CE242" s="97">
        <f t="shared" si="160"/>
        <v>25207.992787530071</v>
      </c>
      <c r="CF242" s="97">
        <f t="shared" si="160"/>
        <v>28989.191705659578</v>
      </c>
      <c r="CG242" s="97">
        <f t="shared" si="160"/>
        <v>33337.570461508512</v>
      </c>
      <c r="CH242" s="97">
        <f t="shared" si="160"/>
        <v>38338.206030734786</v>
      </c>
      <c r="CI242" s="97">
        <f t="shared" ref="CI242:CS242" si="161">CH242*(1+$B$264)</f>
        <v>44088.936935345002</v>
      </c>
      <c r="CJ242" s="97">
        <f t="shared" si="161"/>
        <v>50702.277475646748</v>
      </c>
      <c r="CK242" s="97">
        <f t="shared" si="161"/>
        <v>58307.619096993752</v>
      </c>
      <c r="CL242" s="97">
        <f t="shared" si="161"/>
        <v>67053.761961542812</v>
      </c>
      <c r="CM242" s="97">
        <f t="shared" si="161"/>
        <v>77111.826255774227</v>
      </c>
      <c r="CN242" s="97">
        <f t="shared" si="161"/>
        <v>88678.600194140352</v>
      </c>
      <c r="CO242" s="97">
        <f t="shared" si="161"/>
        <v>101980.39022326139</v>
      </c>
      <c r="CP242" s="97">
        <f t="shared" si="161"/>
        <v>117277.44875675059</v>
      </c>
      <c r="CQ242" s="97">
        <f t="shared" si="161"/>
        <v>134869.06607026316</v>
      </c>
      <c r="CR242" s="97">
        <f t="shared" si="161"/>
        <v>155099.42598080263</v>
      </c>
      <c r="CS242" s="97">
        <f t="shared" si="161"/>
        <v>178364.33987792302</v>
      </c>
    </row>
    <row r="243" spans="1:97" ht="14.25" customHeight="1" x14ac:dyDescent="0.35">
      <c r="A243" s="72" t="s">
        <v>303</v>
      </c>
      <c r="B243" s="97">
        <v>0</v>
      </c>
      <c r="C243" s="97">
        <v>0</v>
      </c>
      <c r="D243" s="97">
        <v>0</v>
      </c>
      <c r="E243" s="97">
        <v>0</v>
      </c>
      <c r="F243" s="97">
        <v>0</v>
      </c>
      <c r="G243" s="97">
        <v>0</v>
      </c>
      <c r="H243" s="97">
        <v>0</v>
      </c>
      <c r="I243" s="97">
        <v>0</v>
      </c>
      <c r="J243" s="97">
        <v>0</v>
      </c>
      <c r="K243" s="97">
        <v>0</v>
      </c>
      <c r="L243" s="97">
        <v>0</v>
      </c>
      <c r="M243" s="97">
        <v>0</v>
      </c>
      <c r="N243" s="97">
        <v>0</v>
      </c>
      <c r="O243" s="97">
        <v>0</v>
      </c>
      <c r="P243" s="97">
        <v>0</v>
      </c>
      <c r="Q243" s="97">
        <v>0</v>
      </c>
      <c r="R243" s="97">
        <v>0</v>
      </c>
      <c r="S243" s="97">
        <v>0</v>
      </c>
      <c r="T243" s="97">
        <v>0</v>
      </c>
      <c r="U243" s="97">
        <v>0</v>
      </c>
      <c r="V243" s="97">
        <v>5</v>
      </c>
      <c r="W243" s="97">
        <f t="shared" ref="W243:BB243" si="162">V243*(1+$B$264)</f>
        <v>5.75</v>
      </c>
      <c r="X243" s="97">
        <f t="shared" si="162"/>
        <v>6.6124999999999998</v>
      </c>
      <c r="Y243" s="97">
        <f t="shared" si="162"/>
        <v>7.6043749999999992</v>
      </c>
      <c r="Z243" s="97">
        <f t="shared" si="162"/>
        <v>8.7450312499999985</v>
      </c>
      <c r="AA243" s="97">
        <f t="shared" si="162"/>
        <v>10.056785937499997</v>
      </c>
      <c r="AB243" s="97">
        <f t="shared" si="162"/>
        <v>11.565303828124996</v>
      </c>
      <c r="AC243" s="97">
        <f t="shared" si="162"/>
        <v>13.300099402343745</v>
      </c>
      <c r="AD243" s="97">
        <f t="shared" si="162"/>
        <v>15.295114312695306</v>
      </c>
      <c r="AE243" s="97">
        <f t="shared" si="162"/>
        <v>17.589381459599601</v>
      </c>
      <c r="AF243" s="97">
        <f t="shared" si="162"/>
        <v>20.22778867853954</v>
      </c>
      <c r="AG243" s="97">
        <f t="shared" si="162"/>
        <v>23.26195698032047</v>
      </c>
      <c r="AH243" s="97">
        <f t="shared" si="162"/>
        <v>26.751250527368537</v>
      </c>
      <c r="AI243" s="97">
        <f t="shared" si="162"/>
        <v>30.763938106473816</v>
      </c>
      <c r="AJ243" s="97">
        <f t="shared" si="162"/>
        <v>35.378528822444885</v>
      </c>
      <c r="AK243" s="97">
        <f t="shared" si="162"/>
        <v>40.685308145811618</v>
      </c>
      <c r="AL243" s="97">
        <f t="shared" si="162"/>
        <v>46.78810436768336</v>
      </c>
      <c r="AM243" s="97">
        <f t="shared" si="162"/>
        <v>53.806320022835862</v>
      </c>
      <c r="AN243" s="97">
        <f t="shared" si="162"/>
        <v>61.877268026261234</v>
      </c>
      <c r="AO243" s="97">
        <f t="shared" si="162"/>
        <v>71.158858230200408</v>
      </c>
      <c r="AP243" s="97">
        <f t="shared" si="162"/>
        <v>81.83268696473047</v>
      </c>
      <c r="AQ243" s="97">
        <f t="shared" si="162"/>
        <v>94.107590009440031</v>
      </c>
      <c r="AR243" s="97">
        <f t="shared" si="162"/>
        <v>108.22372851085603</v>
      </c>
      <c r="AS243" s="97">
        <f t="shared" si="162"/>
        <v>124.45728778748443</v>
      </c>
      <c r="AT243" s="97">
        <f t="shared" si="162"/>
        <v>143.12588095560707</v>
      </c>
      <c r="AU243" s="97">
        <f t="shared" si="162"/>
        <v>164.59476309894814</v>
      </c>
      <c r="AV243" s="97">
        <f t="shared" si="162"/>
        <v>189.28397756379033</v>
      </c>
      <c r="AW243" s="97">
        <f t="shared" si="162"/>
        <v>217.67657419835885</v>
      </c>
      <c r="AX243" s="97">
        <f t="shared" si="162"/>
        <v>250.32806032811266</v>
      </c>
      <c r="AY243" s="97">
        <f t="shared" si="162"/>
        <v>287.87726937732953</v>
      </c>
      <c r="AZ243" s="97">
        <f t="shared" si="162"/>
        <v>331.05885978392894</v>
      </c>
      <c r="BA243" s="97">
        <f t="shared" si="162"/>
        <v>380.71768875151827</v>
      </c>
      <c r="BB243" s="97">
        <f t="shared" si="162"/>
        <v>437.825342064246</v>
      </c>
      <c r="BC243" s="97">
        <f t="shared" ref="BC243:CH243" si="163">BB243*(1+$B$264)</f>
        <v>503.49914337388287</v>
      </c>
      <c r="BD243" s="97">
        <f t="shared" si="163"/>
        <v>579.02401487996531</v>
      </c>
      <c r="BE243" s="97">
        <f t="shared" si="163"/>
        <v>665.87761711196003</v>
      </c>
      <c r="BF243" s="97">
        <f t="shared" si="163"/>
        <v>765.75925967875401</v>
      </c>
      <c r="BG243" s="97">
        <f t="shared" si="163"/>
        <v>880.62314863056702</v>
      </c>
      <c r="BH243" s="97">
        <f t="shared" si="163"/>
        <v>1012.716620925152</v>
      </c>
      <c r="BI243" s="97">
        <f t="shared" si="163"/>
        <v>1164.6241140639247</v>
      </c>
      <c r="BJ243" s="97">
        <f t="shared" si="163"/>
        <v>1339.3177311735133</v>
      </c>
      <c r="BK243" s="97">
        <f t="shared" si="163"/>
        <v>1540.2153908495402</v>
      </c>
      <c r="BL243" s="97">
        <f t="shared" si="163"/>
        <v>1771.2476994769711</v>
      </c>
      <c r="BM243" s="97">
        <f t="shared" si="163"/>
        <v>2036.9348543985166</v>
      </c>
      <c r="BN243" s="97">
        <f t="shared" si="163"/>
        <v>2342.4750825582937</v>
      </c>
      <c r="BO243" s="97">
        <f t="shared" si="163"/>
        <v>2693.8463449420374</v>
      </c>
      <c r="BP243" s="97">
        <f t="shared" si="163"/>
        <v>3097.9232966833429</v>
      </c>
      <c r="BQ243" s="97">
        <f t="shared" si="163"/>
        <v>3562.6117911858441</v>
      </c>
      <c r="BR243" s="97">
        <f t="shared" si="163"/>
        <v>4097.0035598637205</v>
      </c>
      <c r="BS243" s="97">
        <f t="shared" si="163"/>
        <v>4711.5540938432787</v>
      </c>
      <c r="BT243" s="97">
        <f t="shared" si="163"/>
        <v>5418.2872079197705</v>
      </c>
      <c r="BU243" s="97">
        <f t="shared" si="163"/>
        <v>6231.0302891077354</v>
      </c>
      <c r="BV243" s="97">
        <f t="shared" si="163"/>
        <v>7165.6848324738949</v>
      </c>
      <c r="BW243" s="97">
        <f t="shared" si="163"/>
        <v>8240.5375573449783</v>
      </c>
      <c r="BX243" s="97">
        <f t="shared" si="163"/>
        <v>9476.618190946725</v>
      </c>
      <c r="BY243" s="97">
        <f t="shared" si="163"/>
        <v>10898.110919588733</v>
      </c>
      <c r="BZ243" s="97">
        <f t="shared" si="163"/>
        <v>12532.827557527042</v>
      </c>
      <c r="CA243" s="97">
        <f t="shared" si="163"/>
        <v>14412.751691156096</v>
      </c>
      <c r="CB243" s="97">
        <f t="shared" si="163"/>
        <v>16574.664444829508</v>
      </c>
      <c r="CC243" s="97">
        <f t="shared" si="163"/>
        <v>19060.864111553932</v>
      </c>
      <c r="CD243" s="97">
        <f t="shared" si="163"/>
        <v>21919.99372828702</v>
      </c>
      <c r="CE243" s="97">
        <f t="shared" si="163"/>
        <v>25207.992787530071</v>
      </c>
      <c r="CF243" s="97">
        <f t="shared" si="163"/>
        <v>28989.191705659578</v>
      </c>
      <c r="CG243" s="97">
        <f t="shared" si="163"/>
        <v>33337.570461508512</v>
      </c>
      <c r="CH243" s="97">
        <f t="shared" si="163"/>
        <v>38338.206030734786</v>
      </c>
      <c r="CI243" s="97">
        <f t="shared" ref="CI243:CS243" si="164">CH243*(1+$B$264)</f>
        <v>44088.936935345002</v>
      </c>
      <c r="CJ243" s="97">
        <f t="shared" si="164"/>
        <v>50702.277475646748</v>
      </c>
      <c r="CK243" s="97">
        <f t="shared" si="164"/>
        <v>58307.619096993752</v>
      </c>
      <c r="CL243" s="97">
        <f t="shared" si="164"/>
        <v>67053.761961542812</v>
      </c>
      <c r="CM243" s="97">
        <f t="shared" si="164"/>
        <v>77111.826255774227</v>
      </c>
      <c r="CN243" s="97">
        <f t="shared" si="164"/>
        <v>88678.600194140352</v>
      </c>
      <c r="CO243" s="97">
        <f t="shared" si="164"/>
        <v>101980.39022326139</v>
      </c>
      <c r="CP243" s="97">
        <f t="shared" si="164"/>
        <v>117277.44875675059</v>
      </c>
      <c r="CQ243" s="97">
        <f t="shared" si="164"/>
        <v>134869.06607026316</v>
      </c>
      <c r="CR243" s="97">
        <f t="shared" si="164"/>
        <v>155099.42598080263</v>
      </c>
      <c r="CS243" s="97">
        <f t="shared" si="164"/>
        <v>178364.33987792302</v>
      </c>
    </row>
    <row r="244" spans="1:97" ht="14.25" customHeight="1" x14ac:dyDescent="0.35">
      <c r="A244" s="72" t="s">
        <v>170</v>
      </c>
      <c r="B244" s="97">
        <v>0</v>
      </c>
      <c r="C244" s="97">
        <v>0</v>
      </c>
      <c r="D244" s="97">
        <v>0</v>
      </c>
      <c r="E244" s="97">
        <v>0</v>
      </c>
      <c r="F244" s="97">
        <v>0</v>
      </c>
      <c r="G244" s="97">
        <v>0</v>
      </c>
      <c r="H244" s="97">
        <v>0</v>
      </c>
      <c r="I244" s="97">
        <v>0</v>
      </c>
      <c r="J244" s="97">
        <v>0</v>
      </c>
      <c r="K244" s="97">
        <v>0</v>
      </c>
      <c r="L244" s="97">
        <v>0</v>
      </c>
      <c r="M244" s="97">
        <v>0</v>
      </c>
      <c r="N244" s="97">
        <v>0</v>
      </c>
      <c r="O244" s="97">
        <v>0</v>
      </c>
      <c r="P244" s="97">
        <v>0</v>
      </c>
      <c r="Q244" s="97">
        <v>0</v>
      </c>
      <c r="R244" s="97">
        <v>0</v>
      </c>
      <c r="S244" s="97">
        <v>0</v>
      </c>
      <c r="T244" s="97">
        <v>0</v>
      </c>
      <c r="U244" s="97">
        <v>0</v>
      </c>
      <c r="V244" s="97">
        <v>5</v>
      </c>
      <c r="W244" s="97">
        <f t="shared" ref="W244:BB244" si="165">V244*(1+$B$264)</f>
        <v>5.75</v>
      </c>
      <c r="X244" s="97">
        <f t="shared" si="165"/>
        <v>6.6124999999999998</v>
      </c>
      <c r="Y244" s="97">
        <f t="shared" si="165"/>
        <v>7.6043749999999992</v>
      </c>
      <c r="Z244" s="97">
        <f t="shared" si="165"/>
        <v>8.7450312499999985</v>
      </c>
      <c r="AA244" s="97">
        <f t="shared" si="165"/>
        <v>10.056785937499997</v>
      </c>
      <c r="AB244" s="97">
        <f t="shared" si="165"/>
        <v>11.565303828124996</v>
      </c>
      <c r="AC244" s="97">
        <f t="shared" si="165"/>
        <v>13.300099402343745</v>
      </c>
      <c r="AD244" s="97">
        <f t="shared" si="165"/>
        <v>15.295114312695306</v>
      </c>
      <c r="AE244" s="97">
        <f t="shared" si="165"/>
        <v>17.589381459599601</v>
      </c>
      <c r="AF244" s="97">
        <f t="shared" si="165"/>
        <v>20.22778867853954</v>
      </c>
      <c r="AG244" s="97">
        <f t="shared" si="165"/>
        <v>23.26195698032047</v>
      </c>
      <c r="AH244" s="97">
        <f t="shared" si="165"/>
        <v>26.751250527368537</v>
      </c>
      <c r="AI244" s="97">
        <f t="shared" si="165"/>
        <v>30.763938106473816</v>
      </c>
      <c r="AJ244" s="97">
        <f t="shared" si="165"/>
        <v>35.378528822444885</v>
      </c>
      <c r="AK244" s="97">
        <f t="shared" si="165"/>
        <v>40.685308145811618</v>
      </c>
      <c r="AL244" s="97">
        <f t="shared" si="165"/>
        <v>46.78810436768336</v>
      </c>
      <c r="AM244" s="97">
        <f t="shared" si="165"/>
        <v>53.806320022835862</v>
      </c>
      <c r="AN244" s="97">
        <f t="shared" si="165"/>
        <v>61.877268026261234</v>
      </c>
      <c r="AO244" s="97">
        <f t="shared" si="165"/>
        <v>71.158858230200408</v>
      </c>
      <c r="AP244" s="97">
        <f t="shared" si="165"/>
        <v>81.83268696473047</v>
      </c>
      <c r="AQ244" s="97">
        <f t="shared" si="165"/>
        <v>94.107590009440031</v>
      </c>
      <c r="AR244" s="97">
        <f t="shared" si="165"/>
        <v>108.22372851085603</v>
      </c>
      <c r="AS244" s="97">
        <f t="shared" si="165"/>
        <v>124.45728778748443</v>
      </c>
      <c r="AT244" s="97">
        <f t="shared" si="165"/>
        <v>143.12588095560707</v>
      </c>
      <c r="AU244" s="97">
        <f t="shared" si="165"/>
        <v>164.59476309894814</v>
      </c>
      <c r="AV244" s="97">
        <f t="shared" si="165"/>
        <v>189.28397756379033</v>
      </c>
      <c r="AW244" s="97">
        <f t="shared" si="165"/>
        <v>217.67657419835885</v>
      </c>
      <c r="AX244" s="97">
        <f t="shared" si="165"/>
        <v>250.32806032811266</v>
      </c>
      <c r="AY244" s="97">
        <f t="shared" si="165"/>
        <v>287.87726937732953</v>
      </c>
      <c r="AZ244" s="97">
        <f t="shared" si="165"/>
        <v>331.05885978392894</v>
      </c>
      <c r="BA244" s="97">
        <f t="shared" si="165"/>
        <v>380.71768875151827</v>
      </c>
      <c r="BB244" s="97">
        <f t="shared" si="165"/>
        <v>437.825342064246</v>
      </c>
      <c r="BC244" s="97">
        <f t="shared" ref="BC244:CH244" si="166">BB244*(1+$B$264)</f>
        <v>503.49914337388287</v>
      </c>
      <c r="BD244" s="97">
        <f t="shared" si="166"/>
        <v>579.02401487996531</v>
      </c>
      <c r="BE244" s="97">
        <f t="shared" si="166"/>
        <v>665.87761711196003</v>
      </c>
      <c r="BF244" s="97">
        <f t="shared" si="166"/>
        <v>765.75925967875401</v>
      </c>
      <c r="BG244" s="97">
        <f t="shared" si="166"/>
        <v>880.62314863056702</v>
      </c>
      <c r="BH244" s="97">
        <f t="shared" si="166"/>
        <v>1012.716620925152</v>
      </c>
      <c r="BI244" s="97">
        <f t="shared" si="166"/>
        <v>1164.6241140639247</v>
      </c>
      <c r="BJ244" s="97">
        <f t="shared" si="166"/>
        <v>1339.3177311735133</v>
      </c>
      <c r="BK244" s="97">
        <f t="shared" si="166"/>
        <v>1540.2153908495402</v>
      </c>
      <c r="BL244" s="97">
        <f t="shared" si="166"/>
        <v>1771.2476994769711</v>
      </c>
      <c r="BM244" s="97">
        <f t="shared" si="166"/>
        <v>2036.9348543985166</v>
      </c>
      <c r="BN244" s="97">
        <f t="shared" si="166"/>
        <v>2342.4750825582937</v>
      </c>
      <c r="BO244" s="97">
        <f t="shared" si="166"/>
        <v>2693.8463449420374</v>
      </c>
      <c r="BP244" s="97">
        <f t="shared" si="166"/>
        <v>3097.9232966833429</v>
      </c>
      <c r="BQ244" s="97">
        <f t="shared" si="166"/>
        <v>3562.6117911858441</v>
      </c>
      <c r="BR244" s="97">
        <f t="shared" si="166"/>
        <v>4097.0035598637205</v>
      </c>
      <c r="BS244" s="97">
        <f t="shared" si="166"/>
        <v>4711.5540938432787</v>
      </c>
      <c r="BT244" s="97">
        <f t="shared" si="166"/>
        <v>5418.2872079197705</v>
      </c>
      <c r="BU244" s="97">
        <f t="shared" si="166"/>
        <v>6231.0302891077354</v>
      </c>
      <c r="BV244" s="97">
        <f t="shared" si="166"/>
        <v>7165.6848324738949</v>
      </c>
      <c r="BW244" s="97">
        <f t="shared" si="166"/>
        <v>8240.5375573449783</v>
      </c>
      <c r="BX244" s="97">
        <f t="shared" si="166"/>
        <v>9476.618190946725</v>
      </c>
      <c r="BY244" s="97">
        <f t="shared" si="166"/>
        <v>10898.110919588733</v>
      </c>
      <c r="BZ244" s="97">
        <f t="shared" si="166"/>
        <v>12532.827557527042</v>
      </c>
      <c r="CA244" s="97">
        <f t="shared" si="166"/>
        <v>14412.751691156096</v>
      </c>
      <c r="CB244" s="97">
        <f t="shared" si="166"/>
        <v>16574.664444829508</v>
      </c>
      <c r="CC244" s="97">
        <f t="shared" si="166"/>
        <v>19060.864111553932</v>
      </c>
      <c r="CD244" s="97">
        <f t="shared" si="166"/>
        <v>21919.99372828702</v>
      </c>
      <c r="CE244" s="97">
        <f t="shared" si="166"/>
        <v>25207.992787530071</v>
      </c>
      <c r="CF244" s="97">
        <f t="shared" si="166"/>
        <v>28989.191705659578</v>
      </c>
      <c r="CG244" s="97">
        <f t="shared" si="166"/>
        <v>33337.570461508512</v>
      </c>
      <c r="CH244" s="97">
        <f t="shared" si="166"/>
        <v>38338.206030734786</v>
      </c>
      <c r="CI244" s="97">
        <f t="shared" ref="CI244:CS244" si="167">CH244*(1+$B$264)</f>
        <v>44088.936935345002</v>
      </c>
      <c r="CJ244" s="97">
        <f t="shared" si="167"/>
        <v>50702.277475646748</v>
      </c>
      <c r="CK244" s="97">
        <f t="shared" si="167"/>
        <v>58307.619096993752</v>
      </c>
      <c r="CL244" s="97">
        <f t="shared" si="167"/>
        <v>67053.761961542812</v>
      </c>
      <c r="CM244" s="97">
        <f t="shared" si="167"/>
        <v>77111.826255774227</v>
      </c>
      <c r="CN244" s="97">
        <f t="shared" si="167"/>
        <v>88678.600194140352</v>
      </c>
      <c r="CO244" s="97">
        <f t="shared" si="167"/>
        <v>101980.39022326139</v>
      </c>
      <c r="CP244" s="97">
        <f t="shared" si="167"/>
        <v>117277.44875675059</v>
      </c>
      <c r="CQ244" s="97">
        <f t="shared" si="167"/>
        <v>134869.06607026316</v>
      </c>
      <c r="CR244" s="97">
        <f t="shared" si="167"/>
        <v>155099.42598080263</v>
      </c>
      <c r="CS244" s="97">
        <f t="shared" si="167"/>
        <v>178364.33987792302</v>
      </c>
    </row>
    <row r="245" spans="1:97" ht="14.25" customHeight="1" x14ac:dyDescent="0.35">
      <c r="A245" s="72" t="s">
        <v>171</v>
      </c>
      <c r="B245" s="97">
        <v>0</v>
      </c>
      <c r="C245" s="97">
        <v>0</v>
      </c>
      <c r="D245" s="97">
        <v>0</v>
      </c>
      <c r="E245" s="97">
        <v>0</v>
      </c>
      <c r="F245" s="97">
        <v>0</v>
      </c>
      <c r="G245" s="97">
        <v>0</v>
      </c>
      <c r="H245" s="97">
        <v>0</v>
      </c>
      <c r="I245" s="97">
        <v>0</v>
      </c>
      <c r="J245" s="97">
        <v>0</v>
      </c>
      <c r="K245" s="97">
        <v>0</v>
      </c>
      <c r="L245" s="97">
        <v>0</v>
      </c>
      <c r="M245" s="97">
        <v>0</v>
      </c>
      <c r="N245" s="97">
        <v>0</v>
      </c>
      <c r="O245" s="97">
        <v>0</v>
      </c>
      <c r="P245" s="97">
        <v>0</v>
      </c>
      <c r="Q245" s="97">
        <v>0</v>
      </c>
      <c r="R245" s="97">
        <v>0</v>
      </c>
      <c r="S245" s="97">
        <v>0</v>
      </c>
      <c r="T245" s="97">
        <v>0</v>
      </c>
      <c r="U245" s="97">
        <v>0</v>
      </c>
      <c r="V245" s="97">
        <v>5</v>
      </c>
      <c r="W245" s="97">
        <f t="shared" ref="W245:BB245" si="168">V245*(1+$B$264)</f>
        <v>5.75</v>
      </c>
      <c r="X245" s="97">
        <f t="shared" si="168"/>
        <v>6.6124999999999998</v>
      </c>
      <c r="Y245" s="97">
        <f t="shared" si="168"/>
        <v>7.6043749999999992</v>
      </c>
      <c r="Z245" s="97">
        <f t="shared" si="168"/>
        <v>8.7450312499999985</v>
      </c>
      <c r="AA245" s="97">
        <f t="shared" si="168"/>
        <v>10.056785937499997</v>
      </c>
      <c r="AB245" s="97">
        <f t="shared" si="168"/>
        <v>11.565303828124996</v>
      </c>
      <c r="AC245" s="97">
        <f t="shared" si="168"/>
        <v>13.300099402343745</v>
      </c>
      <c r="AD245" s="97">
        <f t="shared" si="168"/>
        <v>15.295114312695306</v>
      </c>
      <c r="AE245" s="97">
        <f t="shared" si="168"/>
        <v>17.589381459599601</v>
      </c>
      <c r="AF245" s="97">
        <f t="shared" si="168"/>
        <v>20.22778867853954</v>
      </c>
      <c r="AG245" s="97">
        <f t="shared" si="168"/>
        <v>23.26195698032047</v>
      </c>
      <c r="AH245" s="97">
        <f t="shared" si="168"/>
        <v>26.751250527368537</v>
      </c>
      <c r="AI245" s="97">
        <f t="shared" si="168"/>
        <v>30.763938106473816</v>
      </c>
      <c r="AJ245" s="97">
        <f t="shared" si="168"/>
        <v>35.378528822444885</v>
      </c>
      <c r="AK245" s="97">
        <f t="shared" si="168"/>
        <v>40.685308145811618</v>
      </c>
      <c r="AL245" s="97">
        <f t="shared" si="168"/>
        <v>46.78810436768336</v>
      </c>
      <c r="AM245" s="97">
        <f t="shared" si="168"/>
        <v>53.806320022835862</v>
      </c>
      <c r="AN245" s="97">
        <f t="shared" si="168"/>
        <v>61.877268026261234</v>
      </c>
      <c r="AO245" s="97">
        <f t="shared" si="168"/>
        <v>71.158858230200408</v>
      </c>
      <c r="AP245" s="97">
        <f t="shared" si="168"/>
        <v>81.83268696473047</v>
      </c>
      <c r="AQ245" s="97">
        <f t="shared" si="168"/>
        <v>94.107590009440031</v>
      </c>
      <c r="AR245" s="97">
        <f t="shared" si="168"/>
        <v>108.22372851085603</v>
      </c>
      <c r="AS245" s="97">
        <f t="shared" si="168"/>
        <v>124.45728778748443</v>
      </c>
      <c r="AT245" s="97">
        <f t="shared" si="168"/>
        <v>143.12588095560707</v>
      </c>
      <c r="AU245" s="97">
        <f t="shared" si="168"/>
        <v>164.59476309894814</v>
      </c>
      <c r="AV245" s="97">
        <f t="shared" si="168"/>
        <v>189.28397756379033</v>
      </c>
      <c r="AW245" s="97">
        <f t="shared" si="168"/>
        <v>217.67657419835885</v>
      </c>
      <c r="AX245" s="97">
        <f t="shared" si="168"/>
        <v>250.32806032811266</v>
      </c>
      <c r="AY245" s="97">
        <f t="shared" si="168"/>
        <v>287.87726937732953</v>
      </c>
      <c r="AZ245" s="97">
        <f t="shared" si="168"/>
        <v>331.05885978392894</v>
      </c>
      <c r="BA245" s="97">
        <f t="shared" si="168"/>
        <v>380.71768875151827</v>
      </c>
      <c r="BB245" s="97">
        <f t="shared" si="168"/>
        <v>437.825342064246</v>
      </c>
      <c r="BC245" s="97">
        <f t="shared" ref="BC245:CH245" si="169">BB245*(1+$B$264)</f>
        <v>503.49914337388287</v>
      </c>
      <c r="BD245" s="97">
        <f t="shared" si="169"/>
        <v>579.02401487996531</v>
      </c>
      <c r="BE245" s="97">
        <f t="shared" si="169"/>
        <v>665.87761711196003</v>
      </c>
      <c r="BF245" s="97">
        <f t="shared" si="169"/>
        <v>765.75925967875401</v>
      </c>
      <c r="BG245" s="97">
        <f t="shared" si="169"/>
        <v>880.62314863056702</v>
      </c>
      <c r="BH245" s="97">
        <f t="shared" si="169"/>
        <v>1012.716620925152</v>
      </c>
      <c r="BI245" s="97">
        <f t="shared" si="169"/>
        <v>1164.6241140639247</v>
      </c>
      <c r="BJ245" s="97">
        <f t="shared" si="169"/>
        <v>1339.3177311735133</v>
      </c>
      <c r="BK245" s="97">
        <f t="shared" si="169"/>
        <v>1540.2153908495402</v>
      </c>
      <c r="BL245" s="97">
        <f t="shared" si="169"/>
        <v>1771.2476994769711</v>
      </c>
      <c r="BM245" s="97">
        <f t="shared" si="169"/>
        <v>2036.9348543985166</v>
      </c>
      <c r="BN245" s="97">
        <f t="shared" si="169"/>
        <v>2342.4750825582937</v>
      </c>
      <c r="BO245" s="97">
        <f t="shared" si="169"/>
        <v>2693.8463449420374</v>
      </c>
      <c r="BP245" s="97">
        <f t="shared" si="169"/>
        <v>3097.9232966833429</v>
      </c>
      <c r="BQ245" s="97">
        <f t="shared" si="169"/>
        <v>3562.6117911858441</v>
      </c>
      <c r="BR245" s="97">
        <f t="shared" si="169"/>
        <v>4097.0035598637205</v>
      </c>
      <c r="BS245" s="97">
        <f t="shared" si="169"/>
        <v>4711.5540938432787</v>
      </c>
      <c r="BT245" s="97">
        <f t="shared" si="169"/>
        <v>5418.2872079197705</v>
      </c>
      <c r="BU245" s="97">
        <f t="shared" si="169"/>
        <v>6231.0302891077354</v>
      </c>
      <c r="BV245" s="97">
        <f t="shared" si="169"/>
        <v>7165.6848324738949</v>
      </c>
      <c r="BW245" s="97">
        <f t="shared" si="169"/>
        <v>8240.5375573449783</v>
      </c>
      <c r="BX245" s="97">
        <f t="shared" si="169"/>
        <v>9476.618190946725</v>
      </c>
      <c r="BY245" s="97">
        <f t="shared" si="169"/>
        <v>10898.110919588733</v>
      </c>
      <c r="BZ245" s="97">
        <f t="shared" si="169"/>
        <v>12532.827557527042</v>
      </c>
      <c r="CA245" s="97">
        <f t="shared" si="169"/>
        <v>14412.751691156096</v>
      </c>
      <c r="CB245" s="97">
        <f t="shared" si="169"/>
        <v>16574.664444829508</v>
      </c>
      <c r="CC245" s="97">
        <f t="shared" si="169"/>
        <v>19060.864111553932</v>
      </c>
      <c r="CD245" s="97">
        <f t="shared" si="169"/>
        <v>21919.99372828702</v>
      </c>
      <c r="CE245" s="97">
        <f t="shared" si="169"/>
        <v>25207.992787530071</v>
      </c>
      <c r="CF245" s="97">
        <f t="shared" si="169"/>
        <v>28989.191705659578</v>
      </c>
      <c r="CG245" s="97">
        <f t="shared" si="169"/>
        <v>33337.570461508512</v>
      </c>
      <c r="CH245" s="97">
        <f t="shared" si="169"/>
        <v>38338.206030734786</v>
      </c>
      <c r="CI245" s="97">
        <f t="shared" ref="CI245:CS245" si="170">CH245*(1+$B$264)</f>
        <v>44088.936935345002</v>
      </c>
      <c r="CJ245" s="97">
        <f t="shared" si="170"/>
        <v>50702.277475646748</v>
      </c>
      <c r="CK245" s="97">
        <f t="shared" si="170"/>
        <v>58307.619096993752</v>
      </c>
      <c r="CL245" s="97">
        <f t="shared" si="170"/>
        <v>67053.761961542812</v>
      </c>
      <c r="CM245" s="97">
        <f t="shared" si="170"/>
        <v>77111.826255774227</v>
      </c>
      <c r="CN245" s="97">
        <f t="shared" si="170"/>
        <v>88678.600194140352</v>
      </c>
      <c r="CO245" s="97">
        <f t="shared" si="170"/>
        <v>101980.39022326139</v>
      </c>
      <c r="CP245" s="97">
        <f t="shared" si="170"/>
        <v>117277.44875675059</v>
      </c>
      <c r="CQ245" s="97">
        <f t="shared" si="170"/>
        <v>134869.06607026316</v>
      </c>
      <c r="CR245" s="97">
        <f t="shared" si="170"/>
        <v>155099.42598080263</v>
      </c>
      <c r="CS245" s="97">
        <f t="shared" si="170"/>
        <v>178364.33987792302</v>
      </c>
    </row>
    <row r="246" spans="1:97" ht="14.25" customHeight="1" x14ac:dyDescent="0.35">
      <c r="A246" s="72" t="s">
        <v>172</v>
      </c>
      <c r="B246" s="97">
        <v>0</v>
      </c>
      <c r="C246" s="97">
        <v>0</v>
      </c>
      <c r="D246" s="97">
        <v>0</v>
      </c>
      <c r="E246" s="97">
        <v>0</v>
      </c>
      <c r="F246" s="97">
        <v>0</v>
      </c>
      <c r="G246" s="97">
        <v>0</v>
      </c>
      <c r="H246" s="97">
        <v>0</v>
      </c>
      <c r="I246" s="97">
        <v>0</v>
      </c>
      <c r="J246" s="97">
        <v>0</v>
      </c>
      <c r="K246" s="97">
        <v>0</v>
      </c>
      <c r="L246" s="97">
        <v>0</v>
      </c>
      <c r="M246" s="97">
        <v>0</v>
      </c>
      <c r="N246" s="97">
        <v>0</v>
      </c>
      <c r="O246" s="97">
        <v>0</v>
      </c>
      <c r="P246" s="97">
        <v>0</v>
      </c>
      <c r="Q246" s="97">
        <v>0</v>
      </c>
      <c r="R246" s="97">
        <v>0</v>
      </c>
      <c r="S246" s="97">
        <v>0</v>
      </c>
      <c r="T246" s="97">
        <v>0</v>
      </c>
      <c r="U246" s="97">
        <v>0</v>
      </c>
      <c r="V246" s="97">
        <v>5</v>
      </c>
      <c r="W246" s="97">
        <f t="shared" ref="W246:BB246" si="171">V246*(1+$B$264)</f>
        <v>5.75</v>
      </c>
      <c r="X246" s="97">
        <f t="shared" si="171"/>
        <v>6.6124999999999998</v>
      </c>
      <c r="Y246" s="97">
        <f t="shared" si="171"/>
        <v>7.6043749999999992</v>
      </c>
      <c r="Z246" s="97">
        <f t="shared" si="171"/>
        <v>8.7450312499999985</v>
      </c>
      <c r="AA246" s="97">
        <f t="shared" si="171"/>
        <v>10.056785937499997</v>
      </c>
      <c r="AB246" s="97">
        <f t="shared" si="171"/>
        <v>11.565303828124996</v>
      </c>
      <c r="AC246" s="97">
        <f t="shared" si="171"/>
        <v>13.300099402343745</v>
      </c>
      <c r="AD246" s="97">
        <f t="shared" si="171"/>
        <v>15.295114312695306</v>
      </c>
      <c r="AE246" s="97">
        <f t="shared" si="171"/>
        <v>17.589381459599601</v>
      </c>
      <c r="AF246" s="97">
        <f t="shared" si="171"/>
        <v>20.22778867853954</v>
      </c>
      <c r="AG246" s="97">
        <f t="shared" si="171"/>
        <v>23.26195698032047</v>
      </c>
      <c r="AH246" s="97">
        <f t="shared" si="171"/>
        <v>26.751250527368537</v>
      </c>
      <c r="AI246" s="97">
        <f t="shared" si="171"/>
        <v>30.763938106473816</v>
      </c>
      <c r="AJ246" s="97">
        <f t="shared" si="171"/>
        <v>35.378528822444885</v>
      </c>
      <c r="AK246" s="97">
        <f t="shared" si="171"/>
        <v>40.685308145811618</v>
      </c>
      <c r="AL246" s="97">
        <f t="shared" si="171"/>
        <v>46.78810436768336</v>
      </c>
      <c r="AM246" s="97">
        <f t="shared" si="171"/>
        <v>53.806320022835862</v>
      </c>
      <c r="AN246" s="97">
        <f t="shared" si="171"/>
        <v>61.877268026261234</v>
      </c>
      <c r="AO246" s="97">
        <f t="shared" si="171"/>
        <v>71.158858230200408</v>
      </c>
      <c r="AP246" s="97">
        <f t="shared" si="171"/>
        <v>81.83268696473047</v>
      </c>
      <c r="AQ246" s="97">
        <f t="shared" si="171"/>
        <v>94.107590009440031</v>
      </c>
      <c r="AR246" s="97">
        <f t="shared" si="171"/>
        <v>108.22372851085603</v>
      </c>
      <c r="AS246" s="97">
        <f t="shared" si="171"/>
        <v>124.45728778748443</v>
      </c>
      <c r="AT246" s="97">
        <f t="shared" si="171"/>
        <v>143.12588095560707</v>
      </c>
      <c r="AU246" s="97">
        <f t="shared" si="171"/>
        <v>164.59476309894814</v>
      </c>
      <c r="AV246" s="97">
        <f t="shared" si="171"/>
        <v>189.28397756379033</v>
      </c>
      <c r="AW246" s="97">
        <f t="shared" si="171"/>
        <v>217.67657419835885</v>
      </c>
      <c r="AX246" s="97">
        <f t="shared" si="171"/>
        <v>250.32806032811266</v>
      </c>
      <c r="AY246" s="97">
        <f t="shared" si="171"/>
        <v>287.87726937732953</v>
      </c>
      <c r="AZ246" s="97">
        <f t="shared" si="171"/>
        <v>331.05885978392894</v>
      </c>
      <c r="BA246" s="97">
        <f t="shared" si="171"/>
        <v>380.71768875151827</v>
      </c>
      <c r="BB246" s="97">
        <f t="shared" si="171"/>
        <v>437.825342064246</v>
      </c>
      <c r="BC246" s="97">
        <f t="shared" ref="BC246:CH246" si="172">BB246*(1+$B$264)</f>
        <v>503.49914337388287</v>
      </c>
      <c r="BD246" s="97">
        <f t="shared" si="172"/>
        <v>579.02401487996531</v>
      </c>
      <c r="BE246" s="97">
        <f t="shared" si="172"/>
        <v>665.87761711196003</v>
      </c>
      <c r="BF246" s="97">
        <f t="shared" si="172"/>
        <v>765.75925967875401</v>
      </c>
      <c r="BG246" s="97">
        <f t="shared" si="172"/>
        <v>880.62314863056702</v>
      </c>
      <c r="BH246" s="97">
        <f t="shared" si="172"/>
        <v>1012.716620925152</v>
      </c>
      <c r="BI246" s="97">
        <f t="shared" si="172"/>
        <v>1164.6241140639247</v>
      </c>
      <c r="BJ246" s="97">
        <f t="shared" si="172"/>
        <v>1339.3177311735133</v>
      </c>
      <c r="BK246" s="97">
        <f t="shared" si="172"/>
        <v>1540.2153908495402</v>
      </c>
      <c r="BL246" s="97">
        <f t="shared" si="172"/>
        <v>1771.2476994769711</v>
      </c>
      <c r="BM246" s="97">
        <f t="shared" si="172"/>
        <v>2036.9348543985166</v>
      </c>
      <c r="BN246" s="97">
        <f t="shared" si="172"/>
        <v>2342.4750825582937</v>
      </c>
      <c r="BO246" s="97">
        <f t="shared" si="172"/>
        <v>2693.8463449420374</v>
      </c>
      <c r="BP246" s="97">
        <f t="shared" si="172"/>
        <v>3097.9232966833429</v>
      </c>
      <c r="BQ246" s="97">
        <f t="shared" si="172"/>
        <v>3562.6117911858441</v>
      </c>
      <c r="BR246" s="97">
        <f t="shared" si="172"/>
        <v>4097.0035598637205</v>
      </c>
      <c r="BS246" s="97">
        <f t="shared" si="172"/>
        <v>4711.5540938432787</v>
      </c>
      <c r="BT246" s="97">
        <f t="shared" si="172"/>
        <v>5418.2872079197705</v>
      </c>
      <c r="BU246" s="97">
        <f t="shared" si="172"/>
        <v>6231.0302891077354</v>
      </c>
      <c r="BV246" s="97">
        <f t="shared" si="172"/>
        <v>7165.6848324738949</v>
      </c>
      <c r="BW246" s="97">
        <f t="shared" si="172"/>
        <v>8240.5375573449783</v>
      </c>
      <c r="BX246" s="97">
        <f t="shared" si="172"/>
        <v>9476.618190946725</v>
      </c>
      <c r="BY246" s="97">
        <f t="shared" si="172"/>
        <v>10898.110919588733</v>
      </c>
      <c r="BZ246" s="97">
        <f t="shared" si="172"/>
        <v>12532.827557527042</v>
      </c>
      <c r="CA246" s="97">
        <f t="shared" si="172"/>
        <v>14412.751691156096</v>
      </c>
      <c r="CB246" s="97">
        <f t="shared" si="172"/>
        <v>16574.664444829508</v>
      </c>
      <c r="CC246" s="97">
        <f t="shared" si="172"/>
        <v>19060.864111553932</v>
      </c>
      <c r="CD246" s="97">
        <f t="shared" si="172"/>
        <v>21919.99372828702</v>
      </c>
      <c r="CE246" s="97">
        <f t="shared" si="172"/>
        <v>25207.992787530071</v>
      </c>
      <c r="CF246" s="97">
        <f t="shared" si="172"/>
        <v>28989.191705659578</v>
      </c>
      <c r="CG246" s="97">
        <f t="shared" si="172"/>
        <v>33337.570461508512</v>
      </c>
      <c r="CH246" s="97">
        <f t="shared" si="172"/>
        <v>38338.206030734786</v>
      </c>
      <c r="CI246" s="97">
        <f t="shared" ref="CI246:CS246" si="173">CH246*(1+$B$264)</f>
        <v>44088.936935345002</v>
      </c>
      <c r="CJ246" s="97">
        <f t="shared" si="173"/>
        <v>50702.277475646748</v>
      </c>
      <c r="CK246" s="97">
        <f t="shared" si="173"/>
        <v>58307.619096993752</v>
      </c>
      <c r="CL246" s="97">
        <f t="shared" si="173"/>
        <v>67053.761961542812</v>
      </c>
      <c r="CM246" s="97">
        <f t="shared" si="173"/>
        <v>77111.826255774227</v>
      </c>
      <c r="CN246" s="97">
        <f t="shared" si="173"/>
        <v>88678.600194140352</v>
      </c>
      <c r="CO246" s="97">
        <f t="shared" si="173"/>
        <v>101980.39022326139</v>
      </c>
      <c r="CP246" s="97">
        <f t="shared" si="173"/>
        <v>117277.44875675059</v>
      </c>
      <c r="CQ246" s="97">
        <f t="shared" si="173"/>
        <v>134869.06607026316</v>
      </c>
      <c r="CR246" s="97">
        <f t="shared" si="173"/>
        <v>155099.42598080263</v>
      </c>
      <c r="CS246" s="97">
        <f t="shared" si="173"/>
        <v>178364.33987792302</v>
      </c>
    </row>
    <row r="247" spans="1:97" ht="14.25" customHeight="1" x14ac:dyDescent="0.35">
      <c r="A247" s="72" t="s">
        <v>173</v>
      </c>
      <c r="B247" s="97">
        <v>0</v>
      </c>
      <c r="C247" s="97">
        <v>0</v>
      </c>
      <c r="D247" s="97">
        <v>0</v>
      </c>
      <c r="E247" s="97">
        <v>0</v>
      </c>
      <c r="F247" s="97">
        <v>0</v>
      </c>
      <c r="G247" s="97">
        <v>0</v>
      </c>
      <c r="H247" s="97">
        <v>0</v>
      </c>
      <c r="I247" s="97">
        <v>0</v>
      </c>
      <c r="J247" s="97">
        <v>0</v>
      </c>
      <c r="K247" s="97">
        <v>0</v>
      </c>
      <c r="L247" s="97">
        <v>0</v>
      </c>
      <c r="M247" s="97">
        <v>0</v>
      </c>
      <c r="N247" s="97">
        <v>0</v>
      </c>
      <c r="O247" s="97">
        <v>0</v>
      </c>
      <c r="P247" s="97">
        <v>0</v>
      </c>
      <c r="Q247" s="97">
        <v>0</v>
      </c>
      <c r="R247" s="97">
        <v>0</v>
      </c>
      <c r="S247" s="97">
        <v>0</v>
      </c>
      <c r="T247" s="97">
        <v>0</v>
      </c>
      <c r="U247" s="97">
        <v>0</v>
      </c>
      <c r="V247" s="97">
        <v>5</v>
      </c>
      <c r="W247" s="97">
        <f t="shared" ref="W247:BB247" si="174">V247*(1+$B$264)</f>
        <v>5.75</v>
      </c>
      <c r="X247" s="97">
        <f t="shared" si="174"/>
        <v>6.6124999999999998</v>
      </c>
      <c r="Y247" s="97">
        <f t="shared" si="174"/>
        <v>7.6043749999999992</v>
      </c>
      <c r="Z247" s="97">
        <f t="shared" si="174"/>
        <v>8.7450312499999985</v>
      </c>
      <c r="AA247" s="97">
        <f t="shared" si="174"/>
        <v>10.056785937499997</v>
      </c>
      <c r="AB247" s="97">
        <f t="shared" si="174"/>
        <v>11.565303828124996</v>
      </c>
      <c r="AC247" s="97">
        <f t="shared" si="174"/>
        <v>13.300099402343745</v>
      </c>
      <c r="AD247" s="97">
        <f t="shared" si="174"/>
        <v>15.295114312695306</v>
      </c>
      <c r="AE247" s="97">
        <f t="shared" si="174"/>
        <v>17.589381459599601</v>
      </c>
      <c r="AF247" s="97">
        <f t="shared" si="174"/>
        <v>20.22778867853954</v>
      </c>
      <c r="AG247" s="97">
        <f t="shared" si="174"/>
        <v>23.26195698032047</v>
      </c>
      <c r="AH247" s="97">
        <f t="shared" si="174"/>
        <v>26.751250527368537</v>
      </c>
      <c r="AI247" s="97">
        <f t="shared" si="174"/>
        <v>30.763938106473816</v>
      </c>
      <c r="AJ247" s="97">
        <f t="shared" si="174"/>
        <v>35.378528822444885</v>
      </c>
      <c r="AK247" s="97">
        <f t="shared" si="174"/>
        <v>40.685308145811618</v>
      </c>
      <c r="AL247" s="97">
        <f t="shared" si="174"/>
        <v>46.78810436768336</v>
      </c>
      <c r="AM247" s="97">
        <f t="shared" si="174"/>
        <v>53.806320022835862</v>
      </c>
      <c r="AN247" s="97">
        <f t="shared" si="174"/>
        <v>61.877268026261234</v>
      </c>
      <c r="AO247" s="97">
        <f t="shared" si="174"/>
        <v>71.158858230200408</v>
      </c>
      <c r="AP247" s="97">
        <f t="shared" si="174"/>
        <v>81.83268696473047</v>
      </c>
      <c r="AQ247" s="97">
        <f t="shared" si="174"/>
        <v>94.107590009440031</v>
      </c>
      <c r="AR247" s="97">
        <f t="shared" si="174"/>
        <v>108.22372851085603</v>
      </c>
      <c r="AS247" s="97">
        <f t="shared" si="174"/>
        <v>124.45728778748443</v>
      </c>
      <c r="AT247" s="97">
        <f t="shared" si="174"/>
        <v>143.12588095560707</v>
      </c>
      <c r="AU247" s="97">
        <f t="shared" si="174"/>
        <v>164.59476309894814</v>
      </c>
      <c r="AV247" s="97">
        <f t="shared" si="174"/>
        <v>189.28397756379033</v>
      </c>
      <c r="AW247" s="97">
        <f t="shared" si="174"/>
        <v>217.67657419835885</v>
      </c>
      <c r="AX247" s="97">
        <f t="shared" si="174"/>
        <v>250.32806032811266</v>
      </c>
      <c r="AY247" s="97">
        <f t="shared" si="174"/>
        <v>287.87726937732953</v>
      </c>
      <c r="AZ247" s="97">
        <f t="shared" si="174"/>
        <v>331.05885978392894</v>
      </c>
      <c r="BA247" s="97">
        <f t="shared" si="174"/>
        <v>380.71768875151827</v>
      </c>
      <c r="BB247" s="97">
        <f t="shared" si="174"/>
        <v>437.825342064246</v>
      </c>
      <c r="BC247" s="97">
        <f t="shared" ref="BC247:CH247" si="175">BB247*(1+$B$264)</f>
        <v>503.49914337388287</v>
      </c>
      <c r="BD247" s="97">
        <f t="shared" si="175"/>
        <v>579.02401487996531</v>
      </c>
      <c r="BE247" s="97">
        <f t="shared" si="175"/>
        <v>665.87761711196003</v>
      </c>
      <c r="BF247" s="97">
        <f t="shared" si="175"/>
        <v>765.75925967875401</v>
      </c>
      <c r="BG247" s="97">
        <f t="shared" si="175"/>
        <v>880.62314863056702</v>
      </c>
      <c r="BH247" s="97">
        <f t="shared" si="175"/>
        <v>1012.716620925152</v>
      </c>
      <c r="BI247" s="97">
        <f t="shared" si="175"/>
        <v>1164.6241140639247</v>
      </c>
      <c r="BJ247" s="97">
        <f t="shared" si="175"/>
        <v>1339.3177311735133</v>
      </c>
      <c r="BK247" s="97">
        <f t="shared" si="175"/>
        <v>1540.2153908495402</v>
      </c>
      <c r="BL247" s="97">
        <f t="shared" si="175"/>
        <v>1771.2476994769711</v>
      </c>
      <c r="BM247" s="97">
        <f t="shared" si="175"/>
        <v>2036.9348543985166</v>
      </c>
      <c r="BN247" s="97">
        <f t="shared" si="175"/>
        <v>2342.4750825582937</v>
      </c>
      <c r="BO247" s="97">
        <f t="shared" si="175"/>
        <v>2693.8463449420374</v>
      </c>
      <c r="BP247" s="97">
        <f t="shared" si="175"/>
        <v>3097.9232966833429</v>
      </c>
      <c r="BQ247" s="97">
        <f t="shared" si="175"/>
        <v>3562.6117911858441</v>
      </c>
      <c r="BR247" s="97">
        <f t="shared" si="175"/>
        <v>4097.0035598637205</v>
      </c>
      <c r="BS247" s="97">
        <f t="shared" si="175"/>
        <v>4711.5540938432787</v>
      </c>
      <c r="BT247" s="97">
        <f t="shared" si="175"/>
        <v>5418.2872079197705</v>
      </c>
      <c r="BU247" s="97">
        <f t="shared" si="175"/>
        <v>6231.0302891077354</v>
      </c>
      <c r="BV247" s="97">
        <f t="shared" si="175"/>
        <v>7165.6848324738949</v>
      </c>
      <c r="BW247" s="97">
        <f t="shared" si="175"/>
        <v>8240.5375573449783</v>
      </c>
      <c r="BX247" s="97">
        <f t="shared" si="175"/>
        <v>9476.618190946725</v>
      </c>
      <c r="BY247" s="97">
        <f t="shared" si="175"/>
        <v>10898.110919588733</v>
      </c>
      <c r="BZ247" s="97">
        <f t="shared" si="175"/>
        <v>12532.827557527042</v>
      </c>
      <c r="CA247" s="97">
        <f t="shared" si="175"/>
        <v>14412.751691156096</v>
      </c>
      <c r="CB247" s="97">
        <f t="shared" si="175"/>
        <v>16574.664444829508</v>
      </c>
      <c r="CC247" s="97">
        <f t="shared" si="175"/>
        <v>19060.864111553932</v>
      </c>
      <c r="CD247" s="97">
        <f t="shared" si="175"/>
        <v>21919.99372828702</v>
      </c>
      <c r="CE247" s="97">
        <f t="shared" si="175"/>
        <v>25207.992787530071</v>
      </c>
      <c r="CF247" s="97">
        <f t="shared" si="175"/>
        <v>28989.191705659578</v>
      </c>
      <c r="CG247" s="97">
        <f t="shared" si="175"/>
        <v>33337.570461508512</v>
      </c>
      <c r="CH247" s="97">
        <f t="shared" si="175"/>
        <v>38338.206030734786</v>
      </c>
      <c r="CI247" s="97">
        <f t="shared" ref="CI247:CS247" si="176">CH247*(1+$B$264)</f>
        <v>44088.936935345002</v>
      </c>
      <c r="CJ247" s="97">
        <f t="shared" si="176"/>
        <v>50702.277475646748</v>
      </c>
      <c r="CK247" s="97">
        <f t="shared" si="176"/>
        <v>58307.619096993752</v>
      </c>
      <c r="CL247" s="97">
        <f t="shared" si="176"/>
        <v>67053.761961542812</v>
      </c>
      <c r="CM247" s="97">
        <f t="shared" si="176"/>
        <v>77111.826255774227</v>
      </c>
      <c r="CN247" s="97">
        <f t="shared" si="176"/>
        <v>88678.600194140352</v>
      </c>
      <c r="CO247" s="97">
        <f t="shared" si="176"/>
        <v>101980.39022326139</v>
      </c>
      <c r="CP247" s="97">
        <f t="shared" si="176"/>
        <v>117277.44875675059</v>
      </c>
      <c r="CQ247" s="97">
        <f t="shared" si="176"/>
        <v>134869.06607026316</v>
      </c>
      <c r="CR247" s="97">
        <f t="shared" si="176"/>
        <v>155099.42598080263</v>
      </c>
      <c r="CS247" s="97">
        <f t="shared" si="176"/>
        <v>178364.33987792302</v>
      </c>
    </row>
    <row r="248" spans="1:97" ht="14.25" customHeight="1" x14ac:dyDescent="0.35">
      <c r="A248" s="72" t="s">
        <v>174</v>
      </c>
      <c r="B248" s="97">
        <v>0</v>
      </c>
      <c r="C248" s="97">
        <v>0</v>
      </c>
      <c r="D248" s="97">
        <v>0</v>
      </c>
      <c r="E248" s="97">
        <v>0</v>
      </c>
      <c r="F248" s="97">
        <v>0</v>
      </c>
      <c r="G248" s="97">
        <v>0</v>
      </c>
      <c r="H248" s="97">
        <v>0</v>
      </c>
      <c r="I248" s="97">
        <v>0</v>
      </c>
      <c r="J248" s="97">
        <v>0</v>
      </c>
      <c r="K248" s="97">
        <v>0</v>
      </c>
      <c r="L248" s="97">
        <v>0</v>
      </c>
      <c r="M248" s="97">
        <v>0</v>
      </c>
      <c r="N248" s="97">
        <v>0</v>
      </c>
      <c r="O248" s="97">
        <v>0</v>
      </c>
      <c r="P248" s="97">
        <v>0</v>
      </c>
      <c r="Q248" s="97">
        <v>0</v>
      </c>
      <c r="R248" s="97">
        <v>0</v>
      </c>
      <c r="S248" s="97">
        <v>0</v>
      </c>
      <c r="T248" s="97">
        <v>0</v>
      </c>
      <c r="U248" s="97">
        <v>0</v>
      </c>
      <c r="V248" s="97">
        <v>5</v>
      </c>
      <c r="W248" s="97">
        <f t="shared" ref="W248:BB248" si="177">V248*(1+$B$264)</f>
        <v>5.75</v>
      </c>
      <c r="X248" s="97">
        <f t="shared" si="177"/>
        <v>6.6124999999999998</v>
      </c>
      <c r="Y248" s="97">
        <f t="shared" si="177"/>
        <v>7.6043749999999992</v>
      </c>
      <c r="Z248" s="97">
        <f t="shared" si="177"/>
        <v>8.7450312499999985</v>
      </c>
      <c r="AA248" s="97">
        <f t="shared" si="177"/>
        <v>10.056785937499997</v>
      </c>
      <c r="AB248" s="97">
        <f t="shared" si="177"/>
        <v>11.565303828124996</v>
      </c>
      <c r="AC248" s="97">
        <f t="shared" si="177"/>
        <v>13.300099402343745</v>
      </c>
      <c r="AD248" s="97">
        <f t="shared" si="177"/>
        <v>15.295114312695306</v>
      </c>
      <c r="AE248" s="97">
        <f t="shared" si="177"/>
        <v>17.589381459599601</v>
      </c>
      <c r="AF248" s="97">
        <f t="shared" si="177"/>
        <v>20.22778867853954</v>
      </c>
      <c r="AG248" s="97">
        <f t="shared" si="177"/>
        <v>23.26195698032047</v>
      </c>
      <c r="AH248" s="97">
        <f t="shared" si="177"/>
        <v>26.751250527368537</v>
      </c>
      <c r="AI248" s="97">
        <f t="shared" si="177"/>
        <v>30.763938106473816</v>
      </c>
      <c r="AJ248" s="97">
        <f t="shared" si="177"/>
        <v>35.378528822444885</v>
      </c>
      <c r="AK248" s="97">
        <f t="shared" si="177"/>
        <v>40.685308145811618</v>
      </c>
      <c r="AL248" s="97">
        <f t="shared" si="177"/>
        <v>46.78810436768336</v>
      </c>
      <c r="AM248" s="97">
        <f t="shared" si="177"/>
        <v>53.806320022835862</v>
      </c>
      <c r="AN248" s="97">
        <f t="shared" si="177"/>
        <v>61.877268026261234</v>
      </c>
      <c r="AO248" s="97">
        <f t="shared" si="177"/>
        <v>71.158858230200408</v>
      </c>
      <c r="AP248" s="97">
        <f t="shared" si="177"/>
        <v>81.83268696473047</v>
      </c>
      <c r="AQ248" s="97">
        <f t="shared" si="177"/>
        <v>94.107590009440031</v>
      </c>
      <c r="AR248" s="97">
        <f t="shared" si="177"/>
        <v>108.22372851085603</v>
      </c>
      <c r="AS248" s="97">
        <f t="shared" si="177"/>
        <v>124.45728778748443</v>
      </c>
      <c r="AT248" s="97">
        <f t="shared" si="177"/>
        <v>143.12588095560707</v>
      </c>
      <c r="AU248" s="97">
        <f t="shared" si="177"/>
        <v>164.59476309894814</v>
      </c>
      <c r="AV248" s="97">
        <f t="shared" si="177"/>
        <v>189.28397756379033</v>
      </c>
      <c r="AW248" s="97">
        <f t="shared" si="177"/>
        <v>217.67657419835885</v>
      </c>
      <c r="AX248" s="97">
        <f t="shared" si="177"/>
        <v>250.32806032811266</v>
      </c>
      <c r="AY248" s="97">
        <f t="shared" si="177"/>
        <v>287.87726937732953</v>
      </c>
      <c r="AZ248" s="97">
        <f t="shared" si="177"/>
        <v>331.05885978392894</v>
      </c>
      <c r="BA248" s="97">
        <f t="shared" si="177"/>
        <v>380.71768875151827</v>
      </c>
      <c r="BB248" s="97">
        <f t="shared" si="177"/>
        <v>437.825342064246</v>
      </c>
      <c r="BC248" s="97">
        <f t="shared" ref="BC248:CH248" si="178">BB248*(1+$B$264)</f>
        <v>503.49914337388287</v>
      </c>
      <c r="BD248" s="97">
        <f t="shared" si="178"/>
        <v>579.02401487996531</v>
      </c>
      <c r="BE248" s="97">
        <f t="shared" si="178"/>
        <v>665.87761711196003</v>
      </c>
      <c r="BF248" s="97">
        <f t="shared" si="178"/>
        <v>765.75925967875401</v>
      </c>
      <c r="BG248" s="97">
        <f t="shared" si="178"/>
        <v>880.62314863056702</v>
      </c>
      <c r="BH248" s="97">
        <f t="shared" si="178"/>
        <v>1012.716620925152</v>
      </c>
      <c r="BI248" s="97">
        <f t="shared" si="178"/>
        <v>1164.6241140639247</v>
      </c>
      <c r="BJ248" s="97">
        <f t="shared" si="178"/>
        <v>1339.3177311735133</v>
      </c>
      <c r="BK248" s="97">
        <f t="shared" si="178"/>
        <v>1540.2153908495402</v>
      </c>
      <c r="BL248" s="97">
        <f t="shared" si="178"/>
        <v>1771.2476994769711</v>
      </c>
      <c r="BM248" s="97">
        <f t="shared" si="178"/>
        <v>2036.9348543985166</v>
      </c>
      <c r="BN248" s="97">
        <f t="shared" si="178"/>
        <v>2342.4750825582937</v>
      </c>
      <c r="BO248" s="97">
        <f t="shared" si="178"/>
        <v>2693.8463449420374</v>
      </c>
      <c r="BP248" s="97">
        <f t="shared" si="178"/>
        <v>3097.9232966833429</v>
      </c>
      <c r="BQ248" s="97">
        <f t="shared" si="178"/>
        <v>3562.6117911858441</v>
      </c>
      <c r="BR248" s="97">
        <f t="shared" si="178"/>
        <v>4097.0035598637205</v>
      </c>
      <c r="BS248" s="97">
        <f t="shared" si="178"/>
        <v>4711.5540938432787</v>
      </c>
      <c r="BT248" s="97">
        <f t="shared" si="178"/>
        <v>5418.2872079197705</v>
      </c>
      <c r="BU248" s="97">
        <f t="shared" si="178"/>
        <v>6231.0302891077354</v>
      </c>
      <c r="BV248" s="97">
        <f t="shared" si="178"/>
        <v>7165.6848324738949</v>
      </c>
      <c r="BW248" s="97">
        <f t="shared" si="178"/>
        <v>8240.5375573449783</v>
      </c>
      <c r="BX248" s="97">
        <f t="shared" si="178"/>
        <v>9476.618190946725</v>
      </c>
      <c r="BY248" s="97">
        <f t="shared" si="178"/>
        <v>10898.110919588733</v>
      </c>
      <c r="BZ248" s="97">
        <f t="shared" si="178"/>
        <v>12532.827557527042</v>
      </c>
      <c r="CA248" s="97">
        <f t="shared" si="178"/>
        <v>14412.751691156096</v>
      </c>
      <c r="CB248" s="97">
        <f t="shared" si="178"/>
        <v>16574.664444829508</v>
      </c>
      <c r="CC248" s="97">
        <f t="shared" si="178"/>
        <v>19060.864111553932</v>
      </c>
      <c r="CD248" s="97">
        <f t="shared" si="178"/>
        <v>21919.99372828702</v>
      </c>
      <c r="CE248" s="97">
        <f t="shared" si="178"/>
        <v>25207.992787530071</v>
      </c>
      <c r="CF248" s="97">
        <f t="shared" si="178"/>
        <v>28989.191705659578</v>
      </c>
      <c r="CG248" s="97">
        <f t="shared" si="178"/>
        <v>33337.570461508512</v>
      </c>
      <c r="CH248" s="97">
        <f t="shared" si="178"/>
        <v>38338.206030734786</v>
      </c>
      <c r="CI248" s="97">
        <f t="shared" ref="CI248:CS248" si="179">CH248*(1+$B$264)</f>
        <v>44088.936935345002</v>
      </c>
      <c r="CJ248" s="97">
        <f t="shared" si="179"/>
        <v>50702.277475646748</v>
      </c>
      <c r="CK248" s="97">
        <f t="shared" si="179"/>
        <v>58307.619096993752</v>
      </c>
      <c r="CL248" s="97">
        <f t="shared" si="179"/>
        <v>67053.761961542812</v>
      </c>
      <c r="CM248" s="97">
        <f t="shared" si="179"/>
        <v>77111.826255774227</v>
      </c>
      <c r="CN248" s="97">
        <f t="shared" si="179"/>
        <v>88678.600194140352</v>
      </c>
      <c r="CO248" s="97">
        <f t="shared" si="179"/>
        <v>101980.39022326139</v>
      </c>
      <c r="CP248" s="97">
        <f t="shared" si="179"/>
        <v>117277.44875675059</v>
      </c>
      <c r="CQ248" s="97">
        <f t="shared" si="179"/>
        <v>134869.06607026316</v>
      </c>
      <c r="CR248" s="97">
        <f t="shared" si="179"/>
        <v>155099.42598080263</v>
      </c>
      <c r="CS248" s="97">
        <f t="shared" si="179"/>
        <v>178364.33987792302</v>
      </c>
    </row>
    <row r="249" spans="1:97" ht="14.25" customHeight="1" x14ac:dyDescent="0.35">
      <c r="A249" s="72" t="s">
        <v>175</v>
      </c>
      <c r="B249" s="97">
        <v>0</v>
      </c>
      <c r="C249" s="97">
        <v>0</v>
      </c>
      <c r="D249" s="97">
        <v>0</v>
      </c>
      <c r="E249" s="97">
        <v>0</v>
      </c>
      <c r="F249" s="97">
        <v>0</v>
      </c>
      <c r="G249" s="97">
        <v>0</v>
      </c>
      <c r="H249" s="97">
        <v>0</v>
      </c>
      <c r="I249" s="97">
        <v>0</v>
      </c>
      <c r="J249" s="97">
        <v>0</v>
      </c>
      <c r="K249" s="97">
        <v>0</v>
      </c>
      <c r="L249" s="97">
        <v>0</v>
      </c>
      <c r="M249" s="97">
        <v>0</v>
      </c>
      <c r="N249" s="97">
        <v>0</v>
      </c>
      <c r="O249" s="97">
        <v>0</v>
      </c>
      <c r="P249" s="97">
        <v>0</v>
      </c>
      <c r="Q249" s="97">
        <v>0</v>
      </c>
      <c r="R249" s="97">
        <v>0</v>
      </c>
      <c r="S249" s="97">
        <v>0</v>
      </c>
      <c r="T249" s="97">
        <v>0</v>
      </c>
      <c r="U249" s="97">
        <v>0</v>
      </c>
      <c r="V249" s="97">
        <v>5</v>
      </c>
      <c r="W249" s="97">
        <f t="shared" ref="W249:BB249" si="180">V249*(1+$B$264)</f>
        <v>5.75</v>
      </c>
      <c r="X249" s="97">
        <f t="shared" si="180"/>
        <v>6.6124999999999998</v>
      </c>
      <c r="Y249" s="97">
        <f t="shared" si="180"/>
        <v>7.6043749999999992</v>
      </c>
      <c r="Z249" s="97">
        <f t="shared" si="180"/>
        <v>8.7450312499999985</v>
      </c>
      <c r="AA249" s="97">
        <f t="shared" si="180"/>
        <v>10.056785937499997</v>
      </c>
      <c r="AB249" s="97">
        <f t="shared" si="180"/>
        <v>11.565303828124996</v>
      </c>
      <c r="AC249" s="97">
        <f t="shared" si="180"/>
        <v>13.300099402343745</v>
      </c>
      <c r="AD249" s="97">
        <f t="shared" si="180"/>
        <v>15.295114312695306</v>
      </c>
      <c r="AE249" s="97">
        <f t="shared" si="180"/>
        <v>17.589381459599601</v>
      </c>
      <c r="AF249" s="97">
        <f t="shared" si="180"/>
        <v>20.22778867853954</v>
      </c>
      <c r="AG249" s="97">
        <f t="shared" si="180"/>
        <v>23.26195698032047</v>
      </c>
      <c r="AH249" s="97">
        <f t="shared" si="180"/>
        <v>26.751250527368537</v>
      </c>
      <c r="AI249" s="97">
        <f t="shared" si="180"/>
        <v>30.763938106473816</v>
      </c>
      <c r="AJ249" s="97">
        <f t="shared" si="180"/>
        <v>35.378528822444885</v>
      </c>
      <c r="AK249" s="97">
        <f t="shared" si="180"/>
        <v>40.685308145811618</v>
      </c>
      <c r="AL249" s="97">
        <f t="shared" si="180"/>
        <v>46.78810436768336</v>
      </c>
      <c r="AM249" s="97">
        <f t="shared" si="180"/>
        <v>53.806320022835862</v>
      </c>
      <c r="AN249" s="97">
        <f t="shared" si="180"/>
        <v>61.877268026261234</v>
      </c>
      <c r="AO249" s="97">
        <f t="shared" si="180"/>
        <v>71.158858230200408</v>
      </c>
      <c r="AP249" s="97">
        <f t="shared" si="180"/>
        <v>81.83268696473047</v>
      </c>
      <c r="AQ249" s="97">
        <f t="shared" si="180"/>
        <v>94.107590009440031</v>
      </c>
      <c r="AR249" s="97">
        <f t="shared" si="180"/>
        <v>108.22372851085603</v>
      </c>
      <c r="AS249" s="97">
        <f t="shared" si="180"/>
        <v>124.45728778748443</v>
      </c>
      <c r="AT249" s="97">
        <f t="shared" si="180"/>
        <v>143.12588095560707</v>
      </c>
      <c r="AU249" s="97">
        <f t="shared" si="180"/>
        <v>164.59476309894814</v>
      </c>
      <c r="AV249" s="97">
        <f t="shared" si="180"/>
        <v>189.28397756379033</v>
      </c>
      <c r="AW249" s="97">
        <f t="shared" si="180"/>
        <v>217.67657419835885</v>
      </c>
      <c r="AX249" s="97">
        <f t="shared" si="180"/>
        <v>250.32806032811266</v>
      </c>
      <c r="AY249" s="97">
        <f t="shared" si="180"/>
        <v>287.87726937732953</v>
      </c>
      <c r="AZ249" s="97">
        <f t="shared" si="180"/>
        <v>331.05885978392894</v>
      </c>
      <c r="BA249" s="97">
        <f t="shared" si="180"/>
        <v>380.71768875151827</v>
      </c>
      <c r="BB249" s="97">
        <f t="shared" si="180"/>
        <v>437.825342064246</v>
      </c>
      <c r="BC249" s="97">
        <f t="shared" ref="BC249:CH249" si="181">BB249*(1+$B$264)</f>
        <v>503.49914337388287</v>
      </c>
      <c r="BD249" s="97">
        <f t="shared" si="181"/>
        <v>579.02401487996531</v>
      </c>
      <c r="BE249" s="97">
        <f t="shared" si="181"/>
        <v>665.87761711196003</v>
      </c>
      <c r="BF249" s="97">
        <f t="shared" si="181"/>
        <v>765.75925967875401</v>
      </c>
      <c r="BG249" s="97">
        <f t="shared" si="181"/>
        <v>880.62314863056702</v>
      </c>
      <c r="BH249" s="97">
        <f t="shared" si="181"/>
        <v>1012.716620925152</v>
      </c>
      <c r="BI249" s="97">
        <f t="shared" si="181"/>
        <v>1164.6241140639247</v>
      </c>
      <c r="BJ249" s="97">
        <f t="shared" si="181"/>
        <v>1339.3177311735133</v>
      </c>
      <c r="BK249" s="97">
        <f t="shared" si="181"/>
        <v>1540.2153908495402</v>
      </c>
      <c r="BL249" s="97">
        <f t="shared" si="181"/>
        <v>1771.2476994769711</v>
      </c>
      <c r="BM249" s="97">
        <f t="shared" si="181"/>
        <v>2036.9348543985166</v>
      </c>
      <c r="BN249" s="97">
        <f t="shared" si="181"/>
        <v>2342.4750825582937</v>
      </c>
      <c r="BO249" s="97">
        <f t="shared" si="181"/>
        <v>2693.8463449420374</v>
      </c>
      <c r="BP249" s="97">
        <f t="shared" si="181"/>
        <v>3097.9232966833429</v>
      </c>
      <c r="BQ249" s="97">
        <f t="shared" si="181"/>
        <v>3562.6117911858441</v>
      </c>
      <c r="BR249" s="97">
        <f t="shared" si="181"/>
        <v>4097.0035598637205</v>
      </c>
      <c r="BS249" s="97">
        <f t="shared" si="181"/>
        <v>4711.5540938432787</v>
      </c>
      <c r="BT249" s="97">
        <f t="shared" si="181"/>
        <v>5418.2872079197705</v>
      </c>
      <c r="BU249" s="97">
        <f t="shared" si="181"/>
        <v>6231.0302891077354</v>
      </c>
      <c r="BV249" s="97">
        <f t="shared" si="181"/>
        <v>7165.6848324738949</v>
      </c>
      <c r="BW249" s="97">
        <f t="shared" si="181"/>
        <v>8240.5375573449783</v>
      </c>
      <c r="BX249" s="97">
        <f t="shared" si="181"/>
        <v>9476.618190946725</v>
      </c>
      <c r="BY249" s="97">
        <f t="shared" si="181"/>
        <v>10898.110919588733</v>
      </c>
      <c r="BZ249" s="97">
        <f t="shared" si="181"/>
        <v>12532.827557527042</v>
      </c>
      <c r="CA249" s="97">
        <f t="shared" si="181"/>
        <v>14412.751691156096</v>
      </c>
      <c r="CB249" s="97">
        <f t="shared" si="181"/>
        <v>16574.664444829508</v>
      </c>
      <c r="CC249" s="97">
        <f t="shared" si="181"/>
        <v>19060.864111553932</v>
      </c>
      <c r="CD249" s="97">
        <f t="shared" si="181"/>
        <v>21919.99372828702</v>
      </c>
      <c r="CE249" s="97">
        <f t="shared" si="181"/>
        <v>25207.992787530071</v>
      </c>
      <c r="CF249" s="97">
        <f t="shared" si="181"/>
        <v>28989.191705659578</v>
      </c>
      <c r="CG249" s="97">
        <f t="shared" si="181"/>
        <v>33337.570461508512</v>
      </c>
      <c r="CH249" s="97">
        <f t="shared" si="181"/>
        <v>38338.206030734786</v>
      </c>
      <c r="CI249" s="97">
        <f t="shared" ref="CI249:CS249" si="182">CH249*(1+$B$264)</f>
        <v>44088.936935345002</v>
      </c>
      <c r="CJ249" s="97">
        <f t="shared" si="182"/>
        <v>50702.277475646748</v>
      </c>
      <c r="CK249" s="97">
        <f t="shared" si="182"/>
        <v>58307.619096993752</v>
      </c>
      <c r="CL249" s="97">
        <f t="shared" si="182"/>
        <v>67053.761961542812</v>
      </c>
      <c r="CM249" s="97">
        <f t="shared" si="182"/>
        <v>77111.826255774227</v>
      </c>
      <c r="CN249" s="97">
        <f t="shared" si="182"/>
        <v>88678.600194140352</v>
      </c>
      <c r="CO249" s="97">
        <f t="shared" si="182"/>
        <v>101980.39022326139</v>
      </c>
      <c r="CP249" s="97">
        <f t="shared" si="182"/>
        <v>117277.44875675059</v>
      </c>
      <c r="CQ249" s="97">
        <f t="shared" si="182"/>
        <v>134869.06607026316</v>
      </c>
      <c r="CR249" s="97">
        <f t="shared" si="182"/>
        <v>155099.42598080263</v>
      </c>
      <c r="CS249" s="97">
        <f t="shared" si="182"/>
        <v>178364.33987792302</v>
      </c>
    </row>
    <row r="250" spans="1:97" ht="14.25" customHeight="1" x14ac:dyDescent="0.35">
      <c r="A250" s="72" t="s">
        <v>176</v>
      </c>
      <c r="B250" s="97">
        <v>0</v>
      </c>
      <c r="C250" s="97">
        <v>0</v>
      </c>
      <c r="D250" s="97">
        <v>0</v>
      </c>
      <c r="E250" s="97">
        <v>0</v>
      </c>
      <c r="F250" s="97">
        <v>0</v>
      </c>
      <c r="G250" s="97">
        <v>0</v>
      </c>
      <c r="H250" s="97">
        <v>0</v>
      </c>
      <c r="I250" s="97">
        <v>0</v>
      </c>
      <c r="J250" s="97">
        <v>0</v>
      </c>
      <c r="K250" s="97">
        <v>0</v>
      </c>
      <c r="L250" s="97">
        <v>0</v>
      </c>
      <c r="M250" s="97">
        <v>0</v>
      </c>
      <c r="N250" s="97">
        <v>0</v>
      </c>
      <c r="O250" s="97">
        <v>0</v>
      </c>
      <c r="P250" s="97">
        <v>0</v>
      </c>
      <c r="Q250" s="97">
        <v>0</v>
      </c>
      <c r="R250" s="97">
        <v>0</v>
      </c>
      <c r="S250" s="97">
        <v>0</v>
      </c>
      <c r="T250" s="97">
        <v>0</v>
      </c>
      <c r="U250" s="97">
        <v>0</v>
      </c>
      <c r="V250" s="97">
        <v>5</v>
      </c>
      <c r="W250" s="97">
        <f t="shared" ref="W250:BB250" si="183">V250*(1+$B$264)</f>
        <v>5.75</v>
      </c>
      <c r="X250" s="97">
        <f t="shared" si="183"/>
        <v>6.6124999999999998</v>
      </c>
      <c r="Y250" s="97">
        <f t="shared" si="183"/>
        <v>7.6043749999999992</v>
      </c>
      <c r="Z250" s="97">
        <f t="shared" si="183"/>
        <v>8.7450312499999985</v>
      </c>
      <c r="AA250" s="97">
        <f t="shared" si="183"/>
        <v>10.056785937499997</v>
      </c>
      <c r="AB250" s="97">
        <f t="shared" si="183"/>
        <v>11.565303828124996</v>
      </c>
      <c r="AC250" s="97">
        <f t="shared" si="183"/>
        <v>13.300099402343745</v>
      </c>
      <c r="AD250" s="97">
        <f t="shared" si="183"/>
        <v>15.295114312695306</v>
      </c>
      <c r="AE250" s="97">
        <f t="shared" si="183"/>
        <v>17.589381459599601</v>
      </c>
      <c r="AF250" s="97">
        <f t="shared" si="183"/>
        <v>20.22778867853954</v>
      </c>
      <c r="AG250" s="97">
        <f t="shared" si="183"/>
        <v>23.26195698032047</v>
      </c>
      <c r="AH250" s="97">
        <f t="shared" si="183"/>
        <v>26.751250527368537</v>
      </c>
      <c r="AI250" s="97">
        <f t="shared" si="183"/>
        <v>30.763938106473816</v>
      </c>
      <c r="AJ250" s="97">
        <f t="shared" si="183"/>
        <v>35.378528822444885</v>
      </c>
      <c r="AK250" s="97">
        <f t="shared" si="183"/>
        <v>40.685308145811618</v>
      </c>
      <c r="AL250" s="97">
        <f t="shared" si="183"/>
        <v>46.78810436768336</v>
      </c>
      <c r="AM250" s="97">
        <f t="shared" si="183"/>
        <v>53.806320022835862</v>
      </c>
      <c r="AN250" s="97">
        <f t="shared" si="183"/>
        <v>61.877268026261234</v>
      </c>
      <c r="AO250" s="97">
        <f t="shared" si="183"/>
        <v>71.158858230200408</v>
      </c>
      <c r="AP250" s="97">
        <f t="shared" si="183"/>
        <v>81.83268696473047</v>
      </c>
      <c r="AQ250" s="97">
        <f t="shared" si="183"/>
        <v>94.107590009440031</v>
      </c>
      <c r="AR250" s="97">
        <f t="shared" si="183"/>
        <v>108.22372851085603</v>
      </c>
      <c r="AS250" s="97">
        <f t="shared" si="183"/>
        <v>124.45728778748443</v>
      </c>
      <c r="AT250" s="97">
        <f t="shared" si="183"/>
        <v>143.12588095560707</v>
      </c>
      <c r="AU250" s="97">
        <f t="shared" si="183"/>
        <v>164.59476309894814</v>
      </c>
      <c r="AV250" s="97">
        <f t="shared" si="183"/>
        <v>189.28397756379033</v>
      </c>
      <c r="AW250" s="97">
        <f t="shared" si="183"/>
        <v>217.67657419835885</v>
      </c>
      <c r="AX250" s="97">
        <f t="shared" si="183"/>
        <v>250.32806032811266</v>
      </c>
      <c r="AY250" s="97">
        <f t="shared" si="183"/>
        <v>287.87726937732953</v>
      </c>
      <c r="AZ250" s="97">
        <f t="shared" si="183"/>
        <v>331.05885978392894</v>
      </c>
      <c r="BA250" s="97">
        <f t="shared" si="183"/>
        <v>380.71768875151827</v>
      </c>
      <c r="BB250" s="97">
        <f t="shared" si="183"/>
        <v>437.825342064246</v>
      </c>
      <c r="BC250" s="97">
        <f t="shared" ref="BC250:CH250" si="184">BB250*(1+$B$264)</f>
        <v>503.49914337388287</v>
      </c>
      <c r="BD250" s="97">
        <f t="shared" si="184"/>
        <v>579.02401487996531</v>
      </c>
      <c r="BE250" s="97">
        <f t="shared" si="184"/>
        <v>665.87761711196003</v>
      </c>
      <c r="BF250" s="97">
        <f t="shared" si="184"/>
        <v>765.75925967875401</v>
      </c>
      <c r="BG250" s="97">
        <f t="shared" si="184"/>
        <v>880.62314863056702</v>
      </c>
      <c r="BH250" s="97">
        <f t="shared" si="184"/>
        <v>1012.716620925152</v>
      </c>
      <c r="BI250" s="97">
        <f t="shared" si="184"/>
        <v>1164.6241140639247</v>
      </c>
      <c r="BJ250" s="97">
        <f t="shared" si="184"/>
        <v>1339.3177311735133</v>
      </c>
      <c r="BK250" s="97">
        <f t="shared" si="184"/>
        <v>1540.2153908495402</v>
      </c>
      <c r="BL250" s="97">
        <f t="shared" si="184"/>
        <v>1771.2476994769711</v>
      </c>
      <c r="BM250" s="97">
        <f t="shared" si="184"/>
        <v>2036.9348543985166</v>
      </c>
      <c r="BN250" s="97">
        <f t="shared" si="184"/>
        <v>2342.4750825582937</v>
      </c>
      <c r="BO250" s="97">
        <f t="shared" si="184"/>
        <v>2693.8463449420374</v>
      </c>
      <c r="BP250" s="97">
        <f t="shared" si="184"/>
        <v>3097.9232966833429</v>
      </c>
      <c r="BQ250" s="97">
        <f t="shared" si="184"/>
        <v>3562.6117911858441</v>
      </c>
      <c r="BR250" s="97">
        <f t="shared" si="184"/>
        <v>4097.0035598637205</v>
      </c>
      <c r="BS250" s="97">
        <f t="shared" si="184"/>
        <v>4711.5540938432787</v>
      </c>
      <c r="BT250" s="97">
        <f t="shared" si="184"/>
        <v>5418.2872079197705</v>
      </c>
      <c r="BU250" s="97">
        <f t="shared" si="184"/>
        <v>6231.0302891077354</v>
      </c>
      <c r="BV250" s="97">
        <f t="shared" si="184"/>
        <v>7165.6848324738949</v>
      </c>
      <c r="BW250" s="97">
        <f t="shared" si="184"/>
        <v>8240.5375573449783</v>
      </c>
      <c r="BX250" s="97">
        <f t="shared" si="184"/>
        <v>9476.618190946725</v>
      </c>
      <c r="BY250" s="97">
        <f t="shared" si="184"/>
        <v>10898.110919588733</v>
      </c>
      <c r="BZ250" s="97">
        <f t="shared" si="184"/>
        <v>12532.827557527042</v>
      </c>
      <c r="CA250" s="97">
        <f t="shared" si="184"/>
        <v>14412.751691156096</v>
      </c>
      <c r="CB250" s="97">
        <f t="shared" si="184"/>
        <v>16574.664444829508</v>
      </c>
      <c r="CC250" s="97">
        <f t="shared" si="184"/>
        <v>19060.864111553932</v>
      </c>
      <c r="CD250" s="97">
        <f t="shared" si="184"/>
        <v>21919.99372828702</v>
      </c>
      <c r="CE250" s="97">
        <f t="shared" si="184"/>
        <v>25207.992787530071</v>
      </c>
      <c r="CF250" s="97">
        <f t="shared" si="184"/>
        <v>28989.191705659578</v>
      </c>
      <c r="CG250" s="97">
        <f t="shared" si="184"/>
        <v>33337.570461508512</v>
      </c>
      <c r="CH250" s="97">
        <f t="shared" si="184"/>
        <v>38338.206030734786</v>
      </c>
      <c r="CI250" s="97">
        <f t="shared" ref="CI250:CS250" si="185">CH250*(1+$B$264)</f>
        <v>44088.936935345002</v>
      </c>
      <c r="CJ250" s="97">
        <f t="shared" si="185"/>
        <v>50702.277475646748</v>
      </c>
      <c r="CK250" s="97">
        <f t="shared" si="185"/>
        <v>58307.619096993752</v>
      </c>
      <c r="CL250" s="97">
        <f t="shared" si="185"/>
        <v>67053.761961542812</v>
      </c>
      <c r="CM250" s="97">
        <f t="shared" si="185"/>
        <v>77111.826255774227</v>
      </c>
      <c r="CN250" s="97">
        <f t="shared" si="185"/>
        <v>88678.600194140352</v>
      </c>
      <c r="CO250" s="97">
        <f t="shared" si="185"/>
        <v>101980.39022326139</v>
      </c>
      <c r="CP250" s="97">
        <f t="shared" si="185"/>
        <v>117277.44875675059</v>
      </c>
      <c r="CQ250" s="97">
        <f t="shared" si="185"/>
        <v>134869.06607026316</v>
      </c>
      <c r="CR250" s="97">
        <f t="shared" si="185"/>
        <v>155099.42598080263</v>
      </c>
      <c r="CS250" s="97">
        <f t="shared" si="185"/>
        <v>178364.33987792302</v>
      </c>
    </row>
    <row r="251" spans="1:97" ht="14.25" customHeight="1" x14ac:dyDescent="0.35">
      <c r="A251" s="72" t="s">
        <v>177</v>
      </c>
      <c r="B251" s="97">
        <v>0</v>
      </c>
      <c r="C251" s="97">
        <v>0</v>
      </c>
      <c r="D251" s="97">
        <v>0</v>
      </c>
      <c r="E251" s="97">
        <v>0</v>
      </c>
      <c r="F251" s="97">
        <v>0</v>
      </c>
      <c r="G251" s="97">
        <v>0</v>
      </c>
      <c r="H251" s="97">
        <v>0</v>
      </c>
      <c r="I251" s="97">
        <v>0</v>
      </c>
      <c r="J251" s="97">
        <v>0</v>
      </c>
      <c r="K251" s="97">
        <v>0</v>
      </c>
      <c r="L251" s="97">
        <v>0</v>
      </c>
      <c r="M251" s="97">
        <v>0</v>
      </c>
      <c r="N251" s="97">
        <v>0</v>
      </c>
      <c r="O251" s="97">
        <v>0</v>
      </c>
      <c r="P251" s="97">
        <v>0</v>
      </c>
      <c r="Q251" s="97">
        <v>0</v>
      </c>
      <c r="R251" s="97">
        <v>0</v>
      </c>
      <c r="S251" s="97">
        <v>0</v>
      </c>
      <c r="T251" s="97">
        <v>0</v>
      </c>
      <c r="U251" s="97">
        <v>0</v>
      </c>
      <c r="V251" s="97">
        <v>5</v>
      </c>
      <c r="W251" s="97">
        <f t="shared" ref="W251:BB251" si="186">V251*(1+$B$264)</f>
        <v>5.75</v>
      </c>
      <c r="X251" s="97">
        <f t="shared" si="186"/>
        <v>6.6124999999999998</v>
      </c>
      <c r="Y251" s="97">
        <f t="shared" si="186"/>
        <v>7.6043749999999992</v>
      </c>
      <c r="Z251" s="97">
        <f t="shared" si="186"/>
        <v>8.7450312499999985</v>
      </c>
      <c r="AA251" s="97">
        <f t="shared" si="186"/>
        <v>10.056785937499997</v>
      </c>
      <c r="AB251" s="97">
        <f t="shared" si="186"/>
        <v>11.565303828124996</v>
      </c>
      <c r="AC251" s="97">
        <f t="shared" si="186"/>
        <v>13.300099402343745</v>
      </c>
      <c r="AD251" s="97">
        <f t="shared" si="186"/>
        <v>15.295114312695306</v>
      </c>
      <c r="AE251" s="97">
        <f t="shared" si="186"/>
        <v>17.589381459599601</v>
      </c>
      <c r="AF251" s="97">
        <f t="shared" si="186"/>
        <v>20.22778867853954</v>
      </c>
      <c r="AG251" s="97">
        <f t="shared" si="186"/>
        <v>23.26195698032047</v>
      </c>
      <c r="AH251" s="97">
        <f t="shared" si="186"/>
        <v>26.751250527368537</v>
      </c>
      <c r="AI251" s="97">
        <f t="shared" si="186"/>
        <v>30.763938106473816</v>
      </c>
      <c r="AJ251" s="97">
        <f t="shared" si="186"/>
        <v>35.378528822444885</v>
      </c>
      <c r="AK251" s="97">
        <f t="shared" si="186"/>
        <v>40.685308145811618</v>
      </c>
      <c r="AL251" s="97">
        <f t="shared" si="186"/>
        <v>46.78810436768336</v>
      </c>
      <c r="AM251" s="97">
        <f t="shared" si="186"/>
        <v>53.806320022835862</v>
      </c>
      <c r="AN251" s="97">
        <f t="shared" si="186"/>
        <v>61.877268026261234</v>
      </c>
      <c r="AO251" s="97">
        <f t="shared" si="186"/>
        <v>71.158858230200408</v>
      </c>
      <c r="AP251" s="97">
        <f t="shared" si="186"/>
        <v>81.83268696473047</v>
      </c>
      <c r="AQ251" s="97">
        <f t="shared" si="186"/>
        <v>94.107590009440031</v>
      </c>
      <c r="AR251" s="97">
        <f t="shared" si="186"/>
        <v>108.22372851085603</v>
      </c>
      <c r="AS251" s="97">
        <f t="shared" si="186"/>
        <v>124.45728778748443</v>
      </c>
      <c r="AT251" s="97">
        <f t="shared" si="186"/>
        <v>143.12588095560707</v>
      </c>
      <c r="AU251" s="97">
        <f t="shared" si="186"/>
        <v>164.59476309894814</v>
      </c>
      <c r="AV251" s="97">
        <f t="shared" si="186"/>
        <v>189.28397756379033</v>
      </c>
      <c r="AW251" s="97">
        <f t="shared" si="186"/>
        <v>217.67657419835885</v>
      </c>
      <c r="AX251" s="97">
        <f t="shared" si="186"/>
        <v>250.32806032811266</v>
      </c>
      <c r="AY251" s="97">
        <f t="shared" si="186"/>
        <v>287.87726937732953</v>
      </c>
      <c r="AZ251" s="97">
        <f t="shared" si="186"/>
        <v>331.05885978392894</v>
      </c>
      <c r="BA251" s="97">
        <f t="shared" si="186"/>
        <v>380.71768875151827</v>
      </c>
      <c r="BB251" s="97">
        <f t="shared" si="186"/>
        <v>437.825342064246</v>
      </c>
      <c r="BC251" s="97">
        <f t="shared" ref="BC251:CH251" si="187">BB251*(1+$B$264)</f>
        <v>503.49914337388287</v>
      </c>
      <c r="BD251" s="97">
        <f t="shared" si="187"/>
        <v>579.02401487996531</v>
      </c>
      <c r="BE251" s="97">
        <f t="shared" si="187"/>
        <v>665.87761711196003</v>
      </c>
      <c r="BF251" s="97">
        <f t="shared" si="187"/>
        <v>765.75925967875401</v>
      </c>
      <c r="BG251" s="97">
        <f t="shared" si="187"/>
        <v>880.62314863056702</v>
      </c>
      <c r="BH251" s="97">
        <f t="shared" si="187"/>
        <v>1012.716620925152</v>
      </c>
      <c r="BI251" s="97">
        <f t="shared" si="187"/>
        <v>1164.6241140639247</v>
      </c>
      <c r="BJ251" s="97">
        <f t="shared" si="187"/>
        <v>1339.3177311735133</v>
      </c>
      <c r="BK251" s="97">
        <f t="shared" si="187"/>
        <v>1540.2153908495402</v>
      </c>
      <c r="BL251" s="97">
        <f t="shared" si="187"/>
        <v>1771.2476994769711</v>
      </c>
      <c r="BM251" s="97">
        <f t="shared" si="187"/>
        <v>2036.9348543985166</v>
      </c>
      <c r="BN251" s="97">
        <f t="shared" si="187"/>
        <v>2342.4750825582937</v>
      </c>
      <c r="BO251" s="97">
        <f t="shared" si="187"/>
        <v>2693.8463449420374</v>
      </c>
      <c r="BP251" s="97">
        <f t="shared" si="187"/>
        <v>3097.9232966833429</v>
      </c>
      <c r="BQ251" s="97">
        <f t="shared" si="187"/>
        <v>3562.6117911858441</v>
      </c>
      <c r="BR251" s="97">
        <f t="shared" si="187"/>
        <v>4097.0035598637205</v>
      </c>
      <c r="BS251" s="97">
        <f t="shared" si="187"/>
        <v>4711.5540938432787</v>
      </c>
      <c r="BT251" s="97">
        <f t="shared" si="187"/>
        <v>5418.2872079197705</v>
      </c>
      <c r="BU251" s="97">
        <f t="shared" si="187"/>
        <v>6231.0302891077354</v>
      </c>
      <c r="BV251" s="97">
        <f t="shared" si="187"/>
        <v>7165.6848324738949</v>
      </c>
      <c r="BW251" s="97">
        <f t="shared" si="187"/>
        <v>8240.5375573449783</v>
      </c>
      <c r="BX251" s="97">
        <f t="shared" si="187"/>
        <v>9476.618190946725</v>
      </c>
      <c r="BY251" s="97">
        <f t="shared" si="187"/>
        <v>10898.110919588733</v>
      </c>
      <c r="BZ251" s="97">
        <f t="shared" si="187"/>
        <v>12532.827557527042</v>
      </c>
      <c r="CA251" s="97">
        <f t="shared" si="187"/>
        <v>14412.751691156096</v>
      </c>
      <c r="CB251" s="97">
        <f t="shared" si="187"/>
        <v>16574.664444829508</v>
      </c>
      <c r="CC251" s="97">
        <f t="shared" si="187"/>
        <v>19060.864111553932</v>
      </c>
      <c r="CD251" s="97">
        <f t="shared" si="187"/>
        <v>21919.99372828702</v>
      </c>
      <c r="CE251" s="97">
        <f t="shared" si="187"/>
        <v>25207.992787530071</v>
      </c>
      <c r="CF251" s="97">
        <f t="shared" si="187"/>
        <v>28989.191705659578</v>
      </c>
      <c r="CG251" s="97">
        <f t="shared" si="187"/>
        <v>33337.570461508512</v>
      </c>
      <c r="CH251" s="97">
        <f t="shared" si="187"/>
        <v>38338.206030734786</v>
      </c>
      <c r="CI251" s="97">
        <f t="shared" ref="CI251:CS251" si="188">CH251*(1+$B$264)</f>
        <v>44088.936935345002</v>
      </c>
      <c r="CJ251" s="97">
        <f t="shared" si="188"/>
        <v>50702.277475646748</v>
      </c>
      <c r="CK251" s="97">
        <f t="shared" si="188"/>
        <v>58307.619096993752</v>
      </c>
      <c r="CL251" s="97">
        <f t="shared" si="188"/>
        <v>67053.761961542812</v>
      </c>
      <c r="CM251" s="97">
        <f t="shared" si="188"/>
        <v>77111.826255774227</v>
      </c>
      <c r="CN251" s="97">
        <f t="shared" si="188"/>
        <v>88678.600194140352</v>
      </c>
      <c r="CO251" s="97">
        <f t="shared" si="188"/>
        <v>101980.39022326139</v>
      </c>
      <c r="CP251" s="97">
        <f t="shared" si="188"/>
        <v>117277.44875675059</v>
      </c>
      <c r="CQ251" s="97">
        <f t="shared" si="188"/>
        <v>134869.06607026316</v>
      </c>
      <c r="CR251" s="97">
        <f t="shared" si="188"/>
        <v>155099.42598080263</v>
      </c>
      <c r="CS251" s="97">
        <f t="shared" si="188"/>
        <v>178364.33987792302</v>
      </c>
    </row>
    <row r="252" spans="1:97" ht="14.25" customHeight="1" x14ac:dyDescent="0.35">
      <c r="A252" s="72" t="s">
        <v>178</v>
      </c>
      <c r="B252" s="97">
        <v>0</v>
      </c>
      <c r="C252" s="97">
        <v>0</v>
      </c>
      <c r="D252" s="97">
        <v>0</v>
      </c>
      <c r="E252" s="97">
        <v>0</v>
      </c>
      <c r="F252" s="97">
        <v>0</v>
      </c>
      <c r="G252" s="97">
        <v>0</v>
      </c>
      <c r="H252" s="97">
        <v>0</v>
      </c>
      <c r="I252" s="97">
        <v>0</v>
      </c>
      <c r="J252" s="97">
        <v>0</v>
      </c>
      <c r="K252" s="97">
        <v>0</v>
      </c>
      <c r="L252" s="97">
        <v>0</v>
      </c>
      <c r="M252" s="97">
        <v>0</v>
      </c>
      <c r="N252" s="97">
        <v>0</v>
      </c>
      <c r="O252" s="97">
        <v>0</v>
      </c>
      <c r="P252" s="97">
        <v>0</v>
      </c>
      <c r="Q252" s="97">
        <v>0</v>
      </c>
      <c r="R252" s="97">
        <v>0</v>
      </c>
      <c r="S252" s="97">
        <v>0</v>
      </c>
      <c r="T252" s="97">
        <v>0</v>
      </c>
      <c r="U252" s="97">
        <v>0</v>
      </c>
      <c r="V252" s="97">
        <v>5</v>
      </c>
      <c r="W252" s="97">
        <f t="shared" ref="W252:BB252" si="189">V252*(1+$B$264)</f>
        <v>5.75</v>
      </c>
      <c r="X252" s="97">
        <f t="shared" si="189"/>
        <v>6.6124999999999998</v>
      </c>
      <c r="Y252" s="97">
        <f t="shared" si="189"/>
        <v>7.6043749999999992</v>
      </c>
      <c r="Z252" s="97">
        <f t="shared" si="189"/>
        <v>8.7450312499999985</v>
      </c>
      <c r="AA252" s="97">
        <f t="shared" si="189"/>
        <v>10.056785937499997</v>
      </c>
      <c r="AB252" s="97">
        <f t="shared" si="189"/>
        <v>11.565303828124996</v>
      </c>
      <c r="AC252" s="97">
        <f t="shared" si="189"/>
        <v>13.300099402343745</v>
      </c>
      <c r="AD252" s="97">
        <f t="shared" si="189"/>
        <v>15.295114312695306</v>
      </c>
      <c r="AE252" s="97">
        <f t="shared" si="189"/>
        <v>17.589381459599601</v>
      </c>
      <c r="AF252" s="97">
        <f t="shared" si="189"/>
        <v>20.22778867853954</v>
      </c>
      <c r="AG252" s="97">
        <f t="shared" si="189"/>
        <v>23.26195698032047</v>
      </c>
      <c r="AH252" s="97">
        <f t="shared" si="189"/>
        <v>26.751250527368537</v>
      </c>
      <c r="AI252" s="97">
        <f t="shared" si="189"/>
        <v>30.763938106473816</v>
      </c>
      <c r="AJ252" s="97">
        <f t="shared" si="189"/>
        <v>35.378528822444885</v>
      </c>
      <c r="AK252" s="97">
        <f t="shared" si="189"/>
        <v>40.685308145811618</v>
      </c>
      <c r="AL252" s="97">
        <f t="shared" si="189"/>
        <v>46.78810436768336</v>
      </c>
      <c r="AM252" s="97">
        <f t="shared" si="189"/>
        <v>53.806320022835862</v>
      </c>
      <c r="AN252" s="97">
        <f t="shared" si="189"/>
        <v>61.877268026261234</v>
      </c>
      <c r="AO252" s="97">
        <f t="shared" si="189"/>
        <v>71.158858230200408</v>
      </c>
      <c r="AP252" s="97">
        <f t="shared" si="189"/>
        <v>81.83268696473047</v>
      </c>
      <c r="AQ252" s="97">
        <f t="shared" si="189"/>
        <v>94.107590009440031</v>
      </c>
      <c r="AR252" s="97">
        <f t="shared" si="189"/>
        <v>108.22372851085603</v>
      </c>
      <c r="AS252" s="97">
        <f t="shared" si="189"/>
        <v>124.45728778748443</v>
      </c>
      <c r="AT252" s="97">
        <f t="shared" si="189"/>
        <v>143.12588095560707</v>
      </c>
      <c r="AU252" s="97">
        <f t="shared" si="189"/>
        <v>164.59476309894814</v>
      </c>
      <c r="AV252" s="97">
        <f t="shared" si="189"/>
        <v>189.28397756379033</v>
      </c>
      <c r="AW252" s="97">
        <f t="shared" si="189"/>
        <v>217.67657419835885</v>
      </c>
      <c r="AX252" s="97">
        <f t="shared" si="189"/>
        <v>250.32806032811266</v>
      </c>
      <c r="AY252" s="97">
        <f t="shared" si="189"/>
        <v>287.87726937732953</v>
      </c>
      <c r="AZ252" s="97">
        <f t="shared" si="189"/>
        <v>331.05885978392894</v>
      </c>
      <c r="BA252" s="97">
        <f t="shared" si="189"/>
        <v>380.71768875151827</v>
      </c>
      <c r="BB252" s="97">
        <f t="shared" si="189"/>
        <v>437.825342064246</v>
      </c>
      <c r="BC252" s="97">
        <f t="shared" ref="BC252:CH252" si="190">BB252*(1+$B$264)</f>
        <v>503.49914337388287</v>
      </c>
      <c r="BD252" s="97">
        <f t="shared" si="190"/>
        <v>579.02401487996531</v>
      </c>
      <c r="BE252" s="97">
        <f t="shared" si="190"/>
        <v>665.87761711196003</v>
      </c>
      <c r="BF252" s="97">
        <f t="shared" si="190"/>
        <v>765.75925967875401</v>
      </c>
      <c r="BG252" s="97">
        <f t="shared" si="190"/>
        <v>880.62314863056702</v>
      </c>
      <c r="BH252" s="97">
        <f t="shared" si="190"/>
        <v>1012.716620925152</v>
      </c>
      <c r="BI252" s="97">
        <f t="shared" si="190"/>
        <v>1164.6241140639247</v>
      </c>
      <c r="BJ252" s="97">
        <f t="shared" si="190"/>
        <v>1339.3177311735133</v>
      </c>
      <c r="BK252" s="97">
        <f t="shared" si="190"/>
        <v>1540.2153908495402</v>
      </c>
      <c r="BL252" s="97">
        <f t="shared" si="190"/>
        <v>1771.2476994769711</v>
      </c>
      <c r="BM252" s="97">
        <f t="shared" si="190"/>
        <v>2036.9348543985166</v>
      </c>
      <c r="BN252" s="97">
        <f t="shared" si="190"/>
        <v>2342.4750825582937</v>
      </c>
      <c r="BO252" s="97">
        <f t="shared" si="190"/>
        <v>2693.8463449420374</v>
      </c>
      <c r="BP252" s="97">
        <f t="shared" si="190"/>
        <v>3097.9232966833429</v>
      </c>
      <c r="BQ252" s="97">
        <f t="shared" si="190"/>
        <v>3562.6117911858441</v>
      </c>
      <c r="BR252" s="97">
        <f t="shared" si="190"/>
        <v>4097.0035598637205</v>
      </c>
      <c r="BS252" s="97">
        <f t="shared" si="190"/>
        <v>4711.5540938432787</v>
      </c>
      <c r="BT252" s="97">
        <f t="shared" si="190"/>
        <v>5418.2872079197705</v>
      </c>
      <c r="BU252" s="97">
        <f t="shared" si="190"/>
        <v>6231.0302891077354</v>
      </c>
      <c r="BV252" s="97">
        <f t="shared" si="190"/>
        <v>7165.6848324738949</v>
      </c>
      <c r="BW252" s="97">
        <f t="shared" si="190"/>
        <v>8240.5375573449783</v>
      </c>
      <c r="BX252" s="97">
        <f t="shared" si="190"/>
        <v>9476.618190946725</v>
      </c>
      <c r="BY252" s="97">
        <f t="shared" si="190"/>
        <v>10898.110919588733</v>
      </c>
      <c r="BZ252" s="97">
        <f t="shared" si="190"/>
        <v>12532.827557527042</v>
      </c>
      <c r="CA252" s="97">
        <f t="shared" si="190"/>
        <v>14412.751691156096</v>
      </c>
      <c r="CB252" s="97">
        <f t="shared" si="190"/>
        <v>16574.664444829508</v>
      </c>
      <c r="CC252" s="97">
        <f t="shared" si="190"/>
        <v>19060.864111553932</v>
      </c>
      <c r="CD252" s="97">
        <f t="shared" si="190"/>
        <v>21919.99372828702</v>
      </c>
      <c r="CE252" s="97">
        <f t="shared" si="190"/>
        <v>25207.992787530071</v>
      </c>
      <c r="CF252" s="97">
        <f t="shared" si="190"/>
        <v>28989.191705659578</v>
      </c>
      <c r="CG252" s="97">
        <f t="shared" si="190"/>
        <v>33337.570461508512</v>
      </c>
      <c r="CH252" s="97">
        <f t="shared" si="190"/>
        <v>38338.206030734786</v>
      </c>
      <c r="CI252" s="97">
        <f t="shared" ref="CI252:CS252" si="191">CH252*(1+$B$264)</f>
        <v>44088.936935345002</v>
      </c>
      <c r="CJ252" s="97">
        <f t="shared" si="191"/>
        <v>50702.277475646748</v>
      </c>
      <c r="CK252" s="97">
        <f t="shared" si="191"/>
        <v>58307.619096993752</v>
      </c>
      <c r="CL252" s="97">
        <f t="shared" si="191"/>
        <v>67053.761961542812</v>
      </c>
      <c r="CM252" s="97">
        <f t="shared" si="191"/>
        <v>77111.826255774227</v>
      </c>
      <c r="CN252" s="97">
        <f t="shared" si="191"/>
        <v>88678.600194140352</v>
      </c>
      <c r="CO252" s="97">
        <f t="shared" si="191"/>
        <v>101980.39022326139</v>
      </c>
      <c r="CP252" s="97">
        <f t="shared" si="191"/>
        <v>117277.44875675059</v>
      </c>
      <c r="CQ252" s="97">
        <f t="shared" si="191"/>
        <v>134869.06607026316</v>
      </c>
      <c r="CR252" s="97">
        <f t="shared" si="191"/>
        <v>155099.42598080263</v>
      </c>
      <c r="CS252" s="97">
        <f t="shared" si="191"/>
        <v>178364.33987792302</v>
      </c>
    </row>
    <row r="253" spans="1:97" ht="14.25" customHeight="1" x14ac:dyDescent="0.35">
      <c r="A253" s="72" t="s">
        <v>179</v>
      </c>
      <c r="B253" s="97">
        <v>0</v>
      </c>
      <c r="C253" s="97">
        <v>0</v>
      </c>
      <c r="D253" s="97">
        <v>0</v>
      </c>
      <c r="E253" s="97">
        <v>0</v>
      </c>
      <c r="F253" s="97">
        <v>0</v>
      </c>
      <c r="G253" s="97">
        <v>0</v>
      </c>
      <c r="H253" s="97">
        <v>0</v>
      </c>
      <c r="I253" s="97">
        <v>0</v>
      </c>
      <c r="J253" s="97">
        <v>0</v>
      </c>
      <c r="K253" s="97">
        <v>0</v>
      </c>
      <c r="L253" s="97">
        <v>0</v>
      </c>
      <c r="M253" s="97">
        <v>0</v>
      </c>
      <c r="N253" s="97">
        <v>0</v>
      </c>
      <c r="O253" s="97">
        <v>0</v>
      </c>
      <c r="P253" s="97">
        <v>0</v>
      </c>
      <c r="Q253" s="97">
        <v>0</v>
      </c>
      <c r="R253" s="97">
        <v>0</v>
      </c>
      <c r="S253" s="97">
        <v>0</v>
      </c>
      <c r="T253" s="97">
        <v>0</v>
      </c>
      <c r="U253" s="97">
        <v>0</v>
      </c>
      <c r="V253" s="97">
        <v>5</v>
      </c>
      <c r="W253" s="97">
        <f t="shared" ref="W253:BB253" si="192">V253*(1+$B$264)</f>
        <v>5.75</v>
      </c>
      <c r="X253" s="97">
        <f t="shared" si="192"/>
        <v>6.6124999999999998</v>
      </c>
      <c r="Y253" s="97">
        <f t="shared" si="192"/>
        <v>7.6043749999999992</v>
      </c>
      <c r="Z253" s="97">
        <f t="shared" si="192"/>
        <v>8.7450312499999985</v>
      </c>
      <c r="AA253" s="97">
        <f t="shared" si="192"/>
        <v>10.056785937499997</v>
      </c>
      <c r="AB253" s="97">
        <f t="shared" si="192"/>
        <v>11.565303828124996</v>
      </c>
      <c r="AC253" s="97">
        <f t="shared" si="192"/>
        <v>13.300099402343745</v>
      </c>
      <c r="AD253" s="97">
        <f t="shared" si="192"/>
        <v>15.295114312695306</v>
      </c>
      <c r="AE253" s="97">
        <f t="shared" si="192"/>
        <v>17.589381459599601</v>
      </c>
      <c r="AF253" s="97">
        <f t="shared" si="192"/>
        <v>20.22778867853954</v>
      </c>
      <c r="AG253" s="97">
        <f t="shared" si="192"/>
        <v>23.26195698032047</v>
      </c>
      <c r="AH253" s="97">
        <f t="shared" si="192"/>
        <v>26.751250527368537</v>
      </c>
      <c r="AI253" s="97">
        <f t="shared" si="192"/>
        <v>30.763938106473816</v>
      </c>
      <c r="AJ253" s="97">
        <f t="shared" si="192"/>
        <v>35.378528822444885</v>
      </c>
      <c r="AK253" s="97">
        <f t="shared" si="192"/>
        <v>40.685308145811618</v>
      </c>
      <c r="AL253" s="97">
        <f t="shared" si="192"/>
        <v>46.78810436768336</v>
      </c>
      <c r="AM253" s="97">
        <f t="shared" si="192"/>
        <v>53.806320022835862</v>
      </c>
      <c r="AN253" s="97">
        <f t="shared" si="192"/>
        <v>61.877268026261234</v>
      </c>
      <c r="AO253" s="97">
        <f t="shared" si="192"/>
        <v>71.158858230200408</v>
      </c>
      <c r="AP253" s="97">
        <f t="shared" si="192"/>
        <v>81.83268696473047</v>
      </c>
      <c r="AQ253" s="97">
        <f t="shared" si="192"/>
        <v>94.107590009440031</v>
      </c>
      <c r="AR253" s="97">
        <f t="shared" si="192"/>
        <v>108.22372851085603</v>
      </c>
      <c r="AS253" s="97">
        <f t="shared" si="192"/>
        <v>124.45728778748443</v>
      </c>
      <c r="AT253" s="97">
        <f t="shared" si="192"/>
        <v>143.12588095560707</v>
      </c>
      <c r="AU253" s="97">
        <f t="shared" si="192"/>
        <v>164.59476309894814</v>
      </c>
      <c r="AV253" s="97">
        <f t="shared" si="192"/>
        <v>189.28397756379033</v>
      </c>
      <c r="AW253" s="97">
        <f t="shared" si="192"/>
        <v>217.67657419835885</v>
      </c>
      <c r="AX253" s="97">
        <f t="shared" si="192"/>
        <v>250.32806032811266</v>
      </c>
      <c r="AY253" s="97">
        <f t="shared" si="192"/>
        <v>287.87726937732953</v>
      </c>
      <c r="AZ253" s="97">
        <f t="shared" si="192"/>
        <v>331.05885978392894</v>
      </c>
      <c r="BA253" s="97">
        <f t="shared" si="192"/>
        <v>380.71768875151827</v>
      </c>
      <c r="BB253" s="97">
        <f t="shared" si="192"/>
        <v>437.825342064246</v>
      </c>
      <c r="BC253" s="97">
        <f t="shared" ref="BC253:CH253" si="193">BB253*(1+$B$264)</f>
        <v>503.49914337388287</v>
      </c>
      <c r="BD253" s="97">
        <f t="shared" si="193"/>
        <v>579.02401487996531</v>
      </c>
      <c r="BE253" s="97">
        <f t="shared" si="193"/>
        <v>665.87761711196003</v>
      </c>
      <c r="BF253" s="97">
        <f t="shared" si="193"/>
        <v>765.75925967875401</v>
      </c>
      <c r="BG253" s="97">
        <f t="shared" si="193"/>
        <v>880.62314863056702</v>
      </c>
      <c r="BH253" s="97">
        <f t="shared" si="193"/>
        <v>1012.716620925152</v>
      </c>
      <c r="BI253" s="97">
        <f t="shared" si="193"/>
        <v>1164.6241140639247</v>
      </c>
      <c r="BJ253" s="97">
        <f t="shared" si="193"/>
        <v>1339.3177311735133</v>
      </c>
      <c r="BK253" s="97">
        <f t="shared" si="193"/>
        <v>1540.2153908495402</v>
      </c>
      <c r="BL253" s="97">
        <f t="shared" si="193"/>
        <v>1771.2476994769711</v>
      </c>
      <c r="BM253" s="97">
        <f t="shared" si="193"/>
        <v>2036.9348543985166</v>
      </c>
      <c r="BN253" s="97">
        <f t="shared" si="193"/>
        <v>2342.4750825582937</v>
      </c>
      <c r="BO253" s="97">
        <f t="shared" si="193"/>
        <v>2693.8463449420374</v>
      </c>
      <c r="BP253" s="97">
        <f t="shared" si="193"/>
        <v>3097.9232966833429</v>
      </c>
      <c r="BQ253" s="97">
        <f t="shared" si="193"/>
        <v>3562.6117911858441</v>
      </c>
      <c r="BR253" s="97">
        <f t="shared" si="193"/>
        <v>4097.0035598637205</v>
      </c>
      <c r="BS253" s="97">
        <f t="shared" si="193"/>
        <v>4711.5540938432787</v>
      </c>
      <c r="BT253" s="97">
        <f t="shared" si="193"/>
        <v>5418.2872079197705</v>
      </c>
      <c r="BU253" s="97">
        <f t="shared" si="193"/>
        <v>6231.0302891077354</v>
      </c>
      <c r="BV253" s="97">
        <f t="shared" si="193"/>
        <v>7165.6848324738949</v>
      </c>
      <c r="BW253" s="97">
        <f t="shared" si="193"/>
        <v>8240.5375573449783</v>
      </c>
      <c r="BX253" s="97">
        <f t="shared" si="193"/>
        <v>9476.618190946725</v>
      </c>
      <c r="BY253" s="97">
        <f t="shared" si="193"/>
        <v>10898.110919588733</v>
      </c>
      <c r="BZ253" s="97">
        <f t="shared" si="193"/>
        <v>12532.827557527042</v>
      </c>
      <c r="CA253" s="97">
        <f t="shared" si="193"/>
        <v>14412.751691156096</v>
      </c>
      <c r="CB253" s="97">
        <f t="shared" si="193"/>
        <v>16574.664444829508</v>
      </c>
      <c r="CC253" s="97">
        <f t="shared" si="193"/>
        <v>19060.864111553932</v>
      </c>
      <c r="CD253" s="97">
        <f t="shared" si="193"/>
        <v>21919.99372828702</v>
      </c>
      <c r="CE253" s="97">
        <f t="shared" si="193"/>
        <v>25207.992787530071</v>
      </c>
      <c r="CF253" s="97">
        <f t="shared" si="193"/>
        <v>28989.191705659578</v>
      </c>
      <c r="CG253" s="97">
        <f t="shared" si="193"/>
        <v>33337.570461508512</v>
      </c>
      <c r="CH253" s="97">
        <f t="shared" si="193"/>
        <v>38338.206030734786</v>
      </c>
      <c r="CI253" s="97">
        <f t="shared" ref="CI253:CS253" si="194">CH253*(1+$B$264)</f>
        <v>44088.936935345002</v>
      </c>
      <c r="CJ253" s="97">
        <f t="shared" si="194"/>
        <v>50702.277475646748</v>
      </c>
      <c r="CK253" s="97">
        <f t="shared" si="194"/>
        <v>58307.619096993752</v>
      </c>
      <c r="CL253" s="97">
        <f t="shared" si="194"/>
        <v>67053.761961542812</v>
      </c>
      <c r="CM253" s="97">
        <f t="shared" si="194"/>
        <v>77111.826255774227</v>
      </c>
      <c r="CN253" s="97">
        <f t="shared" si="194"/>
        <v>88678.600194140352</v>
      </c>
      <c r="CO253" s="97">
        <f t="shared" si="194"/>
        <v>101980.39022326139</v>
      </c>
      <c r="CP253" s="97">
        <f t="shared" si="194"/>
        <v>117277.44875675059</v>
      </c>
      <c r="CQ253" s="97">
        <f t="shared" si="194"/>
        <v>134869.06607026316</v>
      </c>
      <c r="CR253" s="97">
        <f t="shared" si="194"/>
        <v>155099.42598080263</v>
      </c>
      <c r="CS253" s="97">
        <f t="shared" si="194"/>
        <v>178364.33987792302</v>
      </c>
    </row>
    <row r="254" spans="1:97" ht="14.25" customHeight="1" x14ac:dyDescent="0.35">
      <c r="A254" s="72" t="s">
        <v>202</v>
      </c>
      <c r="B254" s="97">
        <v>0</v>
      </c>
      <c r="C254" s="97">
        <v>0</v>
      </c>
      <c r="D254" s="97">
        <v>0</v>
      </c>
      <c r="E254" s="97">
        <v>0</v>
      </c>
      <c r="F254" s="97">
        <v>0</v>
      </c>
      <c r="G254" s="97">
        <v>0</v>
      </c>
      <c r="H254" s="97">
        <v>0</v>
      </c>
      <c r="I254" s="97">
        <v>0</v>
      </c>
      <c r="J254" s="97">
        <v>0</v>
      </c>
      <c r="K254" s="97">
        <v>0</v>
      </c>
      <c r="L254" s="97">
        <v>0</v>
      </c>
      <c r="M254" s="97">
        <v>0</v>
      </c>
      <c r="N254" s="97">
        <v>0</v>
      </c>
      <c r="O254" s="97">
        <v>0</v>
      </c>
      <c r="P254" s="97">
        <v>0</v>
      </c>
      <c r="Q254" s="97">
        <v>0</v>
      </c>
      <c r="R254" s="97">
        <v>0</v>
      </c>
      <c r="S254" s="97">
        <v>0</v>
      </c>
      <c r="T254" s="97">
        <v>0</v>
      </c>
      <c r="U254" s="97">
        <v>0</v>
      </c>
      <c r="V254" s="97">
        <v>5</v>
      </c>
      <c r="W254" s="97">
        <f t="shared" ref="W254:BB254" si="195">V254*(1+$B$264)</f>
        <v>5.75</v>
      </c>
      <c r="X254" s="97">
        <f t="shared" si="195"/>
        <v>6.6124999999999998</v>
      </c>
      <c r="Y254" s="97">
        <f t="shared" si="195"/>
        <v>7.6043749999999992</v>
      </c>
      <c r="Z254" s="97">
        <f t="shared" si="195"/>
        <v>8.7450312499999985</v>
      </c>
      <c r="AA254" s="97">
        <f t="shared" si="195"/>
        <v>10.056785937499997</v>
      </c>
      <c r="AB254" s="97">
        <f t="shared" si="195"/>
        <v>11.565303828124996</v>
      </c>
      <c r="AC254" s="97">
        <f t="shared" si="195"/>
        <v>13.300099402343745</v>
      </c>
      <c r="AD254" s="97">
        <f t="shared" si="195"/>
        <v>15.295114312695306</v>
      </c>
      <c r="AE254" s="97">
        <f t="shared" si="195"/>
        <v>17.589381459599601</v>
      </c>
      <c r="AF254" s="97">
        <f t="shared" si="195"/>
        <v>20.22778867853954</v>
      </c>
      <c r="AG254" s="97">
        <f t="shared" si="195"/>
        <v>23.26195698032047</v>
      </c>
      <c r="AH254" s="97">
        <f t="shared" si="195"/>
        <v>26.751250527368537</v>
      </c>
      <c r="AI254" s="97">
        <f t="shared" si="195"/>
        <v>30.763938106473816</v>
      </c>
      <c r="AJ254" s="97">
        <f t="shared" si="195"/>
        <v>35.378528822444885</v>
      </c>
      <c r="AK254" s="97">
        <f t="shared" si="195"/>
        <v>40.685308145811618</v>
      </c>
      <c r="AL254" s="97">
        <f t="shared" si="195"/>
        <v>46.78810436768336</v>
      </c>
      <c r="AM254" s="97">
        <f t="shared" si="195"/>
        <v>53.806320022835862</v>
      </c>
      <c r="AN254" s="97">
        <f t="shared" si="195"/>
        <v>61.877268026261234</v>
      </c>
      <c r="AO254" s="97">
        <f t="shared" si="195"/>
        <v>71.158858230200408</v>
      </c>
      <c r="AP254" s="97">
        <f t="shared" si="195"/>
        <v>81.83268696473047</v>
      </c>
      <c r="AQ254" s="97">
        <f t="shared" si="195"/>
        <v>94.107590009440031</v>
      </c>
      <c r="AR254" s="97">
        <f t="shared" si="195"/>
        <v>108.22372851085603</v>
      </c>
      <c r="AS254" s="97">
        <f t="shared" si="195"/>
        <v>124.45728778748443</v>
      </c>
      <c r="AT254" s="97">
        <f t="shared" si="195"/>
        <v>143.12588095560707</v>
      </c>
      <c r="AU254" s="97">
        <f t="shared" si="195"/>
        <v>164.59476309894814</v>
      </c>
      <c r="AV254" s="97">
        <f t="shared" si="195"/>
        <v>189.28397756379033</v>
      </c>
      <c r="AW254" s="97">
        <f t="shared" si="195"/>
        <v>217.67657419835885</v>
      </c>
      <c r="AX254" s="97">
        <f t="shared" si="195"/>
        <v>250.32806032811266</v>
      </c>
      <c r="AY254" s="97">
        <f t="shared" si="195"/>
        <v>287.87726937732953</v>
      </c>
      <c r="AZ254" s="97">
        <f t="shared" si="195"/>
        <v>331.05885978392894</v>
      </c>
      <c r="BA254" s="97">
        <f t="shared" si="195"/>
        <v>380.71768875151827</v>
      </c>
      <c r="BB254" s="97">
        <f t="shared" si="195"/>
        <v>437.825342064246</v>
      </c>
      <c r="BC254" s="97">
        <f t="shared" ref="BC254:CH254" si="196">BB254*(1+$B$264)</f>
        <v>503.49914337388287</v>
      </c>
      <c r="BD254" s="97">
        <f t="shared" si="196"/>
        <v>579.02401487996531</v>
      </c>
      <c r="BE254" s="97">
        <f t="shared" si="196"/>
        <v>665.87761711196003</v>
      </c>
      <c r="BF254" s="97">
        <f t="shared" si="196"/>
        <v>765.75925967875401</v>
      </c>
      <c r="BG254" s="97">
        <f t="shared" si="196"/>
        <v>880.62314863056702</v>
      </c>
      <c r="BH254" s="97">
        <f t="shared" si="196"/>
        <v>1012.716620925152</v>
      </c>
      <c r="BI254" s="97">
        <f t="shared" si="196"/>
        <v>1164.6241140639247</v>
      </c>
      <c r="BJ254" s="97">
        <f t="shared" si="196"/>
        <v>1339.3177311735133</v>
      </c>
      <c r="BK254" s="97">
        <f t="shared" si="196"/>
        <v>1540.2153908495402</v>
      </c>
      <c r="BL254" s="97">
        <f t="shared" si="196"/>
        <v>1771.2476994769711</v>
      </c>
      <c r="BM254" s="97">
        <f t="shared" si="196"/>
        <v>2036.9348543985166</v>
      </c>
      <c r="BN254" s="97">
        <f t="shared" si="196"/>
        <v>2342.4750825582937</v>
      </c>
      <c r="BO254" s="97">
        <f t="shared" si="196"/>
        <v>2693.8463449420374</v>
      </c>
      <c r="BP254" s="97">
        <f t="shared" si="196"/>
        <v>3097.9232966833429</v>
      </c>
      <c r="BQ254" s="97">
        <f t="shared" si="196"/>
        <v>3562.6117911858441</v>
      </c>
      <c r="BR254" s="97">
        <f t="shared" si="196"/>
        <v>4097.0035598637205</v>
      </c>
      <c r="BS254" s="97">
        <f t="shared" si="196"/>
        <v>4711.5540938432787</v>
      </c>
      <c r="BT254" s="97">
        <f t="shared" si="196"/>
        <v>5418.2872079197705</v>
      </c>
      <c r="BU254" s="97">
        <f t="shared" si="196"/>
        <v>6231.0302891077354</v>
      </c>
      <c r="BV254" s="97">
        <f t="shared" si="196"/>
        <v>7165.6848324738949</v>
      </c>
      <c r="BW254" s="97">
        <f t="shared" si="196"/>
        <v>8240.5375573449783</v>
      </c>
      <c r="BX254" s="97">
        <f t="shared" si="196"/>
        <v>9476.618190946725</v>
      </c>
      <c r="BY254" s="97">
        <f t="shared" si="196"/>
        <v>10898.110919588733</v>
      </c>
      <c r="BZ254" s="97">
        <f t="shared" si="196"/>
        <v>12532.827557527042</v>
      </c>
      <c r="CA254" s="97">
        <f t="shared" si="196"/>
        <v>14412.751691156096</v>
      </c>
      <c r="CB254" s="97">
        <f t="shared" si="196"/>
        <v>16574.664444829508</v>
      </c>
      <c r="CC254" s="97">
        <f t="shared" si="196"/>
        <v>19060.864111553932</v>
      </c>
      <c r="CD254" s="97">
        <f t="shared" si="196"/>
        <v>21919.99372828702</v>
      </c>
      <c r="CE254" s="97">
        <f t="shared" si="196"/>
        <v>25207.992787530071</v>
      </c>
      <c r="CF254" s="97">
        <f t="shared" si="196"/>
        <v>28989.191705659578</v>
      </c>
      <c r="CG254" s="97">
        <f t="shared" si="196"/>
        <v>33337.570461508512</v>
      </c>
      <c r="CH254" s="97">
        <f t="shared" si="196"/>
        <v>38338.206030734786</v>
      </c>
      <c r="CI254" s="97">
        <f t="shared" ref="CI254:CS254" si="197">CH254*(1+$B$264)</f>
        <v>44088.936935345002</v>
      </c>
      <c r="CJ254" s="97">
        <f t="shared" si="197"/>
        <v>50702.277475646748</v>
      </c>
      <c r="CK254" s="97">
        <f t="shared" si="197"/>
        <v>58307.619096993752</v>
      </c>
      <c r="CL254" s="97">
        <f t="shared" si="197"/>
        <v>67053.761961542812</v>
      </c>
      <c r="CM254" s="97">
        <f t="shared" si="197"/>
        <v>77111.826255774227</v>
      </c>
      <c r="CN254" s="97">
        <f t="shared" si="197"/>
        <v>88678.600194140352</v>
      </c>
      <c r="CO254" s="97">
        <f t="shared" si="197"/>
        <v>101980.39022326139</v>
      </c>
      <c r="CP254" s="97">
        <f t="shared" si="197"/>
        <v>117277.44875675059</v>
      </c>
      <c r="CQ254" s="97">
        <f t="shared" si="197"/>
        <v>134869.06607026316</v>
      </c>
      <c r="CR254" s="97">
        <f t="shared" si="197"/>
        <v>155099.42598080263</v>
      </c>
      <c r="CS254" s="97">
        <f t="shared" si="197"/>
        <v>178364.33987792302</v>
      </c>
    </row>
    <row r="255" spans="1:97" ht="14.25" customHeight="1" x14ac:dyDescent="0.35">
      <c r="A255" s="72" t="s">
        <v>142</v>
      </c>
      <c r="B255" s="97">
        <v>0</v>
      </c>
      <c r="C255" s="97">
        <v>0</v>
      </c>
      <c r="D255" s="97">
        <v>0</v>
      </c>
      <c r="E255" s="97">
        <v>0</v>
      </c>
      <c r="F255" s="97">
        <v>0</v>
      </c>
      <c r="G255" s="97">
        <v>0</v>
      </c>
      <c r="H255" s="97">
        <v>0</v>
      </c>
      <c r="I255" s="97">
        <v>0</v>
      </c>
      <c r="J255" s="97">
        <v>0</v>
      </c>
      <c r="K255" s="97">
        <v>0</v>
      </c>
      <c r="L255" s="97">
        <v>0</v>
      </c>
      <c r="M255" s="97">
        <v>0</v>
      </c>
      <c r="N255" s="97">
        <v>0</v>
      </c>
      <c r="O255" s="97">
        <v>0</v>
      </c>
      <c r="P255" s="97">
        <v>0</v>
      </c>
      <c r="Q255" s="97">
        <v>0</v>
      </c>
      <c r="R255" s="97">
        <v>0</v>
      </c>
      <c r="S255" s="97">
        <v>0</v>
      </c>
      <c r="T255" s="97">
        <v>0</v>
      </c>
      <c r="U255" s="97">
        <v>0</v>
      </c>
      <c r="V255" s="97">
        <v>5</v>
      </c>
      <c r="W255" s="97">
        <f t="shared" ref="W255:BB255" si="198">V255*(1+$B$264)</f>
        <v>5.75</v>
      </c>
      <c r="X255" s="97">
        <f t="shared" si="198"/>
        <v>6.6124999999999998</v>
      </c>
      <c r="Y255" s="97">
        <f t="shared" si="198"/>
        <v>7.6043749999999992</v>
      </c>
      <c r="Z255" s="97">
        <f t="shared" si="198"/>
        <v>8.7450312499999985</v>
      </c>
      <c r="AA255" s="97">
        <f t="shared" si="198"/>
        <v>10.056785937499997</v>
      </c>
      <c r="AB255" s="97">
        <f t="shared" si="198"/>
        <v>11.565303828124996</v>
      </c>
      <c r="AC255" s="97">
        <f t="shared" si="198"/>
        <v>13.300099402343745</v>
      </c>
      <c r="AD255" s="97">
        <f t="shared" si="198"/>
        <v>15.295114312695306</v>
      </c>
      <c r="AE255" s="97">
        <f t="shared" si="198"/>
        <v>17.589381459599601</v>
      </c>
      <c r="AF255" s="97">
        <f t="shared" si="198"/>
        <v>20.22778867853954</v>
      </c>
      <c r="AG255" s="97">
        <f t="shared" si="198"/>
        <v>23.26195698032047</v>
      </c>
      <c r="AH255" s="97">
        <f t="shared" si="198"/>
        <v>26.751250527368537</v>
      </c>
      <c r="AI255" s="97">
        <f t="shared" si="198"/>
        <v>30.763938106473816</v>
      </c>
      <c r="AJ255" s="97">
        <f t="shared" si="198"/>
        <v>35.378528822444885</v>
      </c>
      <c r="AK255" s="97">
        <f t="shared" si="198"/>
        <v>40.685308145811618</v>
      </c>
      <c r="AL255" s="97">
        <f t="shared" si="198"/>
        <v>46.78810436768336</v>
      </c>
      <c r="AM255" s="97">
        <f t="shared" si="198"/>
        <v>53.806320022835862</v>
      </c>
      <c r="AN255" s="97">
        <f t="shared" si="198"/>
        <v>61.877268026261234</v>
      </c>
      <c r="AO255" s="97">
        <f t="shared" si="198"/>
        <v>71.158858230200408</v>
      </c>
      <c r="AP255" s="97">
        <f t="shared" si="198"/>
        <v>81.83268696473047</v>
      </c>
      <c r="AQ255" s="97">
        <f t="shared" si="198"/>
        <v>94.107590009440031</v>
      </c>
      <c r="AR255" s="97">
        <f t="shared" si="198"/>
        <v>108.22372851085603</v>
      </c>
      <c r="AS255" s="97">
        <f t="shared" si="198"/>
        <v>124.45728778748443</v>
      </c>
      <c r="AT255" s="97">
        <f t="shared" si="198"/>
        <v>143.12588095560707</v>
      </c>
      <c r="AU255" s="97">
        <f t="shared" si="198"/>
        <v>164.59476309894814</v>
      </c>
      <c r="AV255" s="97">
        <f t="shared" si="198"/>
        <v>189.28397756379033</v>
      </c>
      <c r="AW255" s="97">
        <f t="shared" si="198"/>
        <v>217.67657419835885</v>
      </c>
      <c r="AX255" s="97">
        <f t="shared" si="198"/>
        <v>250.32806032811266</v>
      </c>
      <c r="AY255" s="97">
        <f t="shared" si="198"/>
        <v>287.87726937732953</v>
      </c>
      <c r="AZ255" s="97">
        <f t="shared" si="198"/>
        <v>331.05885978392894</v>
      </c>
      <c r="BA255" s="97">
        <f t="shared" si="198"/>
        <v>380.71768875151827</v>
      </c>
      <c r="BB255" s="97">
        <f t="shared" si="198"/>
        <v>437.825342064246</v>
      </c>
      <c r="BC255" s="97">
        <f t="shared" ref="BC255:CH255" si="199">BB255*(1+$B$264)</f>
        <v>503.49914337388287</v>
      </c>
      <c r="BD255" s="97">
        <f t="shared" si="199"/>
        <v>579.02401487996531</v>
      </c>
      <c r="BE255" s="97">
        <f t="shared" si="199"/>
        <v>665.87761711196003</v>
      </c>
      <c r="BF255" s="97">
        <f t="shared" si="199"/>
        <v>765.75925967875401</v>
      </c>
      <c r="BG255" s="97">
        <f t="shared" si="199"/>
        <v>880.62314863056702</v>
      </c>
      <c r="BH255" s="97">
        <f t="shared" si="199"/>
        <v>1012.716620925152</v>
      </c>
      <c r="BI255" s="97">
        <f t="shared" si="199"/>
        <v>1164.6241140639247</v>
      </c>
      <c r="BJ255" s="97">
        <f t="shared" si="199"/>
        <v>1339.3177311735133</v>
      </c>
      <c r="BK255" s="97">
        <f t="shared" si="199"/>
        <v>1540.2153908495402</v>
      </c>
      <c r="BL255" s="97">
        <f t="shared" si="199"/>
        <v>1771.2476994769711</v>
      </c>
      <c r="BM255" s="97">
        <f t="shared" si="199"/>
        <v>2036.9348543985166</v>
      </c>
      <c r="BN255" s="97">
        <f t="shared" si="199"/>
        <v>2342.4750825582937</v>
      </c>
      <c r="BO255" s="97">
        <f t="shared" si="199"/>
        <v>2693.8463449420374</v>
      </c>
      <c r="BP255" s="97">
        <f t="shared" si="199"/>
        <v>3097.9232966833429</v>
      </c>
      <c r="BQ255" s="97">
        <f t="shared" si="199"/>
        <v>3562.6117911858441</v>
      </c>
      <c r="BR255" s="97">
        <f t="shared" si="199"/>
        <v>4097.0035598637205</v>
      </c>
      <c r="BS255" s="97">
        <f t="shared" si="199"/>
        <v>4711.5540938432787</v>
      </c>
      <c r="BT255" s="97">
        <f t="shared" si="199"/>
        <v>5418.2872079197705</v>
      </c>
      <c r="BU255" s="97">
        <f t="shared" si="199"/>
        <v>6231.0302891077354</v>
      </c>
      <c r="BV255" s="97">
        <f t="shared" si="199"/>
        <v>7165.6848324738949</v>
      </c>
      <c r="BW255" s="97">
        <f t="shared" si="199"/>
        <v>8240.5375573449783</v>
      </c>
      <c r="BX255" s="97">
        <f t="shared" si="199"/>
        <v>9476.618190946725</v>
      </c>
      <c r="BY255" s="97">
        <f t="shared" si="199"/>
        <v>10898.110919588733</v>
      </c>
      <c r="BZ255" s="97">
        <f t="shared" si="199"/>
        <v>12532.827557527042</v>
      </c>
      <c r="CA255" s="97">
        <f t="shared" si="199"/>
        <v>14412.751691156096</v>
      </c>
      <c r="CB255" s="97">
        <f t="shared" si="199"/>
        <v>16574.664444829508</v>
      </c>
      <c r="CC255" s="97">
        <f t="shared" si="199"/>
        <v>19060.864111553932</v>
      </c>
      <c r="CD255" s="97">
        <f t="shared" si="199"/>
        <v>21919.99372828702</v>
      </c>
      <c r="CE255" s="97">
        <f t="shared" si="199"/>
        <v>25207.992787530071</v>
      </c>
      <c r="CF255" s="97">
        <f t="shared" si="199"/>
        <v>28989.191705659578</v>
      </c>
      <c r="CG255" s="97">
        <f t="shared" si="199"/>
        <v>33337.570461508512</v>
      </c>
      <c r="CH255" s="97">
        <f t="shared" si="199"/>
        <v>38338.206030734786</v>
      </c>
      <c r="CI255" s="97">
        <f t="shared" ref="CI255:CS255" si="200">CH255*(1+$B$264)</f>
        <v>44088.936935345002</v>
      </c>
      <c r="CJ255" s="97">
        <f t="shared" si="200"/>
        <v>50702.277475646748</v>
      </c>
      <c r="CK255" s="97">
        <f t="shared" si="200"/>
        <v>58307.619096993752</v>
      </c>
      <c r="CL255" s="97">
        <f t="shared" si="200"/>
        <v>67053.761961542812</v>
      </c>
      <c r="CM255" s="97">
        <f t="shared" si="200"/>
        <v>77111.826255774227</v>
      </c>
      <c r="CN255" s="97">
        <f t="shared" si="200"/>
        <v>88678.600194140352</v>
      </c>
      <c r="CO255" s="97">
        <f t="shared" si="200"/>
        <v>101980.39022326139</v>
      </c>
      <c r="CP255" s="97">
        <f t="shared" si="200"/>
        <v>117277.44875675059</v>
      </c>
      <c r="CQ255" s="97">
        <f t="shared" si="200"/>
        <v>134869.06607026316</v>
      </c>
      <c r="CR255" s="97">
        <f t="shared" si="200"/>
        <v>155099.42598080263</v>
      </c>
      <c r="CS255" s="97">
        <f t="shared" si="200"/>
        <v>178364.33987792302</v>
      </c>
    </row>
    <row r="256" spans="1:97" ht="14.25" customHeight="1" x14ac:dyDescent="0.35">
      <c r="A256" s="72" t="s">
        <v>203</v>
      </c>
      <c r="B256" s="97">
        <v>0</v>
      </c>
      <c r="C256" s="97">
        <v>0</v>
      </c>
      <c r="D256" s="97">
        <v>0</v>
      </c>
      <c r="E256" s="97">
        <v>0</v>
      </c>
      <c r="F256" s="97">
        <v>0</v>
      </c>
      <c r="G256" s="97">
        <v>0</v>
      </c>
      <c r="H256" s="97">
        <v>0</v>
      </c>
      <c r="I256" s="97">
        <v>0</v>
      </c>
      <c r="J256" s="97">
        <v>0</v>
      </c>
      <c r="K256" s="97">
        <v>0</v>
      </c>
      <c r="L256" s="97">
        <v>0</v>
      </c>
      <c r="M256" s="97">
        <v>0</v>
      </c>
      <c r="N256" s="97">
        <v>0</v>
      </c>
      <c r="O256" s="97">
        <v>0</v>
      </c>
      <c r="P256" s="97">
        <v>0</v>
      </c>
      <c r="Q256" s="97">
        <v>0</v>
      </c>
      <c r="R256" s="97">
        <v>0</v>
      </c>
      <c r="S256" s="97">
        <v>0</v>
      </c>
      <c r="T256" s="97">
        <v>0</v>
      </c>
      <c r="U256" s="97">
        <v>0</v>
      </c>
      <c r="V256" s="97">
        <v>5</v>
      </c>
      <c r="W256" s="97">
        <f t="shared" ref="W256:BB256" si="201">V256*(1+$B$264)</f>
        <v>5.75</v>
      </c>
      <c r="X256" s="97">
        <f t="shared" si="201"/>
        <v>6.6124999999999998</v>
      </c>
      <c r="Y256" s="97">
        <f t="shared" si="201"/>
        <v>7.6043749999999992</v>
      </c>
      <c r="Z256" s="97">
        <f t="shared" si="201"/>
        <v>8.7450312499999985</v>
      </c>
      <c r="AA256" s="97">
        <f t="shared" si="201"/>
        <v>10.056785937499997</v>
      </c>
      <c r="AB256" s="97">
        <f t="shared" si="201"/>
        <v>11.565303828124996</v>
      </c>
      <c r="AC256" s="97">
        <f t="shared" si="201"/>
        <v>13.300099402343745</v>
      </c>
      <c r="AD256" s="97">
        <f t="shared" si="201"/>
        <v>15.295114312695306</v>
      </c>
      <c r="AE256" s="97">
        <f t="shared" si="201"/>
        <v>17.589381459599601</v>
      </c>
      <c r="AF256" s="97">
        <f t="shared" si="201"/>
        <v>20.22778867853954</v>
      </c>
      <c r="AG256" s="97">
        <f t="shared" si="201"/>
        <v>23.26195698032047</v>
      </c>
      <c r="AH256" s="97">
        <f t="shared" si="201"/>
        <v>26.751250527368537</v>
      </c>
      <c r="AI256" s="97">
        <f t="shared" si="201"/>
        <v>30.763938106473816</v>
      </c>
      <c r="AJ256" s="97">
        <f t="shared" si="201"/>
        <v>35.378528822444885</v>
      </c>
      <c r="AK256" s="97">
        <f t="shared" si="201"/>
        <v>40.685308145811618</v>
      </c>
      <c r="AL256" s="97">
        <f t="shared" si="201"/>
        <v>46.78810436768336</v>
      </c>
      <c r="AM256" s="97">
        <f t="shared" si="201"/>
        <v>53.806320022835862</v>
      </c>
      <c r="AN256" s="97">
        <f t="shared" si="201"/>
        <v>61.877268026261234</v>
      </c>
      <c r="AO256" s="97">
        <f t="shared" si="201"/>
        <v>71.158858230200408</v>
      </c>
      <c r="AP256" s="97">
        <f t="shared" si="201"/>
        <v>81.83268696473047</v>
      </c>
      <c r="AQ256" s="97">
        <f t="shared" si="201"/>
        <v>94.107590009440031</v>
      </c>
      <c r="AR256" s="97">
        <f t="shared" si="201"/>
        <v>108.22372851085603</v>
      </c>
      <c r="AS256" s="97">
        <f t="shared" si="201"/>
        <v>124.45728778748443</v>
      </c>
      <c r="AT256" s="97">
        <f t="shared" si="201"/>
        <v>143.12588095560707</v>
      </c>
      <c r="AU256" s="97">
        <f t="shared" si="201"/>
        <v>164.59476309894814</v>
      </c>
      <c r="AV256" s="97">
        <f t="shared" si="201"/>
        <v>189.28397756379033</v>
      </c>
      <c r="AW256" s="97">
        <f t="shared" si="201"/>
        <v>217.67657419835885</v>
      </c>
      <c r="AX256" s="97">
        <f t="shared" si="201"/>
        <v>250.32806032811266</v>
      </c>
      <c r="AY256" s="97">
        <f t="shared" si="201"/>
        <v>287.87726937732953</v>
      </c>
      <c r="AZ256" s="97">
        <f t="shared" si="201"/>
        <v>331.05885978392894</v>
      </c>
      <c r="BA256" s="97">
        <f t="shared" si="201"/>
        <v>380.71768875151827</v>
      </c>
      <c r="BB256" s="97">
        <f t="shared" si="201"/>
        <v>437.825342064246</v>
      </c>
      <c r="BC256" s="97">
        <f t="shared" ref="BC256:CH256" si="202">BB256*(1+$B$264)</f>
        <v>503.49914337388287</v>
      </c>
      <c r="BD256" s="97">
        <f t="shared" si="202"/>
        <v>579.02401487996531</v>
      </c>
      <c r="BE256" s="97">
        <f t="shared" si="202"/>
        <v>665.87761711196003</v>
      </c>
      <c r="BF256" s="97">
        <f t="shared" si="202"/>
        <v>765.75925967875401</v>
      </c>
      <c r="BG256" s="97">
        <f t="shared" si="202"/>
        <v>880.62314863056702</v>
      </c>
      <c r="BH256" s="97">
        <f t="shared" si="202"/>
        <v>1012.716620925152</v>
      </c>
      <c r="BI256" s="97">
        <f t="shared" si="202"/>
        <v>1164.6241140639247</v>
      </c>
      <c r="BJ256" s="97">
        <f t="shared" si="202"/>
        <v>1339.3177311735133</v>
      </c>
      <c r="BK256" s="97">
        <f t="shared" si="202"/>
        <v>1540.2153908495402</v>
      </c>
      <c r="BL256" s="97">
        <f t="shared" si="202"/>
        <v>1771.2476994769711</v>
      </c>
      <c r="BM256" s="97">
        <f t="shared" si="202"/>
        <v>2036.9348543985166</v>
      </c>
      <c r="BN256" s="97">
        <f t="shared" si="202"/>
        <v>2342.4750825582937</v>
      </c>
      <c r="BO256" s="97">
        <f t="shared" si="202"/>
        <v>2693.8463449420374</v>
      </c>
      <c r="BP256" s="97">
        <f t="shared" si="202"/>
        <v>3097.9232966833429</v>
      </c>
      <c r="BQ256" s="97">
        <f t="shared" si="202"/>
        <v>3562.6117911858441</v>
      </c>
      <c r="BR256" s="97">
        <f t="shared" si="202"/>
        <v>4097.0035598637205</v>
      </c>
      <c r="BS256" s="97">
        <f t="shared" si="202"/>
        <v>4711.5540938432787</v>
      </c>
      <c r="BT256" s="97">
        <f t="shared" si="202"/>
        <v>5418.2872079197705</v>
      </c>
      <c r="BU256" s="97">
        <f t="shared" si="202"/>
        <v>6231.0302891077354</v>
      </c>
      <c r="BV256" s="97">
        <f t="shared" si="202"/>
        <v>7165.6848324738949</v>
      </c>
      <c r="BW256" s="97">
        <f t="shared" si="202"/>
        <v>8240.5375573449783</v>
      </c>
      <c r="BX256" s="97">
        <f t="shared" si="202"/>
        <v>9476.618190946725</v>
      </c>
      <c r="BY256" s="97">
        <f t="shared" si="202"/>
        <v>10898.110919588733</v>
      </c>
      <c r="BZ256" s="97">
        <f t="shared" si="202"/>
        <v>12532.827557527042</v>
      </c>
      <c r="CA256" s="97">
        <f t="shared" si="202"/>
        <v>14412.751691156096</v>
      </c>
      <c r="CB256" s="97">
        <f t="shared" si="202"/>
        <v>16574.664444829508</v>
      </c>
      <c r="CC256" s="97">
        <f t="shared" si="202"/>
        <v>19060.864111553932</v>
      </c>
      <c r="CD256" s="97">
        <f t="shared" si="202"/>
        <v>21919.99372828702</v>
      </c>
      <c r="CE256" s="97">
        <f t="shared" si="202"/>
        <v>25207.992787530071</v>
      </c>
      <c r="CF256" s="97">
        <f t="shared" si="202"/>
        <v>28989.191705659578</v>
      </c>
      <c r="CG256" s="97">
        <f t="shared" si="202"/>
        <v>33337.570461508512</v>
      </c>
      <c r="CH256" s="97">
        <f t="shared" si="202"/>
        <v>38338.206030734786</v>
      </c>
      <c r="CI256" s="97">
        <f t="shared" ref="CI256:CS256" si="203">CH256*(1+$B$264)</f>
        <v>44088.936935345002</v>
      </c>
      <c r="CJ256" s="97">
        <f t="shared" si="203"/>
        <v>50702.277475646748</v>
      </c>
      <c r="CK256" s="97">
        <f t="shared" si="203"/>
        <v>58307.619096993752</v>
      </c>
      <c r="CL256" s="97">
        <f t="shared" si="203"/>
        <v>67053.761961542812</v>
      </c>
      <c r="CM256" s="97">
        <f t="shared" si="203"/>
        <v>77111.826255774227</v>
      </c>
      <c r="CN256" s="97">
        <f t="shared" si="203"/>
        <v>88678.600194140352</v>
      </c>
      <c r="CO256" s="97">
        <f t="shared" si="203"/>
        <v>101980.39022326139</v>
      </c>
      <c r="CP256" s="97">
        <f t="shared" si="203"/>
        <v>117277.44875675059</v>
      </c>
      <c r="CQ256" s="97">
        <f t="shared" si="203"/>
        <v>134869.06607026316</v>
      </c>
      <c r="CR256" s="97">
        <f t="shared" si="203"/>
        <v>155099.42598080263</v>
      </c>
      <c r="CS256" s="97">
        <f t="shared" si="203"/>
        <v>178364.33987792302</v>
      </c>
    </row>
    <row r="257" spans="1:97" ht="14.25" customHeight="1" x14ac:dyDescent="0.35">
      <c r="A257" s="72" t="s">
        <v>225</v>
      </c>
      <c r="B257" s="97">
        <v>0</v>
      </c>
      <c r="C257" s="97">
        <v>0</v>
      </c>
      <c r="D257" s="97">
        <v>0</v>
      </c>
      <c r="E257" s="97">
        <v>0</v>
      </c>
      <c r="F257" s="97">
        <v>0</v>
      </c>
      <c r="G257" s="97">
        <v>0</v>
      </c>
      <c r="H257" s="97">
        <v>0</v>
      </c>
      <c r="I257" s="97">
        <v>0</v>
      </c>
      <c r="J257" s="97">
        <v>0</v>
      </c>
      <c r="K257" s="97">
        <v>0</v>
      </c>
      <c r="L257" s="97">
        <v>0</v>
      </c>
      <c r="M257" s="97">
        <v>0</v>
      </c>
      <c r="N257" s="97">
        <v>0</v>
      </c>
      <c r="O257" s="97">
        <v>0</v>
      </c>
      <c r="P257" s="97">
        <v>0</v>
      </c>
      <c r="Q257" s="97">
        <v>0</v>
      </c>
      <c r="R257" s="97">
        <v>0</v>
      </c>
      <c r="S257" s="97">
        <v>0</v>
      </c>
      <c r="T257" s="97">
        <v>0</v>
      </c>
      <c r="U257" s="97">
        <v>0</v>
      </c>
      <c r="V257" s="97">
        <v>5</v>
      </c>
      <c r="W257" s="97">
        <f t="shared" ref="W257:BB257" si="204">V257*(1+$B$264)</f>
        <v>5.75</v>
      </c>
      <c r="X257" s="97">
        <f t="shared" si="204"/>
        <v>6.6124999999999998</v>
      </c>
      <c r="Y257" s="97">
        <f t="shared" si="204"/>
        <v>7.6043749999999992</v>
      </c>
      <c r="Z257" s="97">
        <f t="shared" si="204"/>
        <v>8.7450312499999985</v>
      </c>
      <c r="AA257" s="97">
        <f t="shared" si="204"/>
        <v>10.056785937499997</v>
      </c>
      <c r="AB257" s="97">
        <f t="shared" si="204"/>
        <v>11.565303828124996</v>
      </c>
      <c r="AC257" s="97">
        <f t="shared" si="204"/>
        <v>13.300099402343745</v>
      </c>
      <c r="AD257" s="97">
        <f t="shared" si="204"/>
        <v>15.295114312695306</v>
      </c>
      <c r="AE257" s="97">
        <f t="shared" si="204"/>
        <v>17.589381459599601</v>
      </c>
      <c r="AF257" s="97">
        <f t="shared" si="204"/>
        <v>20.22778867853954</v>
      </c>
      <c r="AG257" s="97">
        <f t="shared" si="204"/>
        <v>23.26195698032047</v>
      </c>
      <c r="AH257" s="97">
        <f t="shared" si="204"/>
        <v>26.751250527368537</v>
      </c>
      <c r="AI257" s="97">
        <f t="shared" si="204"/>
        <v>30.763938106473816</v>
      </c>
      <c r="AJ257" s="97">
        <f t="shared" si="204"/>
        <v>35.378528822444885</v>
      </c>
      <c r="AK257" s="97">
        <f t="shared" si="204"/>
        <v>40.685308145811618</v>
      </c>
      <c r="AL257" s="97">
        <f t="shared" si="204"/>
        <v>46.78810436768336</v>
      </c>
      <c r="AM257" s="97">
        <f t="shared" si="204"/>
        <v>53.806320022835862</v>
      </c>
      <c r="AN257" s="97">
        <f t="shared" si="204"/>
        <v>61.877268026261234</v>
      </c>
      <c r="AO257" s="97">
        <f t="shared" si="204"/>
        <v>71.158858230200408</v>
      </c>
      <c r="AP257" s="97">
        <f t="shared" si="204"/>
        <v>81.83268696473047</v>
      </c>
      <c r="AQ257" s="97">
        <f t="shared" si="204"/>
        <v>94.107590009440031</v>
      </c>
      <c r="AR257" s="97">
        <f t="shared" si="204"/>
        <v>108.22372851085603</v>
      </c>
      <c r="AS257" s="97">
        <f t="shared" si="204"/>
        <v>124.45728778748443</v>
      </c>
      <c r="AT257" s="97">
        <f t="shared" si="204"/>
        <v>143.12588095560707</v>
      </c>
      <c r="AU257" s="97">
        <f t="shared" si="204"/>
        <v>164.59476309894814</v>
      </c>
      <c r="AV257" s="97">
        <f t="shared" si="204"/>
        <v>189.28397756379033</v>
      </c>
      <c r="AW257" s="97">
        <f t="shared" si="204"/>
        <v>217.67657419835885</v>
      </c>
      <c r="AX257" s="97">
        <f t="shared" si="204"/>
        <v>250.32806032811266</v>
      </c>
      <c r="AY257" s="97">
        <f t="shared" si="204"/>
        <v>287.87726937732953</v>
      </c>
      <c r="AZ257" s="97">
        <f t="shared" si="204"/>
        <v>331.05885978392894</v>
      </c>
      <c r="BA257" s="97">
        <f t="shared" si="204"/>
        <v>380.71768875151827</v>
      </c>
      <c r="BB257" s="97">
        <f t="shared" si="204"/>
        <v>437.825342064246</v>
      </c>
      <c r="BC257" s="97">
        <f t="shared" ref="BC257:CH257" si="205">BB257*(1+$B$264)</f>
        <v>503.49914337388287</v>
      </c>
      <c r="BD257" s="97">
        <f t="shared" si="205"/>
        <v>579.02401487996531</v>
      </c>
      <c r="BE257" s="97">
        <f t="shared" si="205"/>
        <v>665.87761711196003</v>
      </c>
      <c r="BF257" s="97">
        <f t="shared" si="205"/>
        <v>765.75925967875401</v>
      </c>
      <c r="BG257" s="97">
        <f t="shared" si="205"/>
        <v>880.62314863056702</v>
      </c>
      <c r="BH257" s="97">
        <f t="shared" si="205"/>
        <v>1012.716620925152</v>
      </c>
      <c r="BI257" s="97">
        <f t="shared" si="205"/>
        <v>1164.6241140639247</v>
      </c>
      <c r="BJ257" s="97">
        <f t="shared" si="205"/>
        <v>1339.3177311735133</v>
      </c>
      <c r="BK257" s="97">
        <f t="shared" si="205"/>
        <v>1540.2153908495402</v>
      </c>
      <c r="BL257" s="97">
        <f t="shared" si="205"/>
        <v>1771.2476994769711</v>
      </c>
      <c r="BM257" s="97">
        <f t="shared" si="205"/>
        <v>2036.9348543985166</v>
      </c>
      <c r="BN257" s="97">
        <f t="shared" si="205"/>
        <v>2342.4750825582937</v>
      </c>
      <c r="BO257" s="97">
        <f t="shared" si="205"/>
        <v>2693.8463449420374</v>
      </c>
      <c r="BP257" s="97">
        <f t="shared" si="205"/>
        <v>3097.9232966833429</v>
      </c>
      <c r="BQ257" s="97">
        <f t="shared" si="205"/>
        <v>3562.6117911858441</v>
      </c>
      <c r="BR257" s="97">
        <f t="shared" si="205"/>
        <v>4097.0035598637205</v>
      </c>
      <c r="BS257" s="97">
        <f t="shared" si="205"/>
        <v>4711.5540938432787</v>
      </c>
      <c r="BT257" s="97">
        <f t="shared" si="205"/>
        <v>5418.2872079197705</v>
      </c>
      <c r="BU257" s="97">
        <f t="shared" si="205"/>
        <v>6231.0302891077354</v>
      </c>
      <c r="BV257" s="97">
        <f t="shared" si="205"/>
        <v>7165.6848324738949</v>
      </c>
      <c r="BW257" s="97">
        <f t="shared" si="205"/>
        <v>8240.5375573449783</v>
      </c>
      <c r="BX257" s="97">
        <f t="shared" si="205"/>
        <v>9476.618190946725</v>
      </c>
      <c r="BY257" s="97">
        <f t="shared" si="205"/>
        <v>10898.110919588733</v>
      </c>
      <c r="BZ257" s="97">
        <f t="shared" si="205"/>
        <v>12532.827557527042</v>
      </c>
      <c r="CA257" s="97">
        <f t="shared" si="205"/>
        <v>14412.751691156096</v>
      </c>
      <c r="CB257" s="97">
        <f t="shared" si="205"/>
        <v>16574.664444829508</v>
      </c>
      <c r="CC257" s="97">
        <f t="shared" si="205"/>
        <v>19060.864111553932</v>
      </c>
      <c r="CD257" s="97">
        <f t="shared" si="205"/>
        <v>21919.99372828702</v>
      </c>
      <c r="CE257" s="97">
        <f t="shared" si="205"/>
        <v>25207.992787530071</v>
      </c>
      <c r="CF257" s="97">
        <f t="shared" si="205"/>
        <v>28989.191705659578</v>
      </c>
      <c r="CG257" s="97">
        <f t="shared" si="205"/>
        <v>33337.570461508512</v>
      </c>
      <c r="CH257" s="97">
        <f t="shared" si="205"/>
        <v>38338.206030734786</v>
      </c>
      <c r="CI257" s="97">
        <f t="shared" ref="CI257:CS257" si="206">CH257*(1+$B$264)</f>
        <v>44088.936935345002</v>
      </c>
      <c r="CJ257" s="97">
        <f t="shared" si="206"/>
        <v>50702.277475646748</v>
      </c>
      <c r="CK257" s="97">
        <f t="shared" si="206"/>
        <v>58307.619096993752</v>
      </c>
      <c r="CL257" s="97">
        <f t="shared" si="206"/>
        <v>67053.761961542812</v>
      </c>
      <c r="CM257" s="97">
        <f t="shared" si="206"/>
        <v>77111.826255774227</v>
      </c>
      <c r="CN257" s="97">
        <f t="shared" si="206"/>
        <v>88678.600194140352</v>
      </c>
      <c r="CO257" s="97">
        <f t="shared" si="206"/>
        <v>101980.39022326139</v>
      </c>
      <c r="CP257" s="97">
        <f t="shared" si="206"/>
        <v>117277.44875675059</v>
      </c>
      <c r="CQ257" s="97">
        <f t="shared" si="206"/>
        <v>134869.06607026316</v>
      </c>
      <c r="CR257" s="97">
        <f t="shared" si="206"/>
        <v>155099.42598080263</v>
      </c>
      <c r="CS257" s="97">
        <f t="shared" si="206"/>
        <v>178364.33987792302</v>
      </c>
    </row>
    <row r="258" spans="1:97" ht="14.25" customHeight="1" x14ac:dyDescent="0.35">
      <c r="A258" s="72" t="s">
        <v>204</v>
      </c>
      <c r="B258" s="97">
        <v>0</v>
      </c>
      <c r="C258" s="97">
        <v>0</v>
      </c>
      <c r="D258" s="97">
        <v>0</v>
      </c>
      <c r="E258" s="97">
        <v>0</v>
      </c>
      <c r="F258" s="97">
        <v>0</v>
      </c>
      <c r="G258" s="97">
        <v>0</v>
      </c>
      <c r="H258" s="97">
        <v>0</v>
      </c>
      <c r="I258" s="97">
        <v>0</v>
      </c>
      <c r="J258" s="97">
        <v>0</v>
      </c>
      <c r="K258" s="97">
        <v>0</v>
      </c>
      <c r="L258" s="97">
        <v>0</v>
      </c>
      <c r="M258" s="97">
        <v>0</v>
      </c>
      <c r="N258" s="97">
        <v>0</v>
      </c>
      <c r="O258" s="97">
        <v>0</v>
      </c>
      <c r="P258" s="97">
        <v>0</v>
      </c>
      <c r="Q258" s="97">
        <v>0</v>
      </c>
      <c r="R258" s="97">
        <v>0</v>
      </c>
      <c r="S258" s="97">
        <v>0</v>
      </c>
      <c r="T258" s="97">
        <v>0</v>
      </c>
      <c r="U258" s="97">
        <v>0</v>
      </c>
      <c r="V258" s="97">
        <v>5</v>
      </c>
      <c r="W258" s="97">
        <f t="shared" ref="W258:BB258" si="207">V258*(1+$B$264)</f>
        <v>5.75</v>
      </c>
      <c r="X258" s="97">
        <f t="shared" si="207"/>
        <v>6.6124999999999998</v>
      </c>
      <c r="Y258" s="97">
        <f t="shared" si="207"/>
        <v>7.6043749999999992</v>
      </c>
      <c r="Z258" s="97">
        <f t="shared" si="207"/>
        <v>8.7450312499999985</v>
      </c>
      <c r="AA258" s="97">
        <f t="shared" si="207"/>
        <v>10.056785937499997</v>
      </c>
      <c r="AB258" s="97">
        <f t="shared" si="207"/>
        <v>11.565303828124996</v>
      </c>
      <c r="AC258" s="97">
        <f t="shared" si="207"/>
        <v>13.300099402343745</v>
      </c>
      <c r="AD258" s="97">
        <f t="shared" si="207"/>
        <v>15.295114312695306</v>
      </c>
      <c r="AE258" s="97">
        <f t="shared" si="207"/>
        <v>17.589381459599601</v>
      </c>
      <c r="AF258" s="97">
        <f t="shared" si="207"/>
        <v>20.22778867853954</v>
      </c>
      <c r="AG258" s="97">
        <f t="shared" si="207"/>
        <v>23.26195698032047</v>
      </c>
      <c r="AH258" s="97">
        <f t="shared" si="207"/>
        <v>26.751250527368537</v>
      </c>
      <c r="AI258" s="97">
        <f t="shared" si="207"/>
        <v>30.763938106473816</v>
      </c>
      <c r="AJ258" s="97">
        <f t="shared" si="207"/>
        <v>35.378528822444885</v>
      </c>
      <c r="AK258" s="97">
        <f t="shared" si="207"/>
        <v>40.685308145811618</v>
      </c>
      <c r="AL258" s="97">
        <f t="shared" si="207"/>
        <v>46.78810436768336</v>
      </c>
      <c r="AM258" s="97">
        <f t="shared" si="207"/>
        <v>53.806320022835862</v>
      </c>
      <c r="AN258" s="97">
        <f t="shared" si="207"/>
        <v>61.877268026261234</v>
      </c>
      <c r="AO258" s="97">
        <f t="shared" si="207"/>
        <v>71.158858230200408</v>
      </c>
      <c r="AP258" s="97">
        <f t="shared" si="207"/>
        <v>81.83268696473047</v>
      </c>
      <c r="AQ258" s="97">
        <f t="shared" si="207"/>
        <v>94.107590009440031</v>
      </c>
      <c r="AR258" s="97">
        <f t="shared" si="207"/>
        <v>108.22372851085603</v>
      </c>
      <c r="AS258" s="97">
        <f t="shared" si="207"/>
        <v>124.45728778748443</v>
      </c>
      <c r="AT258" s="97">
        <f t="shared" si="207"/>
        <v>143.12588095560707</v>
      </c>
      <c r="AU258" s="97">
        <f t="shared" si="207"/>
        <v>164.59476309894814</v>
      </c>
      <c r="AV258" s="97">
        <f t="shared" si="207"/>
        <v>189.28397756379033</v>
      </c>
      <c r="AW258" s="97">
        <f t="shared" si="207"/>
        <v>217.67657419835885</v>
      </c>
      <c r="AX258" s="97">
        <f t="shared" si="207"/>
        <v>250.32806032811266</v>
      </c>
      <c r="AY258" s="97">
        <f t="shared" si="207"/>
        <v>287.87726937732953</v>
      </c>
      <c r="AZ258" s="97">
        <f t="shared" si="207"/>
        <v>331.05885978392894</v>
      </c>
      <c r="BA258" s="97">
        <f t="shared" si="207"/>
        <v>380.71768875151827</v>
      </c>
      <c r="BB258" s="97">
        <f t="shared" si="207"/>
        <v>437.825342064246</v>
      </c>
      <c r="BC258" s="97">
        <f t="shared" ref="BC258:CH258" si="208">BB258*(1+$B$264)</f>
        <v>503.49914337388287</v>
      </c>
      <c r="BD258" s="97">
        <f t="shared" si="208"/>
        <v>579.02401487996531</v>
      </c>
      <c r="BE258" s="97">
        <f t="shared" si="208"/>
        <v>665.87761711196003</v>
      </c>
      <c r="BF258" s="97">
        <f t="shared" si="208"/>
        <v>765.75925967875401</v>
      </c>
      <c r="BG258" s="97">
        <f t="shared" si="208"/>
        <v>880.62314863056702</v>
      </c>
      <c r="BH258" s="97">
        <f t="shared" si="208"/>
        <v>1012.716620925152</v>
      </c>
      <c r="BI258" s="97">
        <f t="shared" si="208"/>
        <v>1164.6241140639247</v>
      </c>
      <c r="BJ258" s="97">
        <f t="shared" si="208"/>
        <v>1339.3177311735133</v>
      </c>
      <c r="BK258" s="97">
        <f t="shared" si="208"/>
        <v>1540.2153908495402</v>
      </c>
      <c r="BL258" s="97">
        <f t="shared" si="208"/>
        <v>1771.2476994769711</v>
      </c>
      <c r="BM258" s="97">
        <f t="shared" si="208"/>
        <v>2036.9348543985166</v>
      </c>
      <c r="BN258" s="97">
        <f t="shared" si="208"/>
        <v>2342.4750825582937</v>
      </c>
      <c r="BO258" s="97">
        <f t="shared" si="208"/>
        <v>2693.8463449420374</v>
      </c>
      <c r="BP258" s="97">
        <f t="shared" si="208"/>
        <v>3097.9232966833429</v>
      </c>
      <c r="BQ258" s="97">
        <f t="shared" si="208"/>
        <v>3562.6117911858441</v>
      </c>
      <c r="BR258" s="97">
        <f t="shared" si="208"/>
        <v>4097.0035598637205</v>
      </c>
      <c r="BS258" s="97">
        <f t="shared" si="208"/>
        <v>4711.5540938432787</v>
      </c>
      <c r="BT258" s="97">
        <f t="shared" si="208"/>
        <v>5418.2872079197705</v>
      </c>
      <c r="BU258" s="97">
        <f t="shared" si="208"/>
        <v>6231.0302891077354</v>
      </c>
      <c r="BV258" s="97">
        <f t="shared" si="208"/>
        <v>7165.6848324738949</v>
      </c>
      <c r="BW258" s="97">
        <f t="shared" si="208"/>
        <v>8240.5375573449783</v>
      </c>
      <c r="BX258" s="97">
        <f t="shared" si="208"/>
        <v>9476.618190946725</v>
      </c>
      <c r="BY258" s="97">
        <f t="shared" si="208"/>
        <v>10898.110919588733</v>
      </c>
      <c r="BZ258" s="97">
        <f t="shared" si="208"/>
        <v>12532.827557527042</v>
      </c>
      <c r="CA258" s="97">
        <f t="shared" si="208"/>
        <v>14412.751691156096</v>
      </c>
      <c r="CB258" s="97">
        <f t="shared" si="208"/>
        <v>16574.664444829508</v>
      </c>
      <c r="CC258" s="97">
        <f t="shared" si="208"/>
        <v>19060.864111553932</v>
      </c>
      <c r="CD258" s="97">
        <f t="shared" si="208"/>
        <v>21919.99372828702</v>
      </c>
      <c r="CE258" s="97">
        <f t="shared" si="208"/>
        <v>25207.992787530071</v>
      </c>
      <c r="CF258" s="97">
        <f t="shared" si="208"/>
        <v>28989.191705659578</v>
      </c>
      <c r="CG258" s="97">
        <f t="shared" si="208"/>
        <v>33337.570461508512</v>
      </c>
      <c r="CH258" s="97">
        <f t="shared" si="208"/>
        <v>38338.206030734786</v>
      </c>
      <c r="CI258" s="97">
        <f t="shared" ref="CI258:CS258" si="209">CH258*(1+$B$264)</f>
        <v>44088.936935345002</v>
      </c>
      <c r="CJ258" s="97">
        <f t="shared" si="209"/>
        <v>50702.277475646748</v>
      </c>
      <c r="CK258" s="97">
        <f t="shared" si="209"/>
        <v>58307.619096993752</v>
      </c>
      <c r="CL258" s="97">
        <f t="shared" si="209"/>
        <v>67053.761961542812</v>
      </c>
      <c r="CM258" s="97">
        <f t="shared" si="209"/>
        <v>77111.826255774227</v>
      </c>
      <c r="CN258" s="97">
        <f t="shared" si="209"/>
        <v>88678.600194140352</v>
      </c>
      <c r="CO258" s="97">
        <f t="shared" si="209"/>
        <v>101980.39022326139</v>
      </c>
      <c r="CP258" s="97">
        <f t="shared" si="209"/>
        <v>117277.44875675059</v>
      </c>
      <c r="CQ258" s="97">
        <f t="shared" si="209"/>
        <v>134869.06607026316</v>
      </c>
      <c r="CR258" s="97">
        <f t="shared" si="209"/>
        <v>155099.42598080263</v>
      </c>
      <c r="CS258" s="97">
        <f t="shared" si="209"/>
        <v>178364.33987792302</v>
      </c>
    </row>
    <row r="259" spans="1:97" ht="14.25" customHeight="1" x14ac:dyDescent="0.35">
      <c r="A259" s="72" t="s">
        <v>146</v>
      </c>
      <c r="B259" s="97">
        <v>0</v>
      </c>
      <c r="C259" s="97">
        <v>0</v>
      </c>
      <c r="D259" s="97">
        <v>0</v>
      </c>
      <c r="E259" s="97">
        <v>0</v>
      </c>
      <c r="F259" s="97">
        <v>0</v>
      </c>
      <c r="G259" s="97">
        <v>0</v>
      </c>
      <c r="H259" s="97">
        <v>0</v>
      </c>
      <c r="I259" s="97">
        <v>0</v>
      </c>
      <c r="J259" s="97">
        <v>0</v>
      </c>
      <c r="K259" s="97">
        <v>0</v>
      </c>
      <c r="L259" s="97">
        <v>0</v>
      </c>
      <c r="M259" s="97">
        <v>0</v>
      </c>
      <c r="N259" s="97">
        <v>0</v>
      </c>
      <c r="O259" s="97">
        <v>0</v>
      </c>
      <c r="P259" s="97">
        <v>0</v>
      </c>
      <c r="Q259" s="97">
        <v>0</v>
      </c>
      <c r="R259" s="97">
        <v>0</v>
      </c>
      <c r="S259" s="97">
        <v>0</v>
      </c>
      <c r="T259" s="97">
        <v>0</v>
      </c>
      <c r="U259" s="97">
        <v>0</v>
      </c>
      <c r="V259" s="97">
        <v>5</v>
      </c>
      <c r="W259" s="97">
        <f t="shared" ref="W259:BB259" si="210">V259*(1+$B$264)</f>
        <v>5.75</v>
      </c>
      <c r="X259" s="97">
        <f t="shared" si="210"/>
        <v>6.6124999999999998</v>
      </c>
      <c r="Y259" s="97">
        <f t="shared" si="210"/>
        <v>7.6043749999999992</v>
      </c>
      <c r="Z259" s="97">
        <f t="shared" si="210"/>
        <v>8.7450312499999985</v>
      </c>
      <c r="AA259" s="97">
        <f t="shared" si="210"/>
        <v>10.056785937499997</v>
      </c>
      <c r="AB259" s="97">
        <f t="shared" si="210"/>
        <v>11.565303828124996</v>
      </c>
      <c r="AC259" s="97">
        <f t="shared" si="210"/>
        <v>13.300099402343745</v>
      </c>
      <c r="AD259" s="97">
        <f t="shared" si="210"/>
        <v>15.295114312695306</v>
      </c>
      <c r="AE259" s="97">
        <f t="shared" si="210"/>
        <v>17.589381459599601</v>
      </c>
      <c r="AF259" s="97">
        <f t="shared" si="210"/>
        <v>20.22778867853954</v>
      </c>
      <c r="AG259" s="97">
        <f t="shared" si="210"/>
        <v>23.26195698032047</v>
      </c>
      <c r="AH259" s="97">
        <f t="shared" si="210"/>
        <v>26.751250527368537</v>
      </c>
      <c r="AI259" s="97">
        <f t="shared" si="210"/>
        <v>30.763938106473816</v>
      </c>
      <c r="AJ259" s="97">
        <f t="shared" si="210"/>
        <v>35.378528822444885</v>
      </c>
      <c r="AK259" s="97">
        <f t="shared" si="210"/>
        <v>40.685308145811618</v>
      </c>
      <c r="AL259" s="97">
        <f t="shared" si="210"/>
        <v>46.78810436768336</v>
      </c>
      <c r="AM259" s="97">
        <f t="shared" si="210"/>
        <v>53.806320022835862</v>
      </c>
      <c r="AN259" s="97">
        <f t="shared" si="210"/>
        <v>61.877268026261234</v>
      </c>
      <c r="AO259" s="97">
        <f t="shared" si="210"/>
        <v>71.158858230200408</v>
      </c>
      <c r="AP259" s="97">
        <f t="shared" si="210"/>
        <v>81.83268696473047</v>
      </c>
      <c r="AQ259" s="97">
        <f t="shared" si="210"/>
        <v>94.107590009440031</v>
      </c>
      <c r="AR259" s="97">
        <f t="shared" si="210"/>
        <v>108.22372851085603</v>
      </c>
      <c r="AS259" s="97">
        <f t="shared" si="210"/>
        <v>124.45728778748443</v>
      </c>
      <c r="AT259" s="97">
        <f t="shared" si="210"/>
        <v>143.12588095560707</v>
      </c>
      <c r="AU259" s="97">
        <f t="shared" si="210"/>
        <v>164.59476309894814</v>
      </c>
      <c r="AV259" s="97">
        <f t="shared" si="210"/>
        <v>189.28397756379033</v>
      </c>
      <c r="AW259" s="97">
        <f t="shared" si="210"/>
        <v>217.67657419835885</v>
      </c>
      <c r="AX259" s="97">
        <f t="shared" si="210"/>
        <v>250.32806032811266</v>
      </c>
      <c r="AY259" s="97">
        <f t="shared" si="210"/>
        <v>287.87726937732953</v>
      </c>
      <c r="AZ259" s="97">
        <f t="shared" si="210"/>
        <v>331.05885978392894</v>
      </c>
      <c r="BA259" s="97">
        <f t="shared" si="210"/>
        <v>380.71768875151827</v>
      </c>
      <c r="BB259" s="97">
        <f t="shared" si="210"/>
        <v>437.825342064246</v>
      </c>
      <c r="BC259" s="97">
        <f t="shared" ref="BC259:CH259" si="211">BB259*(1+$B$264)</f>
        <v>503.49914337388287</v>
      </c>
      <c r="BD259" s="97">
        <f t="shared" si="211"/>
        <v>579.02401487996531</v>
      </c>
      <c r="BE259" s="97">
        <f t="shared" si="211"/>
        <v>665.87761711196003</v>
      </c>
      <c r="BF259" s="97">
        <f t="shared" si="211"/>
        <v>765.75925967875401</v>
      </c>
      <c r="BG259" s="97">
        <f t="shared" si="211"/>
        <v>880.62314863056702</v>
      </c>
      <c r="BH259" s="97">
        <f t="shared" si="211"/>
        <v>1012.716620925152</v>
      </c>
      <c r="BI259" s="97">
        <f t="shared" si="211"/>
        <v>1164.6241140639247</v>
      </c>
      <c r="BJ259" s="97">
        <f t="shared" si="211"/>
        <v>1339.3177311735133</v>
      </c>
      <c r="BK259" s="97">
        <f t="shared" si="211"/>
        <v>1540.2153908495402</v>
      </c>
      <c r="BL259" s="97">
        <f t="shared" si="211"/>
        <v>1771.2476994769711</v>
      </c>
      <c r="BM259" s="97">
        <f t="shared" si="211"/>
        <v>2036.9348543985166</v>
      </c>
      <c r="BN259" s="97">
        <f t="shared" si="211"/>
        <v>2342.4750825582937</v>
      </c>
      <c r="BO259" s="97">
        <f t="shared" si="211"/>
        <v>2693.8463449420374</v>
      </c>
      <c r="BP259" s="97">
        <f t="shared" si="211"/>
        <v>3097.9232966833429</v>
      </c>
      <c r="BQ259" s="97">
        <f t="shared" si="211"/>
        <v>3562.6117911858441</v>
      </c>
      <c r="BR259" s="97">
        <f t="shared" si="211"/>
        <v>4097.0035598637205</v>
      </c>
      <c r="BS259" s="97">
        <f t="shared" si="211"/>
        <v>4711.5540938432787</v>
      </c>
      <c r="BT259" s="97">
        <f t="shared" si="211"/>
        <v>5418.2872079197705</v>
      </c>
      <c r="BU259" s="97">
        <f t="shared" si="211"/>
        <v>6231.0302891077354</v>
      </c>
      <c r="BV259" s="97">
        <f t="shared" si="211"/>
        <v>7165.6848324738949</v>
      </c>
      <c r="BW259" s="97">
        <f t="shared" si="211"/>
        <v>8240.5375573449783</v>
      </c>
      <c r="BX259" s="97">
        <f t="shared" si="211"/>
        <v>9476.618190946725</v>
      </c>
      <c r="BY259" s="97">
        <f t="shared" si="211"/>
        <v>10898.110919588733</v>
      </c>
      <c r="BZ259" s="97">
        <f t="shared" si="211"/>
        <v>12532.827557527042</v>
      </c>
      <c r="CA259" s="97">
        <f t="shared" si="211"/>
        <v>14412.751691156096</v>
      </c>
      <c r="CB259" s="97">
        <f t="shared" si="211"/>
        <v>16574.664444829508</v>
      </c>
      <c r="CC259" s="97">
        <f t="shared" si="211"/>
        <v>19060.864111553932</v>
      </c>
      <c r="CD259" s="97">
        <f t="shared" si="211"/>
        <v>21919.99372828702</v>
      </c>
      <c r="CE259" s="97">
        <f t="shared" si="211"/>
        <v>25207.992787530071</v>
      </c>
      <c r="CF259" s="97">
        <f t="shared" si="211"/>
        <v>28989.191705659578</v>
      </c>
      <c r="CG259" s="97">
        <f t="shared" si="211"/>
        <v>33337.570461508512</v>
      </c>
      <c r="CH259" s="97">
        <f t="shared" si="211"/>
        <v>38338.206030734786</v>
      </c>
      <c r="CI259" s="97">
        <f t="shared" ref="CI259:CS259" si="212">CH259*(1+$B$264)</f>
        <v>44088.936935345002</v>
      </c>
      <c r="CJ259" s="97">
        <f t="shared" si="212"/>
        <v>50702.277475646748</v>
      </c>
      <c r="CK259" s="97">
        <f t="shared" si="212"/>
        <v>58307.619096993752</v>
      </c>
      <c r="CL259" s="97">
        <f t="shared" si="212"/>
        <v>67053.761961542812</v>
      </c>
      <c r="CM259" s="97">
        <f t="shared" si="212"/>
        <v>77111.826255774227</v>
      </c>
      <c r="CN259" s="97">
        <f t="shared" si="212"/>
        <v>88678.600194140352</v>
      </c>
      <c r="CO259" s="97">
        <f t="shared" si="212"/>
        <v>101980.39022326139</v>
      </c>
      <c r="CP259" s="97">
        <f t="shared" si="212"/>
        <v>117277.44875675059</v>
      </c>
      <c r="CQ259" s="97">
        <f t="shared" si="212"/>
        <v>134869.06607026316</v>
      </c>
      <c r="CR259" s="97">
        <f t="shared" si="212"/>
        <v>155099.42598080263</v>
      </c>
      <c r="CS259" s="97">
        <f t="shared" si="212"/>
        <v>178364.33987792302</v>
      </c>
    </row>
    <row r="260" spans="1:97" ht="14.25" customHeight="1" x14ac:dyDescent="0.35">
      <c r="A260" s="72" t="s">
        <v>205</v>
      </c>
      <c r="B260" s="97">
        <v>0</v>
      </c>
      <c r="C260" s="97">
        <v>0</v>
      </c>
      <c r="D260" s="97">
        <v>0</v>
      </c>
      <c r="E260" s="97">
        <v>0</v>
      </c>
      <c r="F260" s="97">
        <v>0</v>
      </c>
      <c r="G260" s="97">
        <v>0</v>
      </c>
      <c r="H260" s="97">
        <v>0</v>
      </c>
      <c r="I260" s="97">
        <v>0</v>
      </c>
      <c r="J260" s="97">
        <v>0</v>
      </c>
      <c r="K260" s="97">
        <v>0</v>
      </c>
      <c r="L260" s="97">
        <v>0</v>
      </c>
      <c r="M260" s="97">
        <v>0</v>
      </c>
      <c r="N260" s="97">
        <v>0</v>
      </c>
      <c r="O260" s="97">
        <v>0</v>
      </c>
      <c r="P260" s="97">
        <v>0</v>
      </c>
      <c r="Q260" s="97">
        <v>0</v>
      </c>
      <c r="R260" s="97">
        <v>0</v>
      </c>
      <c r="S260" s="97">
        <v>0</v>
      </c>
      <c r="T260" s="97">
        <v>0</v>
      </c>
      <c r="U260" s="97">
        <v>0</v>
      </c>
      <c r="V260" s="97">
        <v>5</v>
      </c>
      <c r="W260" s="97">
        <f t="shared" ref="W260:BB260" si="213">V260*(1+$B$264)</f>
        <v>5.75</v>
      </c>
      <c r="X260" s="97">
        <f t="shared" si="213"/>
        <v>6.6124999999999998</v>
      </c>
      <c r="Y260" s="97">
        <f t="shared" si="213"/>
        <v>7.6043749999999992</v>
      </c>
      <c r="Z260" s="97">
        <f t="shared" si="213"/>
        <v>8.7450312499999985</v>
      </c>
      <c r="AA260" s="97">
        <f t="shared" si="213"/>
        <v>10.056785937499997</v>
      </c>
      <c r="AB260" s="97">
        <f t="shared" si="213"/>
        <v>11.565303828124996</v>
      </c>
      <c r="AC260" s="97">
        <f t="shared" si="213"/>
        <v>13.300099402343745</v>
      </c>
      <c r="AD260" s="97">
        <f t="shared" si="213"/>
        <v>15.295114312695306</v>
      </c>
      <c r="AE260" s="97">
        <f t="shared" si="213"/>
        <v>17.589381459599601</v>
      </c>
      <c r="AF260" s="97">
        <f t="shared" si="213"/>
        <v>20.22778867853954</v>
      </c>
      <c r="AG260" s="97">
        <f t="shared" si="213"/>
        <v>23.26195698032047</v>
      </c>
      <c r="AH260" s="97">
        <f t="shared" si="213"/>
        <v>26.751250527368537</v>
      </c>
      <c r="AI260" s="97">
        <f t="shared" si="213"/>
        <v>30.763938106473816</v>
      </c>
      <c r="AJ260" s="97">
        <f t="shared" si="213"/>
        <v>35.378528822444885</v>
      </c>
      <c r="AK260" s="97">
        <f t="shared" si="213"/>
        <v>40.685308145811618</v>
      </c>
      <c r="AL260" s="97">
        <f t="shared" si="213"/>
        <v>46.78810436768336</v>
      </c>
      <c r="AM260" s="97">
        <f t="shared" si="213"/>
        <v>53.806320022835862</v>
      </c>
      <c r="AN260" s="97">
        <f t="shared" si="213"/>
        <v>61.877268026261234</v>
      </c>
      <c r="AO260" s="97">
        <f t="shared" si="213"/>
        <v>71.158858230200408</v>
      </c>
      <c r="AP260" s="97">
        <f t="shared" si="213"/>
        <v>81.83268696473047</v>
      </c>
      <c r="AQ260" s="97">
        <f t="shared" si="213"/>
        <v>94.107590009440031</v>
      </c>
      <c r="AR260" s="97">
        <f t="shared" si="213"/>
        <v>108.22372851085603</v>
      </c>
      <c r="AS260" s="97">
        <f t="shared" si="213"/>
        <v>124.45728778748443</v>
      </c>
      <c r="AT260" s="97">
        <f t="shared" si="213"/>
        <v>143.12588095560707</v>
      </c>
      <c r="AU260" s="97">
        <f t="shared" si="213"/>
        <v>164.59476309894814</v>
      </c>
      <c r="AV260" s="97">
        <f t="shared" si="213"/>
        <v>189.28397756379033</v>
      </c>
      <c r="AW260" s="97">
        <f t="shared" si="213"/>
        <v>217.67657419835885</v>
      </c>
      <c r="AX260" s="97">
        <f t="shared" si="213"/>
        <v>250.32806032811266</v>
      </c>
      <c r="AY260" s="97">
        <f t="shared" si="213"/>
        <v>287.87726937732953</v>
      </c>
      <c r="AZ260" s="97">
        <f t="shared" si="213"/>
        <v>331.05885978392894</v>
      </c>
      <c r="BA260" s="97">
        <f t="shared" si="213"/>
        <v>380.71768875151827</v>
      </c>
      <c r="BB260" s="97">
        <f t="shared" si="213"/>
        <v>437.825342064246</v>
      </c>
      <c r="BC260" s="97">
        <f t="shared" ref="BC260:CH260" si="214">BB260*(1+$B$264)</f>
        <v>503.49914337388287</v>
      </c>
      <c r="BD260" s="97">
        <f t="shared" si="214"/>
        <v>579.02401487996531</v>
      </c>
      <c r="BE260" s="97">
        <f t="shared" si="214"/>
        <v>665.87761711196003</v>
      </c>
      <c r="BF260" s="97">
        <f t="shared" si="214"/>
        <v>765.75925967875401</v>
      </c>
      <c r="BG260" s="97">
        <f t="shared" si="214"/>
        <v>880.62314863056702</v>
      </c>
      <c r="BH260" s="97">
        <f t="shared" si="214"/>
        <v>1012.716620925152</v>
      </c>
      <c r="BI260" s="97">
        <f t="shared" si="214"/>
        <v>1164.6241140639247</v>
      </c>
      <c r="BJ260" s="97">
        <f t="shared" si="214"/>
        <v>1339.3177311735133</v>
      </c>
      <c r="BK260" s="97">
        <f t="shared" si="214"/>
        <v>1540.2153908495402</v>
      </c>
      <c r="BL260" s="97">
        <f t="shared" si="214"/>
        <v>1771.2476994769711</v>
      </c>
      <c r="BM260" s="97">
        <f t="shared" si="214"/>
        <v>2036.9348543985166</v>
      </c>
      <c r="BN260" s="97">
        <f t="shared" si="214"/>
        <v>2342.4750825582937</v>
      </c>
      <c r="BO260" s="97">
        <f t="shared" si="214"/>
        <v>2693.8463449420374</v>
      </c>
      <c r="BP260" s="97">
        <f t="shared" si="214"/>
        <v>3097.9232966833429</v>
      </c>
      <c r="BQ260" s="97">
        <f t="shared" si="214"/>
        <v>3562.6117911858441</v>
      </c>
      <c r="BR260" s="97">
        <f t="shared" si="214"/>
        <v>4097.0035598637205</v>
      </c>
      <c r="BS260" s="97">
        <f t="shared" si="214"/>
        <v>4711.5540938432787</v>
      </c>
      <c r="BT260" s="97">
        <f t="shared" si="214"/>
        <v>5418.2872079197705</v>
      </c>
      <c r="BU260" s="97">
        <f t="shared" si="214"/>
        <v>6231.0302891077354</v>
      </c>
      <c r="BV260" s="97">
        <f t="shared" si="214"/>
        <v>7165.6848324738949</v>
      </c>
      <c r="BW260" s="97">
        <f t="shared" si="214"/>
        <v>8240.5375573449783</v>
      </c>
      <c r="BX260" s="97">
        <f t="shared" si="214"/>
        <v>9476.618190946725</v>
      </c>
      <c r="BY260" s="97">
        <f t="shared" si="214"/>
        <v>10898.110919588733</v>
      </c>
      <c r="BZ260" s="97">
        <f t="shared" si="214"/>
        <v>12532.827557527042</v>
      </c>
      <c r="CA260" s="97">
        <f t="shared" si="214"/>
        <v>14412.751691156096</v>
      </c>
      <c r="CB260" s="97">
        <f t="shared" si="214"/>
        <v>16574.664444829508</v>
      </c>
      <c r="CC260" s="97">
        <f t="shared" si="214"/>
        <v>19060.864111553932</v>
      </c>
      <c r="CD260" s="97">
        <f t="shared" si="214"/>
        <v>21919.99372828702</v>
      </c>
      <c r="CE260" s="97">
        <f t="shared" si="214"/>
        <v>25207.992787530071</v>
      </c>
      <c r="CF260" s="97">
        <f t="shared" si="214"/>
        <v>28989.191705659578</v>
      </c>
      <c r="CG260" s="97">
        <f t="shared" si="214"/>
        <v>33337.570461508512</v>
      </c>
      <c r="CH260" s="97">
        <f t="shared" si="214"/>
        <v>38338.206030734786</v>
      </c>
      <c r="CI260" s="97">
        <f t="shared" ref="CI260:CS260" si="215">CH260*(1+$B$264)</f>
        <v>44088.936935345002</v>
      </c>
      <c r="CJ260" s="97">
        <f t="shared" si="215"/>
        <v>50702.277475646748</v>
      </c>
      <c r="CK260" s="97">
        <f t="shared" si="215"/>
        <v>58307.619096993752</v>
      </c>
      <c r="CL260" s="97">
        <f t="shared" si="215"/>
        <v>67053.761961542812</v>
      </c>
      <c r="CM260" s="97">
        <f t="shared" si="215"/>
        <v>77111.826255774227</v>
      </c>
      <c r="CN260" s="97">
        <f t="shared" si="215"/>
        <v>88678.600194140352</v>
      </c>
      <c r="CO260" s="97">
        <f t="shared" si="215"/>
        <v>101980.39022326139</v>
      </c>
      <c r="CP260" s="97">
        <f t="shared" si="215"/>
        <v>117277.44875675059</v>
      </c>
      <c r="CQ260" s="97">
        <f t="shared" si="215"/>
        <v>134869.06607026316</v>
      </c>
      <c r="CR260" s="97">
        <f t="shared" si="215"/>
        <v>155099.42598080263</v>
      </c>
      <c r="CS260" s="97">
        <f t="shared" si="215"/>
        <v>178364.33987792302</v>
      </c>
    </row>
    <row r="261" spans="1:97" ht="14.25" customHeight="1" x14ac:dyDescent="0.35">
      <c r="A261" s="72" t="s">
        <v>148</v>
      </c>
      <c r="B261" s="97">
        <v>0</v>
      </c>
      <c r="C261" s="97">
        <v>0</v>
      </c>
      <c r="D261" s="97">
        <v>0</v>
      </c>
      <c r="E261" s="97">
        <v>0</v>
      </c>
      <c r="F261" s="97">
        <v>0</v>
      </c>
      <c r="G261" s="97">
        <v>0</v>
      </c>
      <c r="H261" s="97">
        <v>0</v>
      </c>
      <c r="I261" s="97">
        <v>0</v>
      </c>
      <c r="J261" s="97">
        <v>0</v>
      </c>
      <c r="K261" s="97">
        <v>0</v>
      </c>
      <c r="L261" s="97">
        <v>0</v>
      </c>
      <c r="M261" s="97">
        <v>0</v>
      </c>
      <c r="N261" s="97">
        <v>0</v>
      </c>
      <c r="O261" s="97">
        <v>0</v>
      </c>
      <c r="P261" s="97">
        <v>0</v>
      </c>
      <c r="Q261" s="97">
        <v>0</v>
      </c>
      <c r="R261" s="97">
        <v>0</v>
      </c>
      <c r="S261" s="97">
        <v>0</v>
      </c>
      <c r="T261" s="97">
        <v>0</v>
      </c>
      <c r="U261" s="97">
        <v>0</v>
      </c>
      <c r="V261" s="97">
        <v>5</v>
      </c>
      <c r="W261" s="97">
        <f t="shared" ref="W261:BB261" si="216">V261*(1+$B$264)</f>
        <v>5.75</v>
      </c>
      <c r="X261" s="97">
        <f t="shared" si="216"/>
        <v>6.6124999999999998</v>
      </c>
      <c r="Y261" s="97">
        <f t="shared" si="216"/>
        <v>7.6043749999999992</v>
      </c>
      <c r="Z261" s="97">
        <f t="shared" si="216"/>
        <v>8.7450312499999985</v>
      </c>
      <c r="AA261" s="97">
        <f t="shared" si="216"/>
        <v>10.056785937499997</v>
      </c>
      <c r="AB261" s="97">
        <f t="shared" si="216"/>
        <v>11.565303828124996</v>
      </c>
      <c r="AC261" s="97">
        <f t="shared" si="216"/>
        <v>13.300099402343745</v>
      </c>
      <c r="AD261" s="97">
        <f t="shared" si="216"/>
        <v>15.295114312695306</v>
      </c>
      <c r="AE261" s="97">
        <f t="shared" si="216"/>
        <v>17.589381459599601</v>
      </c>
      <c r="AF261" s="97">
        <f t="shared" si="216"/>
        <v>20.22778867853954</v>
      </c>
      <c r="AG261" s="97">
        <f t="shared" si="216"/>
        <v>23.26195698032047</v>
      </c>
      <c r="AH261" s="97">
        <f t="shared" si="216"/>
        <v>26.751250527368537</v>
      </c>
      <c r="AI261" s="97">
        <f t="shared" si="216"/>
        <v>30.763938106473816</v>
      </c>
      <c r="AJ261" s="97">
        <f t="shared" si="216"/>
        <v>35.378528822444885</v>
      </c>
      <c r="AK261" s="97">
        <f t="shared" si="216"/>
        <v>40.685308145811618</v>
      </c>
      <c r="AL261" s="97">
        <f t="shared" si="216"/>
        <v>46.78810436768336</v>
      </c>
      <c r="AM261" s="97">
        <f t="shared" si="216"/>
        <v>53.806320022835862</v>
      </c>
      <c r="AN261" s="97">
        <f t="shared" si="216"/>
        <v>61.877268026261234</v>
      </c>
      <c r="AO261" s="97">
        <f t="shared" si="216"/>
        <v>71.158858230200408</v>
      </c>
      <c r="AP261" s="97">
        <f t="shared" si="216"/>
        <v>81.83268696473047</v>
      </c>
      <c r="AQ261" s="97">
        <f t="shared" si="216"/>
        <v>94.107590009440031</v>
      </c>
      <c r="AR261" s="97">
        <f t="shared" si="216"/>
        <v>108.22372851085603</v>
      </c>
      <c r="AS261" s="97">
        <f t="shared" si="216"/>
        <v>124.45728778748443</v>
      </c>
      <c r="AT261" s="97">
        <f t="shared" si="216"/>
        <v>143.12588095560707</v>
      </c>
      <c r="AU261" s="97">
        <f t="shared" si="216"/>
        <v>164.59476309894814</v>
      </c>
      <c r="AV261" s="97">
        <f t="shared" si="216"/>
        <v>189.28397756379033</v>
      </c>
      <c r="AW261" s="97">
        <f t="shared" si="216"/>
        <v>217.67657419835885</v>
      </c>
      <c r="AX261" s="97">
        <f t="shared" si="216"/>
        <v>250.32806032811266</v>
      </c>
      <c r="AY261" s="97">
        <f t="shared" si="216"/>
        <v>287.87726937732953</v>
      </c>
      <c r="AZ261" s="97">
        <f t="shared" si="216"/>
        <v>331.05885978392894</v>
      </c>
      <c r="BA261" s="97">
        <f t="shared" si="216"/>
        <v>380.71768875151827</v>
      </c>
      <c r="BB261" s="97">
        <f t="shared" si="216"/>
        <v>437.825342064246</v>
      </c>
      <c r="BC261" s="97">
        <f t="shared" ref="BC261:CH261" si="217">BB261*(1+$B$264)</f>
        <v>503.49914337388287</v>
      </c>
      <c r="BD261" s="97">
        <f t="shared" si="217"/>
        <v>579.02401487996531</v>
      </c>
      <c r="BE261" s="97">
        <f t="shared" si="217"/>
        <v>665.87761711196003</v>
      </c>
      <c r="BF261" s="97">
        <f t="shared" si="217"/>
        <v>765.75925967875401</v>
      </c>
      <c r="BG261" s="97">
        <f t="shared" si="217"/>
        <v>880.62314863056702</v>
      </c>
      <c r="BH261" s="97">
        <f t="shared" si="217"/>
        <v>1012.716620925152</v>
      </c>
      <c r="BI261" s="97">
        <f t="shared" si="217"/>
        <v>1164.6241140639247</v>
      </c>
      <c r="BJ261" s="97">
        <f t="shared" si="217"/>
        <v>1339.3177311735133</v>
      </c>
      <c r="BK261" s="97">
        <f t="shared" si="217"/>
        <v>1540.2153908495402</v>
      </c>
      <c r="BL261" s="97">
        <f t="shared" si="217"/>
        <v>1771.2476994769711</v>
      </c>
      <c r="BM261" s="97">
        <f t="shared" si="217"/>
        <v>2036.9348543985166</v>
      </c>
      <c r="BN261" s="97">
        <f t="shared" si="217"/>
        <v>2342.4750825582937</v>
      </c>
      <c r="BO261" s="97">
        <f t="shared" si="217"/>
        <v>2693.8463449420374</v>
      </c>
      <c r="BP261" s="97">
        <f t="shared" si="217"/>
        <v>3097.9232966833429</v>
      </c>
      <c r="BQ261" s="97">
        <f t="shared" si="217"/>
        <v>3562.6117911858441</v>
      </c>
      <c r="BR261" s="97">
        <f t="shared" si="217"/>
        <v>4097.0035598637205</v>
      </c>
      <c r="BS261" s="97">
        <f t="shared" si="217"/>
        <v>4711.5540938432787</v>
      </c>
      <c r="BT261" s="97">
        <f t="shared" si="217"/>
        <v>5418.2872079197705</v>
      </c>
      <c r="BU261" s="97">
        <f t="shared" si="217"/>
        <v>6231.0302891077354</v>
      </c>
      <c r="BV261" s="97">
        <f t="shared" si="217"/>
        <v>7165.6848324738949</v>
      </c>
      <c r="BW261" s="97">
        <f t="shared" si="217"/>
        <v>8240.5375573449783</v>
      </c>
      <c r="BX261" s="97">
        <f t="shared" si="217"/>
        <v>9476.618190946725</v>
      </c>
      <c r="BY261" s="97">
        <f t="shared" si="217"/>
        <v>10898.110919588733</v>
      </c>
      <c r="BZ261" s="97">
        <f t="shared" si="217"/>
        <v>12532.827557527042</v>
      </c>
      <c r="CA261" s="97">
        <f t="shared" si="217"/>
        <v>14412.751691156096</v>
      </c>
      <c r="CB261" s="97">
        <f t="shared" si="217"/>
        <v>16574.664444829508</v>
      </c>
      <c r="CC261" s="97">
        <f t="shared" si="217"/>
        <v>19060.864111553932</v>
      </c>
      <c r="CD261" s="97">
        <f t="shared" si="217"/>
        <v>21919.99372828702</v>
      </c>
      <c r="CE261" s="97">
        <f t="shared" si="217"/>
        <v>25207.992787530071</v>
      </c>
      <c r="CF261" s="97">
        <f t="shared" si="217"/>
        <v>28989.191705659578</v>
      </c>
      <c r="CG261" s="97">
        <f t="shared" si="217"/>
        <v>33337.570461508512</v>
      </c>
      <c r="CH261" s="97">
        <f t="shared" si="217"/>
        <v>38338.206030734786</v>
      </c>
      <c r="CI261" s="97">
        <f t="shared" ref="CI261:CS261" si="218">CH261*(1+$B$264)</f>
        <v>44088.936935345002</v>
      </c>
      <c r="CJ261" s="97">
        <f t="shared" si="218"/>
        <v>50702.277475646748</v>
      </c>
      <c r="CK261" s="97">
        <f t="shared" si="218"/>
        <v>58307.619096993752</v>
      </c>
      <c r="CL261" s="97">
        <f t="shared" si="218"/>
        <v>67053.761961542812</v>
      </c>
      <c r="CM261" s="97">
        <f t="shared" si="218"/>
        <v>77111.826255774227</v>
      </c>
      <c r="CN261" s="97">
        <f t="shared" si="218"/>
        <v>88678.600194140352</v>
      </c>
      <c r="CO261" s="97">
        <f t="shared" si="218"/>
        <v>101980.39022326139</v>
      </c>
      <c r="CP261" s="97">
        <f t="shared" si="218"/>
        <v>117277.44875675059</v>
      </c>
      <c r="CQ261" s="97">
        <f t="shared" si="218"/>
        <v>134869.06607026316</v>
      </c>
      <c r="CR261" s="97">
        <f t="shared" si="218"/>
        <v>155099.42598080263</v>
      </c>
      <c r="CS261" s="97">
        <f t="shared" si="218"/>
        <v>178364.33987792302</v>
      </c>
    </row>
    <row r="262" spans="1:97" ht="14.25" customHeight="1" x14ac:dyDescent="0.35">
      <c r="A262" s="72" t="s">
        <v>149</v>
      </c>
      <c r="B262" s="97">
        <v>0</v>
      </c>
      <c r="C262" s="97">
        <v>0</v>
      </c>
      <c r="D262" s="97">
        <v>0</v>
      </c>
      <c r="E262" s="97">
        <v>0</v>
      </c>
      <c r="F262" s="97">
        <v>0</v>
      </c>
      <c r="G262" s="97">
        <v>0</v>
      </c>
      <c r="H262" s="97">
        <v>0</v>
      </c>
      <c r="I262" s="97">
        <v>0</v>
      </c>
      <c r="J262" s="97">
        <v>0</v>
      </c>
      <c r="K262" s="97">
        <v>0</v>
      </c>
      <c r="L262" s="97">
        <v>0</v>
      </c>
      <c r="M262" s="97">
        <v>0</v>
      </c>
      <c r="N262" s="97">
        <v>0</v>
      </c>
      <c r="O262" s="97">
        <v>0</v>
      </c>
      <c r="P262" s="97">
        <v>0</v>
      </c>
      <c r="Q262" s="97">
        <v>0</v>
      </c>
      <c r="R262" s="97">
        <v>0</v>
      </c>
      <c r="S262" s="97">
        <v>0</v>
      </c>
      <c r="T262" s="97">
        <v>0</v>
      </c>
      <c r="U262" s="97">
        <v>0</v>
      </c>
      <c r="V262" s="97">
        <v>5</v>
      </c>
      <c r="W262" s="97">
        <f t="shared" ref="W262:BB262" si="219">V262*(1+$B$264)</f>
        <v>5.75</v>
      </c>
      <c r="X262" s="97">
        <f t="shared" si="219"/>
        <v>6.6124999999999998</v>
      </c>
      <c r="Y262" s="97">
        <f t="shared" si="219"/>
        <v>7.6043749999999992</v>
      </c>
      <c r="Z262" s="97">
        <f t="shared" si="219"/>
        <v>8.7450312499999985</v>
      </c>
      <c r="AA262" s="97">
        <f t="shared" si="219"/>
        <v>10.056785937499997</v>
      </c>
      <c r="AB262" s="97">
        <f t="shared" si="219"/>
        <v>11.565303828124996</v>
      </c>
      <c r="AC262" s="97">
        <f t="shared" si="219"/>
        <v>13.300099402343745</v>
      </c>
      <c r="AD262" s="97">
        <f t="shared" si="219"/>
        <v>15.295114312695306</v>
      </c>
      <c r="AE262" s="97">
        <f t="shared" si="219"/>
        <v>17.589381459599601</v>
      </c>
      <c r="AF262" s="97">
        <f t="shared" si="219"/>
        <v>20.22778867853954</v>
      </c>
      <c r="AG262" s="97">
        <f t="shared" si="219"/>
        <v>23.26195698032047</v>
      </c>
      <c r="AH262" s="97">
        <f t="shared" si="219"/>
        <v>26.751250527368537</v>
      </c>
      <c r="AI262" s="97">
        <f t="shared" si="219"/>
        <v>30.763938106473816</v>
      </c>
      <c r="AJ262" s="97">
        <f t="shared" si="219"/>
        <v>35.378528822444885</v>
      </c>
      <c r="AK262" s="97">
        <f t="shared" si="219"/>
        <v>40.685308145811618</v>
      </c>
      <c r="AL262" s="97">
        <f t="shared" si="219"/>
        <v>46.78810436768336</v>
      </c>
      <c r="AM262" s="97">
        <f t="shared" si="219"/>
        <v>53.806320022835862</v>
      </c>
      <c r="AN262" s="97">
        <f t="shared" si="219"/>
        <v>61.877268026261234</v>
      </c>
      <c r="AO262" s="97">
        <f t="shared" si="219"/>
        <v>71.158858230200408</v>
      </c>
      <c r="AP262" s="97">
        <f t="shared" si="219"/>
        <v>81.83268696473047</v>
      </c>
      <c r="AQ262" s="97">
        <f t="shared" si="219"/>
        <v>94.107590009440031</v>
      </c>
      <c r="AR262" s="97">
        <f t="shared" si="219"/>
        <v>108.22372851085603</v>
      </c>
      <c r="AS262" s="97">
        <f t="shared" si="219"/>
        <v>124.45728778748443</v>
      </c>
      <c r="AT262" s="97">
        <f t="shared" si="219"/>
        <v>143.12588095560707</v>
      </c>
      <c r="AU262" s="97">
        <f t="shared" si="219"/>
        <v>164.59476309894814</v>
      </c>
      <c r="AV262" s="97">
        <f t="shared" si="219"/>
        <v>189.28397756379033</v>
      </c>
      <c r="AW262" s="97">
        <f t="shared" si="219"/>
        <v>217.67657419835885</v>
      </c>
      <c r="AX262" s="97">
        <f t="shared" si="219"/>
        <v>250.32806032811266</v>
      </c>
      <c r="AY262" s="97">
        <f t="shared" si="219"/>
        <v>287.87726937732953</v>
      </c>
      <c r="AZ262" s="97">
        <f t="shared" si="219"/>
        <v>331.05885978392894</v>
      </c>
      <c r="BA262" s="97">
        <f t="shared" si="219"/>
        <v>380.71768875151827</v>
      </c>
      <c r="BB262" s="97">
        <f t="shared" si="219"/>
        <v>437.825342064246</v>
      </c>
      <c r="BC262" s="97">
        <f t="shared" ref="BC262:CH262" si="220">BB262*(1+$B$264)</f>
        <v>503.49914337388287</v>
      </c>
      <c r="BD262" s="97">
        <f t="shared" si="220"/>
        <v>579.02401487996531</v>
      </c>
      <c r="BE262" s="97">
        <f t="shared" si="220"/>
        <v>665.87761711196003</v>
      </c>
      <c r="BF262" s="97">
        <f t="shared" si="220"/>
        <v>765.75925967875401</v>
      </c>
      <c r="BG262" s="97">
        <f t="shared" si="220"/>
        <v>880.62314863056702</v>
      </c>
      <c r="BH262" s="97">
        <f t="shared" si="220"/>
        <v>1012.716620925152</v>
      </c>
      <c r="BI262" s="97">
        <f t="shared" si="220"/>
        <v>1164.6241140639247</v>
      </c>
      <c r="BJ262" s="97">
        <f t="shared" si="220"/>
        <v>1339.3177311735133</v>
      </c>
      <c r="BK262" s="97">
        <f t="shared" si="220"/>
        <v>1540.2153908495402</v>
      </c>
      <c r="BL262" s="97">
        <f t="shared" si="220"/>
        <v>1771.2476994769711</v>
      </c>
      <c r="BM262" s="97">
        <f t="shared" si="220"/>
        <v>2036.9348543985166</v>
      </c>
      <c r="BN262" s="97">
        <f t="shared" si="220"/>
        <v>2342.4750825582937</v>
      </c>
      <c r="BO262" s="97">
        <f t="shared" si="220"/>
        <v>2693.8463449420374</v>
      </c>
      <c r="BP262" s="97">
        <f t="shared" si="220"/>
        <v>3097.9232966833429</v>
      </c>
      <c r="BQ262" s="97">
        <f t="shared" si="220"/>
        <v>3562.6117911858441</v>
      </c>
      <c r="BR262" s="97">
        <f t="shared" si="220"/>
        <v>4097.0035598637205</v>
      </c>
      <c r="BS262" s="97">
        <f t="shared" si="220"/>
        <v>4711.5540938432787</v>
      </c>
      <c r="BT262" s="97">
        <f t="shared" si="220"/>
        <v>5418.2872079197705</v>
      </c>
      <c r="BU262" s="97">
        <f t="shared" si="220"/>
        <v>6231.0302891077354</v>
      </c>
      <c r="BV262" s="97">
        <f t="shared" si="220"/>
        <v>7165.6848324738949</v>
      </c>
      <c r="BW262" s="97">
        <f t="shared" si="220"/>
        <v>8240.5375573449783</v>
      </c>
      <c r="BX262" s="97">
        <f t="shared" si="220"/>
        <v>9476.618190946725</v>
      </c>
      <c r="BY262" s="97">
        <f t="shared" si="220"/>
        <v>10898.110919588733</v>
      </c>
      <c r="BZ262" s="97">
        <f t="shared" si="220"/>
        <v>12532.827557527042</v>
      </c>
      <c r="CA262" s="97">
        <f t="shared" si="220"/>
        <v>14412.751691156096</v>
      </c>
      <c r="CB262" s="97">
        <f t="shared" si="220"/>
        <v>16574.664444829508</v>
      </c>
      <c r="CC262" s="97">
        <f t="shared" si="220"/>
        <v>19060.864111553932</v>
      </c>
      <c r="CD262" s="97">
        <f t="shared" si="220"/>
        <v>21919.99372828702</v>
      </c>
      <c r="CE262" s="97">
        <f t="shared" si="220"/>
        <v>25207.992787530071</v>
      </c>
      <c r="CF262" s="97">
        <f t="shared" si="220"/>
        <v>28989.191705659578</v>
      </c>
      <c r="CG262" s="97">
        <f t="shared" si="220"/>
        <v>33337.570461508512</v>
      </c>
      <c r="CH262" s="97">
        <f t="shared" si="220"/>
        <v>38338.206030734786</v>
      </c>
      <c r="CI262" s="97">
        <f t="shared" ref="CI262:CS262" si="221">CH262*(1+$B$264)</f>
        <v>44088.936935345002</v>
      </c>
      <c r="CJ262" s="97">
        <f t="shared" si="221"/>
        <v>50702.277475646748</v>
      </c>
      <c r="CK262" s="97">
        <f t="shared" si="221"/>
        <v>58307.619096993752</v>
      </c>
      <c r="CL262" s="97">
        <f t="shared" si="221"/>
        <v>67053.761961542812</v>
      </c>
      <c r="CM262" s="97">
        <f t="shared" si="221"/>
        <v>77111.826255774227</v>
      </c>
      <c r="CN262" s="97">
        <f t="shared" si="221"/>
        <v>88678.600194140352</v>
      </c>
      <c r="CO262" s="97">
        <f t="shared" si="221"/>
        <v>101980.39022326139</v>
      </c>
      <c r="CP262" s="97">
        <f t="shared" si="221"/>
        <v>117277.44875675059</v>
      </c>
      <c r="CQ262" s="97">
        <f t="shared" si="221"/>
        <v>134869.06607026316</v>
      </c>
      <c r="CR262" s="97">
        <f t="shared" si="221"/>
        <v>155099.42598080263</v>
      </c>
      <c r="CS262" s="97">
        <f t="shared" si="221"/>
        <v>178364.33987792302</v>
      </c>
    </row>
    <row r="263" spans="1:97" ht="14.25" customHeight="1" x14ac:dyDescent="0.35">
      <c r="A263" s="175"/>
      <c r="B263" s="89"/>
      <c r="D263" s="89"/>
      <c r="E263" s="89"/>
      <c r="F263" s="89"/>
      <c r="G263" s="89"/>
      <c r="H263" s="89"/>
      <c r="I263" s="89"/>
      <c r="J263" s="89"/>
      <c r="K263" s="89"/>
      <c r="L263" s="89"/>
      <c r="M263" s="89"/>
      <c r="N263" s="89"/>
      <c r="O263" s="89"/>
      <c r="P263" s="89"/>
      <c r="Q263" s="89"/>
      <c r="R263" s="89"/>
      <c r="S263" s="89"/>
      <c r="T263" s="89"/>
      <c r="U263" s="89"/>
      <c r="V263" s="89"/>
      <c r="W263" s="89"/>
      <c r="X263" s="89"/>
      <c r="Y263" s="89"/>
      <c r="Z263" s="89"/>
      <c r="AA263" s="89"/>
      <c r="AB263" s="89"/>
      <c r="AC263" s="89"/>
      <c r="AD263" s="89"/>
      <c r="AE263" s="89"/>
      <c r="AF263" s="89"/>
      <c r="AG263" s="89"/>
      <c r="AH263" s="89"/>
      <c r="AI263" s="89"/>
      <c r="AJ263" s="89"/>
      <c r="AK263" s="89"/>
      <c r="AL263" s="89"/>
      <c r="AM263" s="89"/>
      <c r="AN263" s="89"/>
      <c r="AO263" s="89"/>
      <c r="AP263" s="89"/>
      <c r="AQ263" s="89"/>
      <c r="AR263" s="89"/>
      <c r="AS263" s="89"/>
      <c r="AT263" s="89"/>
      <c r="AU263" s="89"/>
      <c r="AV263" s="89"/>
      <c r="AW263" s="89"/>
      <c r="AX263" s="89"/>
      <c r="AY263" s="89"/>
      <c r="AZ263" s="89"/>
      <c r="BA263" s="89"/>
      <c r="BB263" s="89"/>
      <c r="BC263" s="89"/>
      <c r="BD263" s="89"/>
      <c r="BE263" s="89"/>
      <c r="BF263" s="89"/>
      <c r="BG263" s="89"/>
      <c r="BH263" s="89"/>
      <c r="BI263" s="89"/>
      <c r="BJ263" s="89"/>
      <c r="BK263" s="89"/>
      <c r="BL263" s="89"/>
      <c r="BM263" s="89"/>
      <c r="BN263" s="89"/>
      <c r="BO263" s="89"/>
      <c r="BP263" s="89"/>
      <c r="BQ263" s="89"/>
      <c r="BR263" s="89"/>
      <c r="BS263" s="89"/>
      <c r="BT263" s="89"/>
      <c r="BU263" s="89"/>
      <c r="BV263" s="89"/>
      <c r="BW263" s="89"/>
      <c r="BX263" s="89"/>
      <c r="BY263" s="89"/>
      <c r="BZ263" s="89"/>
      <c r="CA263" s="89"/>
      <c r="CB263" s="89"/>
      <c r="CC263" s="89"/>
      <c r="CD263" s="89"/>
      <c r="CE263" s="89"/>
      <c r="CF263" s="89"/>
      <c r="CG263" s="89"/>
      <c r="CH263" s="89"/>
      <c r="CI263" s="89"/>
      <c r="CJ263" s="89"/>
      <c r="CK263" s="89"/>
      <c r="CL263" s="89"/>
      <c r="CM263" s="89"/>
      <c r="CN263" s="89"/>
      <c r="CO263" s="89"/>
      <c r="CP263" s="89"/>
      <c r="CQ263" s="89"/>
      <c r="CR263" s="89"/>
      <c r="CS263" s="89"/>
    </row>
    <row r="264" spans="1:97" ht="14.25" customHeight="1" x14ac:dyDescent="0.35">
      <c r="A264" s="176" t="s">
        <v>621</v>
      </c>
      <c r="B264" s="174">
        <v>0.15</v>
      </c>
    </row>
    <row r="265" spans="1:97" ht="14.25" customHeight="1" x14ac:dyDescent="0.35">
      <c r="A265" s="125"/>
    </row>
    <row r="266" spans="1:97" ht="14.25" customHeight="1" x14ac:dyDescent="0.35">
      <c r="A266" s="330" t="s">
        <v>622</v>
      </c>
      <c r="B266" s="4"/>
    </row>
    <row r="267" spans="1:97" ht="14.25" customHeight="1" x14ac:dyDescent="0.35">
      <c r="A267" s="64" t="s">
        <v>229</v>
      </c>
      <c r="B267" s="25" t="s">
        <v>230</v>
      </c>
    </row>
    <row r="268" spans="1:97" ht="14.25" customHeight="1" x14ac:dyDescent="0.35">
      <c r="A268" s="65">
        <v>0</v>
      </c>
      <c r="B268" s="66" t="s">
        <v>549</v>
      </c>
    </row>
    <row r="269" spans="1:97" ht="14.25" customHeight="1" x14ac:dyDescent="0.35">
      <c r="A269" s="65">
        <v>1</v>
      </c>
      <c r="B269" s="66" t="s">
        <v>550</v>
      </c>
    </row>
    <row r="270" spans="1:97" ht="14.25" customHeight="1" x14ac:dyDescent="0.35">
      <c r="A270" s="65">
        <v>2</v>
      </c>
      <c r="B270" s="66" t="s">
        <v>551</v>
      </c>
    </row>
    <row r="271" spans="1:97" ht="14.25" customHeight="1" x14ac:dyDescent="0.35">
      <c r="A271" s="65">
        <v>3</v>
      </c>
      <c r="B271" s="66" t="s">
        <v>552</v>
      </c>
    </row>
    <row r="272" spans="1:97" ht="14.25" customHeight="1" x14ac:dyDescent="0.35">
      <c r="A272" s="67" t="s">
        <v>231</v>
      </c>
      <c r="B272" s="68">
        <v>0</v>
      </c>
    </row>
    <row r="274" spans="1:6" ht="14.25" customHeight="1" x14ac:dyDescent="0.35">
      <c r="A274" s="330" t="s">
        <v>557</v>
      </c>
      <c r="B274" s="4"/>
    </row>
    <row r="275" spans="1:6" ht="14.25" customHeight="1" x14ac:dyDescent="0.35">
      <c r="A275" s="64" t="s">
        <v>229</v>
      </c>
      <c r="B275" s="25" t="s">
        <v>230</v>
      </c>
    </row>
    <row r="276" spans="1:6" ht="14.25" customHeight="1" x14ac:dyDescent="0.35">
      <c r="A276" s="65">
        <v>0</v>
      </c>
      <c r="B276" s="66" t="s">
        <v>553</v>
      </c>
    </row>
    <row r="277" spans="1:6" ht="14.25" customHeight="1" x14ac:dyDescent="0.35">
      <c r="A277" s="65">
        <v>1</v>
      </c>
      <c r="B277" s="66" t="s">
        <v>554</v>
      </c>
      <c r="F277" s="117"/>
    </row>
    <row r="278" spans="1:6" ht="14.25" customHeight="1" x14ac:dyDescent="0.35">
      <c r="A278" s="65">
        <v>2</v>
      </c>
      <c r="B278" s="66" t="s">
        <v>555</v>
      </c>
      <c r="F278" s="117"/>
    </row>
    <row r="279" spans="1:6" ht="14.25" customHeight="1" x14ac:dyDescent="0.35">
      <c r="A279" s="65">
        <v>3</v>
      </c>
      <c r="B279" s="66" t="s">
        <v>556</v>
      </c>
      <c r="C279" s="99"/>
    </row>
    <row r="280" spans="1:6" ht="14.25" customHeight="1" x14ac:dyDescent="0.35">
      <c r="A280" s="67" t="s">
        <v>231</v>
      </c>
      <c r="B280" s="68">
        <v>2</v>
      </c>
    </row>
    <row r="281" spans="1:6" ht="14.25" customHeight="1" x14ac:dyDescent="0.35">
      <c r="A281" s="245"/>
    </row>
    <row r="282" spans="1:6" ht="14.25" customHeight="1" x14ac:dyDescent="0.35">
      <c r="A282" s="330" t="s">
        <v>1542</v>
      </c>
      <c r="B282" s="4"/>
    </row>
    <row r="283" spans="1:6" ht="14.25" customHeight="1" x14ac:dyDescent="0.35">
      <c r="A283" s="64" t="s">
        <v>229</v>
      </c>
      <c r="B283" s="25" t="s">
        <v>230</v>
      </c>
    </row>
    <row r="284" spans="1:6" ht="14.25" customHeight="1" x14ac:dyDescent="0.35">
      <c r="A284" s="65">
        <v>0</v>
      </c>
      <c r="B284" s="66" t="s">
        <v>1543</v>
      </c>
    </row>
    <row r="285" spans="1:6" ht="14.25" customHeight="1" x14ac:dyDescent="0.35">
      <c r="A285" s="65">
        <v>1</v>
      </c>
      <c r="B285" s="66" t="s">
        <v>1544</v>
      </c>
    </row>
    <row r="286" spans="1:6" ht="14.25" customHeight="1" x14ac:dyDescent="0.35">
      <c r="A286" s="67" t="s">
        <v>231</v>
      </c>
      <c r="B286" s="68">
        <v>0</v>
      </c>
    </row>
    <row r="287" spans="1:6" ht="14.25" customHeight="1" x14ac:dyDescent="0.35">
      <c r="A287" s="245"/>
    </row>
    <row r="288" spans="1:6" ht="14.25" customHeight="1" x14ac:dyDescent="0.35">
      <c r="A288" s="330" t="s">
        <v>1545</v>
      </c>
      <c r="B288" s="4"/>
    </row>
    <row r="289" spans="1:11" ht="14.25" customHeight="1" x14ac:dyDescent="0.35">
      <c r="A289" s="64" t="s">
        <v>229</v>
      </c>
      <c r="B289" s="25" t="s">
        <v>230</v>
      </c>
    </row>
    <row r="290" spans="1:11" ht="14.25" customHeight="1" x14ac:dyDescent="0.35">
      <c r="A290" s="65">
        <v>0</v>
      </c>
      <c r="B290" s="66" t="s">
        <v>1543</v>
      </c>
    </row>
    <row r="291" spans="1:11" ht="14.25" customHeight="1" x14ac:dyDescent="0.35">
      <c r="A291" s="65">
        <v>1</v>
      </c>
      <c r="B291" s="66" t="s">
        <v>1544</v>
      </c>
    </row>
    <row r="292" spans="1:11" ht="14.25" customHeight="1" x14ac:dyDescent="0.35">
      <c r="A292" s="67" t="s">
        <v>231</v>
      </c>
      <c r="B292" s="68">
        <v>0</v>
      </c>
    </row>
    <row r="293" spans="1:11" ht="14.25" customHeight="1" x14ac:dyDescent="0.35">
      <c r="A293" s="67"/>
    </row>
    <row r="294" spans="1:11" ht="14.25" customHeight="1" x14ac:dyDescent="0.35">
      <c r="A294" s="330" t="s">
        <v>1375</v>
      </c>
      <c r="K294" t="s">
        <v>1660</v>
      </c>
    </row>
    <row r="295" spans="1:11" ht="14.25" customHeight="1" x14ac:dyDescent="0.35">
      <c r="B295" s="90" t="s">
        <v>1537</v>
      </c>
      <c r="C295" s="90" t="s">
        <v>1376</v>
      </c>
      <c r="D295" s="90" t="s">
        <v>1377</v>
      </c>
      <c r="F295" s="497" t="s">
        <v>1538</v>
      </c>
      <c r="G295" s="90"/>
      <c r="K295" s="497" t="s">
        <v>1539</v>
      </c>
    </row>
    <row r="296" spans="1:11" ht="14.25" customHeight="1" x14ac:dyDescent="0.35">
      <c r="A296" s="8" t="s">
        <v>1035</v>
      </c>
      <c r="B296" s="115" t="s">
        <v>187</v>
      </c>
      <c r="C296" s="115" t="s">
        <v>405</v>
      </c>
      <c r="D296" s="115" t="s">
        <v>31</v>
      </c>
      <c r="F296" s="64" t="s">
        <v>229</v>
      </c>
      <c r="G296" s="25" t="s">
        <v>230</v>
      </c>
      <c r="J296" t="s">
        <v>1540</v>
      </c>
      <c r="K296" s="115" t="s">
        <v>187</v>
      </c>
    </row>
    <row r="297" spans="1:11" ht="14.25" customHeight="1" x14ac:dyDescent="0.35">
      <c r="A297" s="355" t="s">
        <v>116</v>
      </c>
      <c r="B297" s="68">
        <v>0</v>
      </c>
      <c r="C297" s="97">
        <v>2025</v>
      </c>
      <c r="D297" s="443">
        <v>0.1</v>
      </c>
      <c r="F297" s="65">
        <v>0</v>
      </c>
      <c r="G297" s="66" t="s">
        <v>1541</v>
      </c>
      <c r="J297" s="354" t="s">
        <v>1451</v>
      </c>
      <c r="K297" s="68">
        <v>0</v>
      </c>
    </row>
    <row r="298" spans="1:11" ht="14.25" customHeight="1" x14ac:dyDescent="0.35">
      <c r="A298" s="355" t="s">
        <v>117</v>
      </c>
      <c r="B298" s="68">
        <v>0</v>
      </c>
      <c r="C298" s="97">
        <v>2025</v>
      </c>
      <c r="D298" s="443">
        <v>0.1</v>
      </c>
      <c r="F298" s="65">
        <v>1</v>
      </c>
      <c r="G298" s="66" t="s">
        <v>1659</v>
      </c>
      <c r="J298" s="354" t="s">
        <v>1452</v>
      </c>
      <c r="K298" s="68">
        <v>0</v>
      </c>
    </row>
    <row r="299" spans="1:11" ht="14.25" customHeight="1" x14ac:dyDescent="0.35">
      <c r="A299" s="355" t="s">
        <v>118</v>
      </c>
      <c r="B299" s="68">
        <v>0</v>
      </c>
      <c r="C299" s="97">
        <v>2025</v>
      </c>
      <c r="D299" s="443">
        <v>0.1</v>
      </c>
      <c r="F299" s="67" t="s">
        <v>231</v>
      </c>
      <c r="G299" s="68">
        <v>1</v>
      </c>
      <c r="J299" s="354" t="s">
        <v>1453</v>
      </c>
      <c r="K299" s="68">
        <v>0</v>
      </c>
    </row>
    <row r="300" spans="1:11" ht="14.25" customHeight="1" x14ac:dyDescent="0.35">
      <c r="A300" s="355" t="s">
        <v>119</v>
      </c>
      <c r="B300" s="68">
        <v>0</v>
      </c>
      <c r="C300" s="97">
        <v>2025</v>
      </c>
      <c r="D300" s="443">
        <v>0.1</v>
      </c>
      <c r="J300" s="354" t="s">
        <v>1454</v>
      </c>
      <c r="K300" s="68">
        <v>0</v>
      </c>
    </row>
    <row r="301" spans="1:11" ht="14.25" customHeight="1" x14ac:dyDescent="0.35">
      <c r="A301" s="355" t="s">
        <v>120</v>
      </c>
      <c r="B301" s="68">
        <v>0</v>
      </c>
      <c r="C301" s="97">
        <v>2025</v>
      </c>
      <c r="D301" s="443">
        <v>0.1</v>
      </c>
      <c r="J301" s="354" t="s">
        <v>1455</v>
      </c>
      <c r="K301" s="68">
        <v>0</v>
      </c>
    </row>
    <row r="302" spans="1:11" ht="14.25" customHeight="1" x14ac:dyDescent="0.35">
      <c r="A302" s="355" t="s">
        <v>121</v>
      </c>
      <c r="B302" s="68">
        <v>0</v>
      </c>
      <c r="C302" s="97">
        <v>2025</v>
      </c>
      <c r="D302" s="443">
        <v>0.1</v>
      </c>
      <c r="J302" s="354" t="s">
        <v>1456</v>
      </c>
      <c r="K302" s="68">
        <v>0</v>
      </c>
    </row>
    <row r="303" spans="1:11" ht="14.25" customHeight="1" x14ac:dyDescent="0.35">
      <c r="A303" s="355" t="s">
        <v>122</v>
      </c>
      <c r="B303" s="68">
        <v>0</v>
      </c>
      <c r="C303" s="97">
        <v>2025</v>
      </c>
      <c r="D303" s="443">
        <v>0.1</v>
      </c>
      <c r="J303" s="354" t="s">
        <v>1457</v>
      </c>
      <c r="K303" s="68">
        <v>0</v>
      </c>
    </row>
    <row r="304" spans="1:11" ht="14.25" customHeight="1" x14ac:dyDescent="0.35">
      <c r="A304" s="355" t="s">
        <v>123</v>
      </c>
      <c r="B304" s="68">
        <v>0</v>
      </c>
      <c r="C304" s="97">
        <v>2025</v>
      </c>
      <c r="D304" s="443">
        <v>0.1</v>
      </c>
      <c r="J304" s="354" t="s">
        <v>1458</v>
      </c>
      <c r="K304" s="68">
        <v>0</v>
      </c>
    </row>
    <row r="305" spans="1:11" ht="14.25" customHeight="1" x14ac:dyDescent="0.35">
      <c r="A305" s="355" t="s">
        <v>124</v>
      </c>
      <c r="B305" s="68">
        <v>0</v>
      </c>
      <c r="C305" s="97">
        <v>2025</v>
      </c>
      <c r="D305" s="443">
        <v>0.1</v>
      </c>
      <c r="J305" s="354" t="s">
        <v>1459</v>
      </c>
      <c r="K305" s="68">
        <v>0</v>
      </c>
    </row>
    <row r="306" spans="1:11" ht="14.25" customHeight="1" x14ac:dyDescent="0.35">
      <c r="A306" s="355" t="s">
        <v>125</v>
      </c>
      <c r="B306" s="68">
        <v>0</v>
      </c>
      <c r="C306" s="97">
        <v>2025</v>
      </c>
      <c r="D306" s="443">
        <v>0.1</v>
      </c>
      <c r="J306" s="354" t="s">
        <v>1460</v>
      </c>
      <c r="K306" s="68">
        <v>0</v>
      </c>
    </row>
    <row r="307" spans="1:11" ht="14.25" customHeight="1" x14ac:dyDescent="0.35">
      <c r="A307" s="355" t="s">
        <v>126</v>
      </c>
      <c r="B307" s="68">
        <v>0</v>
      </c>
      <c r="C307" s="97">
        <v>2025</v>
      </c>
      <c r="D307" s="443">
        <v>0.1</v>
      </c>
      <c r="J307" s="354" t="s">
        <v>1461</v>
      </c>
      <c r="K307" s="68">
        <v>0</v>
      </c>
    </row>
    <row r="308" spans="1:11" ht="14.25" customHeight="1" x14ac:dyDescent="0.35">
      <c r="A308" s="355" t="s">
        <v>127</v>
      </c>
      <c r="B308" s="68">
        <v>0</v>
      </c>
      <c r="C308" s="97">
        <v>2025</v>
      </c>
      <c r="D308" s="443">
        <v>0.1</v>
      </c>
      <c r="J308" s="354" t="s">
        <v>1462</v>
      </c>
      <c r="K308" s="68">
        <v>0</v>
      </c>
    </row>
    <row r="309" spans="1:11" ht="14.25" customHeight="1" x14ac:dyDescent="0.35">
      <c r="A309" s="355" t="s">
        <v>128</v>
      </c>
      <c r="B309" s="68">
        <v>0</v>
      </c>
      <c r="C309" s="97">
        <v>2025</v>
      </c>
      <c r="D309" s="443">
        <v>0.1</v>
      </c>
      <c r="J309" s="354" t="s">
        <v>1463</v>
      </c>
      <c r="K309" s="68">
        <v>0</v>
      </c>
    </row>
    <row r="310" spans="1:11" ht="14.25" customHeight="1" x14ac:dyDescent="0.35">
      <c r="A310" s="355" t="s">
        <v>130</v>
      </c>
      <c r="B310" s="68">
        <v>0</v>
      </c>
      <c r="C310" s="97">
        <v>2025</v>
      </c>
      <c r="D310" s="443">
        <v>0.1</v>
      </c>
      <c r="J310" s="354" t="s">
        <v>1464</v>
      </c>
      <c r="K310" s="68">
        <v>0</v>
      </c>
    </row>
    <row r="311" spans="1:11" ht="14.25" customHeight="1" x14ac:dyDescent="0.35">
      <c r="A311" s="355" t="s">
        <v>131</v>
      </c>
      <c r="B311" s="68">
        <v>0</v>
      </c>
      <c r="C311" s="97">
        <v>2025</v>
      </c>
      <c r="D311" s="443">
        <v>0.1</v>
      </c>
      <c r="J311" s="354" t="s">
        <v>1465</v>
      </c>
      <c r="K311" s="68">
        <v>0</v>
      </c>
    </row>
    <row r="312" spans="1:11" ht="14.25" customHeight="1" x14ac:dyDescent="0.35">
      <c r="A312" s="355" t="s">
        <v>132</v>
      </c>
      <c r="B312" s="68">
        <v>0</v>
      </c>
      <c r="C312" s="97">
        <v>2025</v>
      </c>
      <c r="D312" s="443">
        <v>0.1</v>
      </c>
      <c r="J312" s="354" t="s">
        <v>1466</v>
      </c>
      <c r="K312" s="68">
        <v>0</v>
      </c>
    </row>
    <row r="313" spans="1:11" ht="14.25" customHeight="1" x14ac:dyDescent="0.35">
      <c r="A313" s="355" t="s">
        <v>135</v>
      </c>
      <c r="B313" s="68">
        <v>0</v>
      </c>
      <c r="C313" s="97">
        <v>2025</v>
      </c>
      <c r="D313" s="443">
        <v>0.1</v>
      </c>
      <c r="J313" s="354" t="s">
        <v>1467</v>
      </c>
      <c r="K313" s="68">
        <v>0</v>
      </c>
    </row>
    <row r="314" spans="1:11" ht="14.25" customHeight="1" x14ac:dyDescent="0.35">
      <c r="A314" s="355" t="s">
        <v>136</v>
      </c>
      <c r="B314" s="68">
        <v>0</v>
      </c>
      <c r="C314" s="97">
        <v>2025</v>
      </c>
      <c r="D314" s="443">
        <v>0.1</v>
      </c>
      <c r="J314" s="354" t="s">
        <v>1468</v>
      </c>
      <c r="K314" s="68">
        <v>0</v>
      </c>
    </row>
    <row r="315" spans="1:11" ht="14.25" customHeight="1" x14ac:dyDescent="0.35">
      <c r="A315" s="355" t="s">
        <v>138</v>
      </c>
      <c r="B315" s="68">
        <v>0</v>
      </c>
      <c r="C315" s="97">
        <v>2025</v>
      </c>
      <c r="D315" s="443">
        <v>0.1</v>
      </c>
      <c r="J315" s="354" t="s">
        <v>1469</v>
      </c>
      <c r="K315" s="68">
        <v>0</v>
      </c>
    </row>
    <row r="316" spans="1:11" ht="14.25" customHeight="1" x14ac:dyDescent="0.35">
      <c r="A316" s="355" t="s">
        <v>140</v>
      </c>
      <c r="B316" s="68">
        <v>0</v>
      </c>
      <c r="C316" s="97">
        <v>2025</v>
      </c>
      <c r="D316" s="443">
        <v>0.1</v>
      </c>
      <c r="J316" s="354" t="s">
        <v>1470</v>
      </c>
      <c r="K316" s="68">
        <v>0</v>
      </c>
    </row>
    <row r="317" spans="1:11" ht="14.25" customHeight="1" x14ac:dyDescent="0.35">
      <c r="A317" s="355" t="s">
        <v>141</v>
      </c>
      <c r="B317" s="68">
        <v>0</v>
      </c>
      <c r="C317" s="97">
        <v>2025</v>
      </c>
      <c r="D317" s="443">
        <v>0.1</v>
      </c>
      <c r="J317" s="354" t="s">
        <v>1471</v>
      </c>
      <c r="K317" s="68">
        <v>0</v>
      </c>
    </row>
    <row r="318" spans="1:11" ht="14.25" customHeight="1" x14ac:dyDescent="0.35">
      <c r="J318" s="354" t="s">
        <v>1472</v>
      </c>
      <c r="K318" s="68">
        <v>0</v>
      </c>
    </row>
    <row r="319" spans="1:11" ht="14.25" customHeight="1" x14ac:dyDescent="0.35">
      <c r="J319" s="354" t="s">
        <v>1473</v>
      </c>
      <c r="K319" s="68">
        <v>0</v>
      </c>
    </row>
    <row r="320" spans="1:11" ht="14.25" customHeight="1" x14ac:dyDescent="0.35">
      <c r="A320" s="330" t="s">
        <v>1623</v>
      </c>
      <c r="B320" s="4"/>
      <c r="J320" s="354" t="s">
        <v>1474</v>
      </c>
      <c r="K320" s="68">
        <v>0</v>
      </c>
    </row>
    <row r="321" spans="1:11" ht="14.25" customHeight="1" x14ac:dyDescent="0.35">
      <c r="A321" s="64" t="s">
        <v>229</v>
      </c>
      <c r="B321" s="25" t="s">
        <v>230</v>
      </c>
      <c r="J321" s="354" t="s">
        <v>1475</v>
      </c>
      <c r="K321" s="68">
        <v>0</v>
      </c>
    </row>
    <row r="322" spans="1:11" ht="14.25" customHeight="1" x14ac:dyDescent="0.35">
      <c r="A322" s="65">
        <v>0</v>
      </c>
      <c r="B322" s="66" t="s">
        <v>1624</v>
      </c>
      <c r="J322" s="354" t="s">
        <v>1476</v>
      </c>
      <c r="K322" s="68">
        <v>0</v>
      </c>
    </row>
    <row r="323" spans="1:11" ht="14.25" customHeight="1" x14ac:dyDescent="0.35">
      <c r="A323" s="65">
        <v>1</v>
      </c>
      <c r="B323" s="66" t="s">
        <v>1625</v>
      </c>
      <c r="J323" s="354" t="s">
        <v>1477</v>
      </c>
      <c r="K323" s="68">
        <v>0</v>
      </c>
    </row>
    <row r="324" spans="1:11" ht="14.25" customHeight="1" x14ac:dyDescent="0.35">
      <c r="A324" s="67" t="s">
        <v>231</v>
      </c>
      <c r="B324" s="68">
        <v>0</v>
      </c>
      <c r="J324" s="354" t="s">
        <v>1478</v>
      </c>
      <c r="K324" s="68">
        <v>0</v>
      </c>
    </row>
    <row r="325" spans="1:11" ht="14.25" customHeight="1" x14ac:dyDescent="0.35">
      <c r="J325" s="354" t="s">
        <v>1479</v>
      </c>
      <c r="K325" s="68">
        <v>0</v>
      </c>
    </row>
    <row r="326" spans="1:11" ht="14.25" customHeight="1" x14ac:dyDescent="0.35">
      <c r="J326" s="354" t="s">
        <v>1480</v>
      </c>
      <c r="K326" s="68">
        <v>0</v>
      </c>
    </row>
    <row r="327" spans="1:11" ht="14.25" customHeight="1" x14ac:dyDescent="0.35">
      <c r="A327" s="330" t="s">
        <v>1626</v>
      </c>
      <c r="J327" s="354" t="s">
        <v>1481</v>
      </c>
      <c r="K327" s="68">
        <v>0</v>
      </c>
    </row>
    <row r="328" spans="1:11" ht="14.25" customHeight="1" x14ac:dyDescent="0.35">
      <c r="A328" s="64" t="s">
        <v>229</v>
      </c>
      <c r="J328" s="354" t="s">
        <v>1482</v>
      </c>
      <c r="K328" s="68">
        <v>0</v>
      </c>
    </row>
    <row r="329" spans="1:11" ht="14.25" customHeight="1" x14ac:dyDescent="0.35">
      <c r="A329" s="494">
        <v>0.2</v>
      </c>
      <c r="J329" s="354" t="s">
        <v>1483</v>
      </c>
      <c r="K329" s="68">
        <v>0</v>
      </c>
    </row>
    <row r="330" spans="1:11" ht="14.25" customHeight="1" x14ac:dyDescent="0.35">
      <c r="J330" s="354" t="s">
        <v>1484</v>
      </c>
      <c r="K330" s="68">
        <v>0</v>
      </c>
    </row>
    <row r="331" spans="1:11" ht="14.25" customHeight="1" x14ac:dyDescent="0.35">
      <c r="A331" s="330" t="s">
        <v>1627</v>
      </c>
      <c r="J331" s="354" t="s">
        <v>1485</v>
      </c>
      <c r="K331" s="68">
        <v>0</v>
      </c>
    </row>
    <row r="332" spans="1:11" ht="14.25" customHeight="1" x14ac:dyDescent="0.35">
      <c r="A332" s="64" t="s">
        <v>229</v>
      </c>
      <c r="J332" s="354" t="s">
        <v>1486</v>
      </c>
      <c r="K332" s="68">
        <v>0</v>
      </c>
    </row>
    <row r="333" spans="1:11" ht="14.25" customHeight="1" x14ac:dyDescent="0.35">
      <c r="A333" s="494">
        <v>0.3</v>
      </c>
      <c r="J333" s="354" t="s">
        <v>1487</v>
      </c>
      <c r="K333" s="68">
        <v>1</v>
      </c>
    </row>
    <row r="334" spans="1:11" ht="14.25" customHeight="1" x14ac:dyDescent="0.35">
      <c r="J334" s="354" t="s">
        <v>1488</v>
      </c>
      <c r="K334" s="68">
        <v>1</v>
      </c>
    </row>
    <row r="335" spans="1:11" ht="14.25" customHeight="1" x14ac:dyDescent="0.35">
      <c r="A335" s="330" t="s">
        <v>1628</v>
      </c>
      <c r="B335" s="4"/>
      <c r="J335" s="354" t="s">
        <v>1489</v>
      </c>
      <c r="K335" s="68">
        <v>1</v>
      </c>
    </row>
    <row r="336" spans="1:11" ht="14.25" customHeight="1" x14ac:dyDescent="0.35">
      <c r="A336" s="64" t="s">
        <v>229</v>
      </c>
      <c r="B336" s="25" t="s">
        <v>230</v>
      </c>
      <c r="J336" s="354" t="s">
        <v>1490</v>
      </c>
      <c r="K336" s="68">
        <v>1</v>
      </c>
    </row>
    <row r="337" spans="1:11" ht="14.25" customHeight="1" x14ac:dyDescent="0.35">
      <c r="A337" s="65">
        <v>0</v>
      </c>
      <c r="B337" s="66" t="s">
        <v>1629</v>
      </c>
      <c r="J337" s="354" t="s">
        <v>1491</v>
      </c>
      <c r="K337" s="68">
        <v>1</v>
      </c>
    </row>
    <row r="338" spans="1:11" ht="14.25" customHeight="1" x14ac:dyDescent="0.35">
      <c r="A338" s="65">
        <v>1</v>
      </c>
      <c r="B338" s="66" t="s">
        <v>1630</v>
      </c>
      <c r="J338" s="354" t="s">
        <v>1492</v>
      </c>
      <c r="K338" s="68">
        <v>1</v>
      </c>
    </row>
    <row r="339" spans="1:11" ht="14.25" customHeight="1" x14ac:dyDescent="0.35">
      <c r="A339" s="67" t="s">
        <v>231</v>
      </c>
      <c r="B339" s="68">
        <v>0</v>
      </c>
      <c r="J339" s="354" t="s">
        <v>1493</v>
      </c>
      <c r="K339" s="68">
        <v>1</v>
      </c>
    </row>
    <row r="340" spans="1:11" ht="14.25" customHeight="1" x14ac:dyDescent="0.35">
      <c r="J340" s="354" t="s">
        <v>1494</v>
      </c>
      <c r="K340" s="68">
        <v>1</v>
      </c>
    </row>
    <row r="341" spans="1:11" ht="14.25" customHeight="1" x14ac:dyDescent="0.35">
      <c r="J341" s="354" t="s">
        <v>1495</v>
      </c>
      <c r="K341" s="68">
        <v>1</v>
      </c>
    </row>
    <row r="342" spans="1:11" ht="14.25" customHeight="1" x14ac:dyDescent="0.35">
      <c r="J342" s="354" t="s">
        <v>1496</v>
      </c>
      <c r="K342" s="68">
        <v>1</v>
      </c>
    </row>
    <row r="343" spans="1:11" ht="14.25" customHeight="1" x14ac:dyDescent="0.35">
      <c r="J343" s="354" t="s">
        <v>1497</v>
      </c>
      <c r="K343" s="68">
        <v>1</v>
      </c>
    </row>
    <row r="344" spans="1:11" ht="14.25" customHeight="1" x14ac:dyDescent="0.35">
      <c r="J344" s="354" t="s">
        <v>1498</v>
      </c>
      <c r="K344" s="68">
        <v>1</v>
      </c>
    </row>
    <row r="345" spans="1:11" ht="14.25" customHeight="1" x14ac:dyDescent="0.35">
      <c r="J345" s="354" t="s">
        <v>1499</v>
      </c>
      <c r="K345" s="68">
        <v>1</v>
      </c>
    </row>
    <row r="346" spans="1:11" ht="14.25" customHeight="1" x14ac:dyDescent="0.35">
      <c r="J346" s="354" t="s">
        <v>1500</v>
      </c>
      <c r="K346" s="68">
        <v>1</v>
      </c>
    </row>
    <row r="347" spans="1:11" ht="14.25" customHeight="1" x14ac:dyDescent="0.35">
      <c r="J347" s="354" t="s">
        <v>1501</v>
      </c>
      <c r="K347" s="68">
        <v>1</v>
      </c>
    </row>
    <row r="348" spans="1:11" ht="14.25" customHeight="1" x14ac:dyDescent="0.35">
      <c r="J348" s="354" t="s">
        <v>1502</v>
      </c>
      <c r="K348" s="68">
        <v>1</v>
      </c>
    </row>
    <row r="349" spans="1:11" ht="14.25" customHeight="1" x14ac:dyDescent="0.35">
      <c r="J349" s="354" t="s">
        <v>1503</v>
      </c>
      <c r="K349" s="68">
        <v>1</v>
      </c>
    </row>
    <row r="350" spans="1:11" ht="14.25" customHeight="1" x14ac:dyDescent="0.35">
      <c r="J350" s="354" t="s">
        <v>1504</v>
      </c>
      <c r="K350" s="68">
        <v>1</v>
      </c>
    </row>
    <row r="351" spans="1:11" ht="14.25" customHeight="1" x14ac:dyDescent="0.35">
      <c r="J351" s="354" t="s">
        <v>1505</v>
      </c>
      <c r="K351" s="68">
        <v>1</v>
      </c>
    </row>
    <row r="352" spans="1:11" ht="14.25" customHeight="1" x14ac:dyDescent="0.35">
      <c r="J352" s="354" t="s">
        <v>1506</v>
      </c>
      <c r="K352" s="68">
        <v>1</v>
      </c>
    </row>
    <row r="353" spans="10:11" ht="14.25" customHeight="1" x14ac:dyDescent="0.35">
      <c r="J353" s="354" t="s">
        <v>1507</v>
      </c>
      <c r="K353" s="68">
        <v>1</v>
      </c>
    </row>
    <row r="354" spans="10:11" ht="14.25" customHeight="1" x14ac:dyDescent="0.35">
      <c r="J354" s="354" t="s">
        <v>1508</v>
      </c>
      <c r="K354" s="68">
        <v>1</v>
      </c>
    </row>
    <row r="355" spans="10:11" ht="14.25" customHeight="1" x14ac:dyDescent="0.35">
      <c r="J355" s="354" t="s">
        <v>1509</v>
      </c>
      <c r="K355" s="68">
        <v>1</v>
      </c>
    </row>
    <row r="356" spans="10:11" ht="14.25" customHeight="1" x14ac:dyDescent="0.35">
      <c r="J356" s="354" t="s">
        <v>1510</v>
      </c>
      <c r="K356" s="68">
        <v>1</v>
      </c>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BJ78"/>
  <sheetViews>
    <sheetView topLeftCell="A4" zoomScale="90" zoomScaleNormal="90" workbookViewId="0">
      <selection activeCell="A4" sqref="A4"/>
    </sheetView>
  </sheetViews>
  <sheetFormatPr baseColWidth="10" defaultColWidth="11.453125" defaultRowHeight="14.5" x14ac:dyDescent="0.35"/>
  <cols>
    <col min="1" max="1" width="108.90625" bestFit="1" customWidth="1"/>
    <col min="2" max="2" width="14.90625" customWidth="1"/>
    <col min="3" max="3" width="20.54296875" customWidth="1"/>
    <col min="4" max="62" width="10.54296875" customWidth="1"/>
  </cols>
  <sheetData>
    <row r="1" spans="1:62" ht="30.65" customHeight="1" x14ac:dyDescent="0.35">
      <c r="C1" s="182" t="s">
        <v>294</v>
      </c>
    </row>
    <row r="2" spans="1:62" ht="14.4" customHeight="1" x14ac:dyDescent="0.35">
      <c r="A2" s="103" t="s">
        <v>566</v>
      </c>
      <c r="B2" s="4"/>
    </row>
    <row r="4" spans="1:62" x14ac:dyDescent="0.35">
      <c r="A4" s="459" t="s">
        <v>1512</v>
      </c>
    </row>
    <row r="5" spans="1:62" s="4" customFormat="1" ht="58" x14ac:dyDescent="0.35">
      <c r="A5" s="172" t="s">
        <v>1513</v>
      </c>
      <c r="B5" s="350" t="s">
        <v>1451</v>
      </c>
      <c r="C5" s="350" t="s">
        <v>1452</v>
      </c>
      <c r="D5" s="350" t="s">
        <v>1453</v>
      </c>
      <c r="E5" s="350" t="s">
        <v>1454</v>
      </c>
      <c r="F5" s="350" t="s">
        <v>1455</v>
      </c>
      <c r="G5" s="350" t="s">
        <v>1456</v>
      </c>
      <c r="H5" s="350" t="s">
        <v>1457</v>
      </c>
      <c r="I5" s="350" t="s">
        <v>1458</v>
      </c>
      <c r="J5" s="350" t="s">
        <v>1459</v>
      </c>
      <c r="K5" s="350" t="s">
        <v>1460</v>
      </c>
      <c r="L5" s="350" t="s">
        <v>1461</v>
      </c>
      <c r="M5" s="350" t="s">
        <v>1462</v>
      </c>
      <c r="N5" s="350" t="s">
        <v>1463</v>
      </c>
      <c r="O5" s="350" t="s">
        <v>1464</v>
      </c>
      <c r="P5" s="350" t="s">
        <v>1465</v>
      </c>
      <c r="Q5" s="350" t="s">
        <v>1466</v>
      </c>
      <c r="R5" s="350" t="s">
        <v>1467</v>
      </c>
      <c r="S5" s="350" t="s">
        <v>1468</v>
      </c>
      <c r="T5" s="350" t="s">
        <v>1469</v>
      </c>
      <c r="U5" s="350" t="s">
        <v>1470</v>
      </c>
      <c r="V5" s="350" t="s">
        <v>1471</v>
      </c>
      <c r="W5" s="350" t="s">
        <v>1472</v>
      </c>
      <c r="X5" s="350" t="s">
        <v>1473</v>
      </c>
      <c r="Y5" s="350" t="s">
        <v>1474</v>
      </c>
      <c r="Z5" s="350" t="s">
        <v>1475</v>
      </c>
      <c r="AA5" s="350" t="s">
        <v>1476</v>
      </c>
      <c r="AB5" s="350" t="s">
        <v>1477</v>
      </c>
      <c r="AC5" s="350" t="s">
        <v>1478</v>
      </c>
      <c r="AD5" s="350" t="s">
        <v>1479</v>
      </c>
      <c r="AE5" s="350" t="s">
        <v>1480</v>
      </c>
      <c r="AF5" s="350" t="s">
        <v>1481</v>
      </c>
      <c r="AG5" s="350" t="s">
        <v>1482</v>
      </c>
      <c r="AH5" s="350" t="s">
        <v>1483</v>
      </c>
      <c r="AI5" s="350" t="s">
        <v>1484</v>
      </c>
      <c r="AJ5" s="350" t="s">
        <v>1485</v>
      </c>
      <c r="AK5" s="350" t="s">
        <v>1486</v>
      </c>
      <c r="AL5" s="350" t="s">
        <v>1487</v>
      </c>
      <c r="AM5" s="350" t="s">
        <v>1488</v>
      </c>
      <c r="AN5" s="350" t="s">
        <v>1489</v>
      </c>
      <c r="AO5" s="350" t="s">
        <v>1490</v>
      </c>
      <c r="AP5" s="350" t="s">
        <v>1491</v>
      </c>
      <c r="AQ5" s="350" t="s">
        <v>1492</v>
      </c>
      <c r="AR5" s="350" t="s">
        <v>1493</v>
      </c>
      <c r="AS5" s="350" t="s">
        <v>1494</v>
      </c>
      <c r="AT5" s="350" t="s">
        <v>1495</v>
      </c>
      <c r="AU5" s="350" t="s">
        <v>1496</v>
      </c>
      <c r="AV5" s="350" t="s">
        <v>1497</v>
      </c>
      <c r="AW5" s="350" t="s">
        <v>1498</v>
      </c>
      <c r="AX5" s="350" t="s">
        <v>1499</v>
      </c>
      <c r="AY5" s="350" t="s">
        <v>1500</v>
      </c>
      <c r="AZ5" s="350" t="s">
        <v>1501</v>
      </c>
      <c r="BA5" s="350" t="s">
        <v>1502</v>
      </c>
      <c r="BB5" s="350" t="s">
        <v>1503</v>
      </c>
      <c r="BC5" s="350" t="s">
        <v>1504</v>
      </c>
      <c r="BD5" s="350" t="s">
        <v>1505</v>
      </c>
      <c r="BE5" s="350" t="s">
        <v>1506</v>
      </c>
      <c r="BF5" s="350" t="s">
        <v>1507</v>
      </c>
      <c r="BG5" s="350" t="s">
        <v>1508</v>
      </c>
      <c r="BH5" s="350" t="s">
        <v>1509</v>
      </c>
      <c r="BI5" s="350" t="s">
        <v>1510</v>
      </c>
      <c r="BJ5" s="350" t="s">
        <v>1511</v>
      </c>
    </row>
    <row r="6" spans="1:62" x14ac:dyDescent="0.35">
      <c r="A6" s="72" t="s">
        <v>302</v>
      </c>
      <c r="B6" s="164">
        <v>0.35</v>
      </c>
      <c r="C6" s="164">
        <v>0.35</v>
      </c>
      <c r="D6" s="164">
        <v>0.35</v>
      </c>
      <c r="E6" s="164">
        <v>0.35</v>
      </c>
      <c r="F6" s="164">
        <v>0.35</v>
      </c>
      <c r="G6" s="164">
        <v>0.35</v>
      </c>
      <c r="H6" s="164">
        <v>0.35</v>
      </c>
      <c r="I6" s="164">
        <v>0.35</v>
      </c>
      <c r="J6" s="164">
        <v>0.35</v>
      </c>
      <c r="K6" s="164">
        <v>0.35</v>
      </c>
      <c r="L6" s="164">
        <v>0.35</v>
      </c>
      <c r="M6" s="164">
        <v>0.35</v>
      </c>
      <c r="N6" s="164">
        <v>0.35</v>
      </c>
      <c r="O6" s="164">
        <v>0.35</v>
      </c>
      <c r="P6" s="164">
        <v>0.35</v>
      </c>
      <c r="Q6" s="164">
        <v>0.35</v>
      </c>
      <c r="R6" s="164">
        <v>0.35</v>
      </c>
      <c r="S6" s="164">
        <v>0.35</v>
      </c>
      <c r="T6" s="164">
        <v>0.35</v>
      </c>
      <c r="U6" s="164">
        <v>0.35</v>
      </c>
      <c r="V6" s="164">
        <v>0.35</v>
      </c>
      <c r="W6" s="164">
        <v>0.35</v>
      </c>
      <c r="X6" s="164">
        <v>0.35</v>
      </c>
      <c r="Y6" s="164">
        <v>0.35</v>
      </c>
      <c r="Z6" s="164">
        <v>0.35</v>
      </c>
      <c r="AA6" s="164">
        <v>0.35</v>
      </c>
      <c r="AB6" s="164">
        <v>0.35</v>
      </c>
      <c r="AC6" s="164">
        <v>0.35</v>
      </c>
      <c r="AD6" s="164">
        <v>0.35</v>
      </c>
      <c r="AE6" s="164">
        <v>0.35</v>
      </c>
      <c r="AF6" s="164">
        <v>0.35</v>
      </c>
      <c r="AG6" s="164">
        <v>0.35</v>
      </c>
      <c r="AH6" s="164">
        <v>0.35</v>
      </c>
      <c r="AI6" s="164">
        <v>0.35</v>
      </c>
      <c r="AJ6" s="164">
        <v>0.35</v>
      </c>
      <c r="AK6" s="164">
        <v>0.35</v>
      </c>
      <c r="AL6" s="164">
        <v>0.35</v>
      </c>
      <c r="AM6" s="164">
        <v>0.35</v>
      </c>
      <c r="AN6" s="164">
        <v>0.35</v>
      </c>
      <c r="AO6" s="164">
        <v>0.35</v>
      </c>
      <c r="AP6" s="164">
        <v>0.35</v>
      </c>
      <c r="AQ6" s="164">
        <v>0.35</v>
      </c>
      <c r="AR6" s="164">
        <v>0.35</v>
      </c>
      <c r="AS6" s="164">
        <v>0.35</v>
      </c>
      <c r="AT6" s="164">
        <v>0.35</v>
      </c>
      <c r="AU6" s="164">
        <v>0.35</v>
      </c>
      <c r="AV6" s="164">
        <v>0.35</v>
      </c>
      <c r="AW6" s="164">
        <v>0.35</v>
      </c>
      <c r="AX6" s="164">
        <v>0.35</v>
      </c>
      <c r="AY6" s="164">
        <v>0.35</v>
      </c>
      <c r="AZ6" s="164">
        <v>0.35</v>
      </c>
      <c r="BA6" s="164">
        <v>0.35</v>
      </c>
      <c r="BB6" s="164">
        <v>0.35</v>
      </c>
      <c r="BC6" s="164">
        <v>0.35</v>
      </c>
      <c r="BD6" s="164">
        <v>0.35</v>
      </c>
      <c r="BE6" s="164">
        <v>0.35</v>
      </c>
      <c r="BF6" s="164">
        <v>0.35</v>
      </c>
      <c r="BG6" s="164">
        <v>0.35</v>
      </c>
      <c r="BH6" s="164">
        <v>0.35</v>
      </c>
      <c r="BI6" s="164">
        <v>0.35</v>
      </c>
      <c r="BJ6" s="164">
        <v>0.35</v>
      </c>
    </row>
    <row r="7" spans="1:62" x14ac:dyDescent="0.35">
      <c r="A7" s="72" t="s">
        <v>154</v>
      </c>
      <c r="B7" s="164">
        <v>0.35</v>
      </c>
      <c r="C7" s="164">
        <v>0.35</v>
      </c>
      <c r="D7" s="164">
        <v>0.35</v>
      </c>
      <c r="E7" s="164">
        <v>0.35</v>
      </c>
      <c r="F7" s="164">
        <v>0.35</v>
      </c>
      <c r="G7" s="164">
        <v>0.35</v>
      </c>
      <c r="H7" s="164">
        <v>0.35</v>
      </c>
      <c r="I7" s="164">
        <v>0.35</v>
      </c>
      <c r="J7" s="164">
        <v>0.35</v>
      </c>
      <c r="K7" s="164">
        <v>0.35</v>
      </c>
      <c r="L7" s="164">
        <v>0.35</v>
      </c>
      <c r="M7" s="164">
        <v>0.35</v>
      </c>
      <c r="N7" s="164">
        <v>0.35</v>
      </c>
      <c r="O7" s="164">
        <v>0.35</v>
      </c>
      <c r="P7" s="164">
        <v>0.35</v>
      </c>
      <c r="Q7" s="164">
        <v>0.35</v>
      </c>
      <c r="R7" s="164">
        <v>0.35</v>
      </c>
      <c r="S7" s="164">
        <v>0.35</v>
      </c>
      <c r="T7" s="164">
        <v>0.35</v>
      </c>
      <c r="U7" s="164">
        <v>0.35</v>
      </c>
      <c r="V7" s="164">
        <v>0.35</v>
      </c>
      <c r="W7" s="164">
        <v>0.35</v>
      </c>
      <c r="X7" s="164">
        <v>0.35</v>
      </c>
      <c r="Y7" s="164">
        <v>0.35</v>
      </c>
      <c r="Z7" s="164">
        <v>0.35</v>
      </c>
      <c r="AA7" s="164">
        <v>0.35</v>
      </c>
      <c r="AB7" s="164">
        <v>0.35</v>
      </c>
      <c r="AC7" s="164">
        <v>0.35</v>
      </c>
      <c r="AD7" s="164">
        <v>0.35</v>
      </c>
      <c r="AE7" s="164">
        <v>0.35</v>
      </c>
      <c r="AF7" s="164">
        <v>0.35</v>
      </c>
      <c r="AG7" s="164">
        <v>0.35</v>
      </c>
      <c r="AH7" s="164">
        <v>0.35</v>
      </c>
      <c r="AI7" s="164">
        <v>0.35</v>
      </c>
      <c r="AJ7" s="164">
        <v>0.35</v>
      </c>
      <c r="AK7" s="164">
        <v>0.35</v>
      </c>
      <c r="AL7" s="164">
        <v>0.35</v>
      </c>
      <c r="AM7" s="164">
        <v>0.35</v>
      </c>
      <c r="AN7" s="164">
        <v>0.35</v>
      </c>
      <c r="AO7" s="164">
        <v>0.35</v>
      </c>
      <c r="AP7" s="164">
        <v>0.35</v>
      </c>
      <c r="AQ7" s="164">
        <v>0.35</v>
      </c>
      <c r="AR7" s="164">
        <v>0.35</v>
      </c>
      <c r="AS7" s="164">
        <v>0.35</v>
      </c>
      <c r="AT7" s="164">
        <v>0.35</v>
      </c>
      <c r="AU7" s="164">
        <v>0.35</v>
      </c>
      <c r="AV7" s="164">
        <v>0.35</v>
      </c>
      <c r="AW7" s="164">
        <v>0.35</v>
      </c>
      <c r="AX7" s="164">
        <v>0.35</v>
      </c>
      <c r="AY7" s="164">
        <v>0.35</v>
      </c>
      <c r="AZ7" s="164">
        <v>0.35</v>
      </c>
      <c r="BA7" s="164">
        <v>0.35</v>
      </c>
      <c r="BB7" s="164">
        <v>0.35</v>
      </c>
      <c r="BC7" s="164">
        <v>0.35</v>
      </c>
      <c r="BD7" s="164">
        <v>0.35</v>
      </c>
      <c r="BE7" s="164">
        <v>0.35</v>
      </c>
      <c r="BF7" s="164">
        <v>0.35</v>
      </c>
      <c r="BG7" s="164">
        <v>0.35</v>
      </c>
      <c r="BH7" s="164">
        <v>0.35</v>
      </c>
      <c r="BI7" s="164">
        <v>0.35</v>
      </c>
      <c r="BJ7" s="164">
        <v>0.35</v>
      </c>
    </row>
    <row r="8" spans="1:62" x14ac:dyDescent="0.35">
      <c r="A8" s="72" t="s">
        <v>155</v>
      </c>
      <c r="B8" s="164">
        <v>0.35</v>
      </c>
      <c r="C8" s="164">
        <v>0.35</v>
      </c>
      <c r="D8" s="164">
        <v>0.35</v>
      </c>
      <c r="E8" s="164">
        <v>0.35</v>
      </c>
      <c r="F8" s="164">
        <v>0.35</v>
      </c>
      <c r="G8" s="164">
        <v>0.35</v>
      </c>
      <c r="H8" s="164">
        <v>0.35</v>
      </c>
      <c r="I8" s="164">
        <v>0.35</v>
      </c>
      <c r="J8" s="164">
        <v>0.35</v>
      </c>
      <c r="K8" s="164">
        <v>0.35</v>
      </c>
      <c r="L8" s="164">
        <v>0.35</v>
      </c>
      <c r="M8" s="164">
        <v>0.35</v>
      </c>
      <c r="N8" s="164">
        <v>0.35</v>
      </c>
      <c r="O8" s="164">
        <v>0.35</v>
      </c>
      <c r="P8" s="164">
        <v>0.35</v>
      </c>
      <c r="Q8" s="164">
        <v>0.35</v>
      </c>
      <c r="R8" s="164">
        <v>0.35</v>
      </c>
      <c r="S8" s="164">
        <v>0.35</v>
      </c>
      <c r="T8" s="164">
        <v>0.35</v>
      </c>
      <c r="U8" s="164">
        <v>0.35</v>
      </c>
      <c r="V8" s="164">
        <v>0.35</v>
      </c>
      <c r="W8" s="164">
        <v>0.35</v>
      </c>
      <c r="X8" s="164">
        <v>0.35</v>
      </c>
      <c r="Y8" s="164">
        <v>0.35</v>
      </c>
      <c r="Z8" s="164">
        <v>0.35</v>
      </c>
      <c r="AA8" s="164">
        <v>0.35</v>
      </c>
      <c r="AB8" s="164">
        <v>0.35</v>
      </c>
      <c r="AC8" s="164">
        <v>0.35</v>
      </c>
      <c r="AD8" s="164">
        <v>0.35</v>
      </c>
      <c r="AE8" s="164">
        <v>0.35</v>
      </c>
      <c r="AF8" s="164">
        <v>0.35</v>
      </c>
      <c r="AG8" s="164">
        <v>0.35</v>
      </c>
      <c r="AH8" s="164">
        <v>0.35</v>
      </c>
      <c r="AI8" s="164">
        <v>0.35</v>
      </c>
      <c r="AJ8" s="164">
        <v>0.35</v>
      </c>
      <c r="AK8" s="164">
        <v>0.35</v>
      </c>
      <c r="AL8" s="164">
        <v>0.35</v>
      </c>
      <c r="AM8" s="164">
        <v>0.35</v>
      </c>
      <c r="AN8" s="164">
        <v>0.35</v>
      </c>
      <c r="AO8" s="164">
        <v>0.35</v>
      </c>
      <c r="AP8" s="164">
        <v>0.35</v>
      </c>
      <c r="AQ8" s="164">
        <v>0.35</v>
      </c>
      <c r="AR8" s="164">
        <v>0.35</v>
      </c>
      <c r="AS8" s="164">
        <v>0.35</v>
      </c>
      <c r="AT8" s="164">
        <v>0.35</v>
      </c>
      <c r="AU8" s="164">
        <v>0.35</v>
      </c>
      <c r="AV8" s="164">
        <v>0.35</v>
      </c>
      <c r="AW8" s="164">
        <v>0.35</v>
      </c>
      <c r="AX8" s="164">
        <v>0.35</v>
      </c>
      <c r="AY8" s="164">
        <v>0.35</v>
      </c>
      <c r="AZ8" s="164">
        <v>0.35</v>
      </c>
      <c r="BA8" s="164">
        <v>0.35</v>
      </c>
      <c r="BB8" s="164">
        <v>0.35</v>
      </c>
      <c r="BC8" s="164">
        <v>0.35</v>
      </c>
      <c r="BD8" s="164">
        <v>0.35</v>
      </c>
      <c r="BE8" s="164">
        <v>0.35</v>
      </c>
      <c r="BF8" s="164">
        <v>0.35</v>
      </c>
      <c r="BG8" s="164">
        <v>0.35</v>
      </c>
      <c r="BH8" s="164">
        <v>0.35</v>
      </c>
      <c r="BI8" s="164">
        <v>0.35</v>
      </c>
      <c r="BJ8" s="164">
        <v>0.35</v>
      </c>
    </row>
    <row r="9" spans="1:62" x14ac:dyDescent="0.35">
      <c r="A9" s="72" t="s">
        <v>156</v>
      </c>
      <c r="B9" s="164">
        <v>0.35</v>
      </c>
      <c r="C9" s="164">
        <v>0.35</v>
      </c>
      <c r="D9" s="164">
        <v>0.35</v>
      </c>
      <c r="E9" s="164">
        <v>0.35</v>
      </c>
      <c r="F9" s="164">
        <v>0.35</v>
      </c>
      <c r="G9" s="164">
        <v>0.35</v>
      </c>
      <c r="H9" s="164">
        <v>0.35</v>
      </c>
      <c r="I9" s="164">
        <v>0.35</v>
      </c>
      <c r="J9" s="164">
        <v>0.35</v>
      </c>
      <c r="K9" s="164">
        <v>0.35</v>
      </c>
      <c r="L9" s="164">
        <v>0.35</v>
      </c>
      <c r="M9" s="164">
        <v>0.35</v>
      </c>
      <c r="N9" s="164">
        <v>0.35</v>
      </c>
      <c r="O9" s="164">
        <v>0.35</v>
      </c>
      <c r="P9" s="164">
        <v>0.35</v>
      </c>
      <c r="Q9" s="164">
        <v>0.35</v>
      </c>
      <c r="R9" s="164">
        <v>0.35</v>
      </c>
      <c r="S9" s="164">
        <v>0.35</v>
      </c>
      <c r="T9" s="164">
        <v>0.35</v>
      </c>
      <c r="U9" s="164">
        <v>0.35</v>
      </c>
      <c r="V9" s="164">
        <v>0.35</v>
      </c>
      <c r="W9" s="164">
        <v>0.35</v>
      </c>
      <c r="X9" s="164">
        <v>0.35</v>
      </c>
      <c r="Y9" s="164">
        <v>0.35</v>
      </c>
      <c r="Z9" s="164">
        <v>0.35</v>
      </c>
      <c r="AA9" s="164">
        <v>0.35</v>
      </c>
      <c r="AB9" s="164">
        <v>0.35</v>
      </c>
      <c r="AC9" s="164">
        <v>0.35</v>
      </c>
      <c r="AD9" s="164">
        <v>0.35</v>
      </c>
      <c r="AE9" s="164">
        <v>0.35</v>
      </c>
      <c r="AF9" s="164">
        <v>0.35</v>
      </c>
      <c r="AG9" s="164">
        <v>0.35</v>
      </c>
      <c r="AH9" s="164">
        <v>0.35</v>
      </c>
      <c r="AI9" s="164">
        <v>0.35</v>
      </c>
      <c r="AJ9" s="164">
        <v>0.35</v>
      </c>
      <c r="AK9" s="164">
        <v>0.35</v>
      </c>
      <c r="AL9" s="164">
        <v>0.35</v>
      </c>
      <c r="AM9" s="164">
        <v>0.35</v>
      </c>
      <c r="AN9" s="164">
        <v>0.35</v>
      </c>
      <c r="AO9" s="164">
        <v>0.35</v>
      </c>
      <c r="AP9" s="164">
        <v>0.35</v>
      </c>
      <c r="AQ9" s="164">
        <v>0.35</v>
      </c>
      <c r="AR9" s="164">
        <v>0.35</v>
      </c>
      <c r="AS9" s="164">
        <v>0.35</v>
      </c>
      <c r="AT9" s="164">
        <v>0.35</v>
      </c>
      <c r="AU9" s="164">
        <v>0.35</v>
      </c>
      <c r="AV9" s="164">
        <v>0.35</v>
      </c>
      <c r="AW9" s="164">
        <v>0.35</v>
      </c>
      <c r="AX9" s="164">
        <v>0.35</v>
      </c>
      <c r="AY9" s="164">
        <v>0.35</v>
      </c>
      <c r="AZ9" s="164">
        <v>0.35</v>
      </c>
      <c r="BA9" s="164">
        <v>0.35</v>
      </c>
      <c r="BB9" s="164">
        <v>0.35</v>
      </c>
      <c r="BC9" s="164">
        <v>0.35</v>
      </c>
      <c r="BD9" s="164">
        <v>0.35</v>
      </c>
      <c r="BE9" s="164">
        <v>0.35</v>
      </c>
      <c r="BF9" s="164">
        <v>0.35</v>
      </c>
      <c r="BG9" s="164">
        <v>0.35</v>
      </c>
      <c r="BH9" s="164">
        <v>0.35</v>
      </c>
      <c r="BI9" s="164">
        <v>0.35</v>
      </c>
      <c r="BJ9" s="164">
        <v>0.35</v>
      </c>
    </row>
    <row r="10" spans="1:62" x14ac:dyDescent="0.35">
      <c r="A10" s="72" t="s">
        <v>157</v>
      </c>
      <c r="B10" s="164">
        <v>0.35</v>
      </c>
      <c r="C10" s="164">
        <v>0.35</v>
      </c>
      <c r="D10" s="164">
        <v>0.35</v>
      </c>
      <c r="E10" s="164">
        <v>0.35</v>
      </c>
      <c r="F10" s="164">
        <v>0.35</v>
      </c>
      <c r="G10" s="164">
        <v>0.35</v>
      </c>
      <c r="H10" s="164">
        <v>0.35</v>
      </c>
      <c r="I10" s="164">
        <v>0.35</v>
      </c>
      <c r="J10" s="164">
        <v>0.35</v>
      </c>
      <c r="K10" s="164">
        <v>0.35</v>
      </c>
      <c r="L10" s="164">
        <v>0.35</v>
      </c>
      <c r="M10" s="164">
        <v>0.35</v>
      </c>
      <c r="N10" s="164">
        <v>0.35</v>
      </c>
      <c r="O10" s="164">
        <v>0.35</v>
      </c>
      <c r="P10" s="164">
        <v>0.35</v>
      </c>
      <c r="Q10" s="164">
        <v>0.35</v>
      </c>
      <c r="R10" s="164">
        <v>0.35</v>
      </c>
      <c r="S10" s="164">
        <v>0.35</v>
      </c>
      <c r="T10" s="164">
        <v>0.35</v>
      </c>
      <c r="U10" s="164">
        <v>0.35</v>
      </c>
      <c r="V10" s="164">
        <v>0.35</v>
      </c>
      <c r="W10" s="164">
        <v>0.35</v>
      </c>
      <c r="X10" s="164">
        <v>0.35</v>
      </c>
      <c r="Y10" s="164">
        <v>0.35</v>
      </c>
      <c r="Z10" s="164">
        <v>0.35</v>
      </c>
      <c r="AA10" s="164">
        <v>0.35</v>
      </c>
      <c r="AB10" s="164">
        <v>0.35</v>
      </c>
      <c r="AC10" s="164">
        <v>0.35</v>
      </c>
      <c r="AD10" s="164">
        <v>0.35</v>
      </c>
      <c r="AE10" s="164">
        <v>0.35</v>
      </c>
      <c r="AF10" s="164">
        <v>0.35</v>
      </c>
      <c r="AG10" s="164">
        <v>0.35</v>
      </c>
      <c r="AH10" s="164">
        <v>0.35</v>
      </c>
      <c r="AI10" s="164">
        <v>0.35</v>
      </c>
      <c r="AJ10" s="164">
        <v>0.35</v>
      </c>
      <c r="AK10" s="164">
        <v>0.35</v>
      </c>
      <c r="AL10" s="164">
        <v>0.35</v>
      </c>
      <c r="AM10" s="164">
        <v>0.35</v>
      </c>
      <c r="AN10" s="164">
        <v>0.35</v>
      </c>
      <c r="AO10" s="164">
        <v>0.35</v>
      </c>
      <c r="AP10" s="164">
        <v>0.35</v>
      </c>
      <c r="AQ10" s="164">
        <v>0.35</v>
      </c>
      <c r="AR10" s="164">
        <v>0.35</v>
      </c>
      <c r="AS10" s="164">
        <v>0.35</v>
      </c>
      <c r="AT10" s="164">
        <v>0.35</v>
      </c>
      <c r="AU10" s="164">
        <v>0.35</v>
      </c>
      <c r="AV10" s="164">
        <v>0.35</v>
      </c>
      <c r="AW10" s="164">
        <v>0.35</v>
      </c>
      <c r="AX10" s="164">
        <v>0.35</v>
      </c>
      <c r="AY10" s="164">
        <v>0.35</v>
      </c>
      <c r="AZ10" s="164">
        <v>0.35</v>
      </c>
      <c r="BA10" s="164">
        <v>0.35</v>
      </c>
      <c r="BB10" s="164">
        <v>0.35</v>
      </c>
      <c r="BC10" s="164">
        <v>0.35</v>
      </c>
      <c r="BD10" s="164">
        <v>0.35</v>
      </c>
      <c r="BE10" s="164">
        <v>0.35</v>
      </c>
      <c r="BF10" s="164">
        <v>0.35</v>
      </c>
      <c r="BG10" s="164">
        <v>0.35</v>
      </c>
      <c r="BH10" s="164">
        <v>0.35</v>
      </c>
      <c r="BI10" s="164">
        <v>0.35</v>
      </c>
      <c r="BJ10" s="164">
        <v>0.35</v>
      </c>
    </row>
    <row r="11" spans="1:62" x14ac:dyDescent="0.35">
      <c r="A11" s="72" t="s">
        <v>224</v>
      </c>
      <c r="B11" s="164">
        <v>0.35</v>
      </c>
      <c r="C11" s="164">
        <v>0.35</v>
      </c>
      <c r="D11" s="164">
        <v>0.35</v>
      </c>
      <c r="E11" s="164">
        <v>0.35</v>
      </c>
      <c r="F11" s="164">
        <v>0.35</v>
      </c>
      <c r="G11" s="164">
        <v>0.35</v>
      </c>
      <c r="H11" s="164">
        <v>0.35</v>
      </c>
      <c r="I11" s="164">
        <v>0.35</v>
      </c>
      <c r="J11" s="164">
        <v>0.35</v>
      </c>
      <c r="K11" s="164">
        <v>0.35</v>
      </c>
      <c r="L11" s="164">
        <v>0.35</v>
      </c>
      <c r="M11" s="164">
        <v>0.35</v>
      </c>
      <c r="N11" s="164">
        <v>0.35</v>
      </c>
      <c r="O11" s="164">
        <v>0.35</v>
      </c>
      <c r="P11" s="164">
        <v>0.35</v>
      </c>
      <c r="Q11" s="164">
        <v>0.35</v>
      </c>
      <c r="R11" s="164">
        <v>0.35</v>
      </c>
      <c r="S11" s="164">
        <v>0.35</v>
      </c>
      <c r="T11" s="164">
        <v>0.35</v>
      </c>
      <c r="U11" s="164">
        <v>0.35</v>
      </c>
      <c r="V11" s="164">
        <v>0.35</v>
      </c>
      <c r="W11" s="164">
        <v>0.35</v>
      </c>
      <c r="X11" s="164">
        <v>0.35</v>
      </c>
      <c r="Y11" s="164">
        <v>0.35</v>
      </c>
      <c r="Z11" s="164">
        <v>0.35</v>
      </c>
      <c r="AA11" s="164">
        <v>0.35</v>
      </c>
      <c r="AB11" s="164">
        <v>0.35</v>
      </c>
      <c r="AC11" s="164">
        <v>0.35</v>
      </c>
      <c r="AD11" s="164">
        <v>0.35</v>
      </c>
      <c r="AE11" s="164">
        <v>0.35</v>
      </c>
      <c r="AF11" s="164">
        <v>0.35</v>
      </c>
      <c r="AG11" s="164">
        <v>0.35</v>
      </c>
      <c r="AH11" s="164">
        <v>0.35</v>
      </c>
      <c r="AI11" s="164">
        <v>0.35</v>
      </c>
      <c r="AJ11" s="164">
        <v>0.35</v>
      </c>
      <c r="AK11" s="164">
        <v>0.35</v>
      </c>
      <c r="AL11" s="164">
        <v>0.35</v>
      </c>
      <c r="AM11" s="164">
        <v>0.35</v>
      </c>
      <c r="AN11" s="164">
        <v>0.35</v>
      </c>
      <c r="AO11" s="164">
        <v>0.35</v>
      </c>
      <c r="AP11" s="164">
        <v>0.35</v>
      </c>
      <c r="AQ11" s="164">
        <v>0.35</v>
      </c>
      <c r="AR11" s="164">
        <v>0.35</v>
      </c>
      <c r="AS11" s="164">
        <v>0.35</v>
      </c>
      <c r="AT11" s="164">
        <v>0.35</v>
      </c>
      <c r="AU11" s="164">
        <v>0.35</v>
      </c>
      <c r="AV11" s="164">
        <v>0.35</v>
      </c>
      <c r="AW11" s="164">
        <v>0.35</v>
      </c>
      <c r="AX11" s="164">
        <v>0.35</v>
      </c>
      <c r="AY11" s="164">
        <v>0.35</v>
      </c>
      <c r="AZ11" s="164">
        <v>0.35</v>
      </c>
      <c r="BA11" s="164">
        <v>0.35</v>
      </c>
      <c r="BB11" s="164">
        <v>0.35</v>
      </c>
      <c r="BC11" s="164">
        <v>0.35</v>
      </c>
      <c r="BD11" s="164">
        <v>0.35</v>
      </c>
      <c r="BE11" s="164">
        <v>0.35</v>
      </c>
      <c r="BF11" s="164">
        <v>0.35</v>
      </c>
      <c r="BG11" s="164">
        <v>0.35</v>
      </c>
      <c r="BH11" s="164">
        <v>0.35</v>
      </c>
      <c r="BI11" s="164">
        <v>0.35</v>
      </c>
      <c r="BJ11" s="164">
        <v>0.35</v>
      </c>
    </row>
    <row r="12" spans="1:62" x14ac:dyDescent="0.35">
      <c r="A12" s="72" t="s">
        <v>159</v>
      </c>
      <c r="B12" s="164">
        <v>0.35</v>
      </c>
      <c r="C12" s="164">
        <v>0.35</v>
      </c>
      <c r="D12" s="164">
        <v>0.35</v>
      </c>
      <c r="E12" s="164">
        <v>0.35</v>
      </c>
      <c r="F12" s="164">
        <v>0.35</v>
      </c>
      <c r="G12" s="164">
        <v>0.35</v>
      </c>
      <c r="H12" s="164">
        <v>0.35</v>
      </c>
      <c r="I12" s="164">
        <v>0.35</v>
      </c>
      <c r="J12" s="164">
        <v>0.35</v>
      </c>
      <c r="K12" s="164">
        <v>0.35</v>
      </c>
      <c r="L12" s="164">
        <v>0.35</v>
      </c>
      <c r="M12" s="164">
        <v>0.35</v>
      </c>
      <c r="N12" s="164">
        <v>0.35</v>
      </c>
      <c r="O12" s="164">
        <v>0.35</v>
      </c>
      <c r="P12" s="164">
        <v>0.35</v>
      </c>
      <c r="Q12" s="164">
        <v>0.35</v>
      </c>
      <c r="R12" s="164">
        <v>0.35</v>
      </c>
      <c r="S12" s="164">
        <v>0.35</v>
      </c>
      <c r="T12" s="164">
        <v>0.35</v>
      </c>
      <c r="U12" s="164">
        <v>0.35</v>
      </c>
      <c r="V12" s="164">
        <v>0.35</v>
      </c>
      <c r="W12" s="164">
        <v>0.35</v>
      </c>
      <c r="X12" s="164">
        <v>0.35</v>
      </c>
      <c r="Y12" s="164">
        <v>0.35</v>
      </c>
      <c r="Z12" s="164">
        <v>0.35</v>
      </c>
      <c r="AA12" s="164">
        <v>0.35</v>
      </c>
      <c r="AB12" s="164">
        <v>0.35</v>
      </c>
      <c r="AC12" s="164">
        <v>0.35</v>
      </c>
      <c r="AD12" s="164">
        <v>0.35</v>
      </c>
      <c r="AE12" s="164">
        <v>0.35</v>
      </c>
      <c r="AF12" s="164">
        <v>0.35</v>
      </c>
      <c r="AG12" s="164">
        <v>0.35</v>
      </c>
      <c r="AH12" s="164">
        <v>0.35</v>
      </c>
      <c r="AI12" s="164">
        <v>0.35</v>
      </c>
      <c r="AJ12" s="164">
        <v>0.35</v>
      </c>
      <c r="AK12" s="164">
        <v>0.35</v>
      </c>
      <c r="AL12" s="164">
        <v>0.35</v>
      </c>
      <c r="AM12" s="164">
        <v>0.35</v>
      </c>
      <c r="AN12" s="164">
        <v>0.35</v>
      </c>
      <c r="AO12" s="164">
        <v>0.35</v>
      </c>
      <c r="AP12" s="164">
        <v>0.35</v>
      </c>
      <c r="AQ12" s="164">
        <v>0.35</v>
      </c>
      <c r="AR12" s="164">
        <v>0.35</v>
      </c>
      <c r="AS12" s="164">
        <v>0.35</v>
      </c>
      <c r="AT12" s="164">
        <v>0.35</v>
      </c>
      <c r="AU12" s="164">
        <v>0.35</v>
      </c>
      <c r="AV12" s="164">
        <v>0.35</v>
      </c>
      <c r="AW12" s="164">
        <v>0.35</v>
      </c>
      <c r="AX12" s="164">
        <v>0.35</v>
      </c>
      <c r="AY12" s="164">
        <v>0.35</v>
      </c>
      <c r="AZ12" s="164">
        <v>0.35</v>
      </c>
      <c r="BA12" s="164">
        <v>0.35</v>
      </c>
      <c r="BB12" s="164">
        <v>0.35</v>
      </c>
      <c r="BC12" s="164">
        <v>0.35</v>
      </c>
      <c r="BD12" s="164">
        <v>0.35</v>
      </c>
      <c r="BE12" s="164">
        <v>0.35</v>
      </c>
      <c r="BF12" s="164">
        <v>0.35</v>
      </c>
      <c r="BG12" s="164">
        <v>0.35</v>
      </c>
      <c r="BH12" s="164">
        <v>0.35</v>
      </c>
      <c r="BI12" s="164">
        <v>0.35</v>
      </c>
      <c r="BJ12" s="164">
        <v>0.35</v>
      </c>
    </row>
    <row r="13" spans="1:62" x14ac:dyDescent="0.35">
      <c r="A13" s="72" t="s">
        <v>160</v>
      </c>
      <c r="B13" s="164">
        <v>0.35</v>
      </c>
      <c r="C13" s="164">
        <v>0.35</v>
      </c>
      <c r="D13" s="164">
        <v>0.35</v>
      </c>
      <c r="E13" s="164">
        <v>0.35</v>
      </c>
      <c r="F13" s="164">
        <v>0.35</v>
      </c>
      <c r="G13" s="164">
        <v>0.35</v>
      </c>
      <c r="H13" s="164">
        <v>0.35</v>
      </c>
      <c r="I13" s="164">
        <v>0.35</v>
      </c>
      <c r="J13" s="164">
        <v>0.35</v>
      </c>
      <c r="K13" s="164">
        <v>0.35</v>
      </c>
      <c r="L13" s="164">
        <v>0.35</v>
      </c>
      <c r="M13" s="164">
        <v>0.35</v>
      </c>
      <c r="N13" s="164">
        <v>0.35</v>
      </c>
      <c r="O13" s="164">
        <v>0.35</v>
      </c>
      <c r="P13" s="164">
        <v>0.35</v>
      </c>
      <c r="Q13" s="164">
        <v>0.35</v>
      </c>
      <c r="R13" s="164">
        <v>0.35</v>
      </c>
      <c r="S13" s="164">
        <v>0.35</v>
      </c>
      <c r="T13" s="164">
        <v>0.35</v>
      </c>
      <c r="U13" s="164">
        <v>0.35</v>
      </c>
      <c r="V13" s="164">
        <v>0.35</v>
      </c>
      <c r="W13" s="164">
        <v>0.35</v>
      </c>
      <c r="X13" s="164">
        <v>0.35</v>
      </c>
      <c r="Y13" s="164">
        <v>0.35</v>
      </c>
      <c r="Z13" s="164">
        <v>0.35</v>
      </c>
      <c r="AA13" s="164">
        <v>0.35</v>
      </c>
      <c r="AB13" s="164">
        <v>0.35</v>
      </c>
      <c r="AC13" s="164">
        <v>0.35</v>
      </c>
      <c r="AD13" s="164">
        <v>0.35</v>
      </c>
      <c r="AE13" s="164">
        <v>0.35</v>
      </c>
      <c r="AF13" s="164">
        <v>0.35</v>
      </c>
      <c r="AG13" s="164">
        <v>0.35</v>
      </c>
      <c r="AH13" s="164">
        <v>0.35</v>
      </c>
      <c r="AI13" s="164">
        <v>0.35</v>
      </c>
      <c r="AJ13" s="164">
        <v>0.35</v>
      </c>
      <c r="AK13" s="164">
        <v>0.35</v>
      </c>
      <c r="AL13" s="164">
        <v>0.35</v>
      </c>
      <c r="AM13" s="164">
        <v>0.35</v>
      </c>
      <c r="AN13" s="164">
        <v>0.35</v>
      </c>
      <c r="AO13" s="164">
        <v>0.35</v>
      </c>
      <c r="AP13" s="164">
        <v>0.35</v>
      </c>
      <c r="AQ13" s="164">
        <v>0.35</v>
      </c>
      <c r="AR13" s="164">
        <v>0.35</v>
      </c>
      <c r="AS13" s="164">
        <v>0.35</v>
      </c>
      <c r="AT13" s="164">
        <v>0.35</v>
      </c>
      <c r="AU13" s="164">
        <v>0.35</v>
      </c>
      <c r="AV13" s="164">
        <v>0.35</v>
      </c>
      <c r="AW13" s="164">
        <v>0.35</v>
      </c>
      <c r="AX13" s="164">
        <v>0.35</v>
      </c>
      <c r="AY13" s="164">
        <v>0.35</v>
      </c>
      <c r="AZ13" s="164">
        <v>0.35</v>
      </c>
      <c r="BA13" s="164">
        <v>0.35</v>
      </c>
      <c r="BB13" s="164">
        <v>0.35</v>
      </c>
      <c r="BC13" s="164">
        <v>0.35</v>
      </c>
      <c r="BD13" s="164">
        <v>0.35</v>
      </c>
      <c r="BE13" s="164">
        <v>0.35</v>
      </c>
      <c r="BF13" s="164">
        <v>0.35</v>
      </c>
      <c r="BG13" s="164">
        <v>0.35</v>
      </c>
      <c r="BH13" s="164">
        <v>0.35</v>
      </c>
      <c r="BI13" s="164">
        <v>0.35</v>
      </c>
      <c r="BJ13" s="164">
        <v>0.35</v>
      </c>
    </row>
    <row r="14" spans="1:62" x14ac:dyDescent="0.35">
      <c r="A14" s="72" t="s">
        <v>161</v>
      </c>
      <c r="B14" s="164">
        <v>0.35</v>
      </c>
      <c r="C14" s="164">
        <v>0.35</v>
      </c>
      <c r="D14" s="164">
        <v>0.35</v>
      </c>
      <c r="E14" s="164">
        <v>0.35</v>
      </c>
      <c r="F14" s="164">
        <v>0.35</v>
      </c>
      <c r="G14" s="164">
        <v>0.35</v>
      </c>
      <c r="H14" s="164">
        <v>0.35</v>
      </c>
      <c r="I14" s="164">
        <v>0.35</v>
      </c>
      <c r="J14" s="164">
        <v>0.35</v>
      </c>
      <c r="K14" s="164">
        <v>0.35</v>
      </c>
      <c r="L14" s="164">
        <v>0.35</v>
      </c>
      <c r="M14" s="164">
        <v>0.35</v>
      </c>
      <c r="N14" s="164">
        <v>0.35</v>
      </c>
      <c r="O14" s="164">
        <v>0.35</v>
      </c>
      <c r="P14" s="164">
        <v>0.35</v>
      </c>
      <c r="Q14" s="164">
        <v>0.35</v>
      </c>
      <c r="R14" s="164">
        <v>0.35</v>
      </c>
      <c r="S14" s="164">
        <v>0.35</v>
      </c>
      <c r="T14" s="164">
        <v>0.35</v>
      </c>
      <c r="U14" s="164">
        <v>0.35</v>
      </c>
      <c r="V14" s="164">
        <v>0.35</v>
      </c>
      <c r="W14" s="164">
        <v>0.35</v>
      </c>
      <c r="X14" s="164">
        <v>0.35</v>
      </c>
      <c r="Y14" s="164">
        <v>0.35</v>
      </c>
      <c r="Z14" s="164">
        <v>0.35</v>
      </c>
      <c r="AA14" s="164">
        <v>0.35</v>
      </c>
      <c r="AB14" s="164">
        <v>0.35</v>
      </c>
      <c r="AC14" s="164">
        <v>0.35</v>
      </c>
      <c r="AD14" s="164">
        <v>0.35</v>
      </c>
      <c r="AE14" s="164">
        <v>0.35</v>
      </c>
      <c r="AF14" s="164">
        <v>0.35</v>
      </c>
      <c r="AG14" s="164">
        <v>0.35</v>
      </c>
      <c r="AH14" s="164">
        <v>0.35</v>
      </c>
      <c r="AI14" s="164">
        <v>0.35</v>
      </c>
      <c r="AJ14" s="164">
        <v>0.35</v>
      </c>
      <c r="AK14" s="164">
        <v>0.35</v>
      </c>
      <c r="AL14" s="164">
        <v>0.35</v>
      </c>
      <c r="AM14" s="164">
        <v>0.35</v>
      </c>
      <c r="AN14" s="164">
        <v>0.35</v>
      </c>
      <c r="AO14" s="164">
        <v>0.35</v>
      </c>
      <c r="AP14" s="164">
        <v>0.35</v>
      </c>
      <c r="AQ14" s="164">
        <v>0.35</v>
      </c>
      <c r="AR14" s="164">
        <v>0.35</v>
      </c>
      <c r="AS14" s="164">
        <v>0.35</v>
      </c>
      <c r="AT14" s="164">
        <v>0.35</v>
      </c>
      <c r="AU14" s="164">
        <v>0.35</v>
      </c>
      <c r="AV14" s="164">
        <v>0.35</v>
      </c>
      <c r="AW14" s="164">
        <v>0.35</v>
      </c>
      <c r="AX14" s="164">
        <v>0.35</v>
      </c>
      <c r="AY14" s="164">
        <v>0.35</v>
      </c>
      <c r="AZ14" s="164">
        <v>0.35</v>
      </c>
      <c r="BA14" s="164">
        <v>0.35</v>
      </c>
      <c r="BB14" s="164">
        <v>0.35</v>
      </c>
      <c r="BC14" s="164">
        <v>0.35</v>
      </c>
      <c r="BD14" s="164">
        <v>0.35</v>
      </c>
      <c r="BE14" s="164">
        <v>0.35</v>
      </c>
      <c r="BF14" s="164">
        <v>0.35</v>
      </c>
      <c r="BG14" s="164">
        <v>0.35</v>
      </c>
      <c r="BH14" s="164">
        <v>0.35</v>
      </c>
      <c r="BI14" s="164">
        <v>0.35</v>
      </c>
      <c r="BJ14" s="164">
        <v>0.35</v>
      </c>
    </row>
    <row r="15" spans="1:62" x14ac:dyDescent="0.35">
      <c r="A15" s="72" t="s">
        <v>162</v>
      </c>
      <c r="B15" s="164">
        <v>0.35</v>
      </c>
      <c r="C15" s="164">
        <v>0.35</v>
      </c>
      <c r="D15" s="164">
        <v>0.35</v>
      </c>
      <c r="E15" s="164">
        <v>0.35</v>
      </c>
      <c r="F15" s="164">
        <v>0.35</v>
      </c>
      <c r="G15" s="164">
        <v>0.35</v>
      </c>
      <c r="H15" s="164">
        <v>0.35</v>
      </c>
      <c r="I15" s="164">
        <v>0.35</v>
      </c>
      <c r="J15" s="164">
        <v>0.35</v>
      </c>
      <c r="K15" s="164">
        <v>0.35</v>
      </c>
      <c r="L15" s="164">
        <v>0.35</v>
      </c>
      <c r="M15" s="164">
        <v>0.35</v>
      </c>
      <c r="N15" s="164">
        <v>0.35</v>
      </c>
      <c r="O15" s="164">
        <v>0.35</v>
      </c>
      <c r="P15" s="164">
        <v>0.35</v>
      </c>
      <c r="Q15" s="164">
        <v>0.35</v>
      </c>
      <c r="R15" s="164">
        <v>0.35</v>
      </c>
      <c r="S15" s="164">
        <v>0.35</v>
      </c>
      <c r="T15" s="164">
        <v>0.35</v>
      </c>
      <c r="U15" s="164">
        <v>0.35</v>
      </c>
      <c r="V15" s="164">
        <v>0.35</v>
      </c>
      <c r="W15" s="164">
        <v>0.35</v>
      </c>
      <c r="X15" s="164">
        <v>0.35</v>
      </c>
      <c r="Y15" s="164">
        <v>0.35</v>
      </c>
      <c r="Z15" s="164">
        <v>0.35</v>
      </c>
      <c r="AA15" s="164">
        <v>0.35</v>
      </c>
      <c r="AB15" s="164">
        <v>0.35</v>
      </c>
      <c r="AC15" s="164">
        <v>0.35</v>
      </c>
      <c r="AD15" s="164">
        <v>0.35</v>
      </c>
      <c r="AE15" s="164">
        <v>0.35</v>
      </c>
      <c r="AF15" s="164">
        <v>0.35</v>
      </c>
      <c r="AG15" s="164">
        <v>0.35</v>
      </c>
      <c r="AH15" s="164">
        <v>0.35</v>
      </c>
      <c r="AI15" s="164">
        <v>0.35</v>
      </c>
      <c r="AJ15" s="164">
        <v>0.35</v>
      </c>
      <c r="AK15" s="164">
        <v>0.35</v>
      </c>
      <c r="AL15" s="164">
        <v>0.35</v>
      </c>
      <c r="AM15" s="164">
        <v>0.35</v>
      </c>
      <c r="AN15" s="164">
        <v>0.35</v>
      </c>
      <c r="AO15" s="164">
        <v>0.35</v>
      </c>
      <c r="AP15" s="164">
        <v>0.35</v>
      </c>
      <c r="AQ15" s="164">
        <v>0.35</v>
      </c>
      <c r="AR15" s="164">
        <v>0.35</v>
      </c>
      <c r="AS15" s="164">
        <v>0.35</v>
      </c>
      <c r="AT15" s="164">
        <v>0.35</v>
      </c>
      <c r="AU15" s="164">
        <v>0.35</v>
      </c>
      <c r="AV15" s="164">
        <v>0.35</v>
      </c>
      <c r="AW15" s="164">
        <v>0.35</v>
      </c>
      <c r="AX15" s="164">
        <v>0.35</v>
      </c>
      <c r="AY15" s="164">
        <v>0.35</v>
      </c>
      <c r="AZ15" s="164">
        <v>0.35</v>
      </c>
      <c r="BA15" s="164">
        <v>0.35</v>
      </c>
      <c r="BB15" s="164">
        <v>0.35</v>
      </c>
      <c r="BC15" s="164">
        <v>0.35</v>
      </c>
      <c r="BD15" s="164">
        <v>0.35</v>
      </c>
      <c r="BE15" s="164">
        <v>0.35</v>
      </c>
      <c r="BF15" s="164">
        <v>0.35</v>
      </c>
      <c r="BG15" s="164">
        <v>0.35</v>
      </c>
      <c r="BH15" s="164">
        <v>0.35</v>
      </c>
      <c r="BI15" s="164">
        <v>0.35</v>
      </c>
      <c r="BJ15" s="164">
        <v>0.35</v>
      </c>
    </row>
    <row r="16" spans="1:62" x14ac:dyDescent="0.35">
      <c r="A16" s="72" t="s">
        <v>163</v>
      </c>
      <c r="B16" s="164">
        <v>0.35</v>
      </c>
      <c r="C16" s="164">
        <v>0.35</v>
      </c>
      <c r="D16" s="164">
        <v>0.35</v>
      </c>
      <c r="E16" s="164">
        <v>0.35</v>
      </c>
      <c r="F16" s="164">
        <v>0.35</v>
      </c>
      <c r="G16" s="164">
        <v>0.35</v>
      </c>
      <c r="H16" s="164">
        <v>0.35</v>
      </c>
      <c r="I16" s="164">
        <v>0.35</v>
      </c>
      <c r="J16" s="164">
        <v>0.35</v>
      </c>
      <c r="K16" s="164">
        <v>0.35</v>
      </c>
      <c r="L16" s="164">
        <v>0.35</v>
      </c>
      <c r="M16" s="164">
        <v>0.35</v>
      </c>
      <c r="N16" s="164">
        <v>0.35</v>
      </c>
      <c r="O16" s="164">
        <v>0.35</v>
      </c>
      <c r="P16" s="164">
        <v>0.35</v>
      </c>
      <c r="Q16" s="164">
        <v>0.35</v>
      </c>
      <c r="R16" s="164">
        <v>0.35</v>
      </c>
      <c r="S16" s="164">
        <v>0.35</v>
      </c>
      <c r="T16" s="164">
        <v>0.35</v>
      </c>
      <c r="U16" s="164">
        <v>0.35</v>
      </c>
      <c r="V16" s="164">
        <v>0.35</v>
      </c>
      <c r="W16" s="164">
        <v>0.35</v>
      </c>
      <c r="X16" s="164">
        <v>0.35</v>
      </c>
      <c r="Y16" s="164">
        <v>0.35</v>
      </c>
      <c r="Z16" s="164">
        <v>0.35</v>
      </c>
      <c r="AA16" s="164">
        <v>0.35</v>
      </c>
      <c r="AB16" s="164">
        <v>0.35</v>
      </c>
      <c r="AC16" s="164">
        <v>0.35</v>
      </c>
      <c r="AD16" s="164">
        <v>0.35</v>
      </c>
      <c r="AE16" s="164">
        <v>0.35</v>
      </c>
      <c r="AF16" s="164">
        <v>0.35</v>
      </c>
      <c r="AG16" s="164">
        <v>0.35</v>
      </c>
      <c r="AH16" s="164">
        <v>0.35</v>
      </c>
      <c r="AI16" s="164">
        <v>0.35</v>
      </c>
      <c r="AJ16" s="164">
        <v>0.35</v>
      </c>
      <c r="AK16" s="164">
        <v>0.35</v>
      </c>
      <c r="AL16" s="164">
        <v>0.35</v>
      </c>
      <c r="AM16" s="164">
        <v>0.35</v>
      </c>
      <c r="AN16" s="164">
        <v>0.35</v>
      </c>
      <c r="AO16" s="164">
        <v>0.35</v>
      </c>
      <c r="AP16" s="164">
        <v>0.35</v>
      </c>
      <c r="AQ16" s="164">
        <v>0.35</v>
      </c>
      <c r="AR16" s="164">
        <v>0.35</v>
      </c>
      <c r="AS16" s="164">
        <v>0.35</v>
      </c>
      <c r="AT16" s="164">
        <v>0.35</v>
      </c>
      <c r="AU16" s="164">
        <v>0.35</v>
      </c>
      <c r="AV16" s="164">
        <v>0.35</v>
      </c>
      <c r="AW16" s="164">
        <v>0.35</v>
      </c>
      <c r="AX16" s="164">
        <v>0.35</v>
      </c>
      <c r="AY16" s="164">
        <v>0.35</v>
      </c>
      <c r="AZ16" s="164">
        <v>0.35</v>
      </c>
      <c r="BA16" s="164">
        <v>0.35</v>
      </c>
      <c r="BB16" s="164">
        <v>0.35</v>
      </c>
      <c r="BC16" s="164">
        <v>0.35</v>
      </c>
      <c r="BD16" s="164">
        <v>0.35</v>
      </c>
      <c r="BE16" s="164">
        <v>0.35</v>
      </c>
      <c r="BF16" s="164">
        <v>0.35</v>
      </c>
      <c r="BG16" s="164">
        <v>0.35</v>
      </c>
      <c r="BH16" s="164">
        <v>0.35</v>
      </c>
      <c r="BI16" s="164">
        <v>0.35</v>
      </c>
      <c r="BJ16" s="164">
        <v>0.35</v>
      </c>
    </row>
    <row r="17" spans="1:62" x14ac:dyDescent="0.35">
      <c r="A17" s="72" t="s">
        <v>164</v>
      </c>
      <c r="B17" s="164">
        <v>0.35</v>
      </c>
      <c r="C17" s="164">
        <v>0.35</v>
      </c>
      <c r="D17" s="164">
        <v>0.35</v>
      </c>
      <c r="E17" s="164">
        <v>0.35</v>
      </c>
      <c r="F17" s="164">
        <v>0.35</v>
      </c>
      <c r="G17" s="164">
        <v>0.35</v>
      </c>
      <c r="H17" s="164">
        <v>0.35</v>
      </c>
      <c r="I17" s="164">
        <v>0.35</v>
      </c>
      <c r="J17" s="164">
        <v>0.35</v>
      </c>
      <c r="K17" s="164">
        <v>0.35</v>
      </c>
      <c r="L17" s="164">
        <v>0.35</v>
      </c>
      <c r="M17" s="164">
        <v>0.35</v>
      </c>
      <c r="N17" s="164">
        <v>0.35</v>
      </c>
      <c r="O17" s="164">
        <v>0.35</v>
      </c>
      <c r="P17" s="164">
        <v>0.35</v>
      </c>
      <c r="Q17" s="164">
        <v>0.35</v>
      </c>
      <c r="R17" s="164">
        <v>0.35</v>
      </c>
      <c r="S17" s="164">
        <v>0.35</v>
      </c>
      <c r="T17" s="164">
        <v>0.35</v>
      </c>
      <c r="U17" s="164">
        <v>0.35</v>
      </c>
      <c r="V17" s="164">
        <v>0.35</v>
      </c>
      <c r="W17" s="164">
        <v>0.35</v>
      </c>
      <c r="X17" s="164">
        <v>0.35</v>
      </c>
      <c r="Y17" s="164">
        <v>0.35</v>
      </c>
      <c r="Z17" s="164">
        <v>0.35</v>
      </c>
      <c r="AA17" s="164">
        <v>0.35</v>
      </c>
      <c r="AB17" s="164">
        <v>0.35</v>
      </c>
      <c r="AC17" s="164">
        <v>0.35</v>
      </c>
      <c r="AD17" s="164">
        <v>0.35</v>
      </c>
      <c r="AE17" s="164">
        <v>0.35</v>
      </c>
      <c r="AF17" s="164">
        <v>0.35</v>
      </c>
      <c r="AG17" s="164">
        <v>0.35</v>
      </c>
      <c r="AH17" s="164">
        <v>0.35</v>
      </c>
      <c r="AI17" s="164">
        <v>0.35</v>
      </c>
      <c r="AJ17" s="164">
        <v>0.35</v>
      </c>
      <c r="AK17" s="164">
        <v>0.35</v>
      </c>
      <c r="AL17" s="164">
        <v>0.35</v>
      </c>
      <c r="AM17" s="164">
        <v>0.35</v>
      </c>
      <c r="AN17" s="164">
        <v>0.35</v>
      </c>
      <c r="AO17" s="164">
        <v>0.35</v>
      </c>
      <c r="AP17" s="164">
        <v>0.35</v>
      </c>
      <c r="AQ17" s="164">
        <v>0.35</v>
      </c>
      <c r="AR17" s="164">
        <v>0.35</v>
      </c>
      <c r="AS17" s="164">
        <v>0.35</v>
      </c>
      <c r="AT17" s="164">
        <v>0.35</v>
      </c>
      <c r="AU17" s="164">
        <v>0.35</v>
      </c>
      <c r="AV17" s="164">
        <v>0.35</v>
      </c>
      <c r="AW17" s="164">
        <v>0.35</v>
      </c>
      <c r="AX17" s="164">
        <v>0.35</v>
      </c>
      <c r="AY17" s="164">
        <v>0.35</v>
      </c>
      <c r="AZ17" s="164">
        <v>0.35</v>
      </c>
      <c r="BA17" s="164">
        <v>0.35</v>
      </c>
      <c r="BB17" s="164">
        <v>0.35</v>
      </c>
      <c r="BC17" s="164">
        <v>0.35</v>
      </c>
      <c r="BD17" s="164">
        <v>0.35</v>
      </c>
      <c r="BE17" s="164">
        <v>0.35</v>
      </c>
      <c r="BF17" s="164">
        <v>0.35</v>
      </c>
      <c r="BG17" s="164">
        <v>0.35</v>
      </c>
      <c r="BH17" s="164">
        <v>0.35</v>
      </c>
      <c r="BI17" s="164">
        <v>0.35</v>
      </c>
      <c r="BJ17" s="164">
        <v>0.35</v>
      </c>
    </row>
    <row r="18" spans="1:62" x14ac:dyDescent="0.35">
      <c r="A18" s="72" t="s">
        <v>165</v>
      </c>
      <c r="B18" s="164">
        <v>0.35</v>
      </c>
      <c r="C18" s="164">
        <v>0.35</v>
      </c>
      <c r="D18" s="164">
        <v>0.35</v>
      </c>
      <c r="E18" s="164">
        <v>0.35</v>
      </c>
      <c r="F18" s="164">
        <v>0.35</v>
      </c>
      <c r="G18" s="164">
        <v>0.35</v>
      </c>
      <c r="H18" s="164">
        <v>0.35</v>
      </c>
      <c r="I18" s="164">
        <v>0.35</v>
      </c>
      <c r="J18" s="164">
        <v>0.35</v>
      </c>
      <c r="K18" s="164">
        <v>0.35</v>
      </c>
      <c r="L18" s="164">
        <v>0.35</v>
      </c>
      <c r="M18" s="164">
        <v>0.35</v>
      </c>
      <c r="N18" s="164">
        <v>0.35</v>
      </c>
      <c r="O18" s="164">
        <v>0.35</v>
      </c>
      <c r="P18" s="164">
        <v>0.35</v>
      </c>
      <c r="Q18" s="164">
        <v>0.35</v>
      </c>
      <c r="R18" s="164">
        <v>0.35</v>
      </c>
      <c r="S18" s="164">
        <v>0.35</v>
      </c>
      <c r="T18" s="164">
        <v>0.35</v>
      </c>
      <c r="U18" s="164">
        <v>0.35</v>
      </c>
      <c r="V18" s="164">
        <v>0.35</v>
      </c>
      <c r="W18" s="164">
        <v>0.35</v>
      </c>
      <c r="X18" s="164">
        <v>0.35</v>
      </c>
      <c r="Y18" s="164">
        <v>0.35</v>
      </c>
      <c r="Z18" s="164">
        <v>0.35</v>
      </c>
      <c r="AA18" s="164">
        <v>0.35</v>
      </c>
      <c r="AB18" s="164">
        <v>0.35</v>
      </c>
      <c r="AC18" s="164">
        <v>0.35</v>
      </c>
      <c r="AD18" s="164">
        <v>0.35</v>
      </c>
      <c r="AE18" s="164">
        <v>0.35</v>
      </c>
      <c r="AF18" s="164">
        <v>0.35</v>
      </c>
      <c r="AG18" s="164">
        <v>0.35</v>
      </c>
      <c r="AH18" s="164">
        <v>0.35</v>
      </c>
      <c r="AI18" s="164">
        <v>0.35</v>
      </c>
      <c r="AJ18" s="164">
        <v>0.35</v>
      </c>
      <c r="AK18" s="164">
        <v>0.35</v>
      </c>
      <c r="AL18" s="164">
        <v>0.35</v>
      </c>
      <c r="AM18" s="164">
        <v>0.35</v>
      </c>
      <c r="AN18" s="164">
        <v>0.35</v>
      </c>
      <c r="AO18" s="164">
        <v>0.35</v>
      </c>
      <c r="AP18" s="164">
        <v>0.35</v>
      </c>
      <c r="AQ18" s="164">
        <v>0.35</v>
      </c>
      <c r="AR18" s="164">
        <v>0.35</v>
      </c>
      <c r="AS18" s="164">
        <v>0.35</v>
      </c>
      <c r="AT18" s="164">
        <v>0.35</v>
      </c>
      <c r="AU18" s="164">
        <v>0.35</v>
      </c>
      <c r="AV18" s="164">
        <v>0.35</v>
      </c>
      <c r="AW18" s="164">
        <v>0.35</v>
      </c>
      <c r="AX18" s="164">
        <v>0.35</v>
      </c>
      <c r="AY18" s="164">
        <v>0.35</v>
      </c>
      <c r="AZ18" s="164">
        <v>0.35</v>
      </c>
      <c r="BA18" s="164">
        <v>0.35</v>
      </c>
      <c r="BB18" s="164">
        <v>0.35</v>
      </c>
      <c r="BC18" s="164">
        <v>0.35</v>
      </c>
      <c r="BD18" s="164">
        <v>0.35</v>
      </c>
      <c r="BE18" s="164">
        <v>0.35</v>
      </c>
      <c r="BF18" s="164">
        <v>0.35</v>
      </c>
      <c r="BG18" s="164">
        <v>0.35</v>
      </c>
      <c r="BH18" s="164">
        <v>0.35</v>
      </c>
      <c r="BI18" s="164">
        <v>0.35</v>
      </c>
      <c r="BJ18" s="164">
        <v>0.35</v>
      </c>
    </row>
    <row r="19" spans="1:62" x14ac:dyDescent="0.35">
      <c r="A19" s="72" t="s">
        <v>166</v>
      </c>
      <c r="B19" s="164">
        <v>0.35</v>
      </c>
      <c r="C19" s="164">
        <v>0.35</v>
      </c>
      <c r="D19" s="164">
        <v>0.35</v>
      </c>
      <c r="E19" s="164">
        <v>0.35</v>
      </c>
      <c r="F19" s="164">
        <v>0.35</v>
      </c>
      <c r="G19" s="164">
        <v>0.35</v>
      </c>
      <c r="H19" s="164">
        <v>0.35</v>
      </c>
      <c r="I19" s="164">
        <v>0.35</v>
      </c>
      <c r="J19" s="164">
        <v>0.35</v>
      </c>
      <c r="K19" s="164">
        <v>0.35</v>
      </c>
      <c r="L19" s="164">
        <v>0.35</v>
      </c>
      <c r="M19" s="164">
        <v>0.35</v>
      </c>
      <c r="N19" s="164">
        <v>0.35</v>
      </c>
      <c r="O19" s="164">
        <v>0.35</v>
      </c>
      <c r="P19" s="164">
        <v>0.35</v>
      </c>
      <c r="Q19" s="164">
        <v>0.35</v>
      </c>
      <c r="R19" s="164">
        <v>0.35</v>
      </c>
      <c r="S19" s="164">
        <v>0.35</v>
      </c>
      <c r="T19" s="164">
        <v>0.35</v>
      </c>
      <c r="U19" s="164">
        <v>0.35</v>
      </c>
      <c r="V19" s="164">
        <v>0.35</v>
      </c>
      <c r="W19" s="164">
        <v>0.35</v>
      </c>
      <c r="X19" s="164">
        <v>0.35</v>
      </c>
      <c r="Y19" s="164">
        <v>0.35</v>
      </c>
      <c r="Z19" s="164">
        <v>0.35</v>
      </c>
      <c r="AA19" s="164">
        <v>0.35</v>
      </c>
      <c r="AB19" s="164">
        <v>0.35</v>
      </c>
      <c r="AC19" s="164">
        <v>0.35</v>
      </c>
      <c r="AD19" s="164">
        <v>0.35</v>
      </c>
      <c r="AE19" s="164">
        <v>0.35</v>
      </c>
      <c r="AF19" s="164">
        <v>0.35</v>
      </c>
      <c r="AG19" s="164">
        <v>0.35</v>
      </c>
      <c r="AH19" s="164">
        <v>0.35</v>
      </c>
      <c r="AI19" s="164">
        <v>0.35</v>
      </c>
      <c r="AJ19" s="164">
        <v>0.35</v>
      </c>
      <c r="AK19" s="164">
        <v>0.35</v>
      </c>
      <c r="AL19" s="164">
        <v>0.35</v>
      </c>
      <c r="AM19" s="164">
        <v>0.35</v>
      </c>
      <c r="AN19" s="164">
        <v>0.35</v>
      </c>
      <c r="AO19" s="164">
        <v>0.35</v>
      </c>
      <c r="AP19" s="164">
        <v>0.35</v>
      </c>
      <c r="AQ19" s="164">
        <v>0.35</v>
      </c>
      <c r="AR19" s="164">
        <v>0.35</v>
      </c>
      <c r="AS19" s="164">
        <v>0.35</v>
      </c>
      <c r="AT19" s="164">
        <v>0.35</v>
      </c>
      <c r="AU19" s="164">
        <v>0.35</v>
      </c>
      <c r="AV19" s="164">
        <v>0.35</v>
      </c>
      <c r="AW19" s="164">
        <v>0.35</v>
      </c>
      <c r="AX19" s="164">
        <v>0.35</v>
      </c>
      <c r="AY19" s="164">
        <v>0.35</v>
      </c>
      <c r="AZ19" s="164">
        <v>0.35</v>
      </c>
      <c r="BA19" s="164">
        <v>0.35</v>
      </c>
      <c r="BB19" s="164">
        <v>0.35</v>
      </c>
      <c r="BC19" s="164">
        <v>0.35</v>
      </c>
      <c r="BD19" s="164">
        <v>0.35</v>
      </c>
      <c r="BE19" s="164">
        <v>0.35</v>
      </c>
      <c r="BF19" s="164">
        <v>0.35</v>
      </c>
      <c r="BG19" s="164">
        <v>0.35</v>
      </c>
      <c r="BH19" s="164">
        <v>0.35</v>
      </c>
      <c r="BI19" s="164">
        <v>0.35</v>
      </c>
      <c r="BJ19" s="164">
        <v>0.35</v>
      </c>
    </row>
    <row r="20" spans="1:62" x14ac:dyDescent="0.35">
      <c r="A20" s="72" t="s">
        <v>167</v>
      </c>
      <c r="B20" s="164">
        <v>0.35</v>
      </c>
      <c r="C20" s="164">
        <v>0.35</v>
      </c>
      <c r="D20" s="164">
        <v>0.35</v>
      </c>
      <c r="E20" s="164">
        <v>0.35</v>
      </c>
      <c r="F20" s="164">
        <v>0.35</v>
      </c>
      <c r="G20" s="164">
        <v>0.35</v>
      </c>
      <c r="H20" s="164">
        <v>0.35</v>
      </c>
      <c r="I20" s="164">
        <v>0.35</v>
      </c>
      <c r="J20" s="164">
        <v>0.35</v>
      </c>
      <c r="K20" s="164">
        <v>0.35</v>
      </c>
      <c r="L20" s="164">
        <v>0.35</v>
      </c>
      <c r="M20" s="164">
        <v>0.35</v>
      </c>
      <c r="N20" s="164">
        <v>0.35</v>
      </c>
      <c r="O20" s="164">
        <v>0.35</v>
      </c>
      <c r="P20" s="164">
        <v>0.35</v>
      </c>
      <c r="Q20" s="164">
        <v>0.35</v>
      </c>
      <c r="R20" s="164">
        <v>0.35</v>
      </c>
      <c r="S20" s="164">
        <v>0.35</v>
      </c>
      <c r="T20" s="164">
        <v>0.35</v>
      </c>
      <c r="U20" s="164">
        <v>0.35</v>
      </c>
      <c r="V20" s="164">
        <v>0.35</v>
      </c>
      <c r="W20" s="164">
        <v>0.35</v>
      </c>
      <c r="X20" s="164">
        <v>0.35</v>
      </c>
      <c r="Y20" s="164">
        <v>0.35</v>
      </c>
      <c r="Z20" s="164">
        <v>0.35</v>
      </c>
      <c r="AA20" s="164">
        <v>0.35</v>
      </c>
      <c r="AB20" s="164">
        <v>0.35</v>
      </c>
      <c r="AC20" s="164">
        <v>0.35</v>
      </c>
      <c r="AD20" s="164">
        <v>0.35</v>
      </c>
      <c r="AE20" s="164">
        <v>0.35</v>
      </c>
      <c r="AF20" s="164">
        <v>0.35</v>
      </c>
      <c r="AG20" s="164">
        <v>0.35</v>
      </c>
      <c r="AH20" s="164">
        <v>0.35</v>
      </c>
      <c r="AI20" s="164">
        <v>0.35</v>
      </c>
      <c r="AJ20" s="164">
        <v>0.35</v>
      </c>
      <c r="AK20" s="164">
        <v>0.35</v>
      </c>
      <c r="AL20" s="164">
        <v>0.35</v>
      </c>
      <c r="AM20" s="164">
        <v>0.35</v>
      </c>
      <c r="AN20" s="164">
        <v>0.35</v>
      </c>
      <c r="AO20" s="164">
        <v>0.35</v>
      </c>
      <c r="AP20" s="164">
        <v>0.35</v>
      </c>
      <c r="AQ20" s="164">
        <v>0.35</v>
      </c>
      <c r="AR20" s="164">
        <v>0.35</v>
      </c>
      <c r="AS20" s="164">
        <v>0.35</v>
      </c>
      <c r="AT20" s="164">
        <v>0.35</v>
      </c>
      <c r="AU20" s="164">
        <v>0.35</v>
      </c>
      <c r="AV20" s="164">
        <v>0.35</v>
      </c>
      <c r="AW20" s="164">
        <v>0.35</v>
      </c>
      <c r="AX20" s="164">
        <v>0.35</v>
      </c>
      <c r="AY20" s="164">
        <v>0.35</v>
      </c>
      <c r="AZ20" s="164">
        <v>0.35</v>
      </c>
      <c r="BA20" s="164">
        <v>0.35</v>
      </c>
      <c r="BB20" s="164">
        <v>0.35</v>
      </c>
      <c r="BC20" s="164">
        <v>0.35</v>
      </c>
      <c r="BD20" s="164">
        <v>0.35</v>
      </c>
      <c r="BE20" s="164">
        <v>0.35</v>
      </c>
      <c r="BF20" s="164">
        <v>0.35</v>
      </c>
      <c r="BG20" s="164">
        <v>0.35</v>
      </c>
      <c r="BH20" s="164">
        <v>0.35</v>
      </c>
      <c r="BI20" s="164">
        <v>0.35</v>
      </c>
      <c r="BJ20" s="164">
        <v>0.35</v>
      </c>
    </row>
    <row r="21" spans="1:62" x14ac:dyDescent="0.35">
      <c r="A21" s="72" t="s">
        <v>168</v>
      </c>
      <c r="B21" s="164">
        <v>0.35</v>
      </c>
      <c r="C21" s="164">
        <v>0.35</v>
      </c>
      <c r="D21" s="164">
        <v>0.35</v>
      </c>
      <c r="E21" s="164">
        <v>0.35</v>
      </c>
      <c r="F21" s="164">
        <v>0.35</v>
      </c>
      <c r="G21" s="164">
        <v>0.35</v>
      </c>
      <c r="H21" s="164">
        <v>0.35</v>
      </c>
      <c r="I21" s="164">
        <v>0.35</v>
      </c>
      <c r="J21" s="164">
        <v>0.35</v>
      </c>
      <c r="K21" s="164">
        <v>0.35</v>
      </c>
      <c r="L21" s="164">
        <v>0.35</v>
      </c>
      <c r="M21" s="164">
        <v>0.35</v>
      </c>
      <c r="N21" s="164">
        <v>0.35</v>
      </c>
      <c r="O21" s="164">
        <v>0.35</v>
      </c>
      <c r="P21" s="164">
        <v>0.35</v>
      </c>
      <c r="Q21" s="164">
        <v>0.35</v>
      </c>
      <c r="R21" s="164">
        <v>0.35</v>
      </c>
      <c r="S21" s="164">
        <v>0.35</v>
      </c>
      <c r="T21" s="164">
        <v>0.35</v>
      </c>
      <c r="U21" s="164">
        <v>0.35</v>
      </c>
      <c r="V21" s="164">
        <v>0.35</v>
      </c>
      <c r="W21" s="164">
        <v>0.35</v>
      </c>
      <c r="X21" s="164">
        <v>0.35</v>
      </c>
      <c r="Y21" s="164">
        <v>0.35</v>
      </c>
      <c r="Z21" s="164">
        <v>0.35</v>
      </c>
      <c r="AA21" s="164">
        <v>0.35</v>
      </c>
      <c r="AB21" s="164">
        <v>0.35</v>
      </c>
      <c r="AC21" s="164">
        <v>0.35</v>
      </c>
      <c r="AD21" s="164">
        <v>0.35</v>
      </c>
      <c r="AE21" s="164">
        <v>0.35</v>
      </c>
      <c r="AF21" s="164">
        <v>0.35</v>
      </c>
      <c r="AG21" s="164">
        <v>0.35</v>
      </c>
      <c r="AH21" s="164">
        <v>0.35</v>
      </c>
      <c r="AI21" s="164">
        <v>0.35</v>
      </c>
      <c r="AJ21" s="164">
        <v>0.35</v>
      </c>
      <c r="AK21" s="164">
        <v>0.35</v>
      </c>
      <c r="AL21" s="164">
        <v>0.35</v>
      </c>
      <c r="AM21" s="164">
        <v>0.35</v>
      </c>
      <c r="AN21" s="164">
        <v>0.35</v>
      </c>
      <c r="AO21" s="164">
        <v>0.35</v>
      </c>
      <c r="AP21" s="164">
        <v>0.35</v>
      </c>
      <c r="AQ21" s="164">
        <v>0.35</v>
      </c>
      <c r="AR21" s="164">
        <v>0.35</v>
      </c>
      <c r="AS21" s="164">
        <v>0.35</v>
      </c>
      <c r="AT21" s="164">
        <v>0.35</v>
      </c>
      <c r="AU21" s="164">
        <v>0.35</v>
      </c>
      <c r="AV21" s="164">
        <v>0.35</v>
      </c>
      <c r="AW21" s="164">
        <v>0.35</v>
      </c>
      <c r="AX21" s="164">
        <v>0.35</v>
      </c>
      <c r="AY21" s="164">
        <v>0.35</v>
      </c>
      <c r="AZ21" s="164">
        <v>0.35</v>
      </c>
      <c r="BA21" s="164">
        <v>0.35</v>
      </c>
      <c r="BB21" s="164">
        <v>0.35</v>
      </c>
      <c r="BC21" s="164">
        <v>0.35</v>
      </c>
      <c r="BD21" s="164">
        <v>0.35</v>
      </c>
      <c r="BE21" s="164">
        <v>0.35</v>
      </c>
      <c r="BF21" s="164">
        <v>0.35</v>
      </c>
      <c r="BG21" s="164">
        <v>0.35</v>
      </c>
      <c r="BH21" s="164">
        <v>0.35</v>
      </c>
      <c r="BI21" s="164">
        <v>0.35</v>
      </c>
      <c r="BJ21" s="164">
        <v>0.35</v>
      </c>
    </row>
    <row r="22" spans="1:62" x14ac:dyDescent="0.35">
      <c r="A22" s="72" t="s">
        <v>303</v>
      </c>
      <c r="B22" s="164">
        <v>0.35</v>
      </c>
      <c r="C22" s="164">
        <v>0.35</v>
      </c>
      <c r="D22" s="164">
        <v>0.35</v>
      </c>
      <c r="E22" s="164">
        <v>0.35</v>
      </c>
      <c r="F22" s="164">
        <v>0.35</v>
      </c>
      <c r="G22" s="164">
        <v>0.35</v>
      </c>
      <c r="H22" s="164">
        <v>0.35</v>
      </c>
      <c r="I22" s="164">
        <v>0.35</v>
      </c>
      <c r="J22" s="164">
        <v>0.35</v>
      </c>
      <c r="K22" s="164">
        <v>0.35</v>
      </c>
      <c r="L22" s="164">
        <v>0.35</v>
      </c>
      <c r="M22" s="164">
        <v>0.35</v>
      </c>
      <c r="N22" s="164">
        <v>0.35</v>
      </c>
      <c r="O22" s="164">
        <v>0.35</v>
      </c>
      <c r="P22" s="164">
        <v>0.35</v>
      </c>
      <c r="Q22" s="164">
        <v>0.35</v>
      </c>
      <c r="R22" s="164">
        <v>0.35</v>
      </c>
      <c r="S22" s="164">
        <v>0.35</v>
      </c>
      <c r="T22" s="164">
        <v>0.35</v>
      </c>
      <c r="U22" s="164">
        <v>0.35</v>
      </c>
      <c r="V22" s="164">
        <v>0.35</v>
      </c>
      <c r="W22" s="164">
        <v>0.35</v>
      </c>
      <c r="X22" s="164">
        <v>0.35</v>
      </c>
      <c r="Y22" s="164">
        <v>0.35</v>
      </c>
      <c r="Z22" s="164">
        <v>0.35</v>
      </c>
      <c r="AA22" s="164">
        <v>0.35</v>
      </c>
      <c r="AB22" s="164">
        <v>0.35</v>
      </c>
      <c r="AC22" s="164">
        <v>0.35</v>
      </c>
      <c r="AD22" s="164">
        <v>0.35</v>
      </c>
      <c r="AE22" s="164">
        <v>0.35</v>
      </c>
      <c r="AF22" s="164">
        <v>0.35</v>
      </c>
      <c r="AG22" s="164">
        <v>0.35</v>
      </c>
      <c r="AH22" s="164">
        <v>0.35</v>
      </c>
      <c r="AI22" s="164">
        <v>0.35</v>
      </c>
      <c r="AJ22" s="164">
        <v>0.35</v>
      </c>
      <c r="AK22" s="164">
        <v>0.35</v>
      </c>
      <c r="AL22" s="164">
        <v>0.35</v>
      </c>
      <c r="AM22" s="164">
        <v>0.35</v>
      </c>
      <c r="AN22" s="164">
        <v>0.35</v>
      </c>
      <c r="AO22" s="164">
        <v>0.35</v>
      </c>
      <c r="AP22" s="164">
        <v>0.35</v>
      </c>
      <c r="AQ22" s="164">
        <v>0.35</v>
      </c>
      <c r="AR22" s="164">
        <v>0.35</v>
      </c>
      <c r="AS22" s="164">
        <v>0.35</v>
      </c>
      <c r="AT22" s="164">
        <v>0.35</v>
      </c>
      <c r="AU22" s="164">
        <v>0.35</v>
      </c>
      <c r="AV22" s="164">
        <v>0.35</v>
      </c>
      <c r="AW22" s="164">
        <v>0.35</v>
      </c>
      <c r="AX22" s="164">
        <v>0.35</v>
      </c>
      <c r="AY22" s="164">
        <v>0.35</v>
      </c>
      <c r="AZ22" s="164">
        <v>0.35</v>
      </c>
      <c r="BA22" s="164">
        <v>0.35</v>
      </c>
      <c r="BB22" s="164">
        <v>0.35</v>
      </c>
      <c r="BC22" s="164">
        <v>0.35</v>
      </c>
      <c r="BD22" s="164">
        <v>0.35</v>
      </c>
      <c r="BE22" s="164">
        <v>0.35</v>
      </c>
      <c r="BF22" s="164">
        <v>0.35</v>
      </c>
      <c r="BG22" s="164">
        <v>0.35</v>
      </c>
      <c r="BH22" s="164">
        <v>0.35</v>
      </c>
      <c r="BI22" s="164">
        <v>0.35</v>
      </c>
      <c r="BJ22" s="164">
        <v>0.35</v>
      </c>
    </row>
    <row r="23" spans="1:62" x14ac:dyDescent="0.35">
      <c r="A23" s="72" t="s">
        <v>170</v>
      </c>
      <c r="B23" s="164">
        <v>0.35</v>
      </c>
      <c r="C23" s="164">
        <v>0.35</v>
      </c>
      <c r="D23" s="164">
        <v>0.35</v>
      </c>
      <c r="E23" s="164">
        <v>0.35</v>
      </c>
      <c r="F23" s="164">
        <v>0.35</v>
      </c>
      <c r="G23" s="164">
        <v>0.35</v>
      </c>
      <c r="H23" s="164">
        <v>0.35</v>
      </c>
      <c r="I23" s="164">
        <v>0.35</v>
      </c>
      <c r="J23" s="164">
        <v>0.35</v>
      </c>
      <c r="K23" s="164">
        <v>0.35</v>
      </c>
      <c r="L23" s="164">
        <v>0.35</v>
      </c>
      <c r="M23" s="164">
        <v>0.35</v>
      </c>
      <c r="N23" s="164">
        <v>0.35</v>
      </c>
      <c r="O23" s="164">
        <v>0.35</v>
      </c>
      <c r="P23" s="164">
        <v>0.35</v>
      </c>
      <c r="Q23" s="164">
        <v>0.35</v>
      </c>
      <c r="R23" s="164">
        <v>0.35</v>
      </c>
      <c r="S23" s="164">
        <v>0.35</v>
      </c>
      <c r="T23" s="164">
        <v>0.35</v>
      </c>
      <c r="U23" s="164">
        <v>0.35</v>
      </c>
      <c r="V23" s="164">
        <v>0.35</v>
      </c>
      <c r="W23" s="164">
        <v>0.35</v>
      </c>
      <c r="X23" s="164">
        <v>0.35</v>
      </c>
      <c r="Y23" s="164">
        <v>0.35</v>
      </c>
      <c r="Z23" s="164">
        <v>0.35</v>
      </c>
      <c r="AA23" s="164">
        <v>0.35</v>
      </c>
      <c r="AB23" s="164">
        <v>0.35</v>
      </c>
      <c r="AC23" s="164">
        <v>0.35</v>
      </c>
      <c r="AD23" s="164">
        <v>0.35</v>
      </c>
      <c r="AE23" s="164">
        <v>0.35</v>
      </c>
      <c r="AF23" s="164">
        <v>0.35</v>
      </c>
      <c r="AG23" s="164">
        <v>0.35</v>
      </c>
      <c r="AH23" s="164">
        <v>0.35</v>
      </c>
      <c r="AI23" s="164">
        <v>0.35</v>
      </c>
      <c r="AJ23" s="164">
        <v>0.35</v>
      </c>
      <c r="AK23" s="164">
        <v>0.35</v>
      </c>
      <c r="AL23" s="164">
        <v>0.35</v>
      </c>
      <c r="AM23" s="164">
        <v>0.35</v>
      </c>
      <c r="AN23" s="164">
        <v>0.35</v>
      </c>
      <c r="AO23" s="164">
        <v>0.35</v>
      </c>
      <c r="AP23" s="164">
        <v>0.35</v>
      </c>
      <c r="AQ23" s="164">
        <v>0.35</v>
      </c>
      <c r="AR23" s="164">
        <v>0.35</v>
      </c>
      <c r="AS23" s="164">
        <v>0.35</v>
      </c>
      <c r="AT23" s="164">
        <v>0.35</v>
      </c>
      <c r="AU23" s="164">
        <v>0.35</v>
      </c>
      <c r="AV23" s="164">
        <v>0.35</v>
      </c>
      <c r="AW23" s="164">
        <v>0.35</v>
      </c>
      <c r="AX23" s="164">
        <v>0.35</v>
      </c>
      <c r="AY23" s="164">
        <v>0.35</v>
      </c>
      <c r="AZ23" s="164">
        <v>0.35</v>
      </c>
      <c r="BA23" s="164">
        <v>0.35</v>
      </c>
      <c r="BB23" s="164">
        <v>0.35</v>
      </c>
      <c r="BC23" s="164">
        <v>0.35</v>
      </c>
      <c r="BD23" s="164">
        <v>0.35</v>
      </c>
      <c r="BE23" s="164">
        <v>0.35</v>
      </c>
      <c r="BF23" s="164">
        <v>0.35</v>
      </c>
      <c r="BG23" s="164">
        <v>0.35</v>
      </c>
      <c r="BH23" s="164">
        <v>0.35</v>
      </c>
      <c r="BI23" s="164">
        <v>0.35</v>
      </c>
      <c r="BJ23" s="164">
        <v>0.35</v>
      </c>
    </row>
    <row r="24" spans="1:62" x14ac:dyDescent="0.35">
      <c r="A24" s="72" t="s">
        <v>171</v>
      </c>
      <c r="B24" s="164">
        <v>0.35</v>
      </c>
      <c r="C24" s="164">
        <v>0.35</v>
      </c>
      <c r="D24" s="164">
        <v>0.35</v>
      </c>
      <c r="E24" s="164">
        <v>0.35</v>
      </c>
      <c r="F24" s="164">
        <v>0.35</v>
      </c>
      <c r="G24" s="164">
        <v>0.35</v>
      </c>
      <c r="H24" s="164">
        <v>0.35</v>
      </c>
      <c r="I24" s="164">
        <v>0.35</v>
      </c>
      <c r="J24" s="164">
        <v>0.35</v>
      </c>
      <c r="K24" s="164">
        <v>0.35</v>
      </c>
      <c r="L24" s="164">
        <v>0.35</v>
      </c>
      <c r="M24" s="164">
        <v>0.35</v>
      </c>
      <c r="N24" s="164">
        <v>0.35</v>
      </c>
      <c r="O24" s="164">
        <v>0.35</v>
      </c>
      <c r="P24" s="164">
        <v>0.35</v>
      </c>
      <c r="Q24" s="164">
        <v>0.35</v>
      </c>
      <c r="R24" s="164">
        <v>0.35</v>
      </c>
      <c r="S24" s="164">
        <v>0.35</v>
      </c>
      <c r="T24" s="164">
        <v>0.35</v>
      </c>
      <c r="U24" s="164">
        <v>0.35</v>
      </c>
      <c r="V24" s="164">
        <v>0.35</v>
      </c>
      <c r="W24" s="164">
        <v>0.35</v>
      </c>
      <c r="X24" s="164">
        <v>0.35</v>
      </c>
      <c r="Y24" s="164">
        <v>0.35</v>
      </c>
      <c r="Z24" s="164">
        <v>0.35</v>
      </c>
      <c r="AA24" s="164">
        <v>0.35</v>
      </c>
      <c r="AB24" s="164">
        <v>0.35</v>
      </c>
      <c r="AC24" s="164">
        <v>0.35</v>
      </c>
      <c r="AD24" s="164">
        <v>0.35</v>
      </c>
      <c r="AE24" s="164">
        <v>0.35</v>
      </c>
      <c r="AF24" s="164">
        <v>0.35</v>
      </c>
      <c r="AG24" s="164">
        <v>0.35</v>
      </c>
      <c r="AH24" s="164">
        <v>0.35</v>
      </c>
      <c r="AI24" s="164">
        <v>0.35</v>
      </c>
      <c r="AJ24" s="164">
        <v>0.35</v>
      </c>
      <c r="AK24" s="164">
        <v>0.35</v>
      </c>
      <c r="AL24" s="164">
        <v>0.35</v>
      </c>
      <c r="AM24" s="164">
        <v>0.35</v>
      </c>
      <c r="AN24" s="164">
        <v>0.35</v>
      </c>
      <c r="AO24" s="164">
        <v>0.35</v>
      </c>
      <c r="AP24" s="164">
        <v>0.35</v>
      </c>
      <c r="AQ24" s="164">
        <v>0.35</v>
      </c>
      <c r="AR24" s="164">
        <v>0.35</v>
      </c>
      <c r="AS24" s="164">
        <v>0.35</v>
      </c>
      <c r="AT24" s="164">
        <v>0.35</v>
      </c>
      <c r="AU24" s="164">
        <v>0.35</v>
      </c>
      <c r="AV24" s="164">
        <v>0.35</v>
      </c>
      <c r="AW24" s="164">
        <v>0.35</v>
      </c>
      <c r="AX24" s="164">
        <v>0.35</v>
      </c>
      <c r="AY24" s="164">
        <v>0.35</v>
      </c>
      <c r="AZ24" s="164">
        <v>0.35</v>
      </c>
      <c r="BA24" s="164">
        <v>0.35</v>
      </c>
      <c r="BB24" s="164">
        <v>0.35</v>
      </c>
      <c r="BC24" s="164">
        <v>0.35</v>
      </c>
      <c r="BD24" s="164">
        <v>0.35</v>
      </c>
      <c r="BE24" s="164">
        <v>0.35</v>
      </c>
      <c r="BF24" s="164">
        <v>0.35</v>
      </c>
      <c r="BG24" s="164">
        <v>0.35</v>
      </c>
      <c r="BH24" s="164">
        <v>0.35</v>
      </c>
      <c r="BI24" s="164">
        <v>0.35</v>
      </c>
      <c r="BJ24" s="164">
        <v>0.35</v>
      </c>
    </row>
    <row r="25" spans="1:62" x14ac:dyDescent="0.35">
      <c r="A25" s="72" t="s">
        <v>172</v>
      </c>
      <c r="B25" s="164">
        <v>0.35</v>
      </c>
      <c r="C25" s="164">
        <v>0.35</v>
      </c>
      <c r="D25" s="164">
        <v>0.35</v>
      </c>
      <c r="E25" s="164">
        <v>0.35</v>
      </c>
      <c r="F25" s="164">
        <v>0.35</v>
      </c>
      <c r="G25" s="164">
        <v>0.35</v>
      </c>
      <c r="H25" s="164">
        <v>0.35</v>
      </c>
      <c r="I25" s="164">
        <v>0.35</v>
      </c>
      <c r="J25" s="164">
        <v>0.35</v>
      </c>
      <c r="K25" s="164">
        <v>0.35</v>
      </c>
      <c r="L25" s="164">
        <v>0.35</v>
      </c>
      <c r="M25" s="164">
        <v>0.35</v>
      </c>
      <c r="N25" s="164">
        <v>0.35</v>
      </c>
      <c r="O25" s="164">
        <v>0.35</v>
      </c>
      <c r="P25" s="164">
        <v>0.35</v>
      </c>
      <c r="Q25" s="164">
        <v>0.35</v>
      </c>
      <c r="R25" s="164">
        <v>0.35</v>
      </c>
      <c r="S25" s="164">
        <v>0.35</v>
      </c>
      <c r="T25" s="164">
        <v>0.35</v>
      </c>
      <c r="U25" s="164">
        <v>0.35</v>
      </c>
      <c r="V25" s="164">
        <v>0.35</v>
      </c>
      <c r="W25" s="164">
        <v>0.35</v>
      </c>
      <c r="X25" s="164">
        <v>0.35</v>
      </c>
      <c r="Y25" s="164">
        <v>0.35</v>
      </c>
      <c r="Z25" s="164">
        <v>0.35</v>
      </c>
      <c r="AA25" s="164">
        <v>0.35</v>
      </c>
      <c r="AB25" s="164">
        <v>0.35</v>
      </c>
      <c r="AC25" s="164">
        <v>0.35</v>
      </c>
      <c r="AD25" s="164">
        <v>0.35</v>
      </c>
      <c r="AE25" s="164">
        <v>0.35</v>
      </c>
      <c r="AF25" s="164">
        <v>0.35</v>
      </c>
      <c r="AG25" s="164">
        <v>0.35</v>
      </c>
      <c r="AH25" s="164">
        <v>0.35</v>
      </c>
      <c r="AI25" s="164">
        <v>0.35</v>
      </c>
      <c r="AJ25" s="164">
        <v>0.35</v>
      </c>
      <c r="AK25" s="164">
        <v>0.35</v>
      </c>
      <c r="AL25" s="164">
        <v>0.35</v>
      </c>
      <c r="AM25" s="164">
        <v>0.35</v>
      </c>
      <c r="AN25" s="164">
        <v>0.35</v>
      </c>
      <c r="AO25" s="164">
        <v>0.35</v>
      </c>
      <c r="AP25" s="164">
        <v>0.35</v>
      </c>
      <c r="AQ25" s="164">
        <v>0.35</v>
      </c>
      <c r="AR25" s="164">
        <v>0.35</v>
      </c>
      <c r="AS25" s="164">
        <v>0.35</v>
      </c>
      <c r="AT25" s="164">
        <v>0.35</v>
      </c>
      <c r="AU25" s="164">
        <v>0.35</v>
      </c>
      <c r="AV25" s="164">
        <v>0.35</v>
      </c>
      <c r="AW25" s="164">
        <v>0.35</v>
      </c>
      <c r="AX25" s="164">
        <v>0.35</v>
      </c>
      <c r="AY25" s="164">
        <v>0.35</v>
      </c>
      <c r="AZ25" s="164">
        <v>0.35</v>
      </c>
      <c r="BA25" s="164">
        <v>0.35</v>
      </c>
      <c r="BB25" s="164">
        <v>0.35</v>
      </c>
      <c r="BC25" s="164">
        <v>0.35</v>
      </c>
      <c r="BD25" s="164">
        <v>0.35</v>
      </c>
      <c r="BE25" s="164">
        <v>0.35</v>
      </c>
      <c r="BF25" s="164">
        <v>0.35</v>
      </c>
      <c r="BG25" s="164">
        <v>0.35</v>
      </c>
      <c r="BH25" s="164">
        <v>0.35</v>
      </c>
      <c r="BI25" s="164">
        <v>0.35</v>
      </c>
      <c r="BJ25" s="164">
        <v>0.35</v>
      </c>
    </row>
    <row r="26" spans="1:62" x14ac:dyDescent="0.35">
      <c r="A26" s="72" t="s">
        <v>173</v>
      </c>
      <c r="B26" s="164">
        <v>0.35</v>
      </c>
      <c r="C26" s="164">
        <v>0.35</v>
      </c>
      <c r="D26" s="164">
        <v>0.35</v>
      </c>
      <c r="E26" s="164">
        <v>0.35</v>
      </c>
      <c r="F26" s="164">
        <v>0.35</v>
      </c>
      <c r="G26" s="164">
        <v>0.35</v>
      </c>
      <c r="H26" s="164">
        <v>0.35</v>
      </c>
      <c r="I26" s="164">
        <v>0.35</v>
      </c>
      <c r="J26" s="164">
        <v>0.35</v>
      </c>
      <c r="K26" s="164">
        <v>0.35</v>
      </c>
      <c r="L26" s="164">
        <v>0.35</v>
      </c>
      <c r="M26" s="164">
        <v>0.35</v>
      </c>
      <c r="N26" s="164">
        <v>0.35</v>
      </c>
      <c r="O26" s="164">
        <v>0.35</v>
      </c>
      <c r="P26" s="164">
        <v>0.35</v>
      </c>
      <c r="Q26" s="164">
        <v>0.35</v>
      </c>
      <c r="R26" s="164">
        <v>0.35</v>
      </c>
      <c r="S26" s="164">
        <v>0.35</v>
      </c>
      <c r="T26" s="164">
        <v>0.35</v>
      </c>
      <c r="U26" s="164">
        <v>0.35</v>
      </c>
      <c r="V26" s="164">
        <v>0.35</v>
      </c>
      <c r="W26" s="164">
        <v>0.35</v>
      </c>
      <c r="X26" s="164">
        <v>0.35</v>
      </c>
      <c r="Y26" s="164">
        <v>0.35</v>
      </c>
      <c r="Z26" s="164">
        <v>0.35</v>
      </c>
      <c r="AA26" s="164">
        <v>0.35</v>
      </c>
      <c r="AB26" s="164">
        <v>0.35</v>
      </c>
      <c r="AC26" s="164">
        <v>0.35</v>
      </c>
      <c r="AD26" s="164">
        <v>0.35</v>
      </c>
      <c r="AE26" s="164">
        <v>0.35</v>
      </c>
      <c r="AF26" s="164">
        <v>0.35</v>
      </c>
      <c r="AG26" s="164">
        <v>0.35</v>
      </c>
      <c r="AH26" s="164">
        <v>0.35</v>
      </c>
      <c r="AI26" s="164">
        <v>0.35</v>
      </c>
      <c r="AJ26" s="164">
        <v>0.35</v>
      </c>
      <c r="AK26" s="164">
        <v>0.35</v>
      </c>
      <c r="AL26" s="164">
        <v>0.35</v>
      </c>
      <c r="AM26" s="164">
        <v>0.35</v>
      </c>
      <c r="AN26" s="164">
        <v>0.35</v>
      </c>
      <c r="AO26" s="164">
        <v>0.35</v>
      </c>
      <c r="AP26" s="164">
        <v>0.35</v>
      </c>
      <c r="AQ26" s="164">
        <v>0.35</v>
      </c>
      <c r="AR26" s="164">
        <v>0.35</v>
      </c>
      <c r="AS26" s="164">
        <v>0.35</v>
      </c>
      <c r="AT26" s="164">
        <v>0.35</v>
      </c>
      <c r="AU26" s="164">
        <v>0.35</v>
      </c>
      <c r="AV26" s="164">
        <v>0.35</v>
      </c>
      <c r="AW26" s="164">
        <v>0.35</v>
      </c>
      <c r="AX26" s="164">
        <v>0.35</v>
      </c>
      <c r="AY26" s="164">
        <v>0.35</v>
      </c>
      <c r="AZ26" s="164">
        <v>0.35</v>
      </c>
      <c r="BA26" s="164">
        <v>0.35</v>
      </c>
      <c r="BB26" s="164">
        <v>0.35</v>
      </c>
      <c r="BC26" s="164">
        <v>0.35</v>
      </c>
      <c r="BD26" s="164">
        <v>0.35</v>
      </c>
      <c r="BE26" s="164">
        <v>0.35</v>
      </c>
      <c r="BF26" s="164">
        <v>0.35</v>
      </c>
      <c r="BG26" s="164">
        <v>0.35</v>
      </c>
      <c r="BH26" s="164">
        <v>0.35</v>
      </c>
      <c r="BI26" s="164">
        <v>0.35</v>
      </c>
      <c r="BJ26" s="164">
        <v>0.35</v>
      </c>
    </row>
    <row r="27" spans="1:62" x14ac:dyDescent="0.35">
      <c r="A27" s="72" t="s">
        <v>174</v>
      </c>
      <c r="B27" s="164">
        <v>0.35</v>
      </c>
      <c r="C27" s="164">
        <v>0.35</v>
      </c>
      <c r="D27" s="164">
        <v>0.35</v>
      </c>
      <c r="E27" s="164">
        <v>0.35</v>
      </c>
      <c r="F27" s="164">
        <v>0.35</v>
      </c>
      <c r="G27" s="164">
        <v>0.35</v>
      </c>
      <c r="H27" s="164">
        <v>0.35</v>
      </c>
      <c r="I27" s="164">
        <v>0.35</v>
      </c>
      <c r="J27" s="164">
        <v>0.35</v>
      </c>
      <c r="K27" s="164">
        <v>0.35</v>
      </c>
      <c r="L27" s="164">
        <v>0.35</v>
      </c>
      <c r="M27" s="164">
        <v>0.35</v>
      </c>
      <c r="N27" s="164">
        <v>0.35</v>
      </c>
      <c r="O27" s="164">
        <v>0.35</v>
      </c>
      <c r="P27" s="164">
        <v>0.35</v>
      </c>
      <c r="Q27" s="164">
        <v>0.35</v>
      </c>
      <c r="R27" s="164">
        <v>0.35</v>
      </c>
      <c r="S27" s="164">
        <v>0.35</v>
      </c>
      <c r="T27" s="164">
        <v>0.35</v>
      </c>
      <c r="U27" s="164">
        <v>0.35</v>
      </c>
      <c r="V27" s="164">
        <v>0.35</v>
      </c>
      <c r="W27" s="164">
        <v>0.35</v>
      </c>
      <c r="X27" s="164">
        <v>0.35</v>
      </c>
      <c r="Y27" s="164">
        <v>0.35</v>
      </c>
      <c r="Z27" s="164">
        <v>0.35</v>
      </c>
      <c r="AA27" s="164">
        <v>0.35</v>
      </c>
      <c r="AB27" s="164">
        <v>0.35</v>
      </c>
      <c r="AC27" s="164">
        <v>0.35</v>
      </c>
      <c r="AD27" s="164">
        <v>0.35</v>
      </c>
      <c r="AE27" s="164">
        <v>0.35</v>
      </c>
      <c r="AF27" s="164">
        <v>0.35</v>
      </c>
      <c r="AG27" s="164">
        <v>0.35</v>
      </c>
      <c r="AH27" s="164">
        <v>0.35</v>
      </c>
      <c r="AI27" s="164">
        <v>0.35</v>
      </c>
      <c r="AJ27" s="164">
        <v>0.35</v>
      </c>
      <c r="AK27" s="164">
        <v>0.35</v>
      </c>
      <c r="AL27" s="164">
        <v>0.35</v>
      </c>
      <c r="AM27" s="164">
        <v>0.35</v>
      </c>
      <c r="AN27" s="164">
        <v>0.35</v>
      </c>
      <c r="AO27" s="164">
        <v>0.35</v>
      </c>
      <c r="AP27" s="164">
        <v>0.35</v>
      </c>
      <c r="AQ27" s="164">
        <v>0.35</v>
      </c>
      <c r="AR27" s="164">
        <v>0.35</v>
      </c>
      <c r="AS27" s="164">
        <v>0.35</v>
      </c>
      <c r="AT27" s="164">
        <v>0.35</v>
      </c>
      <c r="AU27" s="164">
        <v>0.35</v>
      </c>
      <c r="AV27" s="164">
        <v>0.35</v>
      </c>
      <c r="AW27" s="164">
        <v>0.35</v>
      </c>
      <c r="AX27" s="164">
        <v>0.35</v>
      </c>
      <c r="AY27" s="164">
        <v>0.35</v>
      </c>
      <c r="AZ27" s="164">
        <v>0.35</v>
      </c>
      <c r="BA27" s="164">
        <v>0.35</v>
      </c>
      <c r="BB27" s="164">
        <v>0.35</v>
      </c>
      <c r="BC27" s="164">
        <v>0.35</v>
      </c>
      <c r="BD27" s="164">
        <v>0.35</v>
      </c>
      <c r="BE27" s="164">
        <v>0.35</v>
      </c>
      <c r="BF27" s="164">
        <v>0.35</v>
      </c>
      <c r="BG27" s="164">
        <v>0.35</v>
      </c>
      <c r="BH27" s="164">
        <v>0.35</v>
      </c>
      <c r="BI27" s="164">
        <v>0.35</v>
      </c>
      <c r="BJ27" s="164">
        <v>0.35</v>
      </c>
    </row>
    <row r="28" spans="1:62" x14ac:dyDescent="0.35">
      <c r="A28" s="72" t="s">
        <v>175</v>
      </c>
      <c r="B28" s="164">
        <v>0.35</v>
      </c>
      <c r="C28" s="164">
        <v>0.35</v>
      </c>
      <c r="D28" s="164">
        <v>0.35</v>
      </c>
      <c r="E28" s="164">
        <v>0.35</v>
      </c>
      <c r="F28" s="164">
        <v>0.35</v>
      </c>
      <c r="G28" s="164">
        <v>0.35</v>
      </c>
      <c r="H28" s="164">
        <v>0.35</v>
      </c>
      <c r="I28" s="164">
        <v>0.35</v>
      </c>
      <c r="J28" s="164">
        <v>0.35</v>
      </c>
      <c r="K28" s="164">
        <v>0.35</v>
      </c>
      <c r="L28" s="164">
        <v>0.35</v>
      </c>
      <c r="M28" s="164">
        <v>0.35</v>
      </c>
      <c r="N28" s="164">
        <v>0.35</v>
      </c>
      <c r="O28" s="164">
        <v>0.35</v>
      </c>
      <c r="P28" s="164">
        <v>0.35</v>
      </c>
      <c r="Q28" s="164">
        <v>0.35</v>
      </c>
      <c r="R28" s="164">
        <v>0.35</v>
      </c>
      <c r="S28" s="164">
        <v>0.35</v>
      </c>
      <c r="T28" s="164">
        <v>0.35</v>
      </c>
      <c r="U28" s="164">
        <v>0.35</v>
      </c>
      <c r="V28" s="164">
        <v>0.35</v>
      </c>
      <c r="W28" s="164">
        <v>0.35</v>
      </c>
      <c r="X28" s="164">
        <v>0.35</v>
      </c>
      <c r="Y28" s="164">
        <v>0.35</v>
      </c>
      <c r="Z28" s="164">
        <v>0.35</v>
      </c>
      <c r="AA28" s="164">
        <v>0.35</v>
      </c>
      <c r="AB28" s="164">
        <v>0.35</v>
      </c>
      <c r="AC28" s="164">
        <v>0.35</v>
      </c>
      <c r="AD28" s="164">
        <v>0.35</v>
      </c>
      <c r="AE28" s="164">
        <v>0.35</v>
      </c>
      <c r="AF28" s="164">
        <v>0.35</v>
      </c>
      <c r="AG28" s="164">
        <v>0.35</v>
      </c>
      <c r="AH28" s="164">
        <v>0.35</v>
      </c>
      <c r="AI28" s="164">
        <v>0.35</v>
      </c>
      <c r="AJ28" s="164">
        <v>0.35</v>
      </c>
      <c r="AK28" s="164">
        <v>0.35</v>
      </c>
      <c r="AL28" s="164">
        <v>0.35</v>
      </c>
      <c r="AM28" s="164">
        <v>0.35</v>
      </c>
      <c r="AN28" s="164">
        <v>0.35</v>
      </c>
      <c r="AO28" s="164">
        <v>0.35</v>
      </c>
      <c r="AP28" s="164">
        <v>0.35</v>
      </c>
      <c r="AQ28" s="164">
        <v>0.35</v>
      </c>
      <c r="AR28" s="164">
        <v>0.35</v>
      </c>
      <c r="AS28" s="164">
        <v>0.35</v>
      </c>
      <c r="AT28" s="164">
        <v>0.35</v>
      </c>
      <c r="AU28" s="164">
        <v>0.35</v>
      </c>
      <c r="AV28" s="164">
        <v>0.35</v>
      </c>
      <c r="AW28" s="164">
        <v>0.35</v>
      </c>
      <c r="AX28" s="164">
        <v>0.35</v>
      </c>
      <c r="AY28" s="164">
        <v>0.35</v>
      </c>
      <c r="AZ28" s="164">
        <v>0.35</v>
      </c>
      <c r="BA28" s="164">
        <v>0.35</v>
      </c>
      <c r="BB28" s="164">
        <v>0.35</v>
      </c>
      <c r="BC28" s="164">
        <v>0.35</v>
      </c>
      <c r="BD28" s="164">
        <v>0.35</v>
      </c>
      <c r="BE28" s="164">
        <v>0.35</v>
      </c>
      <c r="BF28" s="164">
        <v>0.35</v>
      </c>
      <c r="BG28" s="164">
        <v>0.35</v>
      </c>
      <c r="BH28" s="164">
        <v>0.35</v>
      </c>
      <c r="BI28" s="164">
        <v>0.35</v>
      </c>
      <c r="BJ28" s="164">
        <v>0.35</v>
      </c>
    </row>
    <row r="29" spans="1:62" x14ac:dyDescent="0.35">
      <c r="A29" s="72" t="s">
        <v>176</v>
      </c>
      <c r="B29" s="164">
        <v>0.35</v>
      </c>
      <c r="C29" s="164">
        <v>0.35</v>
      </c>
      <c r="D29" s="164">
        <v>0.35</v>
      </c>
      <c r="E29" s="164">
        <v>0.35</v>
      </c>
      <c r="F29" s="164">
        <v>0.35</v>
      </c>
      <c r="G29" s="164">
        <v>0.35</v>
      </c>
      <c r="H29" s="164">
        <v>0.35</v>
      </c>
      <c r="I29" s="164">
        <v>0.35</v>
      </c>
      <c r="J29" s="164">
        <v>0.35</v>
      </c>
      <c r="K29" s="164">
        <v>0.35</v>
      </c>
      <c r="L29" s="164">
        <v>0.35</v>
      </c>
      <c r="M29" s="164">
        <v>0.35</v>
      </c>
      <c r="N29" s="164">
        <v>0.35</v>
      </c>
      <c r="O29" s="164">
        <v>0.35</v>
      </c>
      <c r="P29" s="164">
        <v>0.35</v>
      </c>
      <c r="Q29" s="164">
        <v>0.35</v>
      </c>
      <c r="R29" s="164">
        <v>0.35</v>
      </c>
      <c r="S29" s="164">
        <v>0.35</v>
      </c>
      <c r="T29" s="164">
        <v>0.35</v>
      </c>
      <c r="U29" s="164">
        <v>0.35</v>
      </c>
      <c r="V29" s="164">
        <v>0.35</v>
      </c>
      <c r="W29" s="164">
        <v>0.35</v>
      </c>
      <c r="X29" s="164">
        <v>0.35</v>
      </c>
      <c r="Y29" s="164">
        <v>0.35</v>
      </c>
      <c r="Z29" s="164">
        <v>0.35</v>
      </c>
      <c r="AA29" s="164">
        <v>0.35</v>
      </c>
      <c r="AB29" s="164">
        <v>0.35</v>
      </c>
      <c r="AC29" s="164">
        <v>0.35</v>
      </c>
      <c r="AD29" s="164">
        <v>0.35</v>
      </c>
      <c r="AE29" s="164">
        <v>0.35</v>
      </c>
      <c r="AF29" s="164">
        <v>0.35</v>
      </c>
      <c r="AG29" s="164">
        <v>0.35</v>
      </c>
      <c r="AH29" s="164">
        <v>0.35</v>
      </c>
      <c r="AI29" s="164">
        <v>0.35</v>
      </c>
      <c r="AJ29" s="164">
        <v>0.35</v>
      </c>
      <c r="AK29" s="164">
        <v>0.35</v>
      </c>
      <c r="AL29" s="164">
        <v>0.35</v>
      </c>
      <c r="AM29" s="164">
        <v>0.35</v>
      </c>
      <c r="AN29" s="164">
        <v>0.35</v>
      </c>
      <c r="AO29" s="164">
        <v>0.35</v>
      </c>
      <c r="AP29" s="164">
        <v>0.35</v>
      </c>
      <c r="AQ29" s="164">
        <v>0.35</v>
      </c>
      <c r="AR29" s="164">
        <v>0.35</v>
      </c>
      <c r="AS29" s="164">
        <v>0.35</v>
      </c>
      <c r="AT29" s="164">
        <v>0.35</v>
      </c>
      <c r="AU29" s="164">
        <v>0.35</v>
      </c>
      <c r="AV29" s="164">
        <v>0.35</v>
      </c>
      <c r="AW29" s="164">
        <v>0.35</v>
      </c>
      <c r="AX29" s="164">
        <v>0.35</v>
      </c>
      <c r="AY29" s="164">
        <v>0.35</v>
      </c>
      <c r="AZ29" s="164">
        <v>0.35</v>
      </c>
      <c r="BA29" s="164">
        <v>0.35</v>
      </c>
      <c r="BB29" s="164">
        <v>0.35</v>
      </c>
      <c r="BC29" s="164">
        <v>0.35</v>
      </c>
      <c r="BD29" s="164">
        <v>0.35</v>
      </c>
      <c r="BE29" s="164">
        <v>0.35</v>
      </c>
      <c r="BF29" s="164">
        <v>0.35</v>
      </c>
      <c r="BG29" s="164">
        <v>0.35</v>
      </c>
      <c r="BH29" s="164">
        <v>0.35</v>
      </c>
      <c r="BI29" s="164">
        <v>0.35</v>
      </c>
      <c r="BJ29" s="164">
        <v>0.35</v>
      </c>
    </row>
    <row r="30" spans="1:62" x14ac:dyDescent="0.35">
      <c r="A30" s="72" t="s">
        <v>177</v>
      </c>
      <c r="B30" s="164">
        <v>0.35</v>
      </c>
      <c r="C30" s="164">
        <v>0.35</v>
      </c>
      <c r="D30" s="164">
        <v>0.35</v>
      </c>
      <c r="E30" s="164">
        <v>0.35</v>
      </c>
      <c r="F30" s="164">
        <v>0.35</v>
      </c>
      <c r="G30" s="164">
        <v>0.35</v>
      </c>
      <c r="H30" s="164">
        <v>0.35</v>
      </c>
      <c r="I30" s="164">
        <v>0.35</v>
      </c>
      <c r="J30" s="164">
        <v>0.35</v>
      </c>
      <c r="K30" s="164">
        <v>0.35</v>
      </c>
      <c r="L30" s="164">
        <v>0.35</v>
      </c>
      <c r="M30" s="164">
        <v>0.35</v>
      </c>
      <c r="N30" s="164">
        <v>0.35</v>
      </c>
      <c r="O30" s="164">
        <v>0.35</v>
      </c>
      <c r="P30" s="164">
        <v>0.35</v>
      </c>
      <c r="Q30" s="164">
        <v>0.35</v>
      </c>
      <c r="R30" s="164">
        <v>0.35</v>
      </c>
      <c r="S30" s="164">
        <v>0.35</v>
      </c>
      <c r="T30" s="164">
        <v>0.35</v>
      </c>
      <c r="U30" s="164">
        <v>0.35</v>
      </c>
      <c r="V30" s="164">
        <v>0.35</v>
      </c>
      <c r="W30" s="164">
        <v>0.35</v>
      </c>
      <c r="X30" s="164">
        <v>0.35</v>
      </c>
      <c r="Y30" s="164">
        <v>0.35</v>
      </c>
      <c r="Z30" s="164">
        <v>0.35</v>
      </c>
      <c r="AA30" s="164">
        <v>0.35</v>
      </c>
      <c r="AB30" s="164">
        <v>0.35</v>
      </c>
      <c r="AC30" s="164">
        <v>0.35</v>
      </c>
      <c r="AD30" s="164">
        <v>0.35</v>
      </c>
      <c r="AE30" s="164">
        <v>0.35</v>
      </c>
      <c r="AF30" s="164">
        <v>0.35</v>
      </c>
      <c r="AG30" s="164">
        <v>0.35</v>
      </c>
      <c r="AH30" s="164">
        <v>0.35</v>
      </c>
      <c r="AI30" s="164">
        <v>0.35</v>
      </c>
      <c r="AJ30" s="164">
        <v>0.35</v>
      </c>
      <c r="AK30" s="164">
        <v>0.35</v>
      </c>
      <c r="AL30" s="164">
        <v>0.35</v>
      </c>
      <c r="AM30" s="164">
        <v>0.35</v>
      </c>
      <c r="AN30" s="164">
        <v>0.35</v>
      </c>
      <c r="AO30" s="164">
        <v>0.35</v>
      </c>
      <c r="AP30" s="164">
        <v>0.35</v>
      </c>
      <c r="AQ30" s="164">
        <v>0.35</v>
      </c>
      <c r="AR30" s="164">
        <v>0.35</v>
      </c>
      <c r="AS30" s="164">
        <v>0.35</v>
      </c>
      <c r="AT30" s="164">
        <v>0.35</v>
      </c>
      <c r="AU30" s="164">
        <v>0.35</v>
      </c>
      <c r="AV30" s="164">
        <v>0.35</v>
      </c>
      <c r="AW30" s="164">
        <v>0.35</v>
      </c>
      <c r="AX30" s="164">
        <v>0.35</v>
      </c>
      <c r="AY30" s="164">
        <v>0.35</v>
      </c>
      <c r="AZ30" s="164">
        <v>0.35</v>
      </c>
      <c r="BA30" s="164">
        <v>0.35</v>
      </c>
      <c r="BB30" s="164">
        <v>0.35</v>
      </c>
      <c r="BC30" s="164">
        <v>0.35</v>
      </c>
      <c r="BD30" s="164">
        <v>0.35</v>
      </c>
      <c r="BE30" s="164">
        <v>0.35</v>
      </c>
      <c r="BF30" s="164">
        <v>0.35</v>
      </c>
      <c r="BG30" s="164">
        <v>0.35</v>
      </c>
      <c r="BH30" s="164">
        <v>0.35</v>
      </c>
      <c r="BI30" s="164">
        <v>0.35</v>
      </c>
      <c r="BJ30" s="164">
        <v>0.35</v>
      </c>
    </row>
    <row r="31" spans="1:62" x14ac:dyDescent="0.35">
      <c r="A31" s="72" t="s">
        <v>178</v>
      </c>
      <c r="B31" s="164">
        <v>0.35</v>
      </c>
      <c r="C31" s="164">
        <v>0.35</v>
      </c>
      <c r="D31" s="164">
        <v>0.35</v>
      </c>
      <c r="E31" s="164">
        <v>0.35</v>
      </c>
      <c r="F31" s="164">
        <v>0.35</v>
      </c>
      <c r="G31" s="164">
        <v>0.35</v>
      </c>
      <c r="H31" s="164">
        <v>0.35</v>
      </c>
      <c r="I31" s="164">
        <v>0.35</v>
      </c>
      <c r="J31" s="164">
        <v>0.35</v>
      </c>
      <c r="K31" s="164">
        <v>0.35</v>
      </c>
      <c r="L31" s="164">
        <v>0.35</v>
      </c>
      <c r="M31" s="164">
        <v>0.35</v>
      </c>
      <c r="N31" s="164">
        <v>0.35</v>
      </c>
      <c r="O31" s="164">
        <v>0.35</v>
      </c>
      <c r="P31" s="164">
        <v>0.35</v>
      </c>
      <c r="Q31" s="164">
        <v>0.35</v>
      </c>
      <c r="R31" s="164">
        <v>0.35</v>
      </c>
      <c r="S31" s="164">
        <v>0.35</v>
      </c>
      <c r="T31" s="164">
        <v>0.35</v>
      </c>
      <c r="U31" s="164">
        <v>0.35</v>
      </c>
      <c r="V31" s="164">
        <v>0.35</v>
      </c>
      <c r="W31" s="164">
        <v>0.35</v>
      </c>
      <c r="X31" s="164">
        <v>0.35</v>
      </c>
      <c r="Y31" s="164">
        <v>0.35</v>
      </c>
      <c r="Z31" s="164">
        <v>0.35</v>
      </c>
      <c r="AA31" s="164">
        <v>0.35</v>
      </c>
      <c r="AB31" s="164">
        <v>0.35</v>
      </c>
      <c r="AC31" s="164">
        <v>0.35</v>
      </c>
      <c r="AD31" s="164">
        <v>0.35</v>
      </c>
      <c r="AE31" s="164">
        <v>0.35</v>
      </c>
      <c r="AF31" s="164">
        <v>0.35</v>
      </c>
      <c r="AG31" s="164">
        <v>0.35</v>
      </c>
      <c r="AH31" s="164">
        <v>0.35</v>
      </c>
      <c r="AI31" s="164">
        <v>0.35</v>
      </c>
      <c r="AJ31" s="164">
        <v>0.35</v>
      </c>
      <c r="AK31" s="164">
        <v>0.35</v>
      </c>
      <c r="AL31" s="164">
        <v>0.35</v>
      </c>
      <c r="AM31" s="164">
        <v>0.35</v>
      </c>
      <c r="AN31" s="164">
        <v>0.35</v>
      </c>
      <c r="AO31" s="164">
        <v>0.35</v>
      </c>
      <c r="AP31" s="164">
        <v>0.35</v>
      </c>
      <c r="AQ31" s="164">
        <v>0.35</v>
      </c>
      <c r="AR31" s="164">
        <v>0.35</v>
      </c>
      <c r="AS31" s="164">
        <v>0.35</v>
      </c>
      <c r="AT31" s="164">
        <v>0.35</v>
      </c>
      <c r="AU31" s="164">
        <v>0.35</v>
      </c>
      <c r="AV31" s="164">
        <v>0.35</v>
      </c>
      <c r="AW31" s="164">
        <v>0.35</v>
      </c>
      <c r="AX31" s="164">
        <v>0.35</v>
      </c>
      <c r="AY31" s="164">
        <v>0.35</v>
      </c>
      <c r="AZ31" s="164">
        <v>0.35</v>
      </c>
      <c r="BA31" s="164">
        <v>0.35</v>
      </c>
      <c r="BB31" s="164">
        <v>0.35</v>
      </c>
      <c r="BC31" s="164">
        <v>0.35</v>
      </c>
      <c r="BD31" s="164">
        <v>0.35</v>
      </c>
      <c r="BE31" s="164">
        <v>0.35</v>
      </c>
      <c r="BF31" s="164">
        <v>0.35</v>
      </c>
      <c r="BG31" s="164">
        <v>0.35</v>
      </c>
      <c r="BH31" s="164">
        <v>0.35</v>
      </c>
      <c r="BI31" s="164">
        <v>0.35</v>
      </c>
      <c r="BJ31" s="164">
        <v>0.35</v>
      </c>
    </row>
    <row r="32" spans="1:62" x14ac:dyDescent="0.35">
      <c r="A32" s="72" t="s">
        <v>179</v>
      </c>
      <c r="B32" s="164">
        <v>0.35</v>
      </c>
      <c r="C32" s="164">
        <v>0.35</v>
      </c>
      <c r="D32" s="164">
        <v>0.35</v>
      </c>
      <c r="E32" s="164">
        <v>0.35</v>
      </c>
      <c r="F32" s="164">
        <v>0.35</v>
      </c>
      <c r="G32" s="164">
        <v>0.35</v>
      </c>
      <c r="H32" s="164">
        <v>0.35</v>
      </c>
      <c r="I32" s="164">
        <v>0.35</v>
      </c>
      <c r="J32" s="164">
        <v>0.35</v>
      </c>
      <c r="K32" s="164">
        <v>0.35</v>
      </c>
      <c r="L32" s="164">
        <v>0.35</v>
      </c>
      <c r="M32" s="164">
        <v>0.35</v>
      </c>
      <c r="N32" s="164">
        <v>0.35</v>
      </c>
      <c r="O32" s="164">
        <v>0.35</v>
      </c>
      <c r="P32" s="164">
        <v>0.35</v>
      </c>
      <c r="Q32" s="164">
        <v>0.35</v>
      </c>
      <c r="R32" s="164">
        <v>0.35</v>
      </c>
      <c r="S32" s="164">
        <v>0.35</v>
      </c>
      <c r="T32" s="164">
        <v>0.35</v>
      </c>
      <c r="U32" s="164">
        <v>0.35</v>
      </c>
      <c r="V32" s="164">
        <v>0.35</v>
      </c>
      <c r="W32" s="164">
        <v>0.35</v>
      </c>
      <c r="X32" s="164">
        <v>0.35</v>
      </c>
      <c r="Y32" s="164">
        <v>0.35</v>
      </c>
      <c r="Z32" s="164">
        <v>0.35</v>
      </c>
      <c r="AA32" s="164">
        <v>0.35</v>
      </c>
      <c r="AB32" s="164">
        <v>0.35</v>
      </c>
      <c r="AC32" s="164">
        <v>0.35</v>
      </c>
      <c r="AD32" s="164">
        <v>0.35</v>
      </c>
      <c r="AE32" s="164">
        <v>0.35</v>
      </c>
      <c r="AF32" s="164">
        <v>0.35</v>
      </c>
      <c r="AG32" s="164">
        <v>0.35</v>
      </c>
      <c r="AH32" s="164">
        <v>0.35</v>
      </c>
      <c r="AI32" s="164">
        <v>0.35</v>
      </c>
      <c r="AJ32" s="164">
        <v>0.35</v>
      </c>
      <c r="AK32" s="164">
        <v>0.35</v>
      </c>
      <c r="AL32" s="164">
        <v>0.35</v>
      </c>
      <c r="AM32" s="164">
        <v>0.35</v>
      </c>
      <c r="AN32" s="164">
        <v>0.35</v>
      </c>
      <c r="AO32" s="164">
        <v>0.35</v>
      </c>
      <c r="AP32" s="164">
        <v>0.35</v>
      </c>
      <c r="AQ32" s="164">
        <v>0.35</v>
      </c>
      <c r="AR32" s="164">
        <v>0.35</v>
      </c>
      <c r="AS32" s="164">
        <v>0.35</v>
      </c>
      <c r="AT32" s="164">
        <v>0.35</v>
      </c>
      <c r="AU32" s="164">
        <v>0.35</v>
      </c>
      <c r="AV32" s="164">
        <v>0.35</v>
      </c>
      <c r="AW32" s="164">
        <v>0.35</v>
      </c>
      <c r="AX32" s="164">
        <v>0.35</v>
      </c>
      <c r="AY32" s="164">
        <v>0.35</v>
      </c>
      <c r="AZ32" s="164">
        <v>0.35</v>
      </c>
      <c r="BA32" s="164">
        <v>0.35</v>
      </c>
      <c r="BB32" s="164">
        <v>0.35</v>
      </c>
      <c r="BC32" s="164">
        <v>0.35</v>
      </c>
      <c r="BD32" s="164">
        <v>0.35</v>
      </c>
      <c r="BE32" s="164">
        <v>0.35</v>
      </c>
      <c r="BF32" s="164">
        <v>0.35</v>
      </c>
      <c r="BG32" s="164">
        <v>0.35</v>
      </c>
      <c r="BH32" s="164">
        <v>0.35</v>
      </c>
      <c r="BI32" s="164">
        <v>0.35</v>
      </c>
      <c r="BJ32" s="164">
        <v>0.35</v>
      </c>
    </row>
    <row r="33" spans="1:62" x14ac:dyDescent="0.35">
      <c r="A33" s="72" t="s">
        <v>142</v>
      </c>
      <c r="B33" s="164">
        <v>0.35</v>
      </c>
      <c r="C33" s="164">
        <v>0.35</v>
      </c>
      <c r="D33" s="164">
        <v>0.35</v>
      </c>
      <c r="E33" s="164">
        <v>0.35</v>
      </c>
      <c r="F33" s="164">
        <v>0.35</v>
      </c>
      <c r="G33" s="164">
        <v>0.35</v>
      </c>
      <c r="H33" s="164">
        <v>0.35</v>
      </c>
      <c r="I33" s="164">
        <v>0.35</v>
      </c>
      <c r="J33" s="164">
        <v>0.35</v>
      </c>
      <c r="K33" s="164">
        <v>0.35</v>
      </c>
      <c r="L33" s="164">
        <v>0.35</v>
      </c>
      <c r="M33" s="164">
        <v>0.35</v>
      </c>
      <c r="N33" s="164">
        <v>0.35</v>
      </c>
      <c r="O33" s="164">
        <v>0.35</v>
      </c>
      <c r="P33" s="164">
        <v>0.35</v>
      </c>
      <c r="Q33" s="164">
        <v>0.35</v>
      </c>
      <c r="R33" s="164">
        <v>0.35</v>
      </c>
      <c r="S33" s="164">
        <v>0.35</v>
      </c>
      <c r="T33" s="164">
        <v>0.35</v>
      </c>
      <c r="U33" s="164">
        <v>0.35</v>
      </c>
      <c r="V33" s="164">
        <v>0.35</v>
      </c>
      <c r="W33" s="164">
        <v>0.35</v>
      </c>
      <c r="X33" s="164">
        <v>0.35</v>
      </c>
      <c r="Y33" s="164">
        <v>0.35</v>
      </c>
      <c r="Z33" s="164">
        <v>0.35</v>
      </c>
      <c r="AA33" s="164">
        <v>0.35</v>
      </c>
      <c r="AB33" s="164">
        <v>0.35</v>
      </c>
      <c r="AC33" s="164">
        <v>0.35</v>
      </c>
      <c r="AD33" s="164">
        <v>0.35</v>
      </c>
      <c r="AE33" s="164">
        <v>0.35</v>
      </c>
      <c r="AF33" s="164">
        <v>0.35</v>
      </c>
      <c r="AG33" s="164">
        <v>0.35</v>
      </c>
      <c r="AH33" s="164">
        <v>0.35</v>
      </c>
      <c r="AI33" s="164">
        <v>0.35</v>
      </c>
      <c r="AJ33" s="164">
        <v>0.35</v>
      </c>
      <c r="AK33" s="164">
        <v>0.35</v>
      </c>
      <c r="AL33" s="164">
        <v>0.35</v>
      </c>
      <c r="AM33" s="164">
        <v>0.35</v>
      </c>
      <c r="AN33" s="164">
        <v>0.35</v>
      </c>
      <c r="AO33" s="164">
        <v>0.35</v>
      </c>
      <c r="AP33" s="164">
        <v>0.35</v>
      </c>
      <c r="AQ33" s="164">
        <v>0.35</v>
      </c>
      <c r="AR33" s="164">
        <v>0.35</v>
      </c>
      <c r="AS33" s="164">
        <v>0.35</v>
      </c>
      <c r="AT33" s="164">
        <v>0.35</v>
      </c>
      <c r="AU33" s="164">
        <v>0.35</v>
      </c>
      <c r="AV33" s="164">
        <v>0.35</v>
      </c>
      <c r="AW33" s="164">
        <v>0.35</v>
      </c>
      <c r="AX33" s="164">
        <v>0.35</v>
      </c>
      <c r="AY33" s="164">
        <v>0.35</v>
      </c>
      <c r="AZ33" s="164">
        <v>0.35</v>
      </c>
      <c r="BA33" s="164">
        <v>0.35</v>
      </c>
      <c r="BB33" s="164">
        <v>0.35</v>
      </c>
      <c r="BC33" s="164">
        <v>0.35</v>
      </c>
      <c r="BD33" s="164">
        <v>0.35</v>
      </c>
      <c r="BE33" s="164">
        <v>0.35</v>
      </c>
      <c r="BF33" s="164">
        <v>0.35</v>
      </c>
      <c r="BG33" s="164">
        <v>0.35</v>
      </c>
      <c r="BH33" s="164">
        <v>0.35</v>
      </c>
      <c r="BI33" s="164">
        <v>0.35</v>
      </c>
      <c r="BJ33" s="164">
        <v>0.35</v>
      </c>
    </row>
    <row r="34" spans="1:62" x14ac:dyDescent="0.35">
      <c r="A34" s="72" t="s">
        <v>203</v>
      </c>
      <c r="B34" s="164">
        <v>0.35</v>
      </c>
      <c r="C34" s="164">
        <v>0.35</v>
      </c>
      <c r="D34" s="164">
        <v>0.35</v>
      </c>
      <c r="E34" s="164">
        <v>0.35</v>
      </c>
      <c r="F34" s="164">
        <v>0.35</v>
      </c>
      <c r="G34" s="164">
        <v>0.35</v>
      </c>
      <c r="H34" s="164">
        <v>0.35</v>
      </c>
      <c r="I34" s="164">
        <v>0.35</v>
      </c>
      <c r="J34" s="164">
        <v>0.35</v>
      </c>
      <c r="K34" s="164">
        <v>0.35</v>
      </c>
      <c r="L34" s="164">
        <v>0.35</v>
      </c>
      <c r="M34" s="164">
        <v>0.35</v>
      </c>
      <c r="N34" s="164">
        <v>0.35</v>
      </c>
      <c r="O34" s="164">
        <v>0.35</v>
      </c>
      <c r="P34" s="164">
        <v>0.35</v>
      </c>
      <c r="Q34" s="164">
        <v>0.35</v>
      </c>
      <c r="R34" s="164">
        <v>0.35</v>
      </c>
      <c r="S34" s="164">
        <v>0.35</v>
      </c>
      <c r="T34" s="164">
        <v>0.35</v>
      </c>
      <c r="U34" s="164">
        <v>0.35</v>
      </c>
      <c r="V34" s="164">
        <v>0.35</v>
      </c>
      <c r="W34" s="164">
        <v>0.35</v>
      </c>
      <c r="X34" s="164">
        <v>0.35</v>
      </c>
      <c r="Y34" s="164">
        <v>0.35</v>
      </c>
      <c r="Z34" s="164">
        <v>0.35</v>
      </c>
      <c r="AA34" s="164">
        <v>0.35</v>
      </c>
      <c r="AB34" s="164">
        <v>0.35</v>
      </c>
      <c r="AC34" s="164">
        <v>0.35</v>
      </c>
      <c r="AD34" s="164">
        <v>0.35</v>
      </c>
      <c r="AE34" s="164">
        <v>0.35</v>
      </c>
      <c r="AF34" s="164">
        <v>0.35</v>
      </c>
      <c r="AG34" s="164">
        <v>0.35</v>
      </c>
      <c r="AH34" s="164">
        <v>0.35</v>
      </c>
      <c r="AI34" s="164">
        <v>0.35</v>
      </c>
      <c r="AJ34" s="164">
        <v>0.35</v>
      </c>
      <c r="AK34" s="164">
        <v>0.35</v>
      </c>
      <c r="AL34" s="164">
        <v>0.35</v>
      </c>
      <c r="AM34" s="164">
        <v>0.35</v>
      </c>
      <c r="AN34" s="164">
        <v>0.35</v>
      </c>
      <c r="AO34" s="164">
        <v>0.35</v>
      </c>
      <c r="AP34" s="164">
        <v>0.35</v>
      </c>
      <c r="AQ34" s="164">
        <v>0.35</v>
      </c>
      <c r="AR34" s="164">
        <v>0.35</v>
      </c>
      <c r="AS34" s="164">
        <v>0.35</v>
      </c>
      <c r="AT34" s="164">
        <v>0.35</v>
      </c>
      <c r="AU34" s="164">
        <v>0.35</v>
      </c>
      <c r="AV34" s="164">
        <v>0.35</v>
      </c>
      <c r="AW34" s="164">
        <v>0.35</v>
      </c>
      <c r="AX34" s="164">
        <v>0.35</v>
      </c>
      <c r="AY34" s="164">
        <v>0.35</v>
      </c>
      <c r="AZ34" s="164">
        <v>0.35</v>
      </c>
      <c r="BA34" s="164">
        <v>0.35</v>
      </c>
      <c r="BB34" s="164">
        <v>0.35</v>
      </c>
      <c r="BC34" s="164">
        <v>0.35</v>
      </c>
      <c r="BD34" s="164">
        <v>0.35</v>
      </c>
      <c r="BE34" s="164">
        <v>0.35</v>
      </c>
      <c r="BF34" s="164">
        <v>0.35</v>
      </c>
      <c r="BG34" s="164">
        <v>0.35</v>
      </c>
      <c r="BH34" s="164">
        <v>0.35</v>
      </c>
      <c r="BI34" s="164">
        <v>0.35</v>
      </c>
      <c r="BJ34" s="164">
        <v>0.35</v>
      </c>
    </row>
    <row r="35" spans="1:62" x14ac:dyDescent="0.35">
      <c r="A35" s="72" t="s">
        <v>225</v>
      </c>
      <c r="B35" s="164">
        <v>0.35</v>
      </c>
      <c r="C35" s="164">
        <v>0.35</v>
      </c>
      <c r="D35" s="164">
        <v>0.35</v>
      </c>
      <c r="E35" s="164">
        <v>0.35</v>
      </c>
      <c r="F35" s="164">
        <v>0.35</v>
      </c>
      <c r="G35" s="164">
        <v>0.35</v>
      </c>
      <c r="H35" s="164">
        <v>0.35</v>
      </c>
      <c r="I35" s="164">
        <v>0.35</v>
      </c>
      <c r="J35" s="164">
        <v>0.35</v>
      </c>
      <c r="K35" s="164">
        <v>0.35</v>
      </c>
      <c r="L35" s="164">
        <v>0.35</v>
      </c>
      <c r="M35" s="164">
        <v>0.35</v>
      </c>
      <c r="N35" s="164">
        <v>0.35</v>
      </c>
      <c r="O35" s="164">
        <v>0.35</v>
      </c>
      <c r="P35" s="164">
        <v>0.35</v>
      </c>
      <c r="Q35" s="164">
        <v>0.35</v>
      </c>
      <c r="R35" s="164">
        <v>0.35</v>
      </c>
      <c r="S35" s="164">
        <v>0.35</v>
      </c>
      <c r="T35" s="164">
        <v>0.35</v>
      </c>
      <c r="U35" s="164">
        <v>0.35</v>
      </c>
      <c r="V35" s="164">
        <v>0.35</v>
      </c>
      <c r="W35" s="164">
        <v>0.35</v>
      </c>
      <c r="X35" s="164">
        <v>0.35</v>
      </c>
      <c r="Y35" s="164">
        <v>0.35</v>
      </c>
      <c r="Z35" s="164">
        <v>0.35</v>
      </c>
      <c r="AA35" s="164">
        <v>0.35</v>
      </c>
      <c r="AB35" s="164">
        <v>0.35</v>
      </c>
      <c r="AC35" s="164">
        <v>0.35</v>
      </c>
      <c r="AD35" s="164">
        <v>0.35</v>
      </c>
      <c r="AE35" s="164">
        <v>0.35</v>
      </c>
      <c r="AF35" s="164">
        <v>0.35</v>
      </c>
      <c r="AG35" s="164">
        <v>0.35</v>
      </c>
      <c r="AH35" s="164">
        <v>0.35</v>
      </c>
      <c r="AI35" s="164">
        <v>0.35</v>
      </c>
      <c r="AJ35" s="164">
        <v>0.35</v>
      </c>
      <c r="AK35" s="164">
        <v>0.35</v>
      </c>
      <c r="AL35" s="164">
        <v>0.35</v>
      </c>
      <c r="AM35" s="164">
        <v>0.35</v>
      </c>
      <c r="AN35" s="164">
        <v>0.35</v>
      </c>
      <c r="AO35" s="164">
        <v>0.35</v>
      </c>
      <c r="AP35" s="164">
        <v>0.35</v>
      </c>
      <c r="AQ35" s="164">
        <v>0.35</v>
      </c>
      <c r="AR35" s="164">
        <v>0.35</v>
      </c>
      <c r="AS35" s="164">
        <v>0.35</v>
      </c>
      <c r="AT35" s="164">
        <v>0.35</v>
      </c>
      <c r="AU35" s="164">
        <v>0.35</v>
      </c>
      <c r="AV35" s="164">
        <v>0.35</v>
      </c>
      <c r="AW35" s="164">
        <v>0.35</v>
      </c>
      <c r="AX35" s="164">
        <v>0.35</v>
      </c>
      <c r="AY35" s="164">
        <v>0.35</v>
      </c>
      <c r="AZ35" s="164">
        <v>0.35</v>
      </c>
      <c r="BA35" s="164">
        <v>0.35</v>
      </c>
      <c r="BB35" s="164">
        <v>0.35</v>
      </c>
      <c r="BC35" s="164">
        <v>0.35</v>
      </c>
      <c r="BD35" s="164">
        <v>0.35</v>
      </c>
      <c r="BE35" s="164">
        <v>0.35</v>
      </c>
      <c r="BF35" s="164">
        <v>0.35</v>
      </c>
      <c r="BG35" s="164">
        <v>0.35</v>
      </c>
      <c r="BH35" s="164">
        <v>0.35</v>
      </c>
      <c r="BI35" s="164">
        <v>0.35</v>
      </c>
      <c r="BJ35" s="164">
        <v>0.35</v>
      </c>
    </row>
    <row r="36" spans="1:62" x14ac:dyDescent="0.35">
      <c r="A36" s="72" t="s">
        <v>204</v>
      </c>
      <c r="B36" s="164">
        <v>0.35</v>
      </c>
      <c r="C36" s="164">
        <v>0.35</v>
      </c>
      <c r="D36" s="164">
        <v>0.35</v>
      </c>
      <c r="E36" s="164">
        <v>0.35</v>
      </c>
      <c r="F36" s="164">
        <v>0.35</v>
      </c>
      <c r="G36" s="164">
        <v>0.35</v>
      </c>
      <c r="H36" s="164">
        <v>0.35</v>
      </c>
      <c r="I36" s="164">
        <v>0.35</v>
      </c>
      <c r="J36" s="164">
        <v>0.35</v>
      </c>
      <c r="K36" s="164">
        <v>0.35</v>
      </c>
      <c r="L36" s="164">
        <v>0.35</v>
      </c>
      <c r="M36" s="164">
        <v>0.35</v>
      </c>
      <c r="N36" s="164">
        <v>0.35</v>
      </c>
      <c r="O36" s="164">
        <v>0.35</v>
      </c>
      <c r="P36" s="164">
        <v>0.35</v>
      </c>
      <c r="Q36" s="164">
        <v>0.35</v>
      </c>
      <c r="R36" s="164">
        <v>0.35</v>
      </c>
      <c r="S36" s="164">
        <v>0.35</v>
      </c>
      <c r="T36" s="164">
        <v>0.35</v>
      </c>
      <c r="U36" s="164">
        <v>0.35</v>
      </c>
      <c r="V36" s="164">
        <v>0.35</v>
      </c>
      <c r="W36" s="164">
        <v>0.35</v>
      </c>
      <c r="X36" s="164">
        <v>0.35</v>
      </c>
      <c r="Y36" s="164">
        <v>0.35</v>
      </c>
      <c r="Z36" s="164">
        <v>0.35</v>
      </c>
      <c r="AA36" s="164">
        <v>0.35</v>
      </c>
      <c r="AB36" s="164">
        <v>0.35</v>
      </c>
      <c r="AC36" s="164">
        <v>0.35</v>
      </c>
      <c r="AD36" s="164">
        <v>0.35</v>
      </c>
      <c r="AE36" s="164">
        <v>0.35</v>
      </c>
      <c r="AF36" s="164">
        <v>0.35</v>
      </c>
      <c r="AG36" s="164">
        <v>0.35</v>
      </c>
      <c r="AH36" s="164">
        <v>0.35</v>
      </c>
      <c r="AI36" s="164">
        <v>0.35</v>
      </c>
      <c r="AJ36" s="164">
        <v>0.35</v>
      </c>
      <c r="AK36" s="164">
        <v>0.35</v>
      </c>
      <c r="AL36" s="164">
        <v>0.35</v>
      </c>
      <c r="AM36" s="164">
        <v>0.35</v>
      </c>
      <c r="AN36" s="164">
        <v>0.35</v>
      </c>
      <c r="AO36" s="164">
        <v>0.35</v>
      </c>
      <c r="AP36" s="164">
        <v>0.35</v>
      </c>
      <c r="AQ36" s="164">
        <v>0.35</v>
      </c>
      <c r="AR36" s="164">
        <v>0.35</v>
      </c>
      <c r="AS36" s="164">
        <v>0.35</v>
      </c>
      <c r="AT36" s="164">
        <v>0.35</v>
      </c>
      <c r="AU36" s="164">
        <v>0.35</v>
      </c>
      <c r="AV36" s="164">
        <v>0.35</v>
      </c>
      <c r="AW36" s="164">
        <v>0.35</v>
      </c>
      <c r="AX36" s="164">
        <v>0.35</v>
      </c>
      <c r="AY36" s="164">
        <v>0.35</v>
      </c>
      <c r="AZ36" s="164">
        <v>0.35</v>
      </c>
      <c r="BA36" s="164">
        <v>0.35</v>
      </c>
      <c r="BB36" s="164">
        <v>0.35</v>
      </c>
      <c r="BC36" s="164">
        <v>0.35</v>
      </c>
      <c r="BD36" s="164">
        <v>0.35</v>
      </c>
      <c r="BE36" s="164">
        <v>0.35</v>
      </c>
      <c r="BF36" s="164">
        <v>0.35</v>
      </c>
      <c r="BG36" s="164">
        <v>0.35</v>
      </c>
      <c r="BH36" s="164">
        <v>0.35</v>
      </c>
      <c r="BI36" s="164">
        <v>0.35</v>
      </c>
      <c r="BJ36" s="164">
        <v>0.35</v>
      </c>
    </row>
    <row r="37" spans="1:62" x14ac:dyDescent="0.35">
      <c r="A37" s="72" t="s">
        <v>146</v>
      </c>
      <c r="B37" s="164">
        <v>0.35</v>
      </c>
      <c r="C37" s="164">
        <v>0.35</v>
      </c>
      <c r="D37" s="164">
        <v>0.35</v>
      </c>
      <c r="E37" s="164">
        <v>0.35</v>
      </c>
      <c r="F37" s="164">
        <v>0.35</v>
      </c>
      <c r="G37" s="164">
        <v>0.35</v>
      </c>
      <c r="H37" s="164">
        <v>0.35</v>
      </c>
      <c r="I37" s="164">
        <v>0.35</v>
      </c>
      <c r="J37" s="164">
        <v>0.35</v>
      </c>
      <c r="K37" s="164">
        <v>0.35</v>
      </c>
      <c r="L37" s="164">
        <v>0.35</v>
      </c>
      <c r="M37" s="164">
        <v>0.35</v>
      </c>
      <c r="N37" s="164">
        <v>0.35</v>
      </c>
      <c r="O37" s="164">
        <v>0.35</v>
      </c>
      <c r="P37" s="164">
        <v>0.35</v>
      </c>
      <c r="Q37" s="164">
        <v>0.35</v>
      </c>
      <c r="R37" s="164">
        <v>0.35</v>
      </c>
      <c r="S37" s="164">
        <v>0.35</v>
      </c>
      <c r="T37" s="164">
        <v>0.35</v>
      </c>
      <c r="U37" s="164">
        <v>0.35</v>
      </c>
      <c r="V37" s="164">
        <v>0.35</v>
      </c>
      <c r="W37" s="164">
        <v>0.35</v>
      </c>
      <c r="X37" s="164">
        <v>0.35</v>
      </c>
      <c r="Y37" s="164">
        <v>0.35</v>
      </c>
      <c r="Z37" s="164">
        <v>0.35</v>
      </c>
      <c r="AA37" s="164">
        <v>0.35</v>
      </c>
      <c r="AB37" s="164">
        <v>0.35</v>
      </c>
      <c r="AC37" s="164">
        <v>0.35</v>
      </c>
      <c r="AD37" s="164">
        <v>0.35</v>
      </c>
      <c r="AE37" s="164">
        <v>0.35</v>
      </c>
      <c r="AF37" s="164">
        <v>0.35</v>
      </c>
      <c r="AG37" s="164">
        <v>0.35</v>
      </c>
      <c r="AH37" s="164">
        <v>0.35</v>
      </c>
      <c r="AI37" s="164">
        <v>0.35</v>
      </c>
      <c r="AJ37" s="164">
        <v>0.35</v>
      </c>
      <c r="AK37" s="164">
        <v>0.35</v>
      </c>
      <c r="AL37" s="164">
        <v>0.35</v>
      </c>
      <c r="AM37" s="164">
        <v>0.35</v>
      </c>
      <c r="AN37" s="164">
        <v>0.35</v>
      </c>
      <c r="AO37" s="164">
        <v>0.35</v>
      </c>
      <c r="AP37" s="164">
        <v>0.35</v>
      </c>
      <c r="AQ37" s="164">
        <v>0.35</v>
      </c>
      <c r="AR37" s="164">
        <v>0.35</v>
      </c>
      <c r="AS37" s="164">
        <v>0.35</v>
      </c>
      <c r="AT37" s="164">
        <v>0.35</v>
      </c>
      <c r="AU37" s="164">
        <v>0.35</v>
      </c>
      <c r="AV37" s="164">
        <v>0.35</v>
      </c>
      <c r="AW37" s="164">
        <v>0.35</v>
      </c>
      <c r="AX37" s="164">
        <v>0.35</v>
      </c>
      <c r="AY37" s="164">
        <v>0.35</v>
      </c>
      <c r="AZ37" s="164">
        <v>0.35</v>
      </c>
      <c r="BA37" s="164">
        <v>0.35</v>
      </c>
      <c r="BB37" s="164">
        <v>0.35</v>
      </c>
      <c r="BC37" s="164">
        <v>0.35</v>
      </c>
      <c r="BD37" s="164">
        <v>0.35</v>
      </c>
      <c r="BE37" s="164">
        <v>0.35</v>
      </c>
      <c r="BF37" s="164">
        <v>0.35</v>
      </c>
      <c r="BG37" s="164">
        <v>0.35</v>
      </c>
      <c r="BH37" s="164">
        <v>0.35</v>
      </c>
      <c r="BI37" s="164">
        <v>0.35</v>
      </c>
      <c r="BJ37" s="164">
        <v>0.35</v>
      </c>
    </row>
    <row r="38" spans="1:62" x14ac:dyDescent="0.35">
      <c r="A38" s="72" t="s">
        <v>205</v>
      </c>
      <c r="B38" s="164">
        <v>0.35</v>
      </c>
      <c r="C38" s="164">
        <v>0.35</v>
      </c>
      <c r="D38" s="164">
        <v>0.35</v>
      </c>
      <c r="E38" s="164">
        <v>0.35</v>
      </c>
      <c r="F38" s="164">
        <v>0.35</v>
      </c>
      <c r="G38" s="164">
        <v>0.35</v>
      </c>
      <c r="H38" s="164">
        <v>0.35</v>
      </c>
      <c r="I38" s="164">
        <v>0.35</v>
      </c>
      <c r="J38" s="164">
        <v>0.35</v>
      </c>
      <c r="K38" s="164">
        <v>0.35</v>
      </c>
      <c r="L38" s="164">
        <v>0.35</v>
      </c>
      <c r="M38" s="164">
        <v>0.35</v>
      </c>
      <c r="N38" s="164">
        <v>0.35</v>
      </c>
      <c r="O38" s="164">
        <v>0.35</v>
      </c>
      <c r="P38" s="164">
        <v>0.35</v>
      </c>
      <c r="Q38" s="164">
        <v>0.35</v>
      </c>
      <c r="R38" s="164">
        <v>0.35</v>
      </c>
      <c r="S38" s="164">
        <v>0.35</v>
      </c>
      <c r="T38" s="164">
        <v>0.35</v>
      </c>
      <c r="U38" s="164">
        <v>0.35</v>
      </c>
      <c r="V38" s="164">
        <v>0.35</v>
      </c>
      <c r="W38" s="164">
        <v>0.35</v>
      </c>
      <c r="X38" s="164">
        <v>0.35</v>
      </c>
      <c r="Y38" s="164">
        <v>0.35</v>
      </c>
      <c r="Z38" s="164">
        <v>0.35</v>
      </c>
      <c r="AA38" s="164">
        <v>0.35</v>
      </c>
      <c r="AB38" s="164">
        <v>0.35</v>
      </c>
      <c r="AC38" s="164">
        <v>0.35</v>
      </c>
      <c r="AD38" s="164">
        <v>0.35</v>
      </c>
      <c r="AE38" s="164">
        <v>0.35</v>
      </c>
      <c r="AF38" s="164">
        <v>0.35</v>
      </c>
      <c r="AG38" s="164">
        <v>0.35</v>
      </c>
      <c r="AH38" s="164">
        <v>0.35</v>
      </c>
      <c r="AI38" s="164">
        <v>0.35</v>
      </c>
      <c r="AJ38" s="164">
        <v>0.35</v>
      </c>
      <c r="AK38" s="164">
        <v>0.35</v>
      </c>
      <c r="AL38" s="164">
        <v>0.35</v>
      </c>
      <c r="AM38" s="164">
        <v>0.35</v>
      </c>
      <c r="AN38" s="164">
        <v>0.35</v>
      </c>
      <c r="AO38" s="164">
        <v>0.35</v>
      </c>
      <c r="AP38" s="164">
        <v>0.35</v>
      </c>
      <c r="AQ38" s="164">
        <v>0.35</v>
      </c>
      <c r="AR38" s="164">
        <v>0.35</v>
      </c>
      <c r="AS38" s="164">
        <v>0.35</v>
      </c>
      <c r="AT38" s="164">
        <v>0.35</v>
      </c>
      <c r="AU38" s="164">
        <v>0.35</v>
      </c>
      <c r="AV38" s="164">
        <v>0.35</v>
      </c>
      <c r="AW38" s="164">
        <v>0.35</v>
      </c>
      <c r="AX38" s="164">
        <v>0.35</v>
      </c>
      <c r="AY38" s="164">
        <v>0.35</v>
      </c>
      <c r="AZ38" s="164">
        <v>0.35</v>
      </c>
      <c r="BA38" s="164">
        <v>0.35</v>
      </c>
      <c r="BB38" s="164">
        <v>0.35</v>
      </c>
      <c r="BC38" s="164">
        <v>0.35</v>
      </c>
      <c r="BD38" s="164">
        <v>0.35</v>
      </c>
      <c r="BE38" s="164">
        <v>0.35</v>
      </c>
      <c r="BF38" s="164">
        <v>0.35</v>
      </c>
      <c r="BG38" s="164">
        <v>0.35</v>
      </c>
      <c r="BH38" s="164">
        <v>0.35</v>
      </c>
      <c r="BI38" s="164">
        <v>0.35</v>
      </c>
      <c r="BJ38" s="164">
        <v>0.35</v>
      </c>
    </row>
    <row r="39" spans="1:62" x14ac:dyDescent="0.35">
      <c r="A39" s="72" t="s">
        <v>148</v>
      </c>
      <c r="B39" s="164">
        <v>0.35</v>
      </c>
      <c r="C39" s="164">
        <v>0.35</v>
      </c>
      <c r="D39" s="164">
        <v>0.35</v>
      </c>
      <c r="E39" s="164">
        <v>0.35</v>
      </c>
      <c r="F39" s="164">
        <v>0.35</v>
      </c>
      <c r="G39" s="164">
        <v>0.35</v>
      </c>
      <c r="H39" s="164">
        <v>0.35</v>
      </c>
      <c r="I39" s="164">
        <v>0.35</v>
      </c>
      <c r="J39" s="164">
        <v>0.35</v>
      </c>
      <c r="K39" s="164">
        <v>0.35</v>
      </c>
      <c r="L39" s="164">
        <v>0.35</v>
      </c>
      <c r="M39" s="164">
        <v>0.35</v>
      </c>
      <c r="N39" s="164">
        <v>0.35</v>
      </c>
      <c r="O39" s="164">
        <v>0.35</v>
      </c>
      <c r="P39" s="164">
        <v>0.35</v>
      </c>
      <c r="Q39" s="164">
        <v>0.35</v>
      </c>
      <c r="R39" s="164">
        <v>0.35</v>
      </c>
      <c r="S39" s="164">
        <v>0.35</v>
      </c>
      <c r="T39" s="164">
        <v>0.35</v>
      </c>
      <c r="U39" s="164">
        <v>0.35</v>
      </c>
      <c r="V39" s="164">
        <v>0.35</v>
      </c>
      <c r="W39" s="164">
        <v>0.35</v>
      </c>
      <c r="X39" s="164">
        <v>0.35</v>
      </c>
      <c r="Y39" s="164">
        <v>0.35</v>
      </c>
      <c r="Z39" s="164">
        <v>0.35</v>
      </c>
      <c r="AA39" s="164">
        <v>0.35</v>
      </c>
      <c r="AB39" s="164">
        <v>0.35</v>
      </c>
      <c r="AC39" s="164">
        <v>0.35</v>
      </c>
      <c r="AD39" s="164">
        <v>0.35</v>
      </c>
      <c r="AE39" s="164">
        <v>0.35</v>
      </c>
      <c r="AF39" s="164">
        <v>0.35</v>
      </c>
      <c r="AG39" s="164">
        <v>0.35</v>
      </c>
      <c r="AH39" s="164">
        <v>0.35</v>
      </c>
      <c r="AI39" s="164">
        <v>0.35</v>
      </c>
      <c r="AJ39" s="164">
        <v>0.35</v>
      </c>
      <c r="AK39" s="164">
        <v>0.35</v>
      </c>
      <c r="AL39" s="164">
        <v>0.35</v>
      </c>
      <c r="AM39" s="164">
        <v>0.35</v>
      </c>
      <c r="AN39" s="164">
        <v>0.35</v>
      </c>
      <c r="AO39" s="164">
        <v>0.35</v>
      </c>
      <c r="AP39" s="164">
        <v>0.35</v>
      </c>
      <c r="AQ39" s="164">
        <v>0.35</v>
      </c>
      <c r="AR39" s="164">
        <v>0.35</v>
      </c>
      <c r="AS39" s="164">
        <v>0.35</v>
      </c>
      <c r="AT39" s="164">
        <v>0.35</v>
      </c>
      <c r="AU39" s="164">
        <v>0.35</v>
      </c>
      <c r="AV39" s="164">
        <v>0.35</v>
      </c>
      <c r="AW39" s="164">
        <v>0.35</v>
      </c>
      <c r="AX39" s="164">
        <v>0.35</v>
      </c>
      <c r="AY39" s="164">
        <v>0.35</v>
      </c>
      <c r="AZ39" s="164">
        <v>0.35</v>
      </c>
      <c r="BA39" s="164">
        <v>0.35</v>
      </c>
      <c r="BB39" s="164">
        <v>0.35</v>
      </c>
      <c r="BC39" s="164">
        <v>0.35</v>
      </c>
      <c r="BD39" s="164">
        <v>0.35</v>
      </c>
      <c r="BE39" s="164">
        <v>0.35</v>
      </c>
      <c r="BF39" s="164">
        <v>0.35</v>
      </c>
      <c r="BG39" s="164">
        <v>0.35</v>
      </c>
      <c r="BH39" s="164">
        <v>0.35</v>
      </c>
      <c r="BI39" s="164">
        <v>0.35</v>
      </c>
      <c r="BJ39" s="164">
        <v>0.35</v>
      </c>
    </row>
    <row r="40" spans="1:62" x14ac:dyDescent="0.35">
      <c r="A40" s="72" t="s">
        <v>149</v>
      </c>
      <c r="B40" s="164">
        <v>0.35</v>
      </c>
      <c r="C40" s="164">
        <v>0.35</v>
      </c>
      <c r="D40" s="164">
        <v>0.35</v>
      </c>
      <c r="E40" s="164">
        <v>0.35</v>
      </c>
      <c r="F40" s="164">
        <v>0.35</v>
      </c>
      <c r="G40" s="164">
        <v>0.35</v>
      </c>
      <c r="H40" s="164">
        <v>0.35</v>
      </c>
      <c r="I40" s="164">
        <v>0.35</v>
      </c>
      <c r="J40" s="164">
        <v>0.35</v>
      </c>
      <c r="K40" s="164">
        <v>0.35</v>
      </c>
      <c r="L40" s="164">
        <v>0.35</v>
      </c>
      <c r="M40" s="164">
        <v>0.35</v>
      </c>
      <c r="N40" s="164">
        <v>0.35</v>
      </c>
      <c r="O40" s="164">
        <v>0.35</v>
      </c>
      <c r="P40" s="164">
        <v>0.35</v>
      </c>
      <c r="Q40" s="164">
        <v>0.35</v>
      </c>
      <c r="R40" s="164">
        <v>0.35</v>
      </c>
      <c r="S40" s="164">
        <v>0.35</v>
      </c>
      <c r="T40" s="164">
        <v>0.35</v>
      </c>
      <c r="U40" s="164">
        <v>0.35</v>
      </c>
      <c r="V40" s="164">
        <v>0.35</v>
      </c>
      <c r="W40" s="164">
        <v>0.35</v>
      </c>
      <c r="X40" s="164">
        <v>0.35</v>
      </c>
      <c r="Y40" s="164">
        <v>0.35</v>
      </c>
      <c r="Z40" s="164">
        <v>0.35</v>
      </c>
      <c r="AA40" s="164">
        <v>0.35</v>
      </c>
      <c r="AB40" s="164">
        <v>0.35</v>
      </c>
      <c r="AC40" s="164">
        <v>0.35</v>
      </c>
      <c r="AD40" s="164">
        <v>0.35</v>
      </c>
      <c r="AE40" s="164">
        <v>0.35</v>
      </c>
      <c r="AF40" s="164">
        <v>0.35</v>
      </c>
      <c r="AG40" s="164">
        <v>0.35</v>
      </c>
      <c r="AH40" s="164">
        <v>0.35</v>
      </c>
      <c r="AI40" s="164">
        <v>0.35</v>
      </c>
      <c r="AJ40" s="164">
        <v>0.35</v>
      </c>
      <c r="AK40" s="164">
        <v>0.35</v>
      </c>
      <c r="AL40" s="164">
        <v>0.35</v>
      </c>
      <c r="AM40" s="164">
        <v>0.35</v>
      </c>
      <c r="AN40" s="164">
        <v>0.35</v>
      </c>
      <c r="AO40" s="164">
        <v>0.35</v>
      </c>
      <c r="AP40" s="164">
        <v>0.35</v>
      </c>
      <c r="AQ40" s="164">
        <v>0.35</v>
      </c>
      <c r="AR40" s="164">
        <v>0.35</v>
      </c>
      <c r="AS40" s="164">
        <v>0.35</v>
      </c>
      <c r="AT40" s="164">
        <v>0.35</v>
      </c>
      <c r="AU40" s="164">
        <v>0.35</v>
      </c>
      <c r="AV40" s="164">
        <v>0.35</v>
      </c>
      <c r="AW40" s="164">
        <v>0.35</v>
      </c>
      <c r="AX40" s="164">
        <v>0.35</v>
      </c>
      <c r="AY40" s="164">
        <v>0.35</v>
      </c>
      <c r="AZ40" s="164">
        <v>0.35</v>
      </c>
      <c r="BA40" s="164">
        <v>0.35</v>
      </c>
      <c r="BB40" s="164">
        <v>0.35</v>
      </c>
      <c r="BC40" s="164">
        <v>0.35</v>
      </c>
      <c r="BD40" s="164">
        <v>0.35</v>
      </c>
      <c r="BE40" s="164">
        <v>0.35</v>
      </c>
      <c r="BF40" s="164">
        <v>0.35</v>
      </c>
      <c r="BG40" s="164">
        <v>0.35</v>
      </c>
      <c r="BH40" s="164">
        <v>0.35</v>
      </c>
      <c r="BI40" s="164">
        <v>0.35</v>
      </c>
      <c r="BJ40" s="164">
        <v>0.35</v>
      </c>
    </row>
    <row r="42" spans="1:62" x14ac:dyDescent="0.35">
      <c r="A42" s="459" t="s">
        <v>1514</v>
      </c>
    </row>
    <row r="43" spans="1:62" x14ac:dyDescent="0.35">
      <c r="A43" s="172" t="s">
        <v>1223</v>
      </c>
      <c r="B43" s="57" t="s">
        <v>186</v>
      </c>
      <c r="C43" s="80"/>
      <c r="D43" s="80"/>
      <c r="E43" s="80"/>
      <c r="F43" s="80"/>
      <c r="G43" s="80"/>
      <c r="H43" s="80"/>
      <c r="I43" s="80"/>
      <c r="J43" s="80"/>
      <c r="K43" s="80"/>
      <c r="L43" s="80"/>
      <c r="M43" s="80"/>
      <c r="N43" s="80"/>
      <c r="O43" s="80"/>
      <c r="P43" s="80"/>
      <c r="Q43" s="80"/>
      <c r="R43" s="80"/>
      <c r="S43" s="80"/>
      <c r="T43" s="80"/>
      <c r="U43" s="80"/>
      <c r="V43" s="80"/>
      <c r="W43" s="80"/>
      <c r="X43" s="80"/>
      <c r="Y43" s="80"/>
      <c r="Z43" s="80"/>
      <c r="AA43" s="80"/>
      <c r="AB43" s="80"/>
      <c r="AC43" s="80"/>
      <c r="AD43" s="80"/>
      <c r="AE43" s="80"/>
      <c r="AF43" s="80"/>
      <c r="AG43" s="80"/>
      <c r="AH43" s="80"/>
      <c r="AI43" s="80"/>
      <c r="AJ43" s="80"/>
      <c r="AK43" s="80"/>
      <c r="AL43" s="80"/>
      <c r="AM43" s="80"/>
      <c r="AN43" s="80"/>
      <c r="AO43" s="80"/>
      <c r="AP43" s="80"/>
      <c r="AQ43" s="80"/>
      <c r="AR43" s="80"/>
      <c r="AS43" s="80"/>
      <c r="AT43" s="80"/>
      <c r="AU43" s="80"/>
      <c r="AV43" s="80"/>
      <c r="AW43" s="80"/>
      <c r="AX43" s="80"/>
      <c r="AY43" s="80"/>
      <c r="AZ43" s="80"/>
      <c r="BA43" s="80"/>
      <c r="BB43" s="80"/>
      <c r="BC43" s="80"/>
      <c r="BD43" s="80"/>
      <c r="BE43" s="80"/>
      <c r="BF43" s="80"/>
      <c r="BG43" s="80"/>
      <c r="BH43" s="80"/>
      <c r="BI43" s="80"/>
      <c r="BJ43" s="80"/>
    </row>
    <row r="44" spans="1:62" x14ac:dyDescent="0.35">
      <c r="A44" s="72" t="s">
        <v>302</v>
      </c>
      <c r="B44" s="211">
        <v>30</v>
      </c>
      <c r="C44" s="165"/>
      <c r="D44" s="165"/>
      <c r="E44" s="165"/>
      <c r="F44" s="165"/>
      <c r="G44" s="165"/>
      <c r="H44" s="165"/>
      <c r="I44" s="165"/>
      <c r="J44" s="165"/>
      <c r="K44" s="165"/>
      <c r="L44" s="165"/>
      <c r="M44" s="165"/>
      <c r="N44" s="165"/>
      <c r="O44" s="165"/>
      <c r="P44" s="165"/>
      <c r="Q44" s="165"/>
      <c r="R44" s="165"/>
      <c r="S44" s="165"/>
      <c r="T44" s="165"/>
      <c r="U44" s="165"/>
      <c r="V44" s="165"/>
      <c r="W44" s="165"/>
      <c r="X44" s="165"/>
      <c r="Y44" s="165"/>
      <c r="Z44" s="165"/>
      <c r="AA44" s="165"/>
      <c r="AB44" s="165"/>
      <c r="AC44" s="165"/>
      <c r="AD44" s="165"/>
      <c r="AE44" s="165"/>
      <c r="AF44" s="165"/>
      <c r="AG44" s="165"/>
      <c r="AH44" s="165"/>
      <c r="AI44" s="165"/>
      <c r="AJ44" s="165"/>
      <c r="AK44" s="165"/>
      <c r="AL44" s="165"/>
      <c r="AM44" s="165"/>
      <c r="AN44" s="165"/>
      <c r="AO44" s="165"/>
      <c r="AP44" s="165"/>
      <c r="AQ44" s="165"/>
      <c r="AR44" s="165"/>
      <c r="AS44" s="165"/>
      <c r="AT44" s="165"/>
      <c r="AU44" s="165"/>
      <c r="AV44" s="165"/>
      <c r="AW44" s="165"/>
      <c r="AX44" s="165"/>
      <c r="AY44" s="165"/>
      <c r="AZ44" s="165"/>
      <c r="BA44" s="165"/>
      <c r="BB44" s="165"/>
      <c r="BC44" s="165"/>
      <c r="BD44" s="165"/>
      <c r="BE44" s="165"/>
      <c r="BF44" s="165"/>
      <c r="BG44" s="165"/>
      <c r="BH44" s="165"/>
      <c r="BI44" s="165"/>
      <c r="BJ44" s="165"/>
    </row>
    <row r="45" spans="1:62" x14ac:dyDescent="0.35">
      <c r="A45" s="72" t="s">
        <v>154</v>
      </c>
      <c r="B45" s="211">
        <v>30</v>
      </c>
      <c r="C45" s="165"/>
      <c r="D45" s="165"/>
      <c r="E45" s="165"/>
      <c r="F45" s="165"/>
      <c r="G45" s="165"/>
      <c r="H45" s="165"/>
      <c r="I45" s="165"/>
      <c r="J45" s="165"/>
      <c r="K45" s="165"/>
      <c r="L45" s="165"/>
      <c r="M45" s="165"/>
      <c r="N45" s="165"/>
      <c r="O45" s="165"/>
      <c r="P45" s="165"/>
      <c r="Q45" s="165"/>
      <c r="R45" s="165"/>
      <c r="S45" s="165"/>
      <c r="T45" s="165"/>
      <c r="U45" s="165"/>
      <c r="V45" s="165"/>
      <c r="W45" s="165"/>
      <c r="X45" s="165"/>
      <c r="Y45" s="165"/>
      <c r="Z45" s="165"/>
      <c r="AA45" s="165"/>
      <c r="AB45" s="165"/>
      <c r="AC45" s="165"/>
      <c r="AD45" s="165"/>
      <c r="AE45" s="165"/>
      <c r="AF45" s="165"/>
      <c r="AG45" s="165"/>
      <c r="AH45" s="165"/>
      <c r="AI45" s="165"/>
      <c r="AJ45" s="165"/>
      <c r="AK45" s="165"/>
      <c r="AL45" s="165"/>
      <c r="AM45" s="165"/>
      <c r="AN45" s="165"/>
      <c r="AO45" s="165"/>
      <c r="AP45" s="165"/>
      <c r="AQ45" s="165"/>
      <c r="AR45" s="165"/>
      <c r="AS45" s="165"/>
      <c r="AT45" s="165"/>
      <c r="AU45" s="165"/>
      <c r="AV45" s="165"/>
      <c r="AW45" s="165"/>
      <c r="AX45" s="165"/>
      <c r="AY45" s="165"/>
      <c r="AZ45" s="165"/>
      <c r="BA45" s="165"/>
      <c r="BB45" s="165"/>
      <c r="BC45" s="165"/>
      <c r="BD45" s="165"/>
      <c r="BE45" s="165"/>
      <c r="BF45" s="165"/>
      <c r="BG45" s="165"/>
      <c r="BH45" s="165"/>
      <c r="BI45" s="165"/>
      <c r="BJ45" s="165"/>
    </row>
    <row r="46" spans="1:62" x14ac:dyDescent="0.35">
      <c r="A46" s="72" t="s">
        <v>155</v>
      </c>
      <c r="B46" s="211">
        <v>30</v>
      </c>
      <c r="C46" s="165"/>
      <c r="D46" s="165"/>
      <c r="E46" s="165"/>
      <c r="F46" s="165"/>
      <c r="G46" s="165"/>
      <c r="H46" s="165"/>
      <c r="I46" s="165"/>
      <c r="J46" s="165"/>
      <c r="K46" s="165"/>
      <c r="L46" s="165"/>
      <c r="M46" s="165"/>
      <c r="N46" s="165"/>
      <c r="O46" s="165"/>
      <c r="P46" s="165"/>
      <c r="Q46" s="165"/>
      <c r="R46" s="165"/>
      <c r="S46" s="165"/>
      <c r="T46" s="165"/>
      <c r="U46" s="165"/>
      <c r="V46" s="165"/>
      <c r="W46" s="165"/>
      <c r="X46" s="165"/>
      <c r="Y46" s="165"/>
      <c r="Z46" s="165"/>
      <c r="AA46" s="165"/>
      <c r="AB46" s="165"/>
      <c r="AC46" s="165"/>
      <c r="AD46" s="165"/>
      <c r="AE46" s="165"/>
      <c r="AF46" s="165"/>
      <c r="AG46" s="165"/>
      <c r="AH46" s="165"/>
      <c r="AI46" s="165"/>
      <c r="AJ46" s="165"/>
      <c r="AK46" s="165"/>
      <c r="AL46" s="165"/>
      <c r="AM46" s="165"/>
      <c r="AN46" s="165"/>
      <c r="AO46" s="165"/>
      <c r="AP46" s="165"/>
      <c r="AQ46" s="165"/>
      <c r="AR46" s="165"/>
      <c r="AS46" s="165"/>
      <c r="AT46" s="165"/>
      <c r="AU46" s="165"/>
      <c r="AV46" s="165"/>
      <c r="AW46" s="165"/>
      <c r="AX46" s="165"/>
      <c r="AY46" s="165"/>
      <c r="AZ46" s="165"/>
      <c r="BA46" s="165"/>
      <c r="BB46" s="165"/>
      <c r="BC46" s="165"/>
      <c r="BD46" s="165"/>
      <c r="BE46" s="165"/>
      <c r="BF46" s="165"/>
      <c r="BG46" s="165"/>
      <c r="BH46" s="165"/>
      <c r="BI46" s="165"/>
      <c r="BJ46" s="165"/>
    </row>
    <row r="47" spans="1:62" x14ac:dyDescent="0.35">
      <c r="A47" s="72" t="s">
        <v>156</v>
      </c>
      <c r="B47" s="211">
        <v>30</v>
      </c>
      <c r="C47" s="165"/>
      <c r="D47" s="165"/>
      <c r="E47" s="165"/>
      <c r="F47" s="165"/>
      <c r="G47" s="165"/>
      <c r="H47" s="165"/>
      <c r="I47" s="165"/>
      <c r="J47" s="165"/>
      <c r="K47" s="165"/>
      <c r="L47" s="165"/>
      <c r="M47" s="165"/>
      <c r="N47" s="165"/>
      <c r="O47" s="165"/>
      <c r="P47" s="165"/>
      <c r="Q47" s="165"/>
      <c r="R47" s="165"/>
      <c r="S47" s="165"/>
      <c r="T47" s="165"/>
      <c r="U47" s="165"/>
      <c r="V47" s="165"/>
      <c r="W47" s="165"/>
      <c r="X47" s="165"/>
      <c r="Y47" s="165"/>
      <c r="Z47" s="165"/>
      <c r="AA47" s="165"/>
      <c r="AB47" s="165"/>
      <c r="AC47" s="165"/>
      <c r="AD47" s="165"/>
      <c r="AE47" s="165"/>
      <c r="AF47" s="165"/>
      <c r="AG47" s="165"/>
      <c r="AH47" s="165"/>
      <c r="AI47" s="165"/>
      <c r="AJ47" s="165"/>
      <c r="AK47" s="165"/>
      <c r="AL47" s="165"/>
      <c r="AM47" s="165"/>
      <c r="AN47" s="165"/>
      <c r="AO47" s="165"/>
      <c r="AP47" s="165"/>
      <c r="AQ47" s="165"/>
      <c r="AR47" s="165"/>
      <c r="AS47" s="165"/>
      <c r="AT47" s="165"/>
      <c r="AU47" s="165"/>
      <c r="AV47" s="165"/>
      <c r="AW47" s="165"/>
      <c r="AX47" s="165"/>
      <c r="AY47" s="165"/>
      <c r="AZ47" s="165"/>
      <c r="BA47" s="165"/>
      <c r="BB47" s="165"/>
      <c r="BC47" s="165"/>
      <c r="BD47" s="165"/>
      <c r="BE47" s="165"/>
      <c r="BF47" s="165"/>
      <c r="BG47" s="165"/>
      <c r="BH47" s="165"/>
      <c r="BI47" s="165"/>
      <c r="BJ47" s="165"/>
    </row>
    <row r="48" spans="1:62" x14ac:dyDescent="0.35">
      <c r="A48" s="72" t="s">
        <v>157</v>
      </c>
      <c r="B48" s="211">
        <v>30</v>
      </c>
      <c r="C48" s="165"/>
      <c r="D48" s="165"/>
      <c r="E48" s="165"/>
      <c r="F48" s="165"/>
      <c r="G48" s="165"/>
      <c r="H48" s="165"/>
      <c r="I48" s="165"/>
      <c r="J48" s="165"/>
      <c r="K48" s="165"/>
      <c r="L48" s="165"/>
      <c r="M48" s="165"/>
      <c r="N48" s="165"/>
      <c r="O48" s="165"/>
      <c r="P48" s="165"/>
      <c r="Q48" s="165"/>
      <c r="R48" s="165"/>
      <c r="S48" s="165"/>
      <c r="T48" s="165"/>
      <c r="U48" s="165"/>
      <c r="V48" s="165"/>
      <c r="W48" s="165"/>
      <c r="X48" s="165"/>
      <c r="Y48" s="165"/>
      <c r="Z48" s="165"/>
      <c r="AA48" s="165"/>
      <c r="AB48" s="165"/>
      <c r="AC48" s="165"/>
      <c r="AD48" s="165"/>
      <c r="AE48" s="165"/>
      <c r="AF48" s="165"/>
      <c r="AG48" s="165"/>
      <c r="AH48" s="165"/>
      <c r="AI48" s="165"/>
      <c r="AJ48" s="165"/>
      <c r="AK48" s="165"/>
      <c r="AL48" s="165"/>
      <c r="AM48" s="165"/>
      <c r="AN48" s="165"/>
      <c r="AO48" s="165"/>
      <c r="AP48" s="165"/>
      <c r="AQ48" s="165"/>
      <c r="AR48" s="165"/>
      <c r="AS48" s="165"/>
      <c r="AT48" s="165"/>
      <c r="AU48" s="165"/>
      <c r="AV48" s="165"/>
      <c r="AW48" s="165"/>
      <c r="AX48" s="165"/>
      <c r="AY48" s="165"/>
      <c r="AZ48" s="165"/>
      <c r="BA48" s="165"/>
      <c r="BB48" s="165"/>
      <c r="BC48" s="165"/>
      <c r="BD48" s="165"/>
      <c r="BE48" s="165"/>
      <c r="BF48" s="165"/>
      <c r="BG48" s="165"/>
      <c r="BH48" s="165"/>
      <c r="BI48" s="165"/>
      <c r="BJ48" s="165"/>
    </row>
    <row r="49" spans="1:62" x14ac:dyDescent="0.35">
      <c r="A49" s="72" t="s">
        <v>224</v>
      </c>
      <c r="B49" s="211">
        <v>30</v>
      </c>
      <c r="C49" s="165"/>
      <c r="D49" s="165"/>
      <c r="E49" s="165"/>
      <c r="F49" s="165"/>
      <c r="G49" s="165"/>
      <c r="H49" s="165"/>
      <c r="I49" s="165"/>
      <c r="J49" s="165"/>
      <c r="K49" s="165"/>
      <c r="L49" s="165"/>
      <c r="M49" s="165"/>
      <c r="N49" s="165"/>
      <c r="O49" s="165"/>
      <c r="P49" s="165"/>
      <c r="Q49" s="165"/>
      <c r="R49" s="165"/>
      <c r="S49" s="165"/>
      <c r="T49" s="165"/>
      <c r="U49" s="165"/>
      <c r="V49" s="165"/>
      <c r="W49" s="165"/>
      <c r="X49" s="165"/>
      <c r="Y49" s="165"/>
      <c r="Z49" s="165"/>
      <c r="AA49" s="165"/>
      <c r="AB49" s="165"/>
      <c r="AC49" s="165"/>
      <c r="AD49" s="165"/>
      <c r="AE49" s="165"/>
      <c r="AF49" s="165"/>
      <c r="AG49" s="165"/>
      <c r="AH49" s="165"/>
      <c r="AI49" s="165"/>
      <c r="AJ49" s="165"/>
      <c r="AK49" s="165"/>
      <c r="AL49" s="165"/>
      <c r="AM49" s="165"/>
      <c r="AN49" s="165"/>
      <c r="AO49" s="165"/>
      <c r="AP49" s="165"/>
      <c r="AQ49" s="165"/>
      <c r="AR49" s="165"/>
      <c r="AS49" s="165"/>
      <c r="AT49" s="165"/>
      <c r="AU49" s="165"/>
      <c r="AV49" s="165"/>
      <c r="AW49" s="165"/>
      <c r="AX49" s="165"/>
      <c r="AY49" s="165"/>
      <c r="AZ49" s="165"/>
      <c r="BA49" s="165"/>
      <c r="BB49" s="165"/>
      <c r="BC49" s="165"/>
      <c r="BD49" s="165"/>
      <c r="BE49" s="165"/>
      <c r="BF49" s="165"/>
      <c r="BG49" s="165"/>
      <c r="BH49" s="165"/>
      <c r="BI49" s="165"/>
      <c r="BJ49" s="165"/>
    </row>
    <row r="50" spans="1:62" x14ac:dyDescent="0.35">
      <c r="A50" s="72" t="s">
        <v>159</v>
      </c>
      <c r="B50" s="211">
        <v>30</v>
      </c>
      <c r="C50" s="165"/>
      <c r="D50" s="165"/>
      <c r="E50" s="165"/>
      <c r="F50" s="165"/>
      <c r="G50" s="165"/>
      <c r="H50" s="165"/>
      <c r="I50" s="165"/>
      <c r="J50" s="165"/>
      <c r="K50" s="165"/>
      <c r="L50" s="165"/>
      <c r="M50" s="165"/>
      <c r="N50" s="165"/>
      <c r="O50" s="165"/>
      <c r="P50" s="165"/>
      <c r="Q50" s="165"/>
      <c r="R50" s="165"/>
      <c r="S50" s="165"/>
      <c r="T50" s="165"/>
      <c r="U50" s="165"/>
      <c r="V50" s="165"/>
      <c r="W50" s="165"/>
      <c r="X50" s="165"/>
      <c r="Y50" s="165"/>
      <c r="Z50" s="165"/>
      <c r="AA50" s="165"/>
      <c r="AB50" s="165"/>
      <c r="AC50" s="165"/>
      <c r="AD50" s="165"/>
      <c r="AE50" s="165"/>
      <c r="AF50" s="165"/>
      <c r="AG50" s="165"/>
      <c r="AH50" s="165"/>
      <c r="AI50" s="165"/>
      <c r="AJ50" s="165"/>
      <c r="AK50" s="165"/>
      <c r="AL50" s="165"/>
      <c r="AM50" s="165"/>
      <c r="AN50" s="165"/>
      <c r="AO50" s="165"/>
      <c r="AP50" s="165"/>
      <c r="AQ50" s="165"/>
      <c r="AR50" s="165"/>
      <c r="AS50" s="165"/>
      <c r="AT50" s="165"/>
      <c r="AU50" s="165"/>
      <c r="AV50" s="165"/>
      <c r="AW50" s="165"/>
      <c r="AX50" s="165"/>
      <c r="AY50" s="165"/>
      <c r="AZ50" s="165"/>
      <c r="BA50" s="165"/>
      <c r="BB50" s="165"/>
      <c r="BC50" s="165"/>
      <c r="BD50" s="165"/>
      <c r="BE50" s="165"/>
      <c r="BF50" s="165"/>
      <c r="BG50" s="165"/>
      <c r="BH50" s="165"/>
      <c r="BI50" s="165"/>
      <c r="BJ50" s="165"/>
    </row>
    <row r="51" spans="1:62" x14ac:dyDescent="0.35">
      <c r="A51" s="72" t="s">
        <v>160</v>
      </c>
      <c r="B51" s="211">
        <v>30</v>
      </c>
      <c r="C51" s="165"/>
      <c r="D51" s="165"/>
      <c r="E51" s="165"/>
      <c r="F51" s="165"/>
      <c r="G51" s="165"/>
      <c r="H51" s="165"/>
      <c r="I51" s="165"/>
      <c r="J51" s="165"/>
      <c r="K51" s="165"/>
      <c r="L51" s="165"/>
      <c r="M51" s="165"/>
      <c r="N51" s="165"/>
      <c r="O51" s="165"/>
      <c r="P51" s="165"/>
      <c r="Q51" s="165"/>
      <c r="R51" s="165"/>
      <c r="S51" s="165"/>
      <c r="T51" s="165"/>
      <c r="U51" s="165"/>
      <c r="V51" s="165"/>
      <c r="W51" s="165"/>
      <c r="X51" s="165"/>
      <c r="Y51" s="165"/>
      <c r="Z51" s="165"/>
      <c r="AA51" s="165"/>
      <c r="AB51" s="165"/>
      <c r="AC51" s="165"/>
      <c r="AD51" s="165"/>
      <c r="AE51" s="165"/>
      <c r="AF51" s="165"/>
      <c r="AG51" s="165"/>
      <c r="AH51" s="165"/>
      <c r="AI51" s="165"/>
      <c r="AJ51" s="165"/>
      <c r="AK51" s="165"/>
      <c r="AL51" s="165"/>
      <c r="AM51" s="165"/>
      <c r="AN51" s="165"/>
      <c r="AO51" s="165"/>
      <c r="AP51" s="165"/>
      <c r="AQ51" s="165"/>
      <c r="AR51" s="165"/>
      <c r="AS51" s="165"/>
      <c r="AT51" s="165"/>
      <c r="AU51" s="165"/>
      <c r="AV51" s="165"/>
      <c r="AW51" s="165"/>
      <c r="AX51" s="165"/>
      <c r="AY51" s="165"/>
      <c r="AZ51" s="165"/>
      <c r="BA51" s="165"/>
      <c r="BB51" s="165"/>
      <c r="BC51" s="165"/>
      <c r="BD51" s="165"/>
      <c r="BE51" s="165"/>
      <c r="BF51" s="165"/>
      <c r="BG51" s="165"/>
      <c r="BH51" s="165"/>
      <c r="BI51" s="165"/>
      <c r="BJ51" s="165"/>
    </row>
    <row r="52" spans="1:62" x14ac:dyDescent="0.35">
      <c r="A52" s="72" t="s">
        <v>161</v>
      </c>
      <c r="B52" s="211">
        <v>30</v>
      </c>
      <c r="C52" s="165"/>
      <c r="D52" s="165"/>
      <c r="E52" s="165"/>
      <c r="F52" s="165"/>
      <c r="G52" s="165"/>
      <c r="H52" s="165"/>
      <c r="I52" s="165"/>
      <c r="J52" s="165"/>
      <c r="K52" s="165"/>
      <c r="L52" s="165"/>
      <c r="M52" s="165"/>
      <c r="N52" s="165"/>
      <c r="O52" s="165"/>
      <c r="P52" s="165"/>
      <c r="Q52" s="165"/>
      <c r="R52" s="165"/>
      <c r="S52" s="165"/>
      <c r="T52" s="165"/>
      <c r="U52" s="165"/>
      <c r="V52" s="165"/>
      <c r="W52" s="165"/>
      <c r="X52" s="165"/>
      <c r="Y52" s="165"/>
      <c r="Z52" s="165"/>
      <c r="AA52" s="165"/>
      <c r="AB52" s="165"/>
      <c r="AC52" s="165"/>
      <c r="AD52" s="165"/>
      <c r="AE52" s="165"/>
      <c r="AF52" s="165"/>
      <c r="AG52" s="165"/>
      <c r="AH52" s="165"/>
      <c r="AI52" s="165"/>
      <c r="AJ52" s="165"/>
      <c r="AK52" s="165"/>
      <c r="AL52" s="165"/>
      <c r="AM52" s="165"/>
      <c r="AN52" s="165"/>
      <c r="AO52" s="165"/>
      <c r="AP52" s="165"/>
      <c r="AQ52" s="165"/>
      <c r="AR52" s="165"/>
      <c r="AS52" s="165"/>
      <c r="AT52" s="165"/>
      <c r="AU52" s="165"/>
      <c r="AV52" s="165"/>
      <c r="AW52" s="165"/>
      <c r="AX52" s="165"/>
      <c r="AY52" s="165"/>
      <c r="AZ52" s="165"/>
      <c r="BA52" s="165"/>
      <c r="BB52" s="165"/>
      <c r="BC52" s="165"/>
      <c r="BD52" s="165"/>
      <c r="BE52" s="165"/>
      <c r="BF52" s="165"/>
      <c r="BG52" s="165"/>
      <c r="BH52" s="165"/>
      <c r="BI52" s="165"/>
      <c r="BJ52" s="165"/>
    </row>
    <row r="53" spans="1:62" x14ac:dyDescent="0.35">
      <c r="A53" s="72" t="s">
        <v>162</v>
      </c>
      <c r="B53" s="211">
        <v>30</v>
      </c>
      <c r="C53" s="165"/>
      <c r="D53" s="165"/>
      <c r="E53" s="165"/>
      <c r="F53" s="165"/>
      <c r="G53" s="165"/>
      <c r="H53" s="165"/>
      <c r="I53" s="165"/>
      <c r="J53" s="165"/>
      <c r="K53" s="165"/>
      <c r="L53" s="165"/>
      <c r="M53" s="165"/>
      <c r="N53" s="165"/>
      <c r="O53" s="165"/>
      <c r="P53" s="165"/>
      <c r="Q53" s="165"/>
      <c r="R53" s="165"/>
      <c r="S53" s="165"/>
      <c r="T53" s="165"/>
      <c r="U53" s="165"/>
      <c r="V53" s="165"/>
      <c r="W53" s="165"/>
      <c r="X53" s="165"/>
      <c r="Y53" s="165"/>
      <c r="Z53" s="165"/>
      <c r="AA53" s="165"/>
      <c r="AB53" s="165"/>
      <c r="AC53" s="165"/>
      <c r="AD53" s="165"/>
      <c r="AE53" s="165"/>
      <c r="AF53" s="165"/>
      <c r="AG53" s="165"/>
      <c r="AH53" s="165"/>
      <c r="AI53" s="165"/>
      <c r="AJ53" s="165"/>
      <c r="AK53" s="165"/>
      <c r="AL53" s="165"/>
      <c r="AM53" s="165"/>
      <c r="AN53" s="165"/>
      <c r="AO53" s="165"/>
      <c r="AP53" s="165"/>
      <c r="AQ53" s="165"/>
      <c r="AR53" s="165"/>
      <c r="AS53" s="165"/>
      <c r="AT53" s="165"/>
      <c r="AU53" s="165"/>
      <c r="AV53" s="165"/>
      <c r="AW53" s="165"/>
      <c r="AX53" s="165"/>
      <c r="AY53" s="165"/>
      <c r="AZ53" s="165"/>
      <c r="BA53" s="165"/>
      <c r="BB53" s="165"/>
      <c r="BC53" s="165"/>
      <c r="BD53" s="165"/>
      <c r="BE53" s="165"/>
      <c r="BF53" s="165"/>
      <c r="BG53" s="165"/>
      <c r="BH53" s="165"/>
      <c r="BI53" s="165"/>
      <c r="BJ53" s="165"/>
    </row>
    <row r="54" spans="1:62" x14ac:dyDescent="0.35">
      <c r="A54" s="72" t="s">
        <v>163</v>
      </c>
      <c r="B54" s="211">
        <v>30</v>
      </c>
      <c r="C54" s="165"/>
      <c r="D54" s="165"/>
      <c r="E54" s="165"/>
      <c r="F54" s="165"/>
      <c r="G54" s="165"/>
      <c r="H54" s="165"/>
      <c r="I54" s="165"/>
      <c r="J54" s="165"/>
      <c r="K54" s="165"/>
      <c r="L54" s="165"/>
      <c r="M54" s="165"/>
      <c r="N54" s="165"/>
      <c r="O54" s="165"/>
      <c r="P54" s="165"/>
      <c r="Q54" s="165"/>
      <c r="R54" s="165"/>
      <c r="S54" s="165"/>
      <c r="T54" s="165"/>
      <c r="U54" s="165"/>
      <c r="V54" s="165"/>
      <c r="W54" s="165"/>
      <c r="X54" s="165"/>
      <c r="Y54" s="165"/>
      <c r="Z54" s="165"/>
      <c r="AA54" s="165"/>
      <c r="AB54" s="165"/>
      <c r="AC54" s="165"/>
      <c r="AD54" s="165"/>
      <c r="AE54" s="165"/>
      <c r="AF54" s="165"/>
      <c r="AG54" s="165"/>
      <c r="AH54" s="165"/>
      <c r="AI54" s="165"/>
      <c r="AJ54" s="165"/>
      <c r="AK54" s="165"/>
      <c r="AL54" s="165"/>
      <c r="AM54" s="165"/>
      <c r="AN54" s="165"/>
      <c r="AO54" s="165"/>
      <c r="AP54" s="165"/>
      <c r="AQ54" s="165"/>
      <c r="AR54" s="165"/>
      <c r="AS54" s="165"/>
      <c r="AT54" s="165"/>
      <c r="AU54" s="165"/>
      <c r="AV54" s="165"/>
      <c r="AW54" s="165"/>
      <c r="AX54" s="165"/>
      <c r="AY54" s="165"/>
      <c r="AZ54" s="165"/>
      <c r="BA54" s="165"/>
      <c r="BB54" s="165"/>
      <c r="BC54" s="165"/>
      <c r="BD54" s="165"/>
      <c r="BE54" s="165"/>
      <c r="BF54" s="165"/>
      <c r="BG54" s="165"/>
      <c r="BH54" s="165"/>
      <c r="BI54" s="165"/>
      <c r="BJ54" s="165"/>
    </row>
    <row r="55" spans="1:62" x14ac:dyDescent="0.35">
      <c r="A55" s="72" t="s">
        <v>164</v>
      </c>
      <c r="B55" s="211">
        <v>30</v>
      </c>
      <c r="C55" s="165"/>
      <c r="D55" s="165"/>
      <c r="E55" s="165"/>
      <c r="F55" s="165"/>
      <c r="G55" s="165"/>
      <c r="H55" s="165"/>
      <c r="I55" s="165"/>
      <c r="J55" s="165"/>
      <c r="K55" s="165"/>
      <c r="L55" s="165"/>
      <c r="M55" s="165"/>
      <c r="N55" s="165"/>
      <c r="O55" s="165"/>
      <c r="P55" s="165"/>
      <c r="Q55" s="165"/>
      <c r="R55" s="165"/>
      <c r="S55" s="165"/>
      <c r="T55" s="165"/>
      <c r="U55" s="165"/>
      <c r="V55" s="165"/>
      <c r="W55" s="165"/>
      <c r="X55" s="165"/>
      <c r="Y55" s="165"/>
      <c r="Z55" s="165"/>
      <c r="AA55" s="165"/>
      <c r="AB55" s="165"/>
      <c r="AC55" s="165"/>
      <c r="AD55" s="165"/>
      <c r="AE55" s="165"/>
      <c r="AF55" s="165"/>
      <c r="AG55" s="165"/>
      <c r="AH55" s="165"/>
      <c r="AI55" s="165"/>
      <c r="AJ55" s="165"/>
      <c r="AK55" s="165"/>
      <c r="AL55" s="165"/>
      <c r="AM55" s="165"/>
      <c r="AN55" s="165"/>
      <c r="AO55" s="165"/>
      <c r="AP55" s="165"/>
      <c r="AQ55" s="165"/>
      <c r="AR55" s="165"/>
      <c r="AS55" s="165"/>
      <c r="AT55" s="165"/>
      <c r="AU55" s="165"/>
      <c r="AV55" s="165"/>
      <c r="AW55" s="165"/>
      <c r="AX55" s="165"/>
      <c r="AY55" s="165"/>
      <c r="AZ55" s="165"/>
      <c r="BA55" s="165"/>
      <c r="BB55" s="165"/>
      <c r="BC55" s="165"/>
      <c r="BD55" s="165"/>
      <c r="BE55" s="165"/>
      <c r="BF55" s="165"/>
      <c r="BG55" s="165"/>
      <c r="BH55" s="165"/>
      <c r="BI55" s="165"/>
      <c r="BJ55" s="165"/>
    </row>
    <row r="56" spans="1:62" x14ac:dyDescent="0.35">
      <c r="A56" s="72" t="s">
        <v>165</v>
      </c>
      <c r="B56" s="211">
        <v>30</v>
      </c>
      <c r="C56" s="165"/>
      <c r="D56" s="165"/>
      <c r="E56" s="165"/>
      <c r="F56" s="165"/>
      <c r="G56" s="165"/>
      <c r="H56" s="165"/>
      <c r="I56" s="165"/>
      <c r="J56" s="165"/>
      <c r="K56" s="165"/>
      <c r="L56" s="165"/>
      <c r="M56" s="165"/>
      <c r="N56" s="165"/>
      <c r="O56" s="165"/>
      <c r="P56" s="165"/>
      <c r="Q56" s="165"/>
      <c r="R56" s="165"/>
      <c r="S56" s="165"/>
      <c r="T56" s="165"/>
      <c r="U56" s="165"/>
      <c r="V56" s="165"/>
      <c r="W56" s="165"/>
      <c r="X56" s="165"/>
      <c r="Y56" s="165"/>
      <c r="Z56" s="165"/>
      <c r="AA56" s="165"/>
      <c r="AB56" s="165"/>
      <c r="AC56" s="165"/>
      <c r="AD56" s="165"/>
      <c r="AE56" s="165"/>
      <c r="AF56" s="165"/>
      <c r="AG56" s="165"/>
      <c r="AH56" s="165"/>
      <c r="AI56" s="165"/>
      <c r="AJ56" s="165"/>
      <c r="AK56" s="165"/>
      <c r="AL56" s="165"/>
      <c r="AM56" s="165"/>
      <c r="AN56" s="165"/>
      <c r="AO56" s="165"/>
      <c r="AP56" s="165"/>
      <c r="AQ56" s="165"/>
      <c r="AR56" s="165"/>
      <c r="AS56" s="165"/>
      <c r="AT56" s="165"/>
      <c r="AU56" s="165"/>
      <c r="AV56" s="165"/>
      <c r="AW56" s="165"/>
      <c r="AX56" s="165"/>
      <c r="AY56" s="165"/>
      <c r="AZ56" s="165"/>
      <c r="BA56" s="165"/>
      <c r="BB56" s="165"/>
      <c r="BC56" s="165"/>
      <c r="BD56" s="165"/>
      <c r="BE56" s="165"/>
      <c r="BF56" s="165"/>
      <c r="BG56" s="165"/>
      <c r="BH56" s="165"/>
      <c r="BI56" s="165"/>
      <c r="BJ56" s="165"/>
    </row>
    <row r="57" spans="1:62" x14ac:dyDescent="0.35">
      <c r="A57" s="72" t="s">
        <v>166</v>
      </c>
      <c r="B57" s="211">
        <v>30</v>
      </c>
      <c r="C57" s="165"/>
      <c r="D57" s="165"/>
      <c r="E57" s="165"/>
      <c r="F57" s="165"/>
      <c r="G57" s="165"/>
      <c r="H57" s="165"/>
      <c r="I57" s="165"/>
      <c r="J57" s="165"/>
      <c r="K57" s="165"/>
      <c r="L57" s="165"/>
      <c r="M57" s="165"/>
      <c r="N57" s="165"/>
      <c r="O57" s="165"/>
      <c r="P57" s="165"/>
      <c r="Q57" s="165"/>
      <c r="R57" s="165"/>
      <c r="S57" s="165"/>
      <c r="T57" s="165"/>
      <c r="U57" s="165"/>
      <c r="V57" s="165"/>
      <c r="W57" s="165"/>
      <c r="X57" s="165"/>
      <c r="Y57" s="165"/>
      <c r="Z57" s="165"/>
      <c r="AA57" s="165"/>
      <c r="AB57" s="165"/>
      <c r="AC57" s="165"/>
      <c r="AD57" s="165"/>
      <c r="AE57" s="165"/>
      <c r="AF57" s="165"/>
      <c r="AG57" s="165"/>
      <c r="AH57" s="165"/>
      <c r="AI57" s="165"/>
      <c r="AJ57" s="165"/>
      <c r="AK57" s="165"/>
      <c r="AL57" s="165"/>
      <c r="AM57" s="165"/>
      <c r="AN57" s="165"/>
      <c r="AO57" s="165"/>
      <c r="AP57" s="165"/>
      <c r="AQ57" s="165"/>
      <c r="AR57" s="165"/>
      <c r="AS57" s="165"/>
      <c r="AT57" s="165"/>
      <c r="AU57" s="165"/>
      <c r="AV57" s="165"/>
      <c r="AW57" s="165"/>
      <c r="AX57" s="165"/>
      <c r="AY57" s="165"/>
      <c r="AZ57" s="165"/>
      <c r="BA57" s="165"/>
      <c r="BB57" s="165"/>
      <c r="BC57" s="165"/>
      <c r="BD57" s="165"/>
      <c r="BE57" s="165"/>
      <c r="BF57" s="165"/>
      <c r="BG57" s="165"/>
      <c r="BH57" s="165"/>
      <c r="BI57" s="165"/>
      <c r="BJ57" s="165"/>
    </row>
    <row r="58" spans="1:62" x14ac:dyDescent="0.35">
      <c r="A58" s="72" t="s">
        <v>167</v>
      </c>
      <c r="B58" s="211">
        <v>30</v>
      </c>
      <c r="C58" s="165"/>
      <c r="D58" s="165"/>
      <c r="E58" s="165"/>
      <c r="F58" s="165"/>
      <c r="G58" s="165"/>
      <c r="H58" s="165"/>
      <c r="I58" s="165"/>
      <c r="J58" s="165"/>
      <c r="K58" s="165"/>
      <c r="L58" s="165"/>
      <c r="M58" s="165"/>
      <c r="N58" s="165"/>
      <c r="O58" s="165"/>
      <c r="P58" s="165"/>
      <c r="Q58" s="165"/>
      <c r="R58" s="165"/>
      <c r="S58" s="165"/>
      <c r="T58" s="165"/>
      <c r="U58" s="165"/>
      <c r="V58" s="165"/>
      <c r="W58" s="165"/>
      <c r="X58" s="165"/>
      <c r="Y58" s="165"/>
      <c r="Z58" s="165"/>
      <c r="AA58" s="165"/>
      <c r="AB58" s="165"/>
      <c r="AC58" s="165"/>
      <c r="AD58" s="165"/>
      <c r="AE58" s="165"/>
      <c r="AF58" s="165"/>
      <c r="AG58" s="165"/>
      <c r="AH58" s="165"/>
      <c r="AI58" s="165"/>
      <c r="AJ58" s="165"/>
      <c r="AK58" s="165"/>
      <c r="AL58" s="165"/>
      <c r="AM58" s="165"/>
      <c r="AN58" s="165"/>
      <c r="AO58" s="165"/>
      <c r="AP58" s="165"/>
      <c r="AQ58" s="165"/>
      <c r="AR58" s="165"/>
      <c r="AS58" s="165"/>
      <c r="AT58" s="165"/>
      <c r="AU58" s="165"/>
      <c r="AV58" s="165"/>
      <c r="AW58" s="165"/>
      <c r="AX58" s="165"/>
      <c r="AY58" s="165"/>
      <c r="AZ58" s="165"/>
      <c r="BA58" s="165"/>
      <c r="BB58" s="165"/>
      <c r="BC58" s="165"/>
      <c r="BD58" s="165"/>
      <c r="BE58" s="165"/>
      <c r="BF58" s="165"/>
      <c r="BG58" s="165"/>
      <c r="BH58" s="165"/>
      <c r="BI58" s="165"/>
      <c r="BJ58" s="165"/>
    </row>
    <row r="59" spans="1:62" x14ac:dyDescent="0.35">
      <c r="A59" s="72" t="s">
        <v>168</v>
      </c>
      <c r="B59" s="211">
        <v>30</v>
      </c>
      <c r="C59" s="165"/>
      <c r="D59" s="165"/>
      <c r="E59" s="165"/>
      <c r="F59" s="165"/>
      <c r="G59" s="165"/>
      <c r="H59" s="165"/>
      <c r="I59" s="165"/>
      <c r="J59" s="165"/>
      <c r="K59" s="165"/>
      <c r="L59" s="165"/>
      <c r="M59" s="165"/>
      <c r="N59" s="165"/>
      <c r="O59" s="165"/>
      <c r="P59" s="165"/>
      <c r="Q59" s="165"/>
      <c r="R59" s="165"/>
      <c r="S59" s="165"/>
      <c r="T59" s="165"/>
      <c r="U59" s="165"/>
      <c r="V59" s="165"/>
      <c r="W59" s="165"/>
      <c r="X59" s="165"/>
      <c r="Y59" s="165"/>
      <c r="Z59" s="165"/>
      <c r="AA59" s="165"/>
      <c r="AB59" s="165"/>
      <c r="AC59" s="165"/>
      <c r="AD59" s="165"/>
      <c r="AE59" s="165"/>
      <c r="AF59" s="165"/>
      <c r="AG59" s="165"/>
      <c r="AH59" s="165"/>
      <c r="AI59" s="165"/>
      <c r="AJ59" s="165"/>
      <c r="AK59" s="165"/>
      <c r="AL59" s="165"/>
      <c r="AM59" s="165"/>
      <c r="AN59" s="165"/>
      <c r="AO59" s="165"/>
      <c r="AP59" s="165"/>
      <c r="AQ59" s="165"/>
      <c r="AR59" s="165"/>
      <c r="AS59" s="165"/>
      <c r="AT59" s="165"/>
      <c r="AU59" s="165"/>
      <c r="AV59" s="165"/>
      <c r="AW59" s="165"/>
      <c r="AX59" s="165"/>
      <c r="AY59" s="165"/>
      <c r="AZ59" s="165"/>
      <c r="BA59" s="165"/>
      <c r="BB59" s="165"/>
      <c r="BC59" s="165"/>
      <c r="BD59" s="165"/>
      <c r="BE59" s="165"/>
      <c r="BF59" s="165"/>
      <c r="BG59" s="165"/>
      <c r="BH59" s="165"/>
      <c r="BI59" s="165"/>
      <c r="BJ59" s="165"/>
    </row>
    <row r="60" spans="1:62" x14ac:dyDescent="0.35">
      <c r="A60" s="72" t="s">
        <v>303</v>
      </c>
      <c r="B60" s="211">
        <v>30</v>
      </c>
      <c r="C60" s="165"/>
      <c r="D60" s="165"/>
      <c r="E60" s="165"/>
      <c r="F60" s="165"/>
      <c r="G60" s="165"/>
      <c r="H60" s="165"/>
      <c r="I60" s="165"/>
      <c r="J60" s="165"/>
      <c r="K60" s="165"/>
      <c r="L60" s="165"/>
      <c r="M60" s="165"/>
      <c r="N60" s="165"/>
      <c r="O60" s="165"/>
      <c r="P60" s="165"/>
      <c r="Q60" s="165"/>
      <c r="R60" s="165"/>
      <c r="S60" s="165"/>
      <c r="T60" s="165"/>
      <c r="U60" s="165"/>
      <c r="V60" s="165"/>
      <c r="W60" s="165"/>
      <c r="X60" s="165"/>
      <c r="Y60" s="165"/>
      <c r="Z60" s="165"/>
      <c r="AA60" s="165"/>
      <c r="AB60" s="165"/>
      <c r="AC60" s="165"/>
      <c r="AD60" s="165"/>
      <c r="AE60" s="165"/>
      <c r="AF60" s="165"/>
      <c r="AG60" s="165"/>
      <c r="AH60" s="165"/>
      <c r="AI60" s="165"/>
      <c r="AJ60" s="165"/>
      <c r="AK60" s="165"/>
      <c r="AL60" s="165"/>
      <c r="AM60" s="165"/>
      <c r="AN60" s="165"/>
      <c r="AO60" s="165"/>
      <c r="AP60" s="165"/>
      <c r="AQ60" s="165"/>
      <c r="AR60" s="165"/>
      <c r="AS60" s="165"/>
      <c r="AT60" s="165"/>
      <c r="AU60" s="165"/>
      <c r="AV60" s="165"/>
      <c r="AW60" s="165"/>
      <c r="AX60" s="165"/>
      <c r="AY60" s="165"/>
      <c r="AZ60" s="165"/>
      <c r="BA60" s="165"/>
      <c r="BB60" s="165"/>
      <c r="BC60" s="165"/>
      <c r="BD60" s="165"/>
      <c r="BE60" s="165"/>
      <c r="BF60" s="165"/>
      <c r="BG60" s="165"/>
      <c r="BH60" s="165"/>
      <c r="BI60" s="165"/>
      <c r="BJ60" s="165"/>
    </row>
    <row r="61" spans="1:62" x14ac:dyDescent="0.35">
      <c r="A61" s="72" t="s">
        <v>170</v>
      </c>
      <c r="B61" s="211">
        <v>30</v>
      </c>
      <c r="C61" s="165"/>
      <c r="D61" s="165"/>
      <c r="E61" s="165"/>
      <c r="F61" s="165"/>
      <c r="G61" s="165"/>
      <c r="H61" s="165"/>
      <c r="I61" s="165"/>
      <c r="J61" s="165"/>
      <c r="K61" s="165"/>
      <c r="L61" s="165"/>
      <c r="M61" s="165"/>
      <c r="N61" s="165"/>
      <c r="O61" s="165"/>
      <c r="P61" s="165"/>
      <c r="Q61" s="165"/>
      <c r="R61" s="165"/>
      <c r="S61" s="165"/>
      <c r="T61" s="165"/>
      <c r="U61" s="165"/>
      <c r="V61" s="165"/>
      <c r="W61" s="165"/>
      <c r="X61" s="165"/>
      <c r="Y61" s="165"/>
      <c r="Z61" s="165"/>
      <c r="AA61" s="165"/>
      <c r="AB61" s="165"/>
      <c r="AC61" s="165"/>
      <c r="AD61" s="165"/>
      <c r="AE61" s="165"/>
      <c r="AF61" s="165"/>
      <c r="AG61" s="165"/>
      <c r="AH61" s="165"/>
      <c r="AI61" s="165"/>
      <c r="AJ61" s="165"/>
      <c r="AK61" s="165"/>
      <c r="AL61" s="165"/>
      <c r="AM61" s="165"/>
      <c r="AN61" s="165"/>
      <c r="AO61" s="165"/>
      <c r="AP61" s="165"/>
      <c r="AQ61" s="165"/>
      <c r="AR61" s="165"/>
      <c r="AS61" s="165"/>
      <c r="AT61" s="165"/>
      <c r="AU61" s="165"/>
      <c r="AV61" s="165"/>
      <c r="AW61" s="165"/>
      <c r="AX61" s="165"/>
      <c r="AY61" s="165"/>
      <c r="AZ61" s="165"/>
      <c r="BA61" s="165"/>
      <c r="BB61" s="165"/>
      <c r="BC61" s="165"/>
      <c r="BD61" s="165"/>
      <c r="BE61" s="165"/>
      <c r="BF61" s="165"/>
      <c r="BG61" s="165"/>
      <c r="BH61" s="165"/>
      <c r="BI61" s="165"/>
      <c r="BJ61" s="165"/>
    </row>
    <row r="62" spans="1:62" x14ac:dyDescent="0.35">
      <c r="A62" s="72" t="s">
        <v>171</v>
      </c>
      <c r="B62" s="211">
        <v>30</v>
      </c>
      <c r="C62" s="165"/>
      <c r="D62" s="165"/>
      <c r="E62" s="165"/>
      <c r="F62" s="165"/>
      <c r="G62" s="165"/>
      <c r="H62" s="165"/>
      <c r="I62" s="165"/>
      <c r="J62" s="165"/>
      <c r="K62" s="165"/>
      <c r="L62" s="165"/>
      <c r="M62" s="165"/>
      <c r="N62" s="165"/>
      <c r="O62" s="165"/>
      <c r="P62" s="165"/>
      <c r="Q62" s="165"/>
      <c r="R62" s="165"/>
      <c r="S62" s="165"/>
      <c r="T62" s="165"/>
      <c r="U62" s="165"/>
      <c r="V62" s="165"/>
      <c r="W62" s="165"/>
      <c r="X62" s="165"/>
      <c r="Y62" s="165"/>
      <c r="Z62" s="165"/>
      <c r="AA62" s="165"/>
      <c r="AB62" s="165"/>
      <c r="AC62" s="165"/>
      <c r="AD62" s="165"/>
      <c r="AE62" s="165"/>
      <c r="AF62" s="165"/>
      <c r="AG62" s="165"/>
      <c r="AH62" s="165"/>
      <c r="AI62" s="165"/>
      <c r="AJ62" s="165"/>
      <c r="AK62" s="165"/>
      <c r="AL62" s="165"/>
      <c r="AM62" s="165"/>
      <c r="AN62" s="165"/>
      <c r="AO62" s="165"/>
      <c r="AP62" s="165"/>
      <c r="AQ62" s="165"/>
      <c r="AR62" s="165"/>
      <c r="AS62" s="165"/>
      <c r="AT62" s="165"/>
      <c r="AU62" s="165"/>
      <c r="AV62" s="165"/>
      <c r="AW62" s="165"/>
      <c r="AX62" s="165"/>
      <c r="AY62" s="165"/>
      <c r="AZ62" s="165"/>
      <c r="BA62" s="165"/>
      <c r="BB62" s="165"/>
      <c r="BC62" s="165"/>
      <c r="BD62" s="165"/>
      <c r="BE62" s="165"/>
      <c r="BF62" s="165"/>
      <c r="BG62" s="165"/>
      <c r="BH62" s="165"/>
      <c r="BI62" s="165"/>
      <c r="BJ62" s="165"/>
    </row>
    <row r="63" spans="1:62" x14ac:dyDescent="0.35">
      <c r="A63" s="72" t="s">
        <v>172</v>
      </c>
      <c r="B63" s="211">
        <v>30</v>
      </c>
      <c r="C63" s="165"/>
      <c r="D63" s="165"/>
      <c r="E63" s="165"/>
      <c r="F63" s="165"/>
      <c r="G63" s="165"/>
      <c r="H63" s="165"/>
      <c r="I63" s="165"/>
      <c r="J63" s="165"/>
      <c r="K63" s="165"/>
      <c r="L63" s="165"/>
      <c r="M63" s="165"/>
      <c r="N63" s="165"/>
      <c r="O63" s="165"/>
      <c r="P63" s="165"/>
      <c r="Q63" s="165"/>
      <c r="R63" s="165"/>
      <c r="S63" s="165"/>
      <c r="T63" s="165"/>
      <c r="U63" s="165"/>
      <c r="V63" s="165"/>
      <c r="W63" s="165"/>
      <c r="X63" s="165"/>
      <c r="Y63" s="165"/>
      <c r="Z63" s="165"/>
      <c r="AA63" s="165"/>
      <c r="AB63" s="165"/>
      <c r="AC63" s="165"/>
      <c r="AD63" s="165"/>
      <c r="AE63" s="165"/>
      <c r="AF63" s="165"/>
      <c r="AG63" s="165"/>
      <c r="AH63" s="165"/>
      <c r="AI63" s="165"/>
      <c r="AJ63" s="165"/>
      <c r="AK63" s="165"/>
      <c r="AL63" s="165"/>
      <c r="AM63" s="165"/>
      <c r="AN63" s="165"/>
      <c r="AO63" s="165"/>
      <c r="AP63" s="165"/>
      <c r="AQ63" s="165"/>
      <c r="AR63" s="165"/>
      <c r="AS63" s="165"/>
      <c r="AT63" s="165"/>
      <c r="AU63" s="165"/>
      <c r="AV63" s="165"/>
      <c r="AW63" s="165"/>
      <c r="AX63" s="165"/>
      <c r="AY63" s="165"/>
      <c r="AZ63" s="165"/>
      <c r="BA63" s="165"/>
      <c r="BB63" s="165"/>
      <c r="BC63" s="165"/>
      <c r="BD63" s="165"/>
      <c r="BE63" s="165"/>
      <c r="BF63" s="165"/>
      <c r="BG63" s="165"/>
      <c r="BH63" s="165"/>
      <c r="BI63" s="165"/>
      <c r="BJ63" s="165"/>
    </row>
    <row r="64" spans="1:62" x14ac:dyDescent="0.35">
      <c r="A64" s="72" t="s">
        <v>173</v>
      </c>
      <c r="B64" s="211">
        <v>30</v>
      </c>
      <c r="C64" s="165"/>
      <c r="D64" s="165"/>
      <c r="E64" s="165"/>
      <c r="F64" s="165"/>
      <c r="G64" s="165"/>
      <c r="H64" s="165"/>
      <c r="I64" s="165"/>
      <c r="J64" s="165"/>
      <c r="K64" s="165"/>
      <c r="L64" s="165"/>
      <c r="M64" s="165"/>
      <c r="N64" s="165"/>
      <c r="O64" s="165"/>
      <c r="P64" s="165"/>
      <c r="Q64" s="165"/>
      <c r="R64" s="165"/>
      <c r="S64" s="165"/>
      <c r="T64" s="165"/>
      <c r="U64" s="165"/>
      <c r="V64" s="165"/>
      <c r="W64" s="165"/>
      <c r="X64" s="165"/>
      <c r="Y64" s="165"/>
      <c r="Z64" s="165"/>
      <c r="AA64" s="165"/>
      <c r="AB64" s="165"/>
      <c r="AC64" s="165"/>
      <c r="AD64" s="165"/>
      <c r="AE64" s="165"/>
      <c r="AF64" s="165"/>
      <c r="AG64" s="165"/>
      <c r="AH64" s="165"/>
      <c r="AI64" s="165"/>
      <c r="AJ64" s="165"/>
      <c r="AK64" s="165"/>
      <c r="AL64" s="165"/>
      <c r="AM64" s="165"/>
      <c r="AN64" s="165"/>
      <c r="AO64" s="165"/>
      <c r="AP64" s="165"/>
      <c r="AQ64" s="165"/>
      <c r="AR64" s="165"/>
      <c r="AS64" s="165"/>
      <c r="AT64" s="165"/>
      <c r="AU64" s="165"/>
      <c r="AV64" s="165"/>
      <c r="AW64" s="165"/>
      <c r="AX64" s="165"/>
      <c r="AY64" s="165"/>
      <c r="AZ64" s="165"/>
      <c r="BA64" s="165"/>
      <c r="BB64" s="165"/>
      <c r="BC64" s="165"/>
      <c r="BD64" s="165"/>
      <c r="BE64" s="165"/>
      <c r="BF64" s="165"/>
      <c r="BG64" s="165"/>
      <c r="BH64" s="165"/>
      <c r="BI64" s="165"/>
      <c r="BJ64" s="165"/>
    </row>
    <row r="65" spans="1:62" x14ac:dyDescent="0.35">
      <c r="A65" s="72" t="s">
        <v>174</v>
      </c>
      <c r="B65" s="211">
        <v>30</v>
      </c>
      <c r="C65" s="165"/>
      <c r="D65" s="165"/>
      <c r="E65" s="165"/>
      <c r="F65" s="165"/>
      <c r="G65" s="165"/>
      <c r="H65" s="165"/>
      <c r="I65" s="165"/>
      <c r="J65" s="165"/>
      <c r="K65" s="165"/>
      <c r="L65" s="165"/>
      <c r="M65" s="165"/>
      <c r="N65" s="165"/>
      <c r="O65" s="165"/>
      <c r="P65" s="165"/>
      <c r="Q65" s="165"/>
      <c r="R65" s="165"/>
      <c r="S65" s="165"/>
      <c r="T65" s="165"/>
      <c r="U65" s="165"/>
      <c r="V65" s="165"/>
      <c r="W65" s="165"/>
      <c r="X65" s="165"/>
      <c r="Y65" s="165"/>
      <c r="Z65" s="165"/>
      <c r="AA65" s="165"/>
      <c r="AB65" s="165"/>
      <c r="AC65" s="165"/>
      <c r="AD65" s="165"/>
      <c r="AE65" s="165"/>
      <c r="AF65" s="165"/>
      <c r="AG65" s="165"/>
      <c r="AH65" s="165"/>
      <c r="AI65" s="165"/>
      <c r="AJ65" s="165"/>
      <c r="AK65" s="165"/>
      <c r="AL65" s="165"/>
      <c r="AM65" s="165"/>
      <c r="AN65" s="165"/>
      <c r="AO65" s="165"/>
      <c r="AP65" s="165"/>
      <c r="AQ65" s="165"/>
      <c r="AR65" s="165"/>
      <c r="AS65" s="165"/>
      <c r="AT65" s="165"/>
      <c r="AU65" s="165"/>
      <c r="AV65" s="165"/>
      <c r="AW65" s="165"/>
      <c r="AX65" s="165"/>
      <c r="AY65" s="165"/>
      <c r="AZ65" s="165"/>
      <c r="BA65" s="165"/>
      <c r="BB65" s="165"/>
      <c r="BC65" s="165"/>
      <c r="BD65" s="165"/>
      <c r="BE65" s="165"/>
      <c r="BF65" s="165"/>
      <c r="BG65" s="165"/>
      <c r="BH65" s="165"/>
      <c r="BI65" s="165"/>
      <c r="BJ65" s="165"/>
    </row>
    <row r="66" spans="1:62" x14ac:dyDescent="0.35">
      <c r="A66" s="72" t="s">
        <v>175</v>
      </c>
      <c r="B66" s="211">
        <v>30</v>
      </c>
      <c r="C66" s="165"/>
      <c r="D66" s="165"/>
      <c r="E66" s="165"/>
      <c r="F66" s="165"/>
      <c r="G66" s="165"/>
      <c r="H66" s="165"/>
      <c r="I66" s="165"/>
      <c r="J66" s="165"/>
      <c r="K66" s="165"/>
      <c r="L66" s="165"/>
      <c r="M66" s="165"/>
      <c r="N66" s="165"/>
      <c r="O66" s="165"/>
      <c r="P66" s="165"/>
      <c r="Q66" s="165"/>
      <c r="R66" s="165"/>
      <c r="S66" s="165"/>
      <c r="T66" s="165"/>
      <c r="U66" s="165"/>
      <c r="V66" s="165"/>
      <c r="W66" s="165"/>
      <c r="X66" s="165"/>
      <c r="Y66" s="165"/>
      <c r="Z66" s="165"/>
      <c r="AA66" s="165"/>
      <c r="AB66" s="165"/>
      <c r="AC66" s="165"/>
      <c r="AD66" s="165"/>
      <c r="AE66" s="165"/>
      <c r="AF66" s="165"/>
      <c r="AG66" s="165"/>
      <c r="AH66" s="165"/>
      <c r="AI66" s="165"/>
      <c r="AJ66" s="165"/>
      <c r="AK66" s="165"/>
      <c r="AL66" s="165"/>
      <c r="AM66" s="165"/>
      <c r="AN66" s="165"/>
      <c r="AO66" s="165"/>
      <c r="AP66" s="165"/>
      <c r="AQ66" s="165"/>
      <c r="AR66" s="165"/>
      <c r="AS66" s="165"/>
      <c r="AT66" s="165"/>
      <c r="AU66" s="165"/>
      <c r="AV66" s="165"/>
      <c r="AW66" s="165"/>
      <c r="AX66" s="165"/>
      <c r="AY66" s="165"/>
      <c r="AZ66" s="165"/>
      <c r="BA66" s="165"/>
      <c r="BB66" s="165"/>
      <c r="BC66" s="165"/>
      <c r="BD66" s="165"/>
      <c r="BE66" s="165"/>
      <c r="BF66" s="165"/>
      <c r="BG66" s="165"/>
      <c r="BH66" s="165"/>
      <c r="BI66" s="165"/>
      <c r="BJ66" s="165"/>
    </row>
    <row r="67" spans="1:62" x14ac:dyDescent="0.35">
      <c r="A67" s="72" t="s">
        <v>176</v>
      </c>
      <c r="B67" s="211">
        <v>30</v>
      </c>
      <c r="C67" s="165"/>
      <c r="D67" s="165"/>
      <c r="E67" s="165"/>
      <c r="F67" s="165"/>
      <c r="G67" s="165"/>
      <c r="H67" s="165"/>
      <c r="I67" s="165"/>
      <c r="J67" s="165"/>
      <c r="K67" s="165"/>
      <c r="L67" s="165"/>
      <c r="M67" s="165"/>
      <c r="N67" s="165"/>
      <c r="O67" s="165"/>
      <c r="P67" s="165"/>
      <c r="Q67" s="165"/>
      <c r="R67" s="165"/>
      <c r="S67" s="165"/>
      <c r="T67" s="165"/>
      <c r="U67" s="165"/>
      <c r="V67" s="165"/>
      <c r="W67" s="165"/>
      <c r="X67" s="165"/>
      <c r="Y67" s="165"/>
      <c r="Z67" s="165"/>
      <c r="AA67" s="165"/>
      <c r="AB67" s="165"/>
      <c r="AC67" s="165"/>
      <c r="AD67" s="165"/>
      <c r="AE67" s="165"/>
      <c r="AF67" s="165"/>
      <c r="AG67" s="165"/>
      <c r="AH67" s="165"/>
      <c r="AI67" s="165"/>
      <c r="AJ67" s="165"/>
      <c r="AK67" s="165"/>
      <c r="AL67" s="165"/>
      <c r="AM67" s="165"/>
      <c r="AN67" s="165"/>
      <c r="AO67" s="165"/>
      <c r="AP67" s="165"/>
      <c r="AQ67" s="165"/>
      <c r="AR67" s="165"/>
      <c r="AS67" s="165"/>
      <c r="AT67" s="165"/>
      <c r="AU67" s="165"/>
      <c r="AV67" s="165"/>
      <c r="AW67" s="165"/>
      <c r="AX67" s="165"/>
      <c r="AY67" s="165"/>
      <c r="AZ67" s="165"/>
      <c r="BA67" s="165"/>
      <c r="BB67" s="165"/>
      <c r="BC67" s="165"/>
      <c r="BD67" s="165"/>
      <c r="BE67" s="165"/>
      <c r="BF67" s="165"/>
      <c r="BG67" s="165"/>
      <c r="BH67" s="165"/>
      <c r="BI67" s="165"/>
      <c r="BJ67" s="165"/>
    </row>
    <row r="68" spans="1:62" x14ac:dyDescent="0.35">
      <c r="A68" s="72" t="s">
        <v>177</v>
      </c>
      <c r="B68" s="211">
        <v>30</v>
      </c>
      <c r="C68" s="165"/>
      <c r="D68" s="165"/>
      <c r="E68" s="165"/>
      <c r="F68" s="165"/>
      <c r="G68" s="165"/>
      <c r="H68" s="165"/>
      <c r="I68" s="165"/>
      <c r="J68" s="165"/>
      <c r="K68" s="165"/>
      <c r="L68" s="165"/>
      <c r="M68" s="165"/>
      <c r="N68" s="165"/>
      <c r="O68" s="165"/>
      <c r="P68" s="165"/>
      <c r="Q68" s="165"/>
      <c r="R68" s="165"/>
      <c r="S68" s="165"/>
      <c r="T68" s="165"/>
      <c r="U68" s="165"/>
      <c r="V68" s="165"/>
      <c r="W68" s="165"/>
      <c r="X68" s="165"/>
      <c r="Y68" s="165"/>
      <c r="Z68" s="165"/>
      <c r="AA68" s="165"/>
      <c r="AB68" s="165"/>
      <c r="AC68" s="165"/>
      <c r="AD68" s="165"/>
      <c r="AE68" s="165"/>
      <c r="AF68" s="165"/>
      <c r="AG68" s="165"/>
      <c r="AH68" s="165"/>
      <c r="AI68" s="165"/>
      <c r="AJ68" s="165"/>
      <c r="AK68" s="165"/>
      <c r="AL68" s="165"/>
      <c r="AM68" s="165"/>
      <c r="AN68" s="165"/>
      <c r="AO68" s="165"/>
      <c r="AP68" s="165"/>
      <c r="AQ68" s="165"/>
      <c r="AR68" s="165"/>
      <c r="AS68" s="165"/>
      <c r="AT68" s="165"/>
      <c r="AU68" s="165"/>
      <c r="AV68" s="165"/>
      <c r="AW68" s="165"/>
      <c r="AX68" s="165"/>
      <c r="AY68" s="165"/>
      <c r="AZ68" s="165"/>
      <c r="BA68" s="165"/>
      <c r="BB68" s="165"/>
      <c r="BC68" s="165"/>
      <c r="BD68" s="165"/>
      <c r="BE68" s="165"/>
      <c r="BF68" s="165"/>
      <c r="BG68" s="165"/>
      <c r="BH68" s="165"/>
      <c r="BI68" s="165"/>
      <c r="BJ68" s="165"/>
    </row>
    <row r="69" spans="1:62" x14ac:dyDescent="0.35">
      <c r="A69" s="72" t="s">
        <v>178</v>
      </c>
      <c r="B69" s="211">
        <v>30</v>
      </c>
      <c r="C69" s="165"/>
      <c r="D69" s="165"/>
      <c r="E69" s="165"/>
      <c r="F69" s="165"/>
      <c r="G69" s="165"/>
      <c r="H69" s="165"/>
      <c r="I69" s="165"/>
      <c r="J69" s="165"/>
      <c r="K69" s="165"/>
      <c r="L69" s="165"/>
      <c r="M69" s="165"/>
      <c r="N69" s="165"/>
      <c r="O69" s="165"/>
      <c r="P69" s="165"/>
      <c r="Q69" s="165"/>
      <c r="R69" s="165"/>
      <c r="S69" s="165"/>
      <c r="T69" s="165"/>
      <c r="U69" s="165"/>
      <c r="V69" s="165"/>
      <c r="W69" s="165"/>
      <c r="X69" s="165"/>
      <c r="Y69" s="165"/>
      <c r="Z69" s="165"/>
      <c r="AA69" s="165"/>
      <c r="AB69" s="165"/>
      <c r="AC69" s="165"/>
      <c r="AD69" s="165"/>
      <c r="AE69" s="165"/>
      <c r="AF69" s="165"/>
      <c r="AG69" s="165"/>
      <c r="AH69" s="165"/>
      <c r="AI69" s="165"/>
      <c r="AJ69" s="165"/>
      <c r="AK69" s="165"/>
      <c r="AL69" s="165"/>
      <c r="AM69" s="165"/>
      <c r="AN69" s="165"/>
      <c r="AO69" s="165"/>
      <c r="AP69" s="165"/>
      <c r="AQ69" s="165"/>
      <c r="AR69" s="165"/>
      <c r="AS69" s="165"/>
      <c r="AT69" s="165"/>
      <c r="AU69" s="165"/>
      <c r="AV69" s="165"/>
      <c r="AW69" s="165"/>
      <c r="AX69" s="165"/>
      <c r="AY69" s="165"/>
      <c r="AZ69" s="165"/>
      <c r="BA69" s="165"/>
      <c r="BB69" s="165"/>
      <c r="BC69" s="165"/>
      <c r="BD69" s="165"/>
      <c r="BE69" s="165"/>
      <c r="BF69" s="165"/>
      <c r="BG69" s="165"/>
      <c r="BH69" s="165"/>
      <c r="BI69" s="165"/>
      <c r="BJ69" s="165"/>
    </row>
    <row r="70" spans="1:62" x14ac:dyDescent="0.35">
      <c r="A70" s="72" t="s">
        <v>179</v>
      </c>
      <c r="B70" s="211">
        <v>30</v>
      </c>
      <c r="C70" s="165"/>
      <c r="D70" s="165"/>
      <c r="E70" s="165"/>
      <c r="F70" s="165"/>
      <c r="G70" s="165"/>
      <c r="H70" s="165"/>
      <c r="I70" s="165"/>
      <c r="J70" s="165"/>
      <c r="K70" s="165"/>
      <c r="L70" s="165"/>
      <c r="M70" s="165"/>
      <c r="N70" s="165"/>
      <c r="O70" s="165"/>
      <c r="P70" s="165"/>
      <c r="Q70" s="165"/>
      <c r="R70" s="165"/>
      <c r="S70" s="165"/>
      <c r="T70" s="165"/>
      <c r="U70" s="165"/>
      <c r="V70" s="165"/>
      <c r="W70" s="165"/>
      <c r="X70" s="165"/>
      <c r="Y70" s="165"/>
      <c r="Z70" s="165"/>
      <c r="AA70" s="165"/>
      <c r="AB70" s="165"/>
      <c r="AC70" s="165"/>
      <c r="AD70" s="165"/>
      <c r="AE70" s="165"/>
      <c r="AF70" s="165"/>
      <c r="AG70" s="165"/>
      <c r="AH70" s="165"/>
      <c r="AI70" s="165"/>
      <c r="AJ70" s="165"/>
      <c r="AK70" s="165"/>
      <c r="AL70" s="165"/>
      <c r="AM70" s="165"/>
      <c r="AN70" s="165"/>
      <c r="AO70" s="165"/>
      <c r="AP70" s="165"/>
      <c r="AQ70" s="165"/>
      <c r="AR70" s="165"/>
      <c r="AS70" s="165"/>
      <c r="AT70" s="165"/>
      <c r="AU70" s="165"/>
      <c r="AV70" s="165"/>
      <c r="AW70" s="165"/>
      <c r="AX70" s="165"/>
      <c r="AY70" s="165"/>
      <c r="AZ70" s="165"/>
      <c r="BA70" s="165"/>
      <c r="BB70" s="165"/>
      <c r="BC70" s="165"/>
      <c r="BD70" s="165"/>
      <c r="BE70" s="165"/>
      <c r="BF70" s="165"/>
      <c r="BG70" s="165"/>
      <c r="BH70" s="165"/>
      <c r="BI70" s="165"/>
      <c r="BJ70" s="165"/>
    </row>
    <row r="71" spans="1:62" x14ac:dyDescent="0.35">
      <c r="A71" s="72" t="s">
        <v>142</v>
      </c>
      <c r="B71" s="211">
        <v>30</v>
      </c>
      <c r="C71" s="165"/>
      <c r="D71" s="165"/>
      <c r="E71" s="165"/>
      <c r="F71" s="165"/>
      <c r="G71" s="165"/>
      <c r="H71" s="165"/>
      <c r="I71" s="165"/>
      <c r="J71" s="165"/>
      <c r="K71" s="165"/>
      <c r="L71" s="165"/>
      <c r="M71" s="165"/>
      <c r="N71" s="165"/>
      <c r="O71" s="165"/>
      <c r="P71" s="165"/>
      <c r="Q71" s="165"/>
      <c r="R71" s="165"/>
      <c r="S71" s="165"/>
      <c r="T71" s="165"/>
      <c r="U71" s="165"/>
      <c r="V71" s="165"/>
      <c r="W71" s="165"/>
      <c r="X71" s="165"/>
      <c r="Y71" s="165"/>
      <c r="Z71" s="165"/>
      <c r="AA71" s="165"/>
      <c r="AB71" s="165"/>
      <c r="AC71" s="165"/>
      <c r="AD71" s="165"/>
      <c r="AE71" s="165"/>
      <c r="AF71" s="165"/>
      <c r="AG71" s="165"/>
      <c r="AH71" s="165"/>
      <c r="AI71" s="165"/>
      <c r="AJ71" s="165"/>
      <c r="AK71" s="165"/>
      <c r="AL71" s="165"/>
      <c r="AM71" s="165"/>
      <c r="AN71" s="165"/>
      <c r="AO71" s="165"/>
      <c r="AP71" s="165"/>
      <c r="AQ71" s="165"/>
      <c r="AR71" s="165"/>
      <c r="AS71" s="165"/>
      <c r="AT71" s="165"/>
      <c r="AU71" s="165"/>
      <c r="AV71" s="165"/>
      <c r="AW71" s="165"/>
      <c r="AX71" s="165"/>
      <c r="AY71" s="165"/>
      <c r="AZ71" s="165"/>
      <c r="BA71" s="165"/>
      <c r="BB71" s="165"/>
      <c r="BC71" s="165"/>
      <c r="BD71" s="165"/>
      <c r="BE71" s="165"/>
      <c r="BF71" s="165"/>
      <c r="BG71" s="165"/>
      <c r="BH71" s="165"/>
      <c r="BI71" s="165"/>
      <c r="BJ71" s="165"/>
    </row>
    <row r="72" spans="1:62" x14ac:dyDescent="0.35">
      <c r="A72" s="72" t="s">
        <v>203</v>
      </c>
      <c r="B72" s="211">
        <v>30</v>
      </c>
      <c r="C72" s="165"/>
      <c r="D72" s="165"/>
      <c r="E72" s="165"/>
      <c r="F72" s="165"/>
      <c r="G72" s="165"/>
      <c r="H72" s="165"/>
      <c r="I72" s="165"/>
      <c r="J72" s="165"/>
      <c r="K72" s="165"/>
      <c r="L72" s="165"/>
      <c r="M72" s="165"/>
      <c r="N72" s="165"/>
      <c r="O72" s="165"/>
      <c r="P72" s="165"/>
      <c r="Q72" s="165"/>
      <c r="R72" s="165"/>
      <c r="S72" s="165"/>
      <c r="T72" s="165"/>
      <c r="U72" s="165"/>
      <c r="V72" s="165"/>
      <c r="W72" s="165"/>
      <c r="X72" s="165"/>
      <c r="Y72" s="165"/>
      <c r="Z72" s="165"/>
      <c r="AA72" s="165"/>
      <c r="AB72" s="165"/>
      <c r="AC72" s="165"/>
      <c r="AD72" s="165"/>
      <c r="AE72" s="165"/>
      <c r="AF72" s="165"/>
      <c r="AG72" s="165"/>
      <c r="AH72" s="165"/>
      <c r="AI72" s="165"/>
      <c r="AJ72" s="165"/>
      <c r="AK72" s="165"/>
      <c r="AL72" s="165"/>
      <c r="AM72" s="165"/>
      <c r="AN72" s="165"/>
      <c r="AO72" s="165"/>
      <c r="AP72" s="165"/>
      <c r="AQ72" s="165"/>
      <c r="AR72" s="165"/>
      <c r="AS72" s="165"/>
      <c r="AT72" s="165"/>
      <c r="AU72" s="165"/>
      <c r="AV72" s="165"/>
      <c r="AW72" s="165"/>
      <c r="AX72" s="165"/>
      <c r="AY72" s="165"/>
      <c r="AZ72" s="165"/>
      <c r="BA72" s="165"/>
      <c r="BB72" s="165"/>
      <c r="BC72" s="165"/>
      <c r="BD72" s="165"/>
      <c r="BE72" s="165"/>
      <c r="BF72" s="165"/>
      <c r="BG72" s="165"/>
      <c r="BH72" s="165"/>
      <c r="BI72" s="165"/>
      <c r="BJ72" s="165"/>
    </row>
    <row r="73" spans="1:62" x14ac:dyDescent="0.35">
      <c r="A73" s="72" t="s">
        <v>225</v>
      </c>
      <c r="B73" s="211">
        <v>30</v>
      </c>
      <c r="C73" s="165"/>
      <c r="D73" s="165"/>
      <c r="E73" s="165"/>
      <c r="F73" s="165"/>
      <c r="G73" s="165"/>
      <c r="H73" s="165"/>
      <c r="I73" s="165"/>
      <c r="J73" s="165"/>
      <c r="K73" s="165"/>
      <c r="L73" s="165"/>
      <c r="M73" s="165"/>
      <c r="N73" s="165"/>
      <c r="O73" s="165"/>
      <c r="P73" s="165"/>
      <c r="Q73" s="165"/>
      <c r="R73" s="165"/>
      <c r="S73" s="165"/>
      <c r="T73" s="165"/>
      <c r="U73" s="165"/>
      <c r="V73" s="165"/>
      <c r="W73" s="165"/>
      <c r="X73" s="165"/>
      <c r="Y73" s="165"/>
      <c r="Z73" s="165"/>
      <c r="AA73" s="165"/>
      <c r="AB73" s="165"/>
      <c r="AC73" s="165"/>
      <c r="AD73" s="165"/>
      <c r="AE73" s="165"/>
      <c r="AF73" s="165"/>
      <c r="AG73" s="165"/>
      <c r="AH73" s="165"/>
      <c r="AI73" s="165"/>
      <c r="AJ73" s="165"/>
      <c r="AK73" s="165"/>
      <c r="AL73" s="165"/>
      <c r="AM73" s="165"/>
      <c r="AN73" s="165"/>
      <c r="AO73" s="165"/>
      <c r="AP73" s="165"/>
      <c r="AQ73" s="165"/>
      <c r="AR73" s="165"/>
      <c r="AS73" s="165"/>
      <c r="AT73" s="165"/>
      <c r="AU73" s="165"/>
      <c r="AV73" s="165"/>
      <c r="AW73" s="165"/>
      <c r="AX73" s="165"/>
      <c r="AY73" s="165"/>
      <c r="AZ73" s="165"/>
      <c r="BA73" s="165"/>
      <c r="BB73" s="165"/>
      <c r="BC73" s="165"/>
      <c r="BD73" s="165"/>
      <c r="BE73" s="165"/>
      <c r="BF73" s="165"/>
      <c r="BG73" s="165"/>
      <c r="BH73" s="165"/>
      <c r="BI73" s="165"/>
      <c r="BJ73" s="165"/>
    </row>
    <row r="74" spans="1:62" x14ac:dyDescent="0.35">
      <c r="A74" s="72" t="s">
        <v>204</v>
      </c>
      <c r="B74" s="211">
        <v>30</v>
      </c>
      <c r="C74" s="165"/>
      <c r="D74" s="165"/>
      <c r="E74" s="165"/>
      <c r="F74" s="165"/>
      <c r="G74" s="165"/>
      <c r="H74" s="165"/>
      <c r="I74" s="165"/>
      <c r="J74" s="165"/>
      <c r="K74" s="165"/>
      <c r="L74" s="165"/>
      <c r="M74" s="165"/>
      <c r="N74" s="165"/>
      <c r="O74" s="165"/>
      <c r="P74" s="165"/>
      <c r="Q74" s="165"/>
      <c r="R74" s="165"/>
      <c r="S74" s="165"/>
      <c r="T74" s="165"/>
      <c r="U74" s="165"/>
      <c r="V74" s="165"/>
      <c r="W74" s="165"/>
      <c r="X74" s="165"/>
      <c r="Y74" s="165"/>
      <c r="Z74" s="165"/>
      <c r="AA74" s="165"/>
      <c r="AB74" s="165"/>
      <c r="AC74" s="165"/>
      <c r="AD74" s="165"/>
      <c r="AE74" s="165"/>
      <c r="AF74" s="165"/>
      <c r="AG74" s="165"/>
      <c r="AH74" s="165"/>
      <c r="AI74" s="165"/>
      <c r="AJ74" s="165"/>
      <c r="AK74" s="165"/>
      <c r="AL74" s="165"/>
      <c r="AM74" s="165"/>
      <c r="AN74" s="165"/>
      <c r="AO74" s="165"/>
      <c r="AP74" s="165"/>
      <c r="AQ74" s="165"/>
      <c r="AR74" s="165"/>
      <c r="AS74" s="165"/>
      <c r="AT74" s="165"/>
      <c r="AU74" s="165"/>
      <c r="AV74" s="165"/>
      <c r="AW74" s="165"/>
      <c r="AX74" s="165"/>
      <c r="AY74" s="165"/>
      <c r="AZ74" s="165"/>
      <c r="BA74" s="165"/>
      <c r="BB74" s="165"/>
      <c r="BC74" s="165"/>
      <c r="BD74" s="165"/>
      <c r="BE74" s="165"/>
      <c r="BF74" s="165"/>
      <c r="BG74" s="165"/>
      <c r="BH74" s="165"/>
      <c r="BI74" s="165"/>
      <c r="BJ74" s="165"/>
    </row>
    <row r="75" spans="1:62" x14ac:dyDescent="0.35">
      <c r="A75" s="72" t="s">
        <v>146</v>
      </c>
      <c r="B75" s="211">
        <v>30</v>
      </c>
      <c r="C75" s="165"/>
      <c r="D75" s="165"/>
      <c r="E75" s="165"/>
      <c r="F75" s="165"/>
      <c r="G75" s="165"/>
      <c r="H75" s="165"/>
      <c r="I75" s="165"/>
      <c r="J75" s="165"/>
      <c r="K75" s="165"/>
      <c r="L75" s="165"/>
      <c r="M75" s="165"/>
      <c r="N75" s="165"/>
      <c r="O75" s="165"/>
      <c r="P75" s="165"/>
      <c r="Q75" s="165"/>
      <c r="R75" s="165"/>
      <c r="S75" s="165"/>
      <c r="T75" s="165"/>
      <c r="U75" s="165"/>
      <c r="V75" s="165"/>
      <c r="W75" s="165"/>
      <c r="X75" s="165"/>
      <c r="Y75" s="165"/>
      <c r="Z75" s="165"/>
      <c r="AA75" s="165"/>
      <c r="AB75" s="165"/>
      <c r="AC75" s="165"/>
      <c r="AD75" s="165"/>
      <c r="AE75" s="165"/>
      <c r="AF75" s="165"/>
      <c r="AG75" s="165"/>
      <c r="AH75" s="165"/>
      <c r="AI75" s="165"/>
      <c r="AJ75" s="165"/>
      <c r="AK75" s="165"/>
      <c r="AL75" s="165"/>
      <c r="AM75" s="165"/>
      <c r="AN75" s="165"/>
      <c r="AO75" s="165"/>
      <c r="AP75" s="165"/>
      <c r="AQ75" s="165"/>
      <c r="AR75" s="165"/>
      <c r="AS75" s="165"/>
      <c r="AT75" s="165"/>
      <c r="AU75" s="165"/>
      <c r="AV75" s="165"/>
      <c r="AW75" s="165"/>
      <c r="AX75" s="165"/>
      <c r="AY75" s="165"/>
      <c r="AZ75" s="165"/>
      <c r="BA75" s="165"/>
      <c r="BB75" s="165"/>
      <c r="BC75" s="165"/>
      <c r="BD75" s="165"/>
      <c r="BE75" s="165"/>
      <c r="BF75" s="165"/>
      <c r="BG75" s="165"/>
      <c r="BH75" s="165"/>
      <c r="BI75" s="165"/>
      <c r="BJ75" s="165"/>
    </row>
    <row r="76" spans="1:62" x14ac:dyDescent="0.35">
      <c r="A76" s="72" t="s">
        <v>205</v>
      </c>
      <c r="B76" s="211">
        <v>30</v>
      </c>
      <c r="C76" s="165"/>
      <c r="D76" s="165"/>
      <c r="E76" s="165"/>
      <c r="F76" s="165"/>
      <c r="G76" s="165"/>
      <c r="H76" s="165"/>
      <c r="I76" s="165"/>
      <c r="J76" s="165"/>
      <c r="K76" s="165"/>
      <c r="L76" s="165"/>
      <c r="M76" s="165"/>
      <c r="N76" s="165"/>
      <c r="O76" s="165"/>
      <c r="P76" s="165"/>
      <c r="Q76" s="165"/>
      <c r="R76" s="165"/>
      <c r="S76" s="165"/>
      <c r="T76" s="165"/>
      <c r="U76" s="165"/>
      <c r="V76" s="165"/>
      <c r="W76" s="165"/>
      <c r="X76" s="165"/>
      <c r="Y76" s="165"/>
      <c r="Z76" s="165"/>
      <c r="AA76" s="165"/>
      <c r="AB76" s="165"/>
      <c r="AC76" s="165"/>
      <c r="AD76" s="165"/>
      <c r="AE76" s="165"/>
      <c r="AF76" s="165"/>
      <c r="AG76" s="165"/>
      <c r="AH76" s="165"/>
      <c r="AI76" s="165"/>
      <c r="AJ76" s="165"/>
      <c r="AK76" s="165"/>
      <c r="AL76" s="165"/>
      <c r="AM76" s="165"/>
      <c r="AN76" s="165"/>
      <c r="AO76" s="165"/>
      <c r="AP76" s="165"/>
      <c r="AQ76" s="165"/>
      <c r="AR76" s="165"/>
      <c r="AS76" s="165"/>
      <c r="AT76" s="165"/>
      <c r="AU76" s="165"/>
      <c r="AV76" s="165"/>
      <c r="AW76" s="165"/>
      <c r="AX76" s="165"/>
      <c r="AY76" s="165"/>
      <c r="AZ76" s="165"/>
      <c r="BA76" s="165"/>
      <c r="BB76" s="165"/>
      <c r="BC76" s="165"/>
      <c r="BD76" s="165"/>
      <c r="BE76" s="165"/>
      <c r="BF76" s="165"/>
      <c r="BG76" s="165"/>
      <c r="BH76" s="165"/>
      <c r="BI76" s="165"/>
      <c r="BJ76" s="165"/>
    </row>
    <row r="77" spans="1:62" x14ac:dyDescent="0.35">
      <c r="A77" s="72" t="s">
        <v>148</v>
      </c>
      <c r="B77" s="211">
        <v>30</v>
      </c>
      <c r="C77" s="165"/>
      <c r="D77" s="165"/>
      <c r="E77" s="165"/>
      <c r="F77" s="165"/>
      <c r="G77" s="165"/>
      <c r="H77" s="165"/>
      <c r="I77" s="165"/>
      <c r="J77" s="165"/>
      <c r="K77" s="165"/>
      <c r="L77" s="165"/>
      <c r="M77" s="165"/>
      <c r="N77" s="165"/>
      <c r="O77" s="165"/>
      <c r="P77" s="165"/>
      <c r="Q77" s="165"/>
      <c r="R77" s="165"/>
      <c r="S77" s="165"/>
      <c r="T77" s="165"/>
      <c r="U77" s="165"/>
      <c r="V77" s="165"/>
      <c r="W77" s="165"/>
      <c r="X77" s="165"/>
      <c r="Y77" s="165"/>
      <c r="Z77" s="165"/>
      <c r="AA77" s="165"/>
      <c r="AB77" s="165"/>
      <c r="AC77" s="165"/>
      <c r="AD77" s="165"/>
      <c r="AE77" s="165"/>
      <c r="AF77" s="165"/>
      <c r="AG77" s="165"/>
      <c r="AH77" s="165"/>
      <c r="AI77" s="165"/>
      <c r="AJ77" s="165"/>
      <c r="AK77" s="165"/>
      <c r="AL77" s="165"/>
      <c r="AM77" s="165"/>
      <c r="AN77" s="165"/>
      <c r="AO77" s="165"/>
      <c r="AP77" s="165"/>
      <c r="AQ77" s="165"/>
      <c r="AR77" s="165"/>
      <c r="AS77" s="165"/>
      <c r="AT77" s="165"/>
      <c r="AU77" s="165"/>
      <c r="AV77" s="165"/>
      <c r="AW77" s="165"/>
      <c r="AX77" s="165"/>
      <c r="AY77" s="165"/>
      <c r="AZ77" s="165"/>
      <c r="BA77" s="165"/>
      <c r="BB77" s="165"/>
      <c r="BC77" s="165"/>
      <c r="BD77" s="165"/>
      <c r="BE77" s="165"/>
      <c r="BF77" s="165"/>
      <c r="BG77" s="165"/>
      <c r="BH77" s="165"/>
      <c r="BI77" s="165"/>
      <c r="BJ77" s="165"/>
    </row>
    <row r="78" spans="1:62" x14ac:dyDescent="0.35">
      <c r="A78" s="72" t="s">
        <v>149</v>
      </c>
      <c r="B78" s="211">
        <v>30</v>
      </c>
      <c r="C78" s="165"/>
      <c r="D78" s="165"/>
      <c r="E78" s="165"/>
      <c r="F78" s="165"/>
      <c r="G78" s="165"/>
      <c r="H78" s="165"/>
      <c r="I78" s="165"/>
      <c r="J78" s="165"/>
      <c r="K78" s="165"/>
      <c r="L78" s="165"/>
      <c r="M78" s="165"/>
      <c r="N78" s="165"/>
      <c r="O78" s="165"/>
      <c r="P78" s="165"/>
      <c r="Q78" s="165"/>
      <c r="R78" s="165"/>
      <c r="S78" s="165"/>
      <c r="T78" s="165"/>
      <c r="U78" s="165"/>
      <c r="V78" s="165"/>
      <c r="W78" s="165"/>
      <c r="X78" s="165"/>
      <c r="Y78" s="165"/>
      <c r="Z78" s="165"/>
      <c r="AA78" s="165"/>
      <c r="AB78" s="165"/>
      <c r="AC78" s="165"/>
      <c r="AD78" s="165"/>
      <c r="AE78" s="165"/>
      <c r="AF78" s="165"/>
      <c r="AG78" s="165"/>
      <c r="AH78" s="165"/>
      <c r="AI78" s="165"/>
      <c r="AJ78" s="165"/>
      <c r="AK78" s="165"/>
      <c r="AL78" s="165"/>
      <c r="AM78" s="165"/>
      <c r="AN78" s="165"/>
      <c r="AO78" s="165"/>
      <c r="AP78" s="165"/>
      <c r="AQ78" s="165"/>
      <c r="AR78" s="165"/>
      <c r="AS78" s="165"/>
      <c r="AT78" s="165"/>
      <c r="AU78" s="165"/>
      <c r="AV78" s="165"/>
      <c r="AW78" s="165"/>
      <c r="AX78" s="165"/>
      <c r="AY78" s="165"/>
      <c r="AZ78" s="165"/>
      <c r="BA78" s="165"/>
      <c r="BB78" s="165"/>
      <c r="BC78" s="165"/>
      <c r="BD78" s="165"/>
      <c r="BE78" s="165"/>
      <c r="BF78" s="165"/>
      <c r="BG78" s="165"/>
      <c r="BH78" s="165"/>
      <c r="BI78" s="165"/>
      <c r="BJ78" s="165"/>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C000"/>
  </sheetPr>
  <dimension ref="A1:BK505"/>
  <sheetViews>
    <sheetView topLeftCell="A355" zoomScale="55" zoomScaleNormal="55" workbookViewId="0">
      <selection activeCell="C432" sqref="C432"/>
    </sheetView>
  </sheetViews>
  <sheetFormatPr baseColWidth="10" defaultColWidth="11.453125" defaultRowHeight="14.5" x14ac:dyDescent="0.35"/>
  <cols>
    <col min="1" max="1" width="110" customWidth="1"/>
    <col min="2" max="2" width="80.08984375" customWidth="1"/>
    <col min="3" max="3" width="78" customWidth="1"/>
    <col min="4" max="4" width="49" customWidth="1"/>
    <col min="5" max="5" width="57.453125" customWidth="1"/>
    <col min="6" max="6" width="50.36328125" customWidth="1"/>
    <col min="7" max="7" width="30" bestFit="1" customWidth="1"/>
    <col min="8" max="8" width="35.6328125" bestFit="1" customWidth="1"/>
    <col min="9" max="9" width="20.6328125" bestFit="1" customWidth="1"/>
    <col min="10" max="10" width="30.08984375" bestFit="1" customWidth="1"/>
    <col min="38" max="38" width="65.36328125" style="4" customWidth="1"/>
  </cols>
  <sheetData>
    <row r="1" spans="1:10" ht="26" x14ac:dyDescent="0.6">
      <c r="C1" s="100" t="s">
        <v>532</v>
      </c>
    </row>
    <row r="2" spans="1:10" ht="21" customHeight="1" x14ac:dyDescent="0.35">
      <c r="A2" s="103" t="s">
        <v>543</v>
      </c>
    </row>
    <row r="3" spans="1:10" ht="21" customHeight="1" x14ac:dyDescent="0.35"/>
    <row r="4" spans="1:10" x14ac:dyDescent="0.35">
      <c r="A4" s="330" t="s">
        <v>1201</v>
      </c>
      <c r="B4" s="165"/>
      <c r="C4" s="165"/>
      <c r="D4" s="165"/>
      <c r="E4" s="165"/>
      <c r="F4" s="165"/>
      <c r="G4" s="165"/>
      <c r="H4" s="165"/>
      <c r="I4" s="165"/>
      <c r="J4" s="165"/>
    </row>
    <row r="5" spans="1:10" x14ac:dyDescent="0.35">
      <c r="A5" s="166"/>
      <c r="B5" s="165"/>
      <c r="C5" s="165"/>
      <c r="D5" s="165"/>
      <c r="E5" s="165"/>
      <c r="F5" s="165"/>
      <c r="G5" s="165"/>
      <c r="H5" s="165"/>
      <c r="I5" s="165"/>
      <c r="J5" s="165"/>
    </row>
    <row r="6" spans="1:10" x14ac:dyDescent="0.35">
      <c r="A6" s="119" t="s">
        <v>1004</v>
      </c>
      <c r="B6" s="90" t="s">
        <v>1005</v>
      </c>
      <c r="C6" s="165"/>
      <c r="D6" s="165"/>
      <c r="E6" s="165"/>
      <c r="F6" s="165"/>
      <c r="G6" s="165"/>
      <c r="H6" s="165"/>
      <c r="I6" s="165"/>
      <c r="J6" s="165"/>
    </row>
    <row r="7" spans="1:10" x14ac:dyDescent="0.35">
      <c r="A7" s="127" t="s">
        <v>506</v>
      </c>
      <c r="B7" s="101" t="s">
        <v>30</v>
      </c>
      <c r="C7" s="165"/>
      <c r="D7" s="165"/>
      <c r="E7" s="165"/>
      <c r="F7" s="165"/>
      <c r="G7" s="165"/>
      <c r="H7" s="165"/>
      <c r="I7" s="165"/>
      <c r="J7" s="165"/>
    </row>
    <row r="8" spans="1:10" x14ac:dyDescent="0.35">
      <c r="A8" s="127" t="s">
        <v>186</v>
      </c>
      <c r="B8" s="58">
        <v>2025</v>
      </c>
      <c r="C8" s="165"/>
      <c r="D8" s="165"/>
      <c r="E8" s="165"/>
      <c r="F8" s="165"/>
      <c r="G8" s="165"/>
      <c r="H8" s="165"/>
      <c r="I8" s="165"/>
      <c r="J8" s="165"/>
    </row>
    <row r="9" spans="1:10" x14ac:dyDescent="0.35">
      <c r="A9" s="175"/>
      <c r="B9" s="84"/>
      <c r="C9" s="165"/>
      <c r="D9" s="165"/>
      <c r="E9" s="165"/>
      <c r="F9" s="165"/>
      <c r="G9" s="165"/>
      <c r="H9" s="165"/>
      <c r="I9" s="165"/>
      <c r="J9" s="165"/>
    </row>
    <row r="10" spans="1:10" x14ac:dyDescent="0.35">
      <c r="A10" s="144" t="s">
        <v>1438</v>
      </c>
      <c r="B10" s="340"/>
      <c r="C10" s="165"/>
      <c r="D10" s="165"/>
      <c r="E10" s="165"/>
      <c r="F10" s="165"/>
      <c r="G10" s="165"/>
      <c r="H10" s="165"/>
      <c r="I10" s="165"/>
      <c r="J10" s="165"/>
    </row>
    <row r="11" spans="1:10" x14ac:dyDescent="0.35">
      <c r="A11" s="127" t="s">
        <v>1006</v>
      </c>
      <c r="B11" s="101" t="s">
        <v>186</v>
      </c>
      <c r="C11" s="165"/>
      <c r="D11" s="165"/>
      <c r="E11" s="165"/>
      <c r="F11" s="165"/>
      <c r="G11" s="165"/>
      <c r="H11" s="165"/>
      <c r="I11" s="165"/>
      <c r="J11" s="165"/>
    </row>
    <row r="12" spans="1:10" x14ac:dyDescent="0.35">
      <c r="A12" s="32" t="s">
        <v>153</v>
      </c>
      <c r="B12" s="299">
        <v>-1.2951957340638002E-2</v>
      </c>
      <c r="C12" s="165"/>
      <c r="D12" s="165"/>
      <c r="E12" s="165"/>
      <c r="F12" s="165"/>
      <c r="G12" s="165"/>
      <c r="H12" s="165"/>
      <c r="I12" s="165"/>
      <c r="J12" s="165"/>
    </row>
    <row r="13" spans="1:10" x14ac:dyDescent="0.35">
      <c r="A13" s="32" t="s">
        <v>154</v>
      </c>
      <c r="B13" s="299">
        <v>-1.6247237205441169E-2</v>
      </c>
      <c r="C13" s="165"/>
      <c r="D13" s="165"/>
      <c r="E13" s="165"/>
      <c r="F13" s="165"/>
      <c r="G13" s="165"/>
      <c r="H13" s="165"/>
      <c r="I13" s="165"/>
      <c r="J13" s="165"/>
    </row>
    <row r="14" spans="1:10" x14ac:dyDescent="0.35">
      <c r="A14" s="32" t="s">
        <v>155</v>
      </c>
      <c r="B14" s="299">
        <v>-2.610106861950829E-2</v>
      </c>
      <c r="C14" s="165"/>
      <c r="D14" s="165"/>
      <c r="E14" s="165"/>
      <c r="F14" s="165"/>
      <c r="G14" s="165"/>
      <c r="H14" s="165"/>
      <c r="I14" s="165"/>
      <c r="J14" s="165"/>
    </row>
    <row r="15" spans="1:10" x14ac:dyDescent="0.35">
      <c r="A15" s="32" t="s">
        <v>156</v>
      </c>
      <c r="B15" s="299">
        <v>-1.3841854317380945E-2</v>
      </c>
      <c r="C15" s="165"/>
      <c r="D15" s="165"/>
      <c r="E15" s="165"/>
      <c r="F15" s="165"/>
      <c r="G15" s="165"/>
      <c r="H15" s="165"/>
      <c r="I15" s="165"/>
      <c r="J15" s="165"/>
    </row>
    <row r="16" spans="1:10" x14ac:dyDescent="0.35">
      <c r="A16" s="32" t="s">
        <v>157</v>
      </c>
      <c r="B16" s="299">
        <v>-1.3548258519338111E-2</v>
      </c>
      <c r="C16" s="165"/>
      <c r="D16" s="165"/>
      <c r="E16" s="165"/>
      <c r="F16" s="165"/>
      <c r="G16" s="165"/>
      <c r="H16" s="165"/>
      <c r="I16" s="165"/>
      <c r="J16" s="165"/>
    </row>
    <row r="17" spans="1:10" x14ac:dyDescent="0.35">
      <c r="A17" s="32" t="s">
        <v>158</v>
      </c>
      <c r="B17" s="299">
        <v>-2.6193395701882775E-2</v>
      </c>
      <c r="C17" s="165"/>
      <c r="D17" s="165"/>
      <c r="E17" s="165"/>
      <c r="F17" s="165"/>
      <c r="G17" s="165"/>
      <c r="H17" s="165"/>
      <c r="I17" s="165"/>
      <c r="J17" s="165"/>
    </row>
    <row r="18" spans="1:10" x14ac:dyDescent="0.35">
      <c r="A18" s="32" t="s">
        <v>159</v>
      </c>
      <c r="B18" s="299">
        <v>-1.9359894107536916E-2</v>
      </c>
      <c r="C18" s="165"/>
      <c r="D18" s="165"/>
      <c r="E18" s="165"/>
      <c r="F18" s="165"/>
      <c r="G18" s="165"/>
      <c r="H18" s="165"/>
      <c r="I18" s="165"/>
      <c r="J18" s="165"/>
    </row>
    <row r="19" spans="1:10" x14ac:dyDescent="0.35">
      <c r="A19" s="32" t="s">
        <v>160</v>
      </c>
      <c r="B19" s="299">
        <v>-2.1644366319210708E-2</v>
      </c>
      <c r="C19" s="165"/>
      <c r="D19" s="165"/>
      <c r="E19" s="165"/>
      <c r="F19" s="165"/>
      <c r="G19" s="165"/>
      <c r="H19" s="165"/>
      <c r="I19" s="165"/>
      <c r="J19" s="165"/>
    </row>
    <row r="20" spans="1:10" x14ac:dyDescent="0.35">
      <c r="A20" s="32" t="s">
        <v>161</v>
      </c>
      <c r="B20" s="299">
        <v>-8.8954164895729878E-3</v>
      </c>
      <c r="C20" s="165"/>
      <c r="D20" s="165"/>
      <c r="E20" s="165"/>
      <c r="F20" s="165"/>
      <c r="G20" s="165"/>
      <c r="H20" s="165"/>
      <c r="I20" s="165"/>
      <c r="J20" s="165"/>
    </row>
    <row r="21" spans="1:10" x14ac:dyDescent="0.35">
      <c r="A21" s="32" t="s">
        <v>162</v>
      </c>
      <c r="B21" s="299">
        <v>-1.8253530103066164E-2</v>
      </c>
      <c r="C21" s="165"/>
      <c r="D21" s="165"/>
      <c r="E21" s="165"/>
      <c r="F21" s="165"/>
      <c r="G21" s="165"/>
      <c r="H21" s="165"/>
      <c r="I21" s="165"/>
      <c r="J21" s="165"/>
    </row>
    <row r="22" spans="1:10" x14ac:dyDescent="0.35">
      <c r="A22" s="32" t="s">
        <v>163</v>
      </c>
      <c r="B22" s="299">
        <v>-1.6476174252069611E-2</v>
      </c>
      <c r="C22" s="165"/>
      <c r="D22" s="165"/>
      <c r="E22" s="165"/>
      <c r="F22" s="165"/>
      <c r="G22" s="165"/>
      <c r="H22" s="165"/>
      <c r="I22" s="165"/>
      <c r="J22" s="165"/>
    </row>
    <row r="23" spans="1:10" x14ac:dyDescent="0.35">
      <c r="A23" s="32" t="s">
        <v>164</v>
      </c>
      <c r="B23" s="299">
        <v>-6.6783922379983667E-3</v>
      </c>
      <c r="C23" s="165"/>
      <c r="D23" s="165"/>
      <c r="E23" s="165"/>
      <c r="F23" s="165"/>
      <c r="G23" s="165"/>
      <c r="H23" s="165"/>
      <c r="I23" s="165"/>
      <c r="J23" s="165"/>
    </row>
    <row r="24" spans="1:10" x14ac:dyDescent="0.35">
      <c r="A24" s="32" t="s">
        <v>165</v>
      </c>
      <c r="B24" s="299">
        <v>-1.8585025746312177E-2</v>
      </c>
      <c r="C24" s="165"/>
      <c r="D24" s="165"/>
      <c r="E24" s="165"/>
      <c r="F24" s="165"/>
      <c r="G24" s="165"/>
      <c r="H24" s="165"/>
      <c r="I24" s="165"/>
      <c r="J24" s="165"/>
    </row>
    <row r="25" spans="1:10" x14ac:dyDescent="0.35">
      <c r="A25" s="32" t="s">
        <v>166</v>
      </c>
      <c r="B25" s="299">
        <v>-4.2898284491085015E-2</v>
      </c>
      <c r="C25" s="165"/>
      <c r="D25" s="165"/>
      <c r="E25" s="165"/>
      <c r="F25" s="165"/>
      <c r="G25" s="165"/>
      <c r="H25" s="165"/>
      <c r="I25" s="165"/>
      <c r="J25" s="165"/>
    </row>
    <row r="26" spans="1:10" x14ac:dyDescent="0.35">
      <c r="A26" s="32" t="s">
        <v>167</v>
      </c>
      <c r="B26" s="299">
        <v>-1.2123069527760714E-2</v>
      </c>
      <c r="C26" s="165"/>
      <c r="D26" s="165"/>
      <c r="E26" s="165"/>
      <c r="F26" s="165"/>
      <c r="G26" s="165"/>
      <c r="H26" s="165"/>
      <c r="I26" s="165"/>
      <c r="J26" s="165"/>
    </row>
    <row r="27" spans="1:10" x14ac:dyDescent="0.35">
      <c r="A27" s="32" t="s">
        <v>168</v>
      </c>
      <c r="B27" s="299">
        <v>-1.7857083830342211E-2</v>
      </c>
      <c r="C27" s="165"/>
      <c r="D27" s="165"/>
      <c r="E27" s="165"/>
      <c r="F27" s="165"/>
      <c r="G27" s="165"/>
      <c r="H27" s="165"/>
      <c r="I27" s="165"/>
      <c r="J27" s="165"/>
    </row>
    <row r="28" spans="1:10" x14ac:dyDescent="0.35">
      <c r="A28" s="32" t="s">
        <v>169</v>
      </c>
      <c r="B28" s="299">
        <v>-1.5764705797980304E-2</v>
      </c>
      <c r="C28" s="165"/>
      <c r="D28" s="165"/>
      <c r="E28" s="165"/>
      <c r="F28" s="165"/>
      <c r="G28" s="165"/>
      <c r="H28" s="165"/>
      <c r="I28" s="165"/>
      <c r="J28" s="165"/>
    </row>
    <row r="29" spans="1:10" x14ac:dyDescent="0.35">
      <c r="A29" s="32" t="s">
        <v>170</v>
      </c>
      <c r="B29" s="299">
        <v>-3.0698341141067811E-2</v>
      </c>
      <c r="C29" s="165"/>
      <c r="D29" s="165"/>
      <c r="E29" s="165"/>
      <c r="F29" s="165"/>
      <c r="G29" s="165"/>
      <c r="H29" s="165"/>
      <c r="I29" s="165"/>
      <c r="J29" s="165"/>
    </row>
    <row r="30" spans="1:10" x14ac:dyDescent="0.35">
      <c r="A30" s="32" t="s">
        <v>171</v>
      </c>
      <c r="B30" s="299">
        <v>-1.7024044168429855E-2</v>
      </c>
      <c r="C30" s="165"/>
      <c r="D30" s="165"/>
      <c r="E30" s="165"/>
      <c r="F30" s="165"/>
      <c r="G30" s="165"/>
      <c r="H30" s="165"/>
      <c r="I30" s="165"/>
      <c r="J30" s="165"/>
    </row>
    <row r="31" spans="1:10" x14ac:dyDescent="0.35">
      <c r="A31" s="32" t="s">
        <v>172</v>
      </c>
      <c r="B31" s="299">
        <v>-1.9961924689372048E-2</v>
      </c>
      <c r="C31" s="165"/>
      <c r="D31" s="165"/>
      <c r="E31" s="165"/>
      <c r="F31" s="165"/>
      <c r="G31" s="165"/>
      <c r="H31" s="165"/>
      <c r="I31" s="165"/>
      <c r="J31" s="165"/>
    </row>
    <row r="32" spans="1:10" x14ac:dyDescent="0.35">
      <c r="A32" s="32" t="s">
        <v>173</v>
      </c>
      <c r="B32" s="299">
        <v>-2.5644769282755657E-2</v>
      </c>
      <c r="C32" s="165"/>
      <c r="D32" s="165"/>
      <c r="E32" s="165"/>
      <c r="F32" s="165"/>
      <c r="G32" s="165"/>
      <c r="H32" s="165"/>
      <c r="I32" s="165"/>
      <c r="J32" s="165"/>
    </row>
    <row r="33" spans="1:10" x14ac:dyDescent="0.35">
      <c r="A33" s="32" t="s">
        <v>174</v>
      </c>
      <c r="B33" s="299">
        <v>-1.6341161035852748E-2</v>
      </c>
      <c r="C33" s="165"/>
      <c r="D33" s="165"/>
      <c r="E33" s="165"/>
      <c r="F33" s="165"/>
      <c r="G33" s="165"/>
      <c r="H33" s="165"/>
      <c r="I33" s="165"/>
      <c r="J33" s="165"/>
    </row>
    <row r="34" spans="1:10" x14ac:dyDescent="0.35">
      <c r="A34" s="32" t="s">
        <v>175</v>
      </c>
      <c r="B34" s="299">
        <v>-3.3530874287578713E-2</v>
      </c>
      <c r="C34" s="165"/>
      <c r="D34" s="165"/>
      <c r="E34" s="165"/>
      <c r="F34" s="165"/>
      <c r="G34" s="165"/>
      <c r="H34" s="165"/>
      <c r="I34" s="165"/>
      <c r="J34" s="165"/>
    </row>
    <row r="35" spans="1:10" x14ac:dyDescent="0.35">
      <c r="A35" s="32" t="s">
        <v>176</v>
      </c>
      <c r="B35" s="299">
        <v>-3.3317450807025507E-2</v>
      </c>
      <c r="C35" s="165"/>
      <c r="D35" s="165"/>
      <c r="E35" s="165"/>
      <c r="F35" s="165"/>
      <c r="G35" s="165"/>
      <c r="H35" s="165"/>
      <c r="I35" s="165"/>
      <c r="J35" s="165"/>
    </row>
    <row r="36" spans="1:10" x14ac:dyDescent="0.35">
      <c r="A36" s="32" t="s">
        <v>177</v>
      </c>
      <c r="B36" s="299">
        <v>-2.1987183486326101E-2</v>
      </c>
      <c r="C36" s="165"/>
      <c r="D36" s="165"/>
      <c r="E36" s="165"/>
      <c r="F36" s="165"/>
      <c r="G36" s="165"/>
      <c r="H36" s="165"/>
      <c r="I36" s="165"/>
      <c r="J36" s="165"/>
    </row>
    <row r="37" spans="1:10" x14ac:dyDescent="0.35">
      <c r="A37" s="32" t="s">
        <v>178</v>
      </c>
      <c r="B37" s="299">
        <v>-2.1199468953682861E-2</v>
      </c>
      <c r="C37" s="165"/>
      <c r="D37" s="165"/>
      <c r="E37" s="165"/>
      <c r="F37" s="165"/>
      <c r="G37" s="165"/>
      <c r="H37" s="165"/>
      <c r="I37" s="165"/>
      <c r="J37" s="165"/>
    </row>
    <row r="38" spans="1:10" x14ac:dyDescent="0.35">
      <c r="A38" s="32" t="s">
        <v>179</v>
      </c>
      <c r="B38" s="299">
        <v>-2.3325736458819052E-2</v>
      </c>
      <c r="C38" s="165"/>
      <c r="D38" s="165"/>
      <c r="E38" s="165"/>
      <c r="F38" s="165"/>
      <c r="G38" s="165"/>
      <c r="H38" s="165"/>
      <c r="I38" s="165"/>
      <c r="J38" s="165"/>
    </row>
    <row r="39" spans="1:10" x14ac:dyDescent="0.35">
      <c r="A39" s="32" t="s">
        <v>142</v>
      </c>
      <c r="B39" s="299">
        <v>-2.2049243042687971E-2</v>
      </c>
      <c r="C39" s="165"/>
      <c r="D39" s="165"/>
      <c r="E39" s="165"/>
      <c r="F39" s="165"/>
      <c r="G39" s="165"/>
      <c r="H39" s="165"/>
      <c r="I39" s="165"/>
      <c r="J39" s="165"/>
    </row>
    <row r="40" spans="1:10" x14ac:dyDescent="0.35">
      <c r="A40" s="32" t="s">
        <v>203</v>
      </c>
      <c r="B40" s="299">
        <v>-4.4483664181500106E-2</v>
      </c>
      <c r="C40" s="165"/>
      <c r="D40" s="165"/>
      <c r="E40" s="165"/>
      <c r="F40" s="165"/>
      <c r="G40" s="165"/>
      <c r="H40" s="165"/>
      <c r="I40" s="165"/>
      <c r="J40" s="165"/>
    </row>
    <row r="41" spans="1:10" x14ac:dyDescent="0.35">
      <c r="A41" s="32" t="s">
        <v>225</v>
      </c>
      <c r="B41" s="299">
        <v>-2.1296261493901188E-2</v>
      </c>
      <c r="C41" s="165"/>
      <c r="D41" s="165"/>
      <c r="E41" s="165"/>
      <c r="F41" s="165"/>
      <c r="G41" s="165"/>
      <c r="H41" s="165"/>
      <c r="I41" s="165"/>
      <c r="J41" s="165"/>
    </row>
    <row r="42" spans="1:10" x14ac:dyDescent="0.35">
      <c r="A42" s="32" t="s">
        <v>204</v>
      </c>
      <c r="B42" s="299">
        <v>-1.8490767732041082E-2</v>
      </c>
      <c r="C42" s="165"/>
      <c r="D42" s="165"/>
      <c r="E42" s="165"/>
      <c r="F42" s="165"/>
      <c r="G42" s="165"/>
      <c r="H42" s="165"/>
      <c r="I42" s="165"/>
      <c r="J42" s="165"/>
    </row>
    <row r="43" spans="1:10" x14ac:dyDescent="0.35">
      <c r="A43" s="32" t="s">
        <v>146</v>
      </c>
      <c r="B43" s="299">
        <v>-3.4041449305640542E-3</v>
      </c>
      <c r="C43" s="165"/>
      <c r="D43" s="165"/>
      <c r="E43" s="165"/>
      <c r="F43" s="165"/>
      <c r="G43" s="165"/>
      <c r="H43" s="165"/>
      <c r="I43" s="165"/>
      <c r="J43" s="165"/>
    </row>
    <row r="44" spans="1:10" x14ac:dyDescent="0.35">
      <c r="A44" s="32" t="s">
        <v>205</v>
      </c>
      <c r="B44" s="299">
        <v>-9.5706377588800594E-3</v>
      </c>
      <c r="C44" s="165"/>
      <c r="D44" s="165"/>
      <c r="E44" s="165"/>
      <c r="F44" s="165"/>
      <c r="G44" s="165"/>
      <c r="H44" s="165"/>
      <c r="I44" s="165"/>
      <c r="J44" s="165"/>
    </row>
    <row r="45" spans="1:10" x14ac:dyDescent="0.35">
      <c r="A45" s="32" t="s">
        <v>148</v>
      </c>
      <c r="B45" s="299">
        <v>-1.5537777878067411E-2</v>
      </c>
      <c r="C45" s="165"/>
      <c r="D45" s="165"/>
      <c r="E45" s="165"/>
      <c r="F45" s="165"/>
      <c r="G45" s="165"/>
      <c r="H45" s="165"/>
      <c r="I45" s="165"/>
      <c r="J45" s="165"/>
    </row>
    <row r="46" spans="1:10" x14ac:dyDescent="0.35">
      <c r="A46" s="32" t="s">
        <v>149</v>
      </c>
      <c r="B46" s="299">
        <v>-1.5768324757807938E-2</v>
      </c>
      <c r="C46" s="165"/>
      <c r="D46" s="165"/>
      <c r="E46" s="165"/>
      <c r="F46" s="165"/>
      <c r="G46" s="165"/>
      <c r="H46" s="165"/>
      <c r="I46" s="165"/>
      <c r="J46" s="165"/>
    </row>
    <row r="47" spans="1:10" x14ac:dyDescent="0.35">
      <c r="A47" s="166"/>
      <c r="B47" s="165"/>
      <c r="C47" s="165"/>
      <c r="D47" s="165"/>
      <c r="E47" s="165"/>
      <c r="F47" s="165"/>
      <c r="G47" s="165"/>
      <c r="H47" s="165"/>
      <c r="I47" s="165"/>
      <c r="J47" s="165"/>
    </row>
    <row r="48" spans="1:10" x14ac:dyDescent="0.35">
      <c r="A48" s="330" t="s">
        <v>1028</v>
      </c>
      <c r="B48" s="165"/>
      <c r="C48" s="165"/>
      <c r="D48" s="165"/>
      <c r="E48" s="165"/>
      <c r="F48" s="165"/>
      <c r="G48" s="165"/>
      <c r="H48" s="165"/>
      <c r="I48" s="165"/>
      <c r="J48" s="165"/>
    </row>
    <row r="49" spans="1:10" x14ac:dyDescent="0.35">
      <c r="A49" s="166"/>
      <c r="B49" s="165"/>
      <c r="C49" s="165"/>
      <c r="D49" s="165"/>
      <c r="E49" s="165"/>
      <c r="F49" s="165"/>
      <c r="G49" s="165"/>
      <c r="H49" s="165"/>
      <c r="I49" s="165"/>
      <c r="J49" s="165"/>
    </row>
    <row r="50" spans="1:10" x14ac:dyDescent="0.35">
      <c r="A50" s="32" t="s">
        <v>1008</v>
      </c>
      <c r="B50" s="4"/>
      <c r="C50" s="165"/>
      <c r="D50" s="165"/>
      <c r="E50" s="165"/>
      <c r="F50" s="165"/>
      <c r="G50" s="165"/>
      <c r="H50" s="165"/>
      <c r="I50" s="165"/>
      <c r="J50" s="165"/>
    </row>
    <row r="51" spans="1:10" x14ac:dyDescent="0.35">
      <c r="A51" s="64" t="s">
        <v>229</v>
      </c>
      <c r="B51" s="25" t="s">
        <v>230</v>
      </c>
      <c r="C51" s="165"/>
      <c r="D51" s="165"/>
      <c r="E51" s="165"/>
      <c r="F51" s="165"/>
      <c r="G51" s="165"/>
      <c r="H51" s="165"/>
      <c r="I51" s="165"/>
      <c r="J51" s="165"/>
    </row>
    <row r="52" spans="1:10" x14ac:dyDescent="0.35">
      <c r="A52" s="65">
        <v>0</v>
      </c>
      <c r="B52" s="66" t="s">
        <v>1009</v>
      </c>
      <c r="C52" s="165"/>
      <c r="D52" s="165"/>
      <c r="E52" s="165"/>
      <c r="F52" s="165"/>
      <c r="G52" s="165"/>
      <c r="H52" s="165"/>
      <c r="I52" s="165"/>
      <c r="J52" s="165"/>
    </row>
    <row r="53" spans="1:10" ht="29" x14ac:dyDescent="0.35">
      <c r="A53" s="65">
        <v>1</v>
      </c>
      <c r="B53" s="66" t="s">
        <v>1010</v>
      </c>
      <c r="C53" s="300" t="s">
        <v>1011</v>
      </c>
      <c r="D53" s="165"/>
      <c r="E53" s="165"/>
      <c r="F53" s="165"/>
      <c r="G53" s="165"/>
      <c r="H53" s="165"/>
      <c r="I53" s="165"/>
      <c r="J53" s="165"/>
    </row>
    <row r="54" spans="1:10" ht="29" x14ac:dyDescent="0.35">
      <c r="A54" s="65">
        <v>2</v>
      </c>
      <c r="B54" s="66" t="s">
        <v>1012</v>
      </c>
      <c r="C54" s="300" t="s">
        <v>1011</v>
      </c>
      <c r="D54" s="165"/>
      <c r="E54" s="165"/>
      <c r="F54" s="165"/>
      <c r="G54" s="165"/>
      <c r="H54" s="165"/>
      <c r="I54" s="165"/>
      <c r="J54" s="165"/>
    </row>
    <row r="55" spans="1:10" x14ac:dyDescent="0.35">
      <c r="A55" s="67" t="s">
        <v>231</v>
      </c>
      <c r="B55" s="68">
        <v>1</v>
      </c>
      <c r="C55" s="165"/>
      <c r="D55" s="165"/>
      <c r="E55" s="165"/>
      <c r="F55" s="165"/>
      <c r="G55" s="165"/>
      <c r="H55" s="165"/>
      <c r="I55" s="165"/>
      <c r="J55" s="165"/>
    </row>
    <row r="56" spans="1:10" x14ac:dyDescent="0.35">
      <c r="A56" s="166"/>
      <c r="B56" s="165"/>
      <c r="C56" s="165"/>
      <c r="D56" s="165"/>
      <c r="E56" s="165"/>
      <c r="F56" s="165"/>
      <c r="G56" s="165"/>
      <c r="H56" s="165"/>
      <c r="I56" s="165"/>
      <c r="J56" s="165"/>
    </row>
    <row r="57" spans="1:10" x14ac:dyDescent="0.35">
      <c r="A57" s="32" t="s">
        <v>1004</v>
      </c>
      <c r="B57" s="90" t="s">
        <v>1203</v>
      </c>
      <c r="C57" s="165"/>
      <c r="D57" s="165"/>
      <c r="E57" s="165"/>
      <c r="F57" s="165"/>
      <c r="G57" s="165"/>
      <c r="H57" s="165"/>
      <c r="I57" s="165"/>
      <c r="J57" s="165"/>
    </row>
    <row r="58" spans="1:10" x14ac:dyDescent="0.35">
      <c r="A58" s="127" t="s">
        <v>506</v>
      </c>
      <c r="B58" s="101" t="s">
        <v>30</v>
      </c>
      <c r="C58" s="165"/>
      <c r="D58" s="165"/>
      <c r="E58" s="165"/>
      <c r="F58" s="165"/>
      <c r="G58" s="165"/>
      <c r="H58" s="165"/>
      <c r="I58" s="165"/>
      <c r="J58" s="165"/>
    </row>
    <row r="59" spans="1:10" x14ac:dyDescent="0.35">
      <c r="A59" s="127" t="s">
        <v>186</v>
      </c>
      <c r="B59" s="58">
        <v>2025</v>
      </c>
      <c r="C59" s="165"/>
      <c r="D59" s="165"/>
      <c r="E59" s="165"/>
      <c r="F59" s="165"/>
      <c r="G59" s="165"/>
      <c r="H59" s="165"/>
      <c r="I59" s="165"/>
      <c r="J59" s="165"/>
    </row>
    <row r="60" spans="1:10" ht="15" thickBot="1" x14ac:dyDescent="0.4">
      <c r="A60" s="464"/>
      <c r="B60" s="57"/>
      <c r="C60" s="165"/>
      <c r="D60" s="165"/>
      <c r="E60" s="165"/>
      <c r="F60" s="165"/>
      <c r="G60" s="165"/>
      <c r="H60" s="165"/>
      <c r="I60" s="165"/>
      <c r="J60" s="165"/>
    </row>
    <row r="61" spans="1:10" x14ac:dyDescent="0.35">
      <c r="A61" s="461" t="s">
        <v>1028</v>
      </c>
      <c r="B61" s="162" t="s">
        <v>1013</v>
      </c>
      <c r="C61" s="162" t="s">
        <v>1014</v>
      </c>
      <c r="D61" s="162" t="s">
        <v>1015</v>
      </c>
      <c r="E61" s="162" t="s">
        <v>1016</v>
      </c>
      <c r="F61" s="162" t="s">
        <v>1017</v>
      </c>
      <c r="G61" s="162" t="s">
        <v>1018</v>
      </c>
      <c r="H61" s="162" t="s">
        <v>1019</v>
      </c>
      <c r="I61" s="165"/>
      <c r="J61" s="165"/>
    </row>
    <row r="62" spans="1:10" x14ac:dyDescent="0.35">
      <c r="A62" s="127" t="s">
        <v>1006</v>
      </c>
      <c r="B62" s="101" t="s">
        <v>1007</v>
      </c>
      <c r="C62" s="101" t="s">
        <v>1007</v>
      </c>
      <c r="D62" s="101" t="s">
        <v>1007</v>
      </c>
      <c r="E62" s="101" t="s">
        <v>1007</v>
      </c>
      <c r="F62" s="101" t="s">
        <v>1007</v>
      </c>
      <c r="G62" s="101" t="s">
        <v>1007</v>
      </c>
      <c r="H62" s="101" t="s">
        <v>1007</v>
      </c>
      <c r="I62" s="165"/>
      <c r="J62" s="165"/>
    </row>
    <row r="63" spans="1:10" x14ac:dyDescent="0.35">
      <c r="A63" s="32" t="s">
        <v>153</v>
      </c>
      <c r="B63" s="299">
        <v>5.8870701681122814E-3</v>
      </c>
      <c r="C63" s="299">
        <v>5.9696546004630972E-4</v>
      </c>
      <c r="D63" s="299">
        <v>2.5047819176363447E-2</v>
      </c>
      <c r="E63" s="299">
        <v>1.2951957340638002E-2</v>
      </c>
      <c r="F63" s="299">
        <v>-1.1311554881744729E-2</v>
      </c>
      <c r="G63" s="299">
        <v>1.9921119701665133E-2</v>
      </c>
      <c r="H63" s="299">
        <v>-2.5809315455976846E-2</v>
      </c>
      <c r="I63" s="165"/>
      <c r="J63" s="165"/>
    </row>
    <row r="64" spans="1:10" x14ac:dyDescent="0.35">
      <c r="A64" s="32" t="s">
        <v>154</v>
      </c>
      <c r="B64" s="299">
        <v>3.7695424712202406E-3</v>
      </c>
      <c r="C64" s="299">
        <v>4.3763233930247825E-3</v>
      </c>
      <c r="D64" s="299">
        <v>1.6727769028099308E-2</v>
      </c>
      <c r="E64" s="299">
        <v>1.6247237205441169E-2</v>
      </c>
      <c r="F64" s="299">
        <v>-9.6046435200232011E-3</v>
      </c>
      <c r="G64" s="299">
        <v>7.9910276940196034E-2</v>
      </c>
      <c r="H64" s="299">
        <v>1.6098477378674782E-3</v>
      </c>
      <c r="I64" s="165"/>
      <c r="J64" s="165"/>
    </row>
    <row r="65" spans="1:10" x14ac:dyDescent="0.35">
      <c r="A65" s="32" t="s">
        <v>155</v>
      </c>
      <c r="B65" s="299">
        <v>1.0341816481188461E-2</v>
      </c>
      <c r="C65" s="299">
        <v>-6.674802382335511E-3</v>
      </c>
      <c r="D65" s="299">
        <v>-3.44911331914802E-2</v>
      </c>
      <c r="E65" s="299">
        <v>2.610106861950829E-2</v>
      </c>
      <c r="F65" s="299">
        <v>3.185485249995141E-3</v>
      </c>
      <c r="G65" s="299">
        <v>4.223477200590238E-2</v>
      </c>
      <c r="H65" s="299">
        <v>-4.2263232043834524E-2</v>
      </c>
      <c r="I65" s="165"/>
      <c r="J65" s="165"/>
    </row>
    <row r="66" spans="1:10" x14ac:dyDescent="0.35">
      <c r="A66" s="32" t="s">
        <v>156</v>
      </c>
      <c r="B66" s="299">
        <v>1.2358769077273589E-2</v>
      </c>
      <c r="C66" s="299">
        <v>-2.7627172751974391E-3</v>
      </c>
      <c r="D66" s="299">
        <v>1.9439983980825692E-3</v>
      </c>
      <c r="E66" s="299">
        <v>1.3841854317380945E-2</v>
      </c>
      <c r="F66" s="299">
        <v>-2.3894970252632576E-3</v>
      </c>
      <c r="G66" s="299">
        <v>1.7341983448109378E-3</v>
      </c>
      <c r="H66" s="299">
        <v>-3.2600414749009266E-2</v>
      </c>
      <c r="I66" s="165"/>
      <c r="J66" s="165"/>
    </row>
    <row r="67" spans="1:10" x14ac:dyDescent="0.35">
      <c r="A67" s="32" t="s">
        <v>157</v>
      </c>
      <c r="B67" s="299">
        <v>1.0288071616397016E-2</v>
      </c>
      <c r="C67" s="299">
        <v>1.3548258519338111E-2</v>
      </c>
      <c r="D67" s="299">
        <v>1.3548258519338111E-2</v>
      </c>
      <c r="E67" s="299">
        <v>1.3548258519338111E-2</v>
      </c>
      <c r="F67" s="299">
        <v>-1.046987427021347E-2</v>
      </c>
      <c r="G67" s="299">
        <v>8.8795432316021231E-2</v>
      </c>
      <c r="H67" s="299">
        <v>1.3548258519338111E-2</v>
      </c>
      <c r="I67" s="165"/>
      <c r="J67" s="165"/>
    </row>
    <row r="68" spans="1:10" x14ac:dyDescent="0.35">
      <c r="A68" s="32" t="s">
        <v>158</v>
      </c>
      <c r="B68" s="299">
        <v>8.6178941062796527E-3</v>
      </c>
      <c r="C68" s="299">
        <v>-8.0585092300484371E-3</v>
      </c>
      <c r="D68" s="299">
        <v>-9.2223377822102659E-3</v>
      </c>
      <c r="E68" s="299">
        <v>2.6193395701882775E-2</v>
      </c>
      <c r="F68" s="299">
        <v>3.5817131838091661E-3</v>
      </c>
      <c r="G68" s="299">
        <v>4.8697838608181276E-2</v>
      </c>
      <c r="H68" s="299">
        <v>-3.6997350100377961E-2</v>
      </c>
      <c r="I68" s="165"/>
      <c r="J68" s="165"/>
    </row>
    <row r="69" spans="1:10" x14ac:dyDescent="0.35">
      <c r="A69" s="32" t="s">
        <v>159</v>
      </c>
      <c r="B69" s="299">
        <v>1.4133212968876624E-3</v>
      </c>
      <c r="C69" s="299">
        <v>1.8974233734093231E-3</v>
      </c>
      <c r="D69" s="299">
        <v>1.0199463434387259E-2</v>
      </c>
      <c r="E69" s="299">
        <v>1.9359894107536916E-2</v>
      </c>
      <c r="F69" s="299">
        <v>-1.0270235685349641E-2</v>
      </c>
      <c r="G69" s="299">
        <v>3.6812579058683466E-2</v>
      </c>
      <c r="H69" s="299">
        <v>-4.0645572121717877E-2</v>
      </c>
      <c r="I69" s="165"/>
      <c r="J69" s="165"/>
    </row>
    <row r="70" spans="1:10" x14ac:dyDescent="0.35">
      <c r="A70" s="32" t="s">
        <v>160</v>
      </c>
      <c r="B70" s="299">
        <v>1.3817039606972916E-2</v>
      </c>
      <c r="C70" s="299">
        <v>-3.7865750209875662E-3</v>
      </c>
      <c r="D70" s="299">
        <v>-9.5868470086108368E-3</v>
      </c>
      <c r="E70" s="299">
        <v>2.1644366319210708E-2</v>
      </c>
      <c r="F70" s="299">
        <v>3.4699840254231035E-3</v>
      </c>
      <c r="G70" s="299">
        <v>-2.2782652795405069E-3</v>
      </c>
      <c r="H70" s="299">
        <v>5.8433090503913113E-2</v>
      </c>
      <c r="I70" s="165"/>
      <c r="J70" s="165"/>
    </row>
    <row r="71" spans="1:10" x14ac:dyDescent="0.35">
      <c r="A71" s="32" t="s">
        <v>161</v>
      </c>
      <c r="B71" s="299">
        <v>5.9175911169307566E-4</v>
      </c>
      <c r="C71" s="299">
        <v>-1.1581766775724278E-2</v>
      </c>
      <c r="D71" s="299">
        <v>2.7552109034857698E-3</v>
      </c>
      <c r="E71" s="299">
        <v>8.8954164895729878E-3</v>
      </c>
      <c r="F71" s="299">
        <v>-1.8009721716855914E-2</v>
      </c>
      <c r="G71" s="299">
        <v>2.5404738618399945E-2</v>
      </c>
      <c r="H71" s="299">
        <v>-1.979786950236604E-2</v>
      </c>
      <c r="I71" s="165"/>
      <c r="J71" s="165"/>
    </row>
    <row r="72" spans="1:10" x14ac:dyDescent="0.35">
      <c r="A72" s="32" t="s">
        <v>162</v>
      </c>
      <c r="B72" s="299">
        <v>8.7682066907469134E-3</v>
      </c>
      <c r="C72" s="299">
        <v>-2.9095851826620341E-3</v>
      </c>
      <c r="D72" s="299">
        <v>2.9771296739542381E-3</v>
      </c>
      <c r="E72" s="299">
        <v>1.8253530103066164E-2</v>
      </c>
      <c r="F72" s="299">
        <v>-6.5923762985456609E-3</v>
      </c>
      <c r="G72" s="299">
        <v>3.2017312649437607E-2</v>
      </c>
      <c r="H72" s="299">
        <v>-5.9188660483793405E-2</v>
      </c>
      <c r="I72" s="165"/>
      <c r="J72" s="165"/>
    </row>
    <row r="73" spans="1:10" x14ac:dyDescent="0.35">
      <c r="A73" s="32" t="s">
        <v>163</v>
      </c>
      <c r="B73" s="299">
        <v>-1.2685704392213885E-3</v>
      </c>
      <c r="C73" s="299">
        <v>3.2283402529748682E-3</v>
      </c>
      <c r="D73" s="299">
        <v>-3.5424677920103051E-3</v>
      </c>
      <c r="E73" s="299">
        <v>1.6476174252069611E-2</v>
      </c>
      <c r="F73" s="299">
        <v>-5.3638222106683967E-3</v>
      </c>
      <c r="G73" s="299">
        <v>3.9839803706162025E-2</v>
      </c>
      <c r="H73" s="299">
        <v>-4.1602789904325102E-3</v>
      </c>
      <c r="I73" s="165"/>
      <c r="J73" s="165"/>
    </row>
    <row r="74" spans="1:10" x14ac:dyDescent="0.35">
      <c r="A74" s="32" t="s">
        <v>164</v>
      </c>
      <c r="B74" s="299">
        <v>1.966331249123501E-2</v>
      </c>
      <c r="C74" s="299">
        <v>6.2517763136552135E-2</v>
      </c>
      <c r="D74" s="299">
        <v>3.3745445605442279E-2</v>
      </c>
      <c r="E74" s="299">
        <v>6.6783922379983667E-3</v>
      </c>
      <c r="F74" s="299">
        <v>-1.4087149296273652E-2</v>
      </c>
      <c r="G74" s="299">
        <v>3.8218153136843853E-2</v>
      </c>
      <c r="H74" s="299">
        <v>1.519547007102677E-2</v>
      </c>
      <c r="I74" s="165"/>
      <c r="J74" s="165"/>
    </row>
    <row r="75" spans="1:10" x14ac:dyDescent="0.35">
      <c r="A75" s="32" t="s">
        <v>165</v>
      </c>
      <c r="B75" s="299">
        <v>1.6125824764707506E-2</v>
      </c>
      <c r="C75" s="299">
        <v>-2.1068549319973623E-2</v>
      </c>
      <c r="D75" s="299">
        <v>-1.8818495582989501E-2</v>
      </c>
      <c r="E75" s="299">
        <v>1.8585025746312177E-2</v>
      </c>
      <c r="F75" s="299">
        <v>1.8030732994658204E-2</v>
      </c>
      <c r="G75" s="299">
        <v>4.4808653969403076E-2</v>
      </c>
      <c r="H75" s="299">
        <v>-5.1089285992066628E-2</v>
      </c>
      <c r="I75" s="165"/>
      <c r="J75" s="165"/>
    </row>
    <row r="76" spans="1:10" x14ac:dyDescent="0.35">
      <c r="A76" s="32" t="s">
        <v>166</v>
      </c>
      <c r="B76" s="299">
        <v>1.3826431941019183E-2</v>
      </c>
      <c r="C76" s="299">
        <v>2.9473485683578979E-2</v>
      </c>
      <c r="D76" s="299">
        <v>4.2898284491085015E-2</v>
      </c>
      <c r="E76" s="299">
        <v>4.2898284491085015E-2</v>
      </c>
      <c r="F76" s="299">
        <v>-1.2063871001212811E-2</v>
      </c>
      <c r="G76" s="299">
        <v>3.2247421896388614E-2</v>
      </c>
      <c r="H76" s="299">
        <v>-3.8955904267109806E-2</v>
      </c>
      <c r="I76" s="165"/>
      <c r="J76" s="165"/>
    </row>
    <row r="77" spans="1:10" x14ac:dyDescent="0.35">
      <c r="A77" s="32" t="s">
        <v>167</v>
      </c>
      <c r="B77" s="299">
        <v>1.0530023264721472E-2</v>
      </c>
      <c r="C77" s="299">
        <v>-5.233538171429946E-4</v>
      </c>
      <c r="D77" s="299">
        <v>3.5045274831737708E-2</v>
      </c>
      <c r="E77" s="299">
        <v>1.2123069527760714E-2</v>
      </c>
      <c r="F77" s="299">
        <v>-1.2769620751898726E-2</v>
      </c>
      <c r="G77" s="299">
        <v>7.2174655358949458E-2</v>
      </c>
      <c r="H77" s="299">
        <v>-2.7227665216948426E-2</v>
      </c>
      <c r="I77" s="165"/>
      <c r="J77" s="165"/>
    </row>
    <row r="78" spans="1:10" x14ac:dyDescent="0.35">
      <c r="A78" s="32" t="s">
        <v>168</v>
      </c>
      <c r="B78" s="299">
        <v>1.0446202932420112E-2</v>
      </c>
      <c r="C78" s="299">
        <v>-2.7210896268990353E-2</v>
      </c>
      <c r="D78" s="299">
        <v>9.8903099186770094E-4</v>
      </c>
      <c r="E78" s="299">
        <v>1.7857083830342211E-2</v>
      </c>
      <c r="F78" s="299">
        <v>3.914197439702569E-3</v>
      </c>
      <c r="G78" s="299">
        <v>9.6191922207666484E-3</v>
      </c>
      <c r="H78" s="299">
        <v>-3.7304990734455187E-2</v>
      </c>
      <c r="I78" s="165"/>
      <c r="J78" s="165"/>
    </row>
    <row r="79" spans="1:10" x14ac:dyDescent="0.35">
      <c r="A79" s="32" t="s">
        <v>169</v>
      </c>
      <c r="B79" s="299">
        <v>8.1575947296202087E-3</v>
      </c>
      <c r="C79" s="299">
        <v>-1.0740037793881749E-2</v>
      </c>
      <c r="D79" s="299">
        <v>-1.3113743399439895E-2</v>
      </c>
      <c r="E79" s="299">
        <v>1.5764705797980304E-2</v>
      </c>
      <c r="F79" s="299">
        <v>1.2652083666538024E-2</v>
      </c>
      <c r="G79" s="299">
        <v>-9.2725919040611421E-3</v>
      </c>
      <c r="H79" s="299">
        <v>8.9946283199691772E-4</v>
      </c>
      <c r="I79" s="165"/>
      <c r="J79" s="165"/>
    </row>
    <row r="80" spans="1:10" x14ac:dyDescent="0.35">
      <c r="A80" s="32" t="s">
        <v>170</v>
      </c>
      <c r="B80" s="299">
        <v>7.0467726813002417E-3</v>
      </c>
      <c r="C80" s="299">
        <v>4.5092998611291034E-3</v>
      </c>
      <c r="D80" s="299">
        <v>2.672038105687792E-2</v>
      </c>
      <c r="E80" s="299">
        <v>3.0698341141067811E-2</v>
      </c>
      <c r="F80" s="299">
        <v>-5.0849061296165503E-3</v>
      </c>
      <c r="G80" s="299">
        <v>9.2429477027604207E-2</v>
      </c>
      <c r="H80" s="299">
        <v>-3.237963793356595E-2</v>
      </c>
      <c r="I80" s="165"/>
      <c r="J80" s="165"/>
    </row>
    <row r="81" spans="1:10" x14ac:dyDescent="0.35">
      <c r="A81" s="32" t="s">
        <v>171</v>
      </c>
      <c r="B81" s="299">
        <v>-3.5569721205538189E-3</v>
      </c>
      <c r="C81" s="299">
        <v>1.7024044168429855E-2</v>
      </c>
      <c r="D81" s="299">
        <v>1.7024044168429855E-2</v>
      </c>
      <c r="E81" s="299">
        <v>1.7024044168429855E-2</v>
      </c>
      <c r="F81" s="299">
        <v>-1.2248785261464029E-3</v>
      </c>
      <c r="G81" s="299">
        <v>0.41384471941077566</v>
      </c>
      <c r="H81" s="299">
        <v>1.7024044168429855E-2</v>
      </c>
      <c r="I81" s="165"/>
      <c r="J81" s="165"/>
    </row>
    <row r="82" spans="1:10" x14ac:dyDescent="0.35">
      <c r="A82" s="32" t="s">
        <v>172</v>
      </c>
      <c r="B82" s="299">
        <v>9.3513347090350123E-3</v>
      </c>
      <c r="C82" s="299">
        <v>-3.3146339830164608E-3</v>
      </c>
      <c r="D82" s="299">
        <v>-3.3062419346017086E-2</v>
      </c>
      <c r="E82" s="299">
        <v>1.9961924689372048E-2</v>
      </c>
      <c r="F82" s="299">
        <v>9.4434128893677166E-4</v>
      </c>
      <c r="G82" s="299">
        <v>8.7900279440734766E-2</v>
      </c>
      <c r="H82" s="299">
        <v>2.1630384158089495E-2</v>
      </c>
      <c r="I82" s="165"/>
      <c r="J82" s="165"/>
    </row>
    <row r="83" spans="1:10" x14ac:dyDescent="0.35">
      <c r="A83" s="32" t="s">
        <v>173</v>
      </c>
      <c r="B83" s="299">
        <v>7.1155114141359284E-3</v>
      </c>
      <c r="C83" s="299">
        <v>-1.1587230467639854E-3</v>
      </c>
      <c r="D83" s="299">
        <v>-2.3496040664753595E-2</v>
      </c>
      <c r="E83" s="299">
        <v>2.5644769282755657E-2</v>
      </c>
      <c r="F83" s="299">
        <v>1.4162010846123627E-2</v>
      </c>
      <c r="G83" s="299">
        <v>2.6916201719280851E-2</v>
      </c>
      <c r="H83" s="299">
        <v>-2.8657502612525559E-2</v>
      </c>
      <c r="I83" s="165"/>
      <c r="J83" s="165"/>
    </row>
    <row r="84" spans="1:10" x14ac:dyDescent="0.35">
      <c r="A84" s="32" t="s">
        <v>174</v>
      </c>
      <c r="B84" s="299">
        <v>1.2078777747926029E-2</v>
      </c>
      <c r="C84" s="299">
        <v>3.3313209938698157E-2</v>
      </c>
      <c r="D84" s="299">
        <v>-5.6570210046479816E-3</v>
      </c>
      <c r="E84" s="299">
        <v>1.6341161035852748E-2</v>
      </c>
      <c r="F84" s="299">
        <v>-1.1905908018746778E-2</v>
      </c>
      <c r="G84" s="299">
        <v>3.4921570730295313E-3</v>
      </c>
      <c r="H84" s="299">
        <v>1.6341161035852748E-2</v>
      </c>
      <c r="I84" s="165"/>
      <c r="J84" s="165"/>
    </row>
    <row r="85" spans="1:10" x14ac:dyDescent="0.35">
      <c r="A85" s="32" t="s">
        <v>175</v>
      </c>
      <c r="B85" s="299">
        <v>1.1810863712869223E-2</v>
      </c>
      <c r="C85" s="299">
        <v>-1.5991270080003152E-2</v>
      </c>
      <c r="D85" s="299">
        <v>-4.3272208979740726E-2</v>
      </c>
      <c r="E85" s="299">
        <v>3.3530874287578713E-2</v>
      </c>
      <c r="F85" s="299">
        <v>1.833545768215325E-2</v>
      </c>
      <c r="G85" s="299">
        <v>1.6284922328938137E-2</v>
      </c>
      <c r="H85" s="299">
        <v>-3.9706097016531577E-2</v>
      </c>
      <c r="I85" s="165"/>
      <c r="J85" s="165"/>
    </row>
    <row r="86" spans="1:10" x14ac:dyDescent="0.35">
      <c r="A86" s="32" t="s">
        <v>176</v>
      </c>
      <c r="B86" s="299">
        <v>6.9919360504315832E-3</v>
      </c>
      <c r="C86" s="299">
        <v>-2.5004935302881684E-2</v>
      </c>
      <c r="D86" s="299">
        <v>-3.2164542840309791E-2</v>
      </c>
      <c r="E86" s="299">
        <v>3.3317450807025507E-2</v>
      </c>
      <c r="F86" s="299">
        <v>2.1432778314853941E-2</v>
      </c>
      <c r="G86" s="299">
        <v>0.11921116465380785</v>
      </c>
      <c r="H86" s="299">
        <v>-1.9307683197332261E-2</v>
      </c>
      <c r="I86" s="165"/>
      <c r="J86" s="165"/>
    </row>
    <row r="87" spans="1:10" x14ac:dyDescent="0.35">
      <c r="A87" s="32" t="s">
        <v>177</v>
      </c>
      <c r="B87" s="299">
        <v>8.7048808365148764E-3</v>
      </c>
      <c r="C87" s="299">
        <v>-4.0250906008047031E-3</v>
      </c>
      <c r="D87" s="299">
        <v>-2.8943112598715237E-3</v>
      </c>
      <c r="E87" s="299">
        <v>2.1987183486326101E-2</v>
      </c>
      <c r="F87" s="299">
        <v>-8.8513661703035554E-4</v>
      </c>
      <c r="G87" s="299">
        <v>2.234778408595612E-3</v>
      </c>
      <c r="H87" s="299">
        <v>-3.640915221960854E-2</v>
      </c>
      <c r="I87" s="165"/>
      <c r="J87" s="165"/>
    </row>
    <row r="88" spans="1:10" x14ac:dyDescent="0.35">
      <c r="A88" s="32" t="s">
        <v>178</v>
      </c>
      <c r="B88" s="299">
        <v>8.4963287310572694E-3</v>
      </c>
      <c r="C88" s="299">
        <v>-1.9877422952111097E-3</v>
      </c>
      <c r="D88" s="299">
        <v>2.1199468953682861E-2</v>
      </c>
      <c r="E88" s="299">
        <v>2.1199468953682861E-2</v>
      </c>
      <c r="F88" s="299">
        <v>-6.2960781002237148E-3</v>
      </c>
      <c r="G88" s="299">
        <v>5.0599879995376962E-2</v>
      </c>
      <c r="H88" s="299">
        <v>-2.8680137138283969E-2</v>
      </c>
      <c r="I88" s="165"/>
      <c r="J88" s="165"/>
    </row>
    <row r="89" spans="1:10" x14ac:dyDescent="0.35">
      <c r="A89" s="32" t="s">
        <v>179</v>
      </c>
      <c r="B89" s="299">
        <v>4.5839573696080868E-4</v>
      </c>
      <c r="C89" s="299">
        <v>3.2082474408691719E-3</v>
      </c>
      <c r="D89" s="299">
        <v>9.828622045339231E-3</v>
      </c>
      <c r="E89" s="299">
        <v>2.3325736458819052E-2</v>
      </c>
      <c r="F89" s="299">
        <v>-2.378673117251278E-2</v>
      </c>
      <c r="G89" s="299">
        <v>3.4699955266820751E-2</v>
      </c>
      <c r="H89" s="299">
        <v>-4.4090573308330425E-4</v>
      </c>
      <c r="I89" s="165"/>
      <c r="J89" s="165"/>
    </row>
    <row r="90" spans="1:10" x14ac:dyDescent="0.35">
      <c r="A90" s="32" t="s">
        <v>142</v>
      </c>
      <c r="B90" s="299">
        <v>-2.6081887157114632E-3</v>
      </c>
      <c r="C90" s="299">
        <v>-4.6314232069717409E-3</v>
      </c>
      <c r="D90" s="299">
        <v>9.1693786384601898E-3</v>
      </c>
      <c r="E90" s="299">
        <v>2.2049243042687971E-2</v>
      </c>
      <c r="F90" s="299">
        <v>9.8466723438507542E-4</v>
      </c>
      <c r="G90" s="299">
        <v>0.18181517641797912</v>
      </c>
      <c r="H90" s="299">
        <v>-1.6475290382918239E-2</v>
      </c>
      <c r="I90" s="165"/>
      <c r="J90" s="165"/>
    </row>
    <row r="91" spans="1:10" x14ac:dyDescent="0.35">
      <c r="A91" s="32" t="s">
        <v>203</v>
      </c>
      <c r="B91" s="299">
        <v>4.6046179577764322E-2</v>
      </c>
      <c r="C91" s="299">
        <v>0.11447627837682267</v>
      </c>
      <c r="D91" s="299">
        <v>2.9976260346908444E-2</v>
      </c>
      <c r="E91" s="299">
        <v>4.4483664181500106E-2</v>
      </c>
      <c r="F91" s="299">
        <v>9.8961954175645211E-3</v>
      </c>
      <c r="G91" s="299">
        <v>-5.45382914382068E-2</v>
      </c>
      <c r="H91" s="299">
        <v>-3.201194049876676E-2</v>
      </c>
      <c r="I91" s="165"/>
      <c r="J91" s="165"/>
    </row>
    <row r="92" spans="1:10" x14ac:dyDescent="0.35">
      <c r="A92" s="32" t="s">
        <v>225</v>
      </c>
      <c r="B92" s="299">
        <v>1.1233729688274562E-2</v>
      </c>
      <c r="C92" s="299">
        <v>1.4125135170081363E-2</v>
      </c>
      <c r="D92" s="299">
        <v>1.3253419026472093E-2</v>
      </c>
      <c r="E92" s="299">
        <v>2.1296261493901188E-2</v>
      </c>
      <c r="F92" s="299">
        <v>-7.2631009095338317E-3</v>
      </c>
      <c r="G92" s="299">
        <v>-2.3500007686795055E-2</v>
      </c>
      <c r="H92" s="299">
        <v>2.1615470235141595E-2</v>
      </c>
      <c r="I92" s="165"/>
      <c r="J92" s="165"/>
    </row>
    <row r="93" spans="1:10" x14ac:dyDescent="0.35">
      <c r="A93" s="32" t="s">
        <v>204</v>
      </c>
      <c r="B93" s="299">
        <v>2.5194920864491335E-2</v>
      </c>
      <c r="C93" s="299">
        <v>3.9842425951118948E-2</v>
      </c>
      <c r="D93" s="299">
        <v>1.8490767732041082E-2</v>
      </c>
      <c r="E93" s="299">
        <v>1.8490767732041082E-2</v>
      </c>
      <c r="F93" s="299">
        <v>5.6677985410259583E-3</v>
      </c>
      <c r="G93" s="299">
        <v>-2.538086171088114E-2</v>
      </c>
      <c r="H93" s="299">
        <v>1.9593107958510346E-2</v>
      </c>
      <c r="I93" s="165"/>
      <c r="J93" s="165"/>
    </row>
    <row r="94" spans="1:10" x14ac:dyDescent="0.35">
      <c r="A94" s="32" t="s">
        <v>146</v>
      </c>
      <c r="B94" s="299">
        <v>6.4601849145154919E-3</v>
      </c>
      <c r="C94" s="299">
        <v>-5.3202771501792336E-3</v>
      </c>
      <c r="D94" s="299">
        <v>3.4041449305640542E-3</v>
      </c>
      <c r="E94" s="299">
        <v>3.4041449305640542E-3</v>
      </c>
      <c r="F94" s="299">
        <v>-7.4442890088899458E-4</v>
      </c>
      <c r="G94" s="299">
        <v>6.0781730574222459E-4</v>
      </c>
      <c r="H94" s="299">
        <v>-3.7661018043623545E-3</v>
      </c>
      <c r="I94" s="165"/>
      <c r="J94" s="165"/>
    </row>
    <row r="95" spans="1:10" x14ac:dyDescent="0.35">
      <c r="A95" s="32" t="s">
        <v>205</v>
      </c>
      <c r="B95" s="299">
        <v>-2.1183271864422312E-3</v>
      </c>
      <c r="C95" s="299">
        <v>8.0616146267421997E-3</v>
      </c>
      <c r="D95" s="299">
        <v>-2.0961786709059689E-2</v>
      </c>
      <c r="E95" s="299">
        <v>9.5706377588800594E-3</v>
      </c>
      <c r="F95" s="299">
        <v>8.2637028028342552E-3</v>
      </c>
      <c r="G95" s="299">
        <v>4.3914062660266318E-2</v>
      </c>
      <c r="H95" s="299">
        <v>6.2337210790689587E-2</v>
      </c>
      <c r="I95" s="165"/>
      <c r="J95" s="165"/>
    </row>
    <row r="96" spans="1:10" x14ac:dyDescent="0.35">
      <c r="A96" s="32" t="s">
        <v>148</v>
      </c>
      <c r="B96" s="299">
        <v>1.4555568848068079E-3</v>
      </c>
      <c r="C96" s="299">
        <v>1.1136474944041564E-2</v>
      </c>
      <c r="D96" s="299">
        <v>5.0080287501560197E-2</v>
      </c>
      <c r="E96" s="299">
        <v>1.5537777878067411E-2</v>
      </c>
      <c r="F96" s="299">
        <v>-7.0261492717269818E-3</v>
      </c>
      <c r="G96" s="299">
        <v>2.4004858181235728E-2</v>
      </c>
      <c r="H96" s="299">
        <v>-3.9850619059355545E-2</v>
      </c>
      <c r="I96" s="165"/>
      <c r="J96" s="165"/>
    </row>
    <row r="97" spans="1:10" x14ac:dyDescent="0.35">
      <c r="A97" s="32" t="s">
        <v>149</v>
      </c>
      <c r="B97" s="299">
        <v>9.7509808464695084E-3</v>
      </c>
      <c r="C97" s="299">
        <v>9.4851506379192846E-3</v>
      </c>
      <c r="D97" s="299">
        <v>-3.1465966358822192E-2</v>
      </c>
      <c r="E97" s="299">
        <v>1.5768324757807938E-2</v>
      </c>
      <c r="F97" s="299">
        <v>-2.8346384464935474E-3</v>
      </c>
      <c r="G97" s="299">
        <v>-3.2946077955737021E-3</v>
      </c>
      <c r="H97" s="299">
        <v>-8.9048571603917159E-3</v>
      </c>
    </row>
    <row r="100" spans="1:10" s="85" customFormat="1" ht="14.4" customHeight="1" x14ac:dyDescent="0.35">
      <c r="A100" s="463" t="s">
        <v>1536</v>
      </c>
    </row>
    <row r="101" spans="1:10" x14ac:dyDescent="0.35">
      <c r="A101" s="243" t="s">
        <v>1534</v>
      </c>
      <c r="B101" s="162" t="s">
        <v>202</v>
      </c>
      <c r="C101" s="163" t="s">
        <v>142</v>
      </c>
      <c r="D101" s="163" t="s">
        <v>203</v>
      </c>
      <c r="E101" s="163" t="s">
        <v>225</v>
      </c>
      <c r="F101" s="163" t="s">
        <v>204</v>
      </c>
      <c r="G101" s="163" t="s">
        <v>146</v>
      </c>
      <c r="H101" s="163" t="s">
        <v>205</v>
      </c>
      <c r="I101" s="163" t="s">
        <v>148</v>
      </c>
      <c r="J101" s="163" t="s">
        <v>149</v>
      </c>
    </row>
    <row r="102" spans="1:10" x14ac:dyDescent="0.35">
      <c r="A102" s="244" t="s">
        <v>812</v>
      </c>
      <c r="B102" s="246" t="s">
        <v>737</v>
      </c>
      <c r="C102" s="246" t="s">
        <v>737</v>
      </c>
      <c r="D102" s="246" t="s">
        <v>737</v>
      </c>
      <c r="E102" s="246" t="s">
        <v>737</v>
      </c>
      <c r="F102" s="246" t="s">
        <v>737</v>
      </c>
      <c r="G102" s="246" t="s">
        <v>737</v>
      </c>
      <c r="H102" s="246" t="s">
        <v>737</v>
      </c>
      <c r="I102" s="246" t="s">
        <v>737</v>
      </c>
      <c r="J102" s="246" t="s">
        <v>737</v>
      </c>
    </row>
    <row r="103" spans="1:10" x14ac:dyDescent="0.35">
      <c r="A103" s="167" t="s">
        <v>1535</v>
      </c>
      <c r="B103" s="68">
        <v>1</v>
      </c>
      <c r="C103" s="68">
        <v>1</v>
      </c>
      <c r="D103" s="68">
        <v>1</v>
      </c>
      <c r="E103" s="68">
        <v>1</v>
      </c>
      <c r="F103" s="68">
        <v>1</v>
      </c>
      <c r="G103" s="68">
        <v>1</v>
      </c>
      <c r="H103" s="68">
        <v>1</v>
      </c>
      <c r="I103" s="68">
        <v>1</v>
      </c>
      <c r="J103" s="68">
        <v>1</v>
      </c>
    </row>
    <row r="104" spans="1:10" s="85" customFormat="1" ht="14.4" customHeight="1" x14ac:dyDescent="0.35"/>
    <row r="105" spans="1:10" x14ac:dyDescent="0.35">
      <c r="A105" s="463" t="s">
        <v>537</v>
      </c>
      <c r="B105" s="85"/>
      <c r="C105" s="56" t="s">
        <v>1315</v>
      </c>
      <c r="D105" s="404" t="s">
        <v>547</v>
      </c>
      <c r="E105" s="68">
        <v>0.2</v>
      </c>
      <c r="F105" s="85"/>
      <c r="G105" s="85"/>
      <c r="H105" s="85"/>
      <c r="I105" s="85"/>
      <c r="J105" s="85"/>
    </row>
    <row r="106" spans="1:10" x14ac:dyDescent="0.35">
      <c r="A106" s="67" t="s">
        <v>534</v>
      </c>
      <c r="B106" s="162" t="s">
        <v>202</v>
      </c>
      <c r="C106" s="163" t="s">
        <v>142</v>
      </c>
      <c r="D106" s="163" t="s">
        <v>203</v>
      </c>
      <c r="E106" s="163" t="s">
        <v>225</v>
      </c>
      <c r="F106" s="163" t="s">
        <v>204</v>
      </c>
      <c r="G106" s="163" t="s">
        <v>146</v>
      </c>
      <c r="H106" s="163" t="s">
        <v>205</v>
      </c>
      <c r="I106" s="163" t="s">
        <v>148</v>
      </c>
      <c r="J106" s="163" t="s">
        <v>149</v>
      </c>
    </row>
    <row r="107" spans="1:10" x14ac:dyDescent="0.35">
      <c r="A107" s="167" t="s">
        <v>336</v>
      </c>
      <c r="B107" s="68">
        <v>0.6</v>
      </c>
      <c r="C107" s="68">
        <v>0.8</v>
      </c>
      <c r="D107" s="68">
        <v>0.24921870517396064</v>
      </c>
      <c r="E107" s="68">
        <v>0.7626893289497545</v>
      </c>
      <c r="F107" s="68">
        <v>0.5</v>
      </c>
      <c r="G107" s="68">
        <v>0.5</v>
      </c>
      <c r="H107" s="68">
        <v>1</v>
      </c>
      <c r="I107" s="68">
        <v>0.8</v>
      </c>
      <c r="J107" s="68">
        <v>0.64878707902520139</v>
      </c>
    </row>
    <row r="108" spans="1:10" x14ac:dyDescent="0.35">
      <c r="A108" s="167" t="s">
        <v>337</v>
      </c>
      <c r="B108" s="68">
        <v>0</v>
      </c>
      <c r="C108" s="68">
        <v>0</v>
      </c>
      <c r="D108" s="68">
        <v>0</v>
      </c>
      <c r="E108" s="68">
        <v>0</v>
      </c>
      <c r="F108" s="68">
        <v>0</v>
      </c>
      <c r="G108" s="68">
        <v>0</v>
      </c>
      <c r="H108" s="68">
        <v>0</v>
      </c>
      <c r="I108" s="68">
        <v>0</v>
      </c>
      <c r="J108" s="68">
        <v>0</v>
      </c>
    </row>
    <row r="109" spans="1:10" x14ac:dyDescent="0.35">
      <c r="A109" s="167" t="s">
        <v>338</v>
      </c>
      <c r="B109" s="68">
        <v>0</v>
      </c>
      <c r="C109" s="68">
        <v>0</v>
      </c>
      <c r="D109" s="68">
        <v>0</v>
      </c>
      <c r="E109" s="68">
        <v>0</v>
      </c>
      <c r="F109" s="68">
        <v>0.5</v>
      </c>
      <c r="G109" s="68">
        <v>0.5</v>
      </c>
      <c r="H109" s="68">
        <v>0</v>
      </c>
      <c r="I109" s="68">
        <v>0</v>
      </c>
      <c r="J109" s="68">
        <v>0</v>
      </c>
    </row>
    <row r="110" spans="1:10" x14ac:dyDescent="0.35">
      <c r="A110" s="167" t="s">
        <v>339</v>
      </c>
      <c r="B110" s="68">
        <v>2.4546506790645982E-2</v>
      </c>
      <c r="C110" s="68">
        <v>1.9552890592447341E-2</v>
      </c>
      <c r="D110" s="68">
        <v>0</v>
      </c>
      <c r="E110" s="68">
        <v>0.22230886185889709</v>
      </c>
      <c r="F110" s="68">
        <v>0.5</v>
      </c>
      <c r="G110" s="68">
        <v>0.5</v>
      </c>
      <c r="H110" s="68">
        <v>2.0776195908495717E-2</v>
      </c>
      <c r="I110" s="68">
        <v>3.2868198896858812E-3</v>
      </c>
      <c r="J110" s="68">
        <v>2.8133555349235707E-2</v>
      </c>
    </row>
    <row r="111" spans="1:10" x14ac:dyDescent="0.35">
      <c r="A111" s="167" t="s">
        <v>340</v>
      </c>
      <c r="B111" s="68">
        <v>0</v>
      </c>
      <c r="C111" s="68">
        <v>0</v>
      </c>
      <c r="D111" s="68">
        <v>0</v>
      </c>
      <c r="E111" s="68">
        <v>0</v>
      </c>
      <c r="F111" s="68">
        <v>0</v>
      </c>
      <c r="G111" s="68">
        <v>0</v>
      </c>
      <c r="H111" s="68">
        <v>0</v>
      </c>
      <c r="I111" s="68">
        <v>0</v>
      </c>
      <c r="J111" s="68">
        <v>0</v>
      </c>
    </row>
    <row r="112" spans="1:10" x14ac:dyDescent="0.35">
      <c r="A112" s="167" t="s">
        <v>341</v>
      </c>
      <c r="B112" s="68">
        <v>0.41968439727812396</v>
      </c>
      <c r="C112" s="68">
        <v>6.5422040466304419E-3</v>
      </c>
      <c r="D112" s="68">
        <v>1</v>
      </c>
      <c r="E112" s="68">
        <v>1</v>
      </c>
      <c r="F112" s="68">
        <v>0.5</v>
      </c>
      <c r="G112" s="68">
        <v>0.5</v>
      </c>
      <c r="H112" s="68">
        <v>0.25547136549778154</v>
      </c>
      <c r="I112" s="68">
        <v>7.5949123748881506E-2</v>
      </c>
      <c r="J112" s="68">
        <v>1</v>
      </c>
    </row>
    <row r="113" spans="1:10" x14ac:dyDescent="0.35">
      <c r="A113" s="167" t="s">
        <v>342</v>
      </c>
      <c r="B113" s="68">
        <v>0</v>
      </c>
      <c r="C113" s="68">
        <v>0</v>
      </c>
      <c r="D113" s="68">
        <v>0</v>
      </c>
      <c r="E113" s="68">
        <v>0</v>
      </c>
      <c r="F113" s="68">
        <v>0</v>
      </c>
      <c r="G113" s="68">
        <v>0</v>
      </c>
      <c r="H113" s="68">
        <v>0</v>
      </c>
      <c r="I113" s="68">
        <v>0</v>
      </c>
      <c r="J113" s="68">
        <v>0</v>
      </c>
    </row>
    <row r="114" spans="1:10" x14ac:dyDescent="0.35">
      <c r="A114" s="167" t="s">
        <v>343</v>
      </c>
      <c r="B114" s="68">
        <v>0.20593888762293716</v>
      </c>
      <c r="C114" s="68">
        <v>0.14040286075771322</v>
      </c>
      <c r="D114" s="68">
        <v>0</v>
      </c>
      <c r="E114" s="68">
        <v>3.9944415947298924E-2</v>
      </c>
      <c r="F114" s="68">
        <v>0.5</v>
      </c>
      <c r="G114" s="68">
        <v>0.5</v>
      </c>
      <c r="H114" s="68">
        <v>3.1119550744427824E-2</v>
      </c>
      <c r="I114" s="68">
        <v>2.4229614772207652E-2</v>
      </c>
      <c r="J114" s="68">
        <v>2.4489379599399879E-2</v>
      </c>
    </row>
    <row r="115" spans="1:10" x14ac:dyDescent="0.35">
      <c r="A115" s="167" t="s">
        <v>344</v>
      </c>
      <c r="B115" s="68">
        <v>0.29991262933338469</v>
      </c>
      <c r="C115" s="68">
        <v>4.0912671215370608E-2</v>
      </c>
      <c r="D115" s="68">
        <v>0</v>
      </c>
      <c r="E115" s="68">
        <v>2.7731088136068241E-2</v>
      </c>
      <c r="F115" s="68">
        <v>0.5</v>
      </c>
      <c r="G115" s="68">
        <v>0.5</v>
      </c>
      <c r="H115" s="68">
        <v>9.8471175880938152E-4</v>
      </c>
      <c r="I115" s="68">
        <v>8.9467224307170454E-2</v>
      </c>
      <c r="J115" s="68">
        <v>3.128339757454187E-2</v>
      </c>
    </row>
    <row r="116" spans="1:10" x14ac:dyDescent="0.35">
      <c r="A116" s="167" t="s">
        <v>345</v>
      </c>
      <c r="B116" s="68">
        <v>0</v>
      </c>
      <c r="C116" s="68">
        <v>0</v>
      </c>
      <c r="D116" s="68">
        <v>0</v>
      </c>
      <c r="E116" s="68">
        <v>0</v>
      </c>
      <c r="F116" s="68">
        <v>0</v>
      </c>
      <c r="G116" s="68">
        <v>0</v>
      </c>
      <c r="H116" s="68">
        <v>0</v>
      </c>
      <c r="I116" s="68">
        <v>0</v>
      </c>
      <c r="J116" s="68">
        <v>0</v>
      </c>
    </row>
    <row r="117" spans="1:10" x14ac:dyDescent="0.35">
      <c r="A117" s="167" t="s">
        <v>346</v>
      </c>
      <c r="B117" s="68">
        <v>1</v>
      </c>
      <c r="C117" s="68">
        <v>5.0996157230941135E-2</v>
      </c>
      <c r="D117" s="68">
        <v>0.18655409821093813</v>
      </c>
      <c r="E117" s="68">
        <v>0.10850713321552627</v>
      </c>
      <c r="F117" s="68">
        <v>0.5</v>
      </c>
      <c r="G117" s="68">
        <v>0.5</v>
      </c>
      <c r="H117" s="68">
        <v>0.64114792999358572</v>
      </c>
      <c r="I117" s="68">
        <v>5.0014231325984579E-3</v>
      </c>
      <c r="J117" s="68">
        <v>0.80530456754645074</v>
      </c>
    </row>
    <row r="118" spans="1:10" x14ac:dyDescent="0.35">
      <c r="A118" s="167" t="s">
        <v>347</v>
      </c>
      <c r="B118" s="68">
        <v>0.73468079704391864</v>
      </c>
      <c r="C118" s="68">
        <v>3.6662031096310267E-3</v>
      </c>
      <c r="D118" s="68">
        <v>4.9008892890325534E-3</v>
      </c>
      <c r="E118" s="68">
        <v>3.5277804517707921E-3</v>
      </c>
      <c r="F118" s="68">
        <v>0.5</v>
      </c>
      <c r="G118" s="68">
        <v>0.5</v>
      </c>
      <c r="H118" s="68">
        <v>7.4949028645851963E-3</v>
      </c>
      <c r="I118" s="68">
        <v>0</v>
      </c>
      <c r="J118" s="68">
        <v>0.12708752916799174</v>
      </c>
    </row>
    <row r="119" spans="1:10" x14ac:dyDescent="0.35">
      <c r="A119" s="167" t="s">
        <v>348</v>
      </c>
      <c r="B119" s="68">
        <v>2.3220776530934704E-2</v>
      </c>
      <c r="C119" s="68">
        <v>0</v>
      </c>
      <c r="D119" s="68">
        <v>0</v>
      </c>
      <c r="E119" s="68">
        <v>0</v>
      </c>
      <c r="F119" s="68">
        <v>0.5</v>
      </c>
      <c r="G119" s="68">
        <v>0.5</v>
      </c>
      <c r="H119" s="68">
        <v>0</v>
      </c>
      <c r="I119" s="68">
        <v>0</v>
      </c>
      <c r="J119" s="68">
        <v>4.9487914721596797E-2</v>
      </c>
    </row>
    <row r="120" spans="1:10" x14ac:dyDescent="0.35">
      <c r="A120" s="167" t="s">
        <v>349</v>
      </c>
      <c r="B120" s="68">
        <v>7.1472832507632783E-2</v>
      </c>
      <c r="C120" s="68">
        <v>9.6538187447260042E-4</v>
      </c>
      <c r="D120" s="68">
        <v>6.4429719028813254E-2</v>
      </c>
      <c r="E120" s="68">
        <v>1.4744571058032349E-2</v>
      </c>
      <c r="F120" s="68">
        <v>0.5</v>
      </c>
      <c r="G120" s="68">
        <v>0.5</v>
      </c>
      <c r="H120" s="68">
        <v>5.8359526412244643E-2</v>
      </c>
      <c r="I120" s="68">
        <v>0</v>
      </c>
      <c r="J120" s="68">
        <v>1.6563023399633756E-2</v>
      </c>
    </row>
    <row r="121" spans="1:10" x14ac:dyDescent="0.35">
      <c r="A121" s="167" t="s">
        <v>350</v>
      </c>
      <c r="B121" s="68">
        <v>1.6197862164210861E-2</v>
      </c>
      <c r="C121" s="68">
        <v>0</v>
      </c>
      <c r="D121" s="68">
        <v>0</v>
      </c>
      <c r="E121" s="68">
        <v>0</v>
      </c>
      <c r="F121" s="68">
        <v>0.5</v>
      </c>
      <c r="G121" s="68">
        <v>0.5</v>
      </c>
      <c r="H121" s="68">
        <v>0</v>
      </c>
      <c r="I121" s="68">
        <v>0</v>
      </c>
      <c r="J121" s="68">
        <v>0</v>
      </c>
    </row>
    <row r="122" spans="1:10" x14ac:dyDescent="0.35">
      <c r="A122" s="167" t="s">
        <v>351</v>
      </c>
      <c r="B122" s="68">
        <v>0.45582289609679744</v>
      </c>
      <c r="C122" s="68">
        <v>8.7536473162529391E-5</v>
      </c>
      <c r="D122" s="68">
        <v>0.62826812934508425</v>
      </c>
      <c r="E122" s="68">
        <v>0</v>
      </c>
      <c r="F122" s="68">
        <v>0.5</v>
      </c>
      <c r="G122" s="68">
        <v>0.5</v>
      </c>
      <c r="H122" s="68">
        <v>0.169597208080043</v>
      </c>
      <c r="I122" s="68">
        <v>0</v>
      </c>
      <c r="J122" s="68">
        <v>5.1903203760055194E-2</v>
      </c>
    </row>
    <row r="123" spans="1:10" x14ac:dyDescent="0.35">
      <c r="A123" s="167" t="s">
        <v>352</v>
      </c>
      <c r="B123" s="68">
        <v>0.18237119528792889</v>
      </c>
      <c r="C123" s="68">
        <v>1.1479271318963705E-3</v>
      </c>
      <c r="D123" s="68">
        <v>2.0428363123088423E-2</v>
      </c>
      <c r="E123" s="68">
        <v>6.3246891191170052E-2</v>
      </c>
      <c r="F123" s="68">
        <v>0.5</v>
      </c>
      <c r="G123" s="68">
        <v>0.5</v>
      </c>
      <c r="H123" s="68">
        <v>2.7008959361169389E-2</v>
      </c>
      <c r="I123" s="68">
        <v>3.8618633486378574E-3</v>
      </c>
      <c r="J123" s="68">
        <v>4.9234738038243381E-3</v>
      </c>
    </row>
    <row r="124" spans="1:10" x14ac:dyDescent="0.35">
      <c r="A124" s="167" t="s">
        <v>353</v>
      </c>
      <c r="B124" s="68">
        <v>3.9767552294575695E-2</v>
      </c>
      <c r="C124" s="68">
        <v>0.21280409487628874</v>
      </c>
      <c r="D124" s="68">
        <v>8.9469278410931122E-3</v>
      </c>
      <c r="E124" s="68">
        <v>6.3672157173701366E-2</v>
      </c>
      <c r="F124" s="68">
        <v>4.3873346041149786E-2</v>
      </c>
      <c r="G124" s="68">
        <v>0.16553914840834874</v>
      </c>
      <c r="H124" s="68">
        <v>2.0814650197855982E-2</v>
      </c>
      <c r="I124" s="68">
        <v>2.3992064084663957E-2</v>
      </c>
      <c r="J124" s="68">
        <v>1.5274022134212258E-2</v>
      </c>
    </row>
    <row r="125" spans="1:10" x14ac:dyDescent="0.35">
      <c r="A125" s="167" t="s">
        <v>354</v>
      </c>
      <c r="B125" s="68">
        <v>0</v>
      </c>
      <c r="C125" s="68">
        <v>0</v>
      </c>
      <c r="D125" s="68">
        <v>0</v>
      </c>
      <c r="E125" s="68">
        <v>0</v>
      </c>
      <c r="F125" s="68">
        <v>0</v>
      </c>
      <c r="G125" s="68">
        <v>0</v>
      </c>
      <c r="H125" s="68">
        <v>0</v>
      </c>
      <c r="I125" s="68">
        <v>0</v>
      </c>
      <c r="J125" s="68">
        <v>0</v>
      </c>
    </row>
    <row r="126" spans="1:10" x14ac:dyDescent="0.35">
      <c r="A126" s="167" t="s">
        <v>355</v>
      </c>
      <c r="B126" s="68">
        <v>0.79082527852801077</v>
      </c>
      <c r="C126" s="68">
        <v>0.6</v>
      </c>
      <c r="D126" s="68">
        <v>8.5215055076846055E-2</v>
      </c>
      <c r="E126" s="68">
        <v>0.88380690895177616</v>
      </c>
      <c r="F126" s="68">
        <v>0.16</v>
      </c>
      <c r="G126" s="68">
        <v>0.32499224363863904</v>
      </c>
      <c r="H126" s="68">
        <v>1</v>
      </c>
      <c r="I126" s="68">
        <v>0.7</v>
      </c>
      <c r="J126" s="68">
        <v>0.8</v>
      </c>
    </row>
    <row r="127" spans="1:10" x14ac:dyDescent="0.35">
      <c r="A127" s="167" t="s">
        <v>356</v>
      </c>
      <c r="B127" s="68">
        <v>0</v>
      </c>
      <c r="C127" s="68">
        <v>0</v>
      </c>
      <c r="D127" s="68">
        <v>0</v>
      </c>
      <c r="E127" s="68">
        <v>0</v>
      </c>
      <c r="F127" s="68">
        <v>0</v>
      </c>
      <c r="G127" s="68">
        <v>0</v>
      </c>
      <c r="H127" s="68">
        <v>0</v>
      </c>
      <c r="I127" s="68">
        <v>0</v>
      </c>
      <c r="J127" s="68">
        <v>0</v>
      </c>
    </row>
    <row r="128" spans="1:10" x14ac:dyDescent="0.35">
      <c r="A128" s="167" t="s">
        <v>357</v>
      </c>
      <c r="B128" s="68">
        <v>4.6837020087984963E-3</v>
      </c>
      <c r="C128" s="68">
        <v>0</v>
      </c>
      <c r="D128" s="68">
        <v>3.5549892460493014E-5</v>
      </c>
      <c r="E128" s="68">
        <v>2.6950530163547853E-2</v>
      </c>
      <c r="F128" s="68">
        <v>0</v>
      </c>
      <c r="G128" s="68">
        <v>2.5154775891607379E-3</v>
      </c>
      <c r="H128" s="68">
        <v>1.2456139461455194E-3</v>
      </c>
      <c r="I128" s="68">
        <v>8.5416384617521216E-3</v>
      </c>
      <c r="J128" s="68">
        <v>8.1968444711331585E-3</v>
      </c>
    </row>
    <row r="129" spans="1:10" x14ac:dyDescent="0.35">
      <c r="A129" s="167" t="s">
        <v>358</v>
      </c>
      <c r="B129" s="68">
        <v>0.52565100360223449</v>
      </c>
      <c r="C129" s="68">
        <v>0.11136126263342497</v>
      </c>
      <c r="D129" s="68">
        <v>0.43090280443301798</v>
      </c>
      <c r="E129" s="68">
        <v>0.32637807928846913</v>
      </c>
      <c r="F129" s="68">
        <v>0.12176734775006164</v>
      </c>
      <c r="G129" s="68">
        <v>0.45</v>
      </c>
      <c r="H129" s="68">
        <v>0.3</v>
      </c>
      <c r="I129" s="68">
        <v>0.38820203964050315</v>
      </c>
      <c r="J129" s="68">
        <v>0.39685116082084437</v>
      </c>
    </row>
    <row r="130" spans="1:10" x14ac:dyDescent="0.35">
      <c r="A130" s="167" t="s">
        <v>359</v>
      </c>
      <c r="B130" s="68">
        <v>0.27919959836001551</v>
      </c>
      <c r="C130" s="68">
        <v>6.5745391226380512E-2</v>
      </c>
      <c r="D130" s="68">
        <v>4.7878117348007614E-2</v>
      </c>
      <c r="E130" s="68">
        <v>0.2175853901141144</v>
      </c>
      <c r="F130" s="68">
        <v>8.1178186366190883E-2</v>
      </c>
      <c r="G130" s="68">
        <v>0.35</v>
      </c>
      <c r="H130" s="68">
        <v>0.24358665791472189</v>
      </c>
      <c r="I130" s="68">
        <v>9.7050754260749286E-2</v>
      </c>
      <c r="J130" s="68">
        <v>0.17007921648274837</v>
      </c>
    </row>
    <row r="131" spans="1:10" x14ac:dyDescent="0.35">
      <c r="A131" s="167" t="s">
        <v>360</v>
      </c>
      <c r="B131" s="68">
        <v>0.12200281209959241</v>
      </c>
      <c r="C131" s="68">
        <v>3.2243991388773069E-2</v>
      </c>
      <c r="D131" s="68">
        <v>1.7602618009675715E-3</v>
      </c>
      <c r="E131" s="68">
        <v>0.39650213870094547</v>
      </c>
      <c r="F131" s="68">
        <v>2.4984655956286021E-3</v>
      </c>
      <c r="G131" s="68">
        <v>0.21765733499168516</v>
      </c>
      <c r="H131" s="68">
        <v>0</v>
      </c>
      <c r="I131" s="68">
        <v>0.12683565044199069</v>
      </c>
      <c r="J131" s="68">
        <v>1.9852292519269218E-2</v>
      </c>
    </row>
    <row r="132" spans="1:10" x14ac:dyDescent="0.35">
      <c r="A132" s="167" t="s">
        <v>361</v>
      </c>
      <c r="B132" s="68">
        <v>0</v>
      </c>
      <c r="C132" s="68">
        <v>0</v>
      </c>
      <c r="D132" s="68">
        <v>0</v>
      </c>
      <c r="E132" s="68">
        <v>0</v>
      </c>
      <c r="F132" s="68">
        <v>0</v>
      </c>
      <c r="G132" s="68">
        <v>0</v>
      </c>
      <c r="H132" s="68">
        <v>0</v>
      </c>
      <c r="I132" s="68">
        <v>0</v>
      </c>
      <c r="J132" s="68">
        <v>0</v>
      </c>
    </row>
    <row r="133" spans="1:10" x14ac:dyDescent="0.35">
      <c r="A133" s="167" t="s">
        <v>362</v>
      </c>
      <c r="B133" s="68">
        <v>0.57243015353025339</v>
      </c>
      <c r="C133" s="68">
        <v>0.3</v>
      </c>
      <c r="D133" s="68">
        <v>6.3406878676902895E-2</v>
      </c>
      <c r="E133" s="68">
        <v>0.16346146763784294</v>
      </c>
      <c r="F133" s="68">
        <v>2.5383483341571735E-2</v>
      </c>
      <c r="G133" s="68">
        <v>3.4894467037280635E-2</v>
      </c>
      <c r="H133" s="68">
        <v>0.3</v>
      </c>
      <c r="I133" s="68">
        <v>0.2818319827800983</v>
      </c>
      <c r="J133" s="68">
        <v>5.9741215555422458E-2</v>
      </c>
    </row>
    <row r="134" spans="1:10" x14ac:dyDescent="0.35">
      <c r="A134" s="167" t="s">
        <v>363</v>
      </c>
      <c r="B134" s="68">
        <v>1.3095691598264936E-3</v>
      </c>
      <c r="C134" s="68">
        <v>0</v>
      </c>
      <c r="D134" s="68">
        <v>5.2666507348878533E-6</v>
      </c>
      <c r="E134" s="68">
        <v>3.2345263014391013E-3</v>
      </c>
      <c r="F134" s="68">
        <v>0</v>
      </c>
      <c r="G134" s="68">
        <v>9.9181011961465681E-7</v>
      </c>
      <c r="H134" s="68">
        <v>3.0380827954768758E-5</v>
      </c>
      <c r="I134" s="68">
        <v>4.9067901781115306E-5</v>
      </c>
      <c r="J134" s="68">
        <v>5.3101538762998857E-4</v>
      </c>
    </row>
    <row r="135" spans="1:10" x14ac:dyDescent="0.35">
      <c r="A135" s="167" t="s">
        <v>364</v>
      </c>
      <c r="B135" s="68">
        <v>0</v>
      </c>
      <c r="C135" s="68">
        <v>0</v>
      </c>
      <c r="D135" s="68">
        <v>4.2351583566194135E-4</v>
      </c>
      <c r="E135" s="68">
        <v>8.177220687683434E-6</v>
      </c>
      <c r="F135" s="68">
        <v>8.8848374289915335E-4</v>
      </c>
      <c r="G135" s="68">
        <v>0</v>
      </c>
      <c r="H135" s="68">
        <v>0</v>
      </c>
      <c r="I135" s="68">
        <v>4.3985220628054572E-3</v>
      </c>
      <c r="J135" s="68">
        <v>8.1028541142596675E-4</v>
      </c>
    </row>
    <row r="136" spans="1:10" x14ac:dyDescent="0.35">
      <c r="A136" s="167" t="s">
        <v>365</v>
      </c>
      <c r="B136" s="68">
        <v>0.45</v>
      </c>
      <c r="C136" s="68">
        <v>0.1</v>
      </c>
      <c r="D136" s="68">
        <v>0.4</v>
      </c>
      <c r="E136" s="68">
        <v>0.5</v>
      </c>
      <c r="F136" s="68">
        <v>0.4</v>
      </c>
      <c r="G136" s="68">
        <v>0.25</v>
      </c>
      <c r="H136" s="68">
        <v>0.2</v>
      </c>
      <c r="I136" s="68">
        <v>0.38</v>
      </c>
      <c r="J136" s="68">
        <v>0.25</v>
      </c>
    </row>
    <row r="137" spans="1:10" x14ac:dyDescent="0.35">
      <c r="A137" s="167" t="s">
        <v>366</v>
      </c>
      <c r="B137" s="68">
        <v>0.5</v>
      </c>
      <c r="C137" s="68">
        <v>0.1</v>
      </c>
      <c r="D137" s="68">
        <v>0.4</v>
      </c>
      <c r="E137" s="68">
        <v>0.5</v>
      </c>
      <c r="F137" s="68">
        <v>0.3</v>
      </c>
      <c r="G137" s="68">
        <v>0.25</v>
      </c>
      <c r="H137" s="68">
        <v>0.2</v>
      </c>
      <c r="I137" s="68">
        <v>0.38</v>
      </c>
      <c r="J137" s="68">
        <v>0.25</v>
      </c>
    </row>
    <row r="138" spans="1:10" x14ac:dyDescent="0.35">
      <c r="A138" s="167" t="s">
        <v>367</v>
      </c>
      <c r="B138" s="68">
        <v>0.55080269875777421</v>
      </c>
      <c r="C138" s="68">
        <v>0.22200566076410183</v>
      </c>
      <c r="D138" s="68">
        <v>0.9</v>
      </c>
      <c r="E138" s="68">
        <v>1</v>
      </c>
      <c r="F138" s="68">
        <v>0.9</v>
      </c>
      <c r="G138" s="68">
        <v>0.295121633103823</v>
      </c>
      <c r="H138" s="68">
        <v>0.56141539284042397</v>
      </c>
      <c r="I138" s="68">
        <v>0.68064445855177136</v>
      </c>
      <c r="J138" s="68">
        <v>0.55000966604685486</v>
      </c>
    </row>
    <row r="139" spans="1:10" x14ac:dyDescent="0.35">
      <c r="A139" s="167" t="s">
        <v>368</v>
      </c>
      <c r="B139" s="68">
        <v>0</v>
      </c>
      <c r="C139" s="68">
        <v>0</v>
      </c>
      <c r="D139" s="68">
        <v>0</v>
      </c>
      <c r="E139" s="68">
        <v>0</v>
      </c>
      <c r="F139" s="68">
        <v>0</v>
      </c>
      <c r="G139" s="68">
        <v>0</v>
      </c>
      <c r="H139" s="68">
        <v>0</v>
      </c>
      <c r="I139" s="68">
        <v>0</v>
      </c>
      <c r="J139" s="68">
        <v>0</v>
      </c>
    </row>
    <row r="140" spans="1:10" x14ac:dyDescent="0.35">
      <c r="A140" s="167" t="s">
        <v>369</v>
      </c>
      <c r="B140" s="68">
        <v>7.4005779560573125E-3</v>
      </c>
      <c r="C140" s="68">
        <v>1.6209779094343117E-2</v>
      </c>
      <c r="D140" s="68">
        <v>4.7081987207426334E-3</v>
      </c>
      <c r="E140" s="68">
        <v>1.0206993337026961E-2</v>
      </c>
      <c r="F140" s="68">
        <v>8.4519955731418063E-4</v>
      </c>
      <c r="G140" s="68">
        <v>4.1624551196454276E-5</v>
      </c>
      <c r="H140" s="68">
        <v>0</v>
      </c>
      <c r="I140" s="68">
        <v>2.7059876204994474E-3</v>
      </c>
      <c r="J140" s="68">
        <v>9.994651688400118E-4</v>
      </c>
    </row>
    <row r="141" spans="1:10" x14ac:dyDescent="0.35">
      <c r="A141" s="167" t="s">
        <v>370</v>
      </c>
      <c r="B141" s="68">
        <v>0</v>
      </c>
      <c r="C141" s="68">
        <v>0</v>
      </c>
      <c r="D141" s="68">
        <v>0</v>
      </c>
      <c r="E141" s="68">
        <v>0</v>
      </c>
      <c r="F141" s="68">
        <v>0</v>
      </c>
      <c r="G141" s="68">
        <v>0</v>
      </c>
      <c r="H141" s="68">
        <v>0</v>
      </c>
      <c r="I141" s="68">
        <v>0</v>
      </c>
      <c r="J141" s="68">
        <v>0</v>
      </c>
    </row>
    <row r="142" spans="1:10" x14ac:dyDescent="0.35">
      <c r="A142" s="167" t="s">
        <v>371</v>
      </c>
      <c r="B142" s="68">
        <v>0.19269746138953581</v>
      </c>
      <c r="C142" s="68">
        <v>0.2</v>
      </c>
      <c r="D142" s="68">
        <v>7.365414645989706E-3</v>
      </c>
      <c r="E142" s="68">
        <v>9.5568337028860255E-4</v>
      </c>
      <c r="F142" s="68">
        <v>0</v>
      </c>
      <c r="G142" s="68">
        <v>0</v>
      </c>
      <c r="H142" s="68">
        <v>0</v>
      </c>
      <c r="I142" s="68">
        <v>9.2306327092054661E-5</v>
      </c>
      <c r="J142" s="68">
        <v>2.4697105383459719E-3</v>
      </c>
    </row>
    <row r="143" spans="1:10" x14ac:dyDescent="0.35">
      <c r="A143" s="167" t="s">
        <v>372</v>
      </c>
      <c r="B143" s="68">
        <v>0.7</v>
      </c>
      <c r="C143" s="68">
        <v>0.35</v>
      </c>
      <c r="D143" s="68">
        <v>0.4</v>
      </c>
      <c r="E143" s="68">
        <v>0.5</v>
      </c>
      <c r="F143" s="68">
        <v>0.3</v>
      </c>
      <c r="G143" s="68">
        <v>0.25</v>
      </c>
      <c r="H143" s="68">
        <v>9.1519028252237363E-4</v>
      </c>
      <c r="I143" s="68">
        <v>0.45</v>
      </c>
      <c r="J143" s="68">
        <v>0.25</v>
      </c>
    </row>
    <row r="144" spans="1:10" x14ac:dyDescent="0.35">
      <c r="A144" s="167" t="s">
        <v>373</v>
      </c>
      <c r="B144" s="445">
        <v>1</v>
      </c>
      <c r="C144" s="445">
        <v>1</v>
      </c>
      <c r="D144" s="445">
        <v>1</v>
      </c>
      <c r="E144" s="445">
        <v>1</v>
      </c>
      <c r="F144" s="445">
        <v>1</v>
      </c>
      <c r="G144" s="445">
        <v>1</v>
      </c>
      <c r="H144" s="445">
        <v>1</v>
      </c>
      <c r="I144" s="445">
        <v>1</v>
      </c>
      <c r="J144" s="445">
        <v>1</v>
      </c>
    </row>
    <row r="145" spans="1:10" x14ac:dyDescent="0.35">
      <c r="A145" s="167" t="s">
        <v>374</v>
      </c>
      <c r="B145" s="445">
        <v>1</v>
      </c>
      <c r="C145" s="445">
        <v>1</v>
      </c>
      <c r="D145" s="445">
        <v>1</v>
      </c>
      <c r="E145" s="445">
        <v>1</v>
      </c>
      <c r="F145" s="445">
        <v>1</v>
      </c>
      <c r="G145" s="445">
        <v>1</v>
      </c>
      <c r="H145" s="445">
        <v>1</v>
      </c>
      <c r="I145" s="445">
        <v>1</v>
      </c>
      <c r="J145" s="445">
        <v>1</v>
      </c>
    </row>
    <row r="146" spans="1:10" x14ac:dyDescent="0.35">
      <c r="A146" s="167" t="s">
        <v>375</v>
      </c>
      <c r="B146" s="445">
        <v>1</v>
      </c>
      <c r="C146" s="445">
        <v>1</v>
      </c>
      <c r="D146" s="445">
        <v>1</v>
      </c>
      <c r="E146" s="445">
        <v>1</v>
      </c>
      <c r="F146" s="445">
        <v>1</v>
      </c>
      <c r="G146" s="445">
        <v>1</v>
      </c>
      <c r="H146" s="445">
        <v>1</v>
      </c>
      <c r="I146" s="445">
        <v>1</v>
      </c>
      <c r="J146" s="445">
        <v>1</v>
      </c>
    </row>
    <row r="147" spans="1:10" x14ac:dyDescent="0.35">
      <c r="A147" s="167" t="s">
        <v>376</v>
      </c>
      <c r="B147" s="445">
        <v>1</v>
      </c>
      <c r="C147" s="445">
        <v>1</v>
      </c>
      <c r="D147" s="445">
        <v>1</v>
      </c>
      <c r="E147" s="445">
        <v>1</v>
      </c>
      <c r="F147" s="445">
        <v>1</v>
      </c>
      <c r="G147" s="445">
        <v>1</v>
      </c>
      <c r="H147" s="445">
        <v>1</v>
      </c>
      <c r="I147" s="445">
        <v>1</v>
      </c>
      <c r="J147" s="445">
        <v>1</v>
      </c>
    </row>
    <row r="148" spans="1:10" x14ac:dyDescent="0.35">
      <c r="A148" s="167" t="s">
        <v>377</v>
      </c>
      <c r="B148" s="445">
        <v>1</v>
      </c>
      <c r="C148" s="445">
        <v>1</v>
      </c>
      <c r="D148" s="445">
        <v>1</v>
      </c>
      <c r="E148" s="445">
        <v>1</v>
      </c>
      <c r="F148" s="445">
        <v>1</v>
      </c>
      <c r="G148" s="445">
        <v>1</v>
      </c>
      <c r="H148" s="445">
        <v>1</v>
      </c>
      <c r="I148" s="445">
        <v>1</v>
      </c>
      <c r="J148" s="445">
        <v>1</v>
      </c>
    </row>
    <row r="149" spans="1:10" x14ac:dyDescent="0.35">
      <c r="A149" s="166"/>
      <c r="B149" s="165"/>
      <c r="C149" s="165"/>
      <c r="D149" s="165"/>
      <c r="E149" s="165"/>
      <c r="F149" s="165"/>
      <c r="G149" s="165"/>
      <c r="H149" s="165"/>
      <c r="I149" s="165"/>
      <c r="J149" s="165"/>
    </row>
    <row r="150" spans="1:10" x14ac:dyDescent="0.35">
      <c r="A150" s="166"/>
      <c r="B150" s="165"/>
      <c r="C150" s="165"/>
      <c r="D150" s="165"/>
      <c r="E150" s="165"/>
      <c r="F150" s="165"/>
      <c r="G150" s="165"/>
      <c r="H150" s="165"/>
      <c r="I150" s="165"/>
      <c r="J150" s="165"/>
    </row>
    <row r="151" spans="1:10" x14ac:dyDescent="0.35">
      <c r="A151" s="166"/>
      <c r="B151" s="165"/>
      <c r="C151" s="165"/>
      <c r="D151" s="165"/>
      <c r="E151" s="165"/>
      <c r="F151" s="165"/>
      <c r="G151" s="165"/>
      <c r="H151" s="165"/>
      <c r="I151" s="165"/>
      <c r="J151" s="165"/>
    </row>
    <row r="152" spans="1:10" x14ac:dyDescent="0.35">
      <c r="A152" s="341" t="s">
        <v>1198</v>
      </c>
      <c r="B152" s="165"/>
      <c r="C152" s="165"/>
      <c r="D152" s="165"/>
      <c r="E152" s="165"/>
      <c r="F152" s="165"/>
      <c r="G152" s="165"/>
      <c r="H152" s="165"/>
      <c r="I152" s="165"/>
      <c r="J152" s="165"/>
    </row>
    <row r="153" spans="1:10" x14ac:dyDescent="0.35">
      <c r="A153" s="243" t="s">
        <v>1437</v>
      </c>
      <c r="B153" s="162" t="s">
        <v>202</v>
      </c>
      <c r="C153" s="163" t="s">
        <v>142</v>
      </c>
      <c r="D153" s="163" t="s">
        <v>203</v>
      </c>
      <c r="E153" s="163" t="s">
        <v>225</v>
      </c>
      <c r="F153" s="163" t="s">
        <v>204</v>
      </c>
      <c r="G153" s="163" t="s">
        <v>146</v>
      </c>
      <c r="H153" s="163" t="s">
        <v>205</v>
      </c>
      <c r="I153" s="163" t="s">
        <v>148</v>
      </c>
      <c r="J153" s="163" t="s">
        <v>149</v>
      </c>
    </row>
    <row r="154" spans="1:10" x14ac:dyDescent="0.35">
      <c r="A154" s="244" t="s">
        <v>812</v>
      </c>
      <c r="B154" s="246" t="s">
        <v>737</v>
      </c>
      <c r="C154" s="246" t="s">
        <v>737</v>
      </c>
      <c r="D154" s="246" t="s">
        <v>737</v>
      </c>
      <c r="E154" s="246" t="s">
        <v>737</v>
      </c>
      <c r="F154" s="246" t="s">
        <v>737</v>
      </c>
      <c r="G154" s="246" t="s">
        <v>737</v>
      </c>
      <c r="H154" s="246" t="s">
        <v>737</v>
      </c>
      <c r="I154" s="246" t="s">
        <v>737</v>
      </c>
      <c r="J154" s="246" t="s">
        <v>737</v>
      </c>
    </row>
    <row r="155" spans="1:10" x14ac:dyDescent="0.35">
      <c r="A155" s="167" t="s">
        <v>735</v>
      </c>
      <c r="B155" s="68">
        <v>0</v>
      </c>
      <c r="C155" s="68">
        <v>0</v>
      </c>
      <c r="D155" s="68">
        <v>0</v>
      </c>
      <c r="E155" s="68">
        <v>0</v>
      </c>
      <c r="F155" s="68">
        <v>0</v>
      </c>
      <c r="G155" s="68">
        <v>0</v>
      </c>
      <c r="H155" s="68">
        <v>0</v>
      </c>
      <c r="I155" s="68">
        <v>0</v>
      </c>
      <c r="J155" s="68">
        <v>0</v>
      </c>
    </row>
    <row r="156" spans="1:10" x14ac:dyDescent="0.35">
      <c r="A156" s="166"/>
      <c r="B156" s="165"/>
      <c r="C156" s="165"/>
      <c r="D156" s="165"/>
      <c r="E156" s="165"/>
      <c r="F156" s="165"/>
      <c r="G156" s="165"/>
      <c r="H156" s="165"/>
      <c r="I156" s="165"/>
      <c r="J156" s="165"/>
    </row>
    <row r="157" spans="1:10" x14ac:dyDescent="0.35">
      <c r="A157" s="249" t="s">
        <v>814</v>
      </c>
      <c r="C157" s="403" t="s">
        <v>1314</v>
      </c>
      <c r="D157" s="404" t="s">
        <v>547</v>
      </c>
      <c r="E157" s="68">
        <v>0.2</v>
      </c>
      <c r="F157" s="165"/>
      <c r="G157" s="165"/>
      <c r="H157" s="165"/>
      <c r="I157" s="165"/>
      <c r="J157" s="165"/>
    </row>
    <row r="158" spans="1:10" x14ac:dyDescent="0.35">
      <c r="A158" s="243" t="s">
        <v>736</v>
      </c>
      <c r="B158" s="162" t="s">
        <v>202</v>
      </c>
      <c r="C158" s="163" t="s">
        <v>142</v>
      </c>
      <c r="D158" s="163" t="s">
        <v>203</v>
      </c>
      <c r="E158" s="163" t="s">
        <v>225</v>
      </c>
      <c r="F158" s="163" t="s">
        <v>204</v>
      </c>
      <c r="G158" s="163" t="s">
        <v>146</v>
      </c>
      <c r="H158" s="163" t="s">
        <v>205</v>
      </c>
      <c r="I158" s="163" t="s">
        <v>148</v>
      </c>
      <c r="J158" s="163" t="s">
        <v>149</v>
      </c>
    </row>
    <row r="159" spans="1:10" x14ac:dyDescent="0.35">
      <c r="A159" s="245" t="s">
        <v>813</v>
      </c>
      <c r="B159" s="246" t="s">
        <v>737</v>
      </c>
      <c r="C159" s="246" t="s">
        <v>737</v>
      </c>
      <c r="D159" s="246" t="s">
        <v>737</v>
      </c>
      <c r="E159" s="246" t="s">
        <v>737</v>
      </c>
      <c r="F159" s="246" t="s">
        <v>737</v>
      </c>
      <c r="G159" s="246" t="s">
        <v>737</v>
      </c>
      <c r="H159" s="246" t="s">
        <v>737</v>
      </c>
      <c r="I159" s="246" t="s">
        <v>737</v>
      </c>
      <c r="J159" s="246" t="s">
        <v>737</v>
      </c>
    </row>
    <row r="160" spans="1:10" x14ac:dyDescent="0.35">
      <c r="A160" s="167" t="s">
        <v>738</v>
      </c>
      <c r="B160" s="68">
        <v>0.6</v>
      </c>
      <c r="C160" s="68">
        <v>0.6</v>
      </c>
      <c r="D160" s="68">
        <v>0.6</v>
      </c>
      <c r="E160" s="68">
        <v>0.6</v>
      </c>
      <c r="F160" s="68">
        <v>0.6</v>
      </c>
      <c r="G160" s="68">
        <v>0.6</v>
      </c>
      <c r="H160" s="68">
        <v>0.6</v>
      </c>
      <c r="I160" s="68">
        <v>0.6</v>
      </c>
      <c r="J160" s="68">
        <v>0.6</v>
      </c>
    </row>
    <row r="161" spans="1:10" x14ac:dyDescent="0.35">
      <c r="A161" s="167" t="s">
        <v>739</v>
      </c>
      <c r="B161" s="68">
        <v>0.75</v>
      </c>
      <c r="C161" s="68">
        <v>0.75</v>
      </c>
      <c r="D161" s="68">
        <v>0.75</v>
      </c>
      <c r="E161" s="68">
        <v>0.75</v>
      </c>
      <c r="F161" s="68">
        <v>0.75</v>
      </c>
      <c r="G161" s="68">
        <v>0.75</v>
      </c>
      <c r="H161" s="68">
        <v>0.75</v>
      </c>
      <c r="I161" s="68">
        <v>0.75</v>
      </c>
      <c r="J161" s="68">
        <v>0.75</v>
      </c>
    </row>
    <row r="162" spans="1:10" x14ac:dyDescent="0.35">
      <c r="A162" s="167" t="s">
        <v>740</v>
      </c>
      <c r="B162" s="68">
        <v>0.9</v>
      </c>
      <c r="C162" s="68">
        <v>0.9</v>
      </c>
      <c r="D162" s="68">
        <v>0.9</v>
      </c>
      <c r="E162" s="68">
        <v>0.9</v>
      </c>
      <c r="F162" s="68">
        <v>0.9</v>
      </c>
      <c r="G162" s="68">
        <v>0.9</v>
      </c>
      <c r="H162" s="68">
        <v>0.9</v>
      </c>
      <c r="I162" s="68">
        <v>0.9</v>
      </c>
      <c r="J162" s="68">
        <v>0.9</v>
      </c>
    </row>
    <row r="163" spans="1:10" x14ac:dyDescent="0.35">
      <c r="A163" s="167" t="s">
        <v>741</v>
      </c>
      <c r="B163" s="68">
        <v>0.55000000000000004</v>
      </c>
      <c r="C163" s="68">
        <v>0.55000000000000004</v>
      </c>
      <c r="D163" s="68">
        <v>0.55000000000000004</v>
      </c>
      <c r="E163" s="68">
        <v>0.55000000000000004</v>
      </c>
      <c r="F163" s="68">
        <v>0.55000000000000004</v>
      </c>
      <c r="G163" s="68">
        <v>0.55000000000000004</v>
      </c>
      <c r="H163" s="68">
        <v>0.55000000000000004</v>
      </c>
      <c r="I163" s="68">
        <v>0.55000000000000004</v>
      </c>
      <c r="J163" s="68">
        <v>0.55000000000000004</v>
      </c>
    </row>
    <row r="164" spans="1:10" x14ac:dyDescent="0.35">
      <c r="A164" s="167" t="s">
        <v>742</v>
      </c>
      <c r="B164" s="68">
        <v>0.75</v>
      </c>
      <c r="C164" s="68">
        <v>0.75</v>
      </c>
      <c r="D164" s="68">
        <v>0.75</v>
      </c>
      <c r="E164" s="68">
        <v>0.75</v>
      </c>
      <c r="F164" s="68">
        <v>0.75</v>
      </c>
      <c r="G164" s="68">
        <v>0.75</v>
      </c>
      <c r="H164" s="68">
        <v>0.75</v>
      </c>
      <c r="I164" s="68">
        <v>0.75</v>
      </c>
      <c r="J164" s="68">
        <v>0.75</v>
      </c>
    </row>
    <row r="165" spans="1:10" x14ac:dyDescent="0.35">
      <c r="A165" s="167" t="s">
        <v>743</v>
      </c>
      <c r="B165" s="68">
        <v>0.65</v>
      </c>
      <c r="C165" s="68">
        <v>0.65</v>
      </c>
      <c r="D165" s="68">
        <v>0.65</v>
      </c>
      <c r="E165" s="68">
        <v>0.65</v>
      </c>
      <c r="F165" s="68">
        <v>0.65</v>
      </c>
      <c r="G165" s="68">
        <v>0.65</v>
      </c>
      <c r="H165" s="68">
        <v>0.65</v>
      </c>
      <c r="I165" s="68">
        <v>0.65</v>
      </c>
      <c r="J165" s="68">
        <v>0.65</v>
      </c>
    </row>
    <row r="166" spans="1:10" x14ac:dyDescent="0.35">
      <c r="A166" s="167" t="s">
        <v>744</v>
      </c>
      <c r="B166" s="68">
        <v>0.75</v>
      </c>
      <c r="C166" s="68">
        <v>0.75</v>
      </c>
      <c r="D166" s="68">
        <v>0.75</v>
      </c>
      <c r="E166" s="68">
        <v>0.75</v>
      </c>
      <c r="F166" s="68">
        <v>0.75</v>
      </c>
      <c r="G166" s="68">
        <v>0.75</v>
      </c>
      <c r="H166" s="68">
        <v>0.75</v>
      </c>
      <c r="I166" s="68">
        <v>0.75</v>
      </c>
      <c r="J166" s="68">
        <v>0.75</v>
      </c>
    </row>
    <row r="167" spans="1:10" x14ac:dyDescent="0.35">
      <c r="A167" s="167" t="s">
        <v>745</v>
      </c>
      <c r="B167" s="68">
        <v>0.8</v>
      </c>
      <c r="C167" s="68">
        <v>0.8</v>
      </c>
      <c r="D167" s="68">
        <v>0.8</v>
      </c>
      <c r="E167" s="68">
        <v>0.8</v>
      </c>
      <c r="F167" s="68">
        <v>0.8</v>
      </c>
      <c r="G167" s="68">
        <v>0.8</v>
      </c>
      <c r="H167" s="68">
        <v>0.8</v>
      </c>
      <c r="I167" s="68">
        <v>0.8</v>
      </c>
      <c r="J167" s="68">
        <v>0.8</v>
      </c>
    </row>
    <row r="168" spans="1:10" x14ac:dyDescent="0.35">
      <c r="A168" s="167" t="s">
        <v>746</v>
      </c>
      <c r="B168" s="68">
        <v>0.7</v>
      </c>
      <c r="C168" s="68">
        <v>0.7</v>
      </c>
      <c r="D168" s="68">
        <v>0.7</v>
      </c>
      <c r="E168" s="68">
        <v>0.7</v>
      </c>
      <c r="F168" s="68">
        <v>0.7</v>
      </c>
      <c r="G168" s="68">
        <v>0.7</v>
      </c>
      <c r="H168" s="68">
        <v>0.7</v>
      </c>
      <c r="I168" s="68">
        <v>0.7</v>
      </c>
      <c r="J168" s="68">
        <v>0.7</v>
      </c>
    </row>
    <row r="169" spans="1:10" x14ac:dyDescent="0.35">
      <c r="A169" s="167" t="s">
        <v>747</v>
      </c>
      <c r="B169" s="68">
        <v>0.75</v>
      </c>
      <c r="C169" s="68">
        <v>0.75</v>
      </c>
      <c r="D169" s="68">
        <v>0.75</v>
      </c>
      <c r="E169" s="68">
        <v>0.75</v>
      </c>
      <c r="F169" s="68">
        <v>0.75</v>
      </c>
      <c r="G169" s="68">
        <v>0.75</v>
      </c>
      <c r="H169" s="68">
        <v>0.75</v>
      </c>
      <c r="I169" s="68">
        <v>0.75</v>
      </c>
      <c r="J169" s="68">
        <v>0.75</v>
      </c>
    </row>
    <row r="170" spans="1:10" x14ac:dyDescent="0.35">
      <c r="A170" s="167" t="s">
        <v>748</v>
      </c>
      <c r="B170" s="68">
        <v>0.6</v>
      </c>
      <c r="C170" s="68">
        <v>0.6</v>
      </c>
      <c r="D170" s="68">
        <v>0.6</v>
      </c>
      <c r="E170" s="68">
        <v>0.6</v>
      </c>
      <c r="F170" s="68">
        <v>0.6</v>
      </c>
      <c r="G170" s="68">
        <v>0.6</v>
      </c>
      <c r="H170" s="68">
        <v>0.6</v>
      </c>
      <c r="I170" s="68">
        <v>0.6</v>
      </c>
      <c r="J170" s="68">
        <v>0.6</v>
      </c>
    </row>
    <row r="171" spans="1:10" x14ac:dyDescent="0.35">
      <c r="A171" s="167" t="s">
        <v>749</v>
      </c>
      <c r="B171" s="68">
        <v>0.7</v>
      </c>
      <c r="C171" s="68">
        <v>0.7</v>
      </c>
      <c r="D171" s="68">
        <v>0.7</v>
      </c>
      <c r="E171" s="68">
        <v>0.7</v>
      </c>
      <c r="F171" s="68">
        <v>0.7</v>
      </c>
      <c r="G171" s="68">
        <v>0.7</v>
      </c>
      <c r="H171" s="68">
        <v>0.7</v>
      </c>
      <c r="I171" s="68">
        <v>0.7</v>
      </c>
      <c r="J171" s="68">
        <v>0.7</v>
      </c>
    </row>
    <row r="172" spans="1:10" x14ac:dyDescent="0.35">
      <c r="A172" s="167" t="s">
        <v>750</v>
      </c>
      <c r="B172" s="68">
        <v>0.9</v>
      </c>
      <c r="C172" s="68">
        <v>0.9</v>
      </c>
      <c r="D172" s="68">
        <v>0.9</v>
      </c>
      <c r="E172" s="68">
        <v>0.9</v>
      </c>
      <c r="F172" s="68">
        <v>0.9</v>
      </c>
      <c r="G172" s="68">
        <v>0.9</v>
      </c>
      <c r="H172" s="68">
        <v>0.9</v>
      </c>
      <c r="I172" s="68">
        <v>0.9</v>
      </c>
      <c r="J172" s="68">
        <v>0.9</v>
      </c>
    </row>
    <row r="173" spans="1:10" x14ac:dyDescent="0.35">
      <c r="A173" s="167" t="s">
        <v>751</v>
      </c>
      <c r="B173" s="68">
        <v>0.55000000000000004</v>
      </c>
      <c r="C173" s="68">
        <v>0.55000000000000004</v>
      </c>
      <c r="D173" s="68">
        <v>0.55000000000000004</v>
      </c>
      <c r="E173" s="68">
        <v>0.55000000000000004</v>
      </c>
      <c r="F173" s="68">
        <v>0.55000000000000004</v>
      </c>
      <c r="G173" s="68">
        <v>0.55000000000000004</v>
      </c>
      <c r="H173" s="68">
        <v>0.55000000000000004</v>
      </c>
      <c r="I173" s="68">
        <v>0.55000000000000004</v>
      </c>
      <c r="J173" s="68">
        <v>0.55000000000000004</v>
      </c>
    </row>
    <row r="174" spans="1:10" x14ac:dyDescent="0.35">
      <c r="A174" s="167" t="s">
        <v>752</v>
      </c>
      <c r="B174" s="68">
        <v>1</v>
      </c>
      <c r="C174" s="68">
        <v>1</v>
      </c>
      <c r="D174" s="68">
        <v>1</v>
      </c>
      <c r="E174" s="68">
        <v>1</v>
      </c>
      <c r="F174" s="68">
        <v>1</v>
      </c>
      <c r="G174" s="68">
        <v>1</v>
      </c>
      <c r="H174" s="68">
        <v>1</v>
      </c>
      <c r="I174" s="68">
        <v>1</v>
      </c>
      <c r="J174" s="68">
        <v>1</v>
      </c>
    </row>
    <row r="175" spans="1:10" x14ac:dyDescent="0.35">
      <c r="A175" s="167" t="s">
        <v>753</v>
      </c>
      <c r="B175" s="68">
        <v>0.65</v>
      </c>
      <c r="C175" s="68">
        <v>0.65</v>
      </c>
      <c r="D175" s="68">
        <v>0.65</v>
      </c>
      <c r="E175" s="68">
        <v>0.65</v>
      </c>
      <c r="F175" s="68">
        <v>0.65</v>
      </c>
      <c r="G175" s="68">
        <v>0.65</v>
      </c>
      <c r="H175" s="68">
        <v>0.65</v>
      </c>
      <c r="I175" s="68">
        <v>0.65</v>
      </c>
      <c r="J175" s="68">
        <v>0.65</v>
      </c>
    </row>
    <row r="176" spans="1:10" x14ac:dyDescent="0.35">
      <c r="A176" s="167" t="s">
        <v>754</v>
      </c>
      <c r="B176" s="68">
        <v>0.8</v>
      </c>
      <c r="C176" s="68">
        <v>0.8</v>
      </c>
      <c r="D176" s="68">
        <v>0.8</v>
      </c>
      <c r="E176" s="68">
        <v>0.8</v>
      </c>
      <c r="F176" s="68">
        <v>0.8</v>
      </c>
      <c r="G176" s="68">
        <v>0.8</v>
      </c>
      <c r="H176" s="68">
        <v>0.8</v>
      </c>
      <c r="I176" s="68">
        <v>0.8</v>
      </c>
      <c r="J176" s="68">
        <v>0.8</v>
      </c>
    </row>
    <row r="177" spans="1:10" x14ac:dyDescent="0.35">
      <c r="A177" s="167" t="s">
        <v>755</v>
      </c>
      <c r="B177" s="68">
        <v>0.7</v>
      </c>
      <c r="C177" s="68">
        <v>0.7</v>
      </c>
      <c r="D177" s="68">
        <v>0.7</v>
      </c>
      <c r="E177" s="68">
        <v>0.7</v>
      </c>
      <c r="F177" s="68">
        <v>0.7</v>
      </c>
      <c r="G177" s="68">
        <v>0.7</v>
      </c>
      <c r="H177" s="68">
        <v>0.7</v>
      </c>
      <c r="I177" s="68">
        <v>0.7</v>
      </c>
      <c r="J177" s="68">
        <v>0.7</v>
      </c>
    </row>
    <row r="178" spans="1:10" x14ac:dyDescent="0.35">
      <c r="A178" s="167" t="s">
        <v>756</v>
      </c>
      <c r="B178" s="68">
        <v>0.75</v>
      </c>
      <c r="C178" s="68">
        <v>0.75</v>
      </c>
      <c r="D178" s="68">
        <v>0.75</v>
      </c>
      <c r="E178" s="68">
        <v>0.75</v>
      </c>
      <c r="F178" s="68">
        <v>0.75</v>
      </c>
      <c r="G178" s="68">
        <v>0.75</v>
      </c>
      <c r="H178" s="68">
        <v>0.75</v>
      </c>
      <c r="I178" s="68">
        <v>0.75</v>
      </c>
      <c r="J178" s="68">
        <v>0.75</v>
      </c>
    </row>
    <row r="179" spans="1:10" x14ac:dyDescent="0.35">
      <c r="A179" s="167" t="s">
        <v>757</v>
      </c>
      <c r="B179" s="68">
        <v>0.6</v>
      </c>
      <c r="C179" s="68">
        <v>0.6</v>
      </c>
      <c r="D179" s="68">
        <v>0.6</v>
      </c>
      <c r="E179" s="68">
        <v>0.6</v>
      </c>
      <c r="F179" s="68">
        <v>0.6</v>
      </c>
      <c r="G179" s="68">
        <v>0.6</v>
      </c>
      <c r="H179" s="68">
        <v>0.6</v>
      </c>
      <c r="I179" s="68">
        <v>0.6</v>
      </c>
      <c r="J179" s="68">
        <v>0.6</v>
      </c>
    </row>
    <row r="180" spans="1:10" x14ac:dyDescent="0.35">
      <c r="A180" s="167" t="s">
        <v>758</v>
      </c>
      <c r="B180" s="68">
        <v>0.75</v>
      </c>
      <c r="C180" s="68">
        <v>0.75</v>
      </c>
      <c r="D180" s="68">
        <v>0.75</v>
      </c>
      <c r="E180" s="68">
        <v>0.75</v>
      </c>
      <c r="F180" s="68">
        <v>0.75</v>
      </c>
      <c r="G180" s="68">
        <v>0.75</v>
      </c>
      <c r="H180" s="68">
        <v>0.75</v>
      </c>
      <c r="I180" s="68">
        <v>0.75</v>
      </c>
      <c r="J180" s="68">
        <v>0.75</v>
      </c>
    </row>
    <row r="181" spans="1:10" x14ac:dyDescent="0.35">
      <c r="A181" s="167" t="s">
        <v>759</v>
      </c>
      <c r="B181" s="68">
        <v>0.9</v>
      </c>
      <c r="C181" s="68">
        <v>0.9</v>
      </c>
      <c r="D181" s="68">
        <v>0.9</v>
      </c>
      <c r="E181" s="68">
        <v>0.9</v>
      </c>
      <c r="F181" s="68">
        <v>0.9</v>
      </c>
      <c r="G181" s="68">
        <v>0.9</v>
      </c>
      <c r="H181" s="68">
        <v>0.9</v>
      </c>
      <c r="I181" s="68">
        <v>0.9</v>
      </c>
      <c r="J181" s="68">
        <v>0.9</v>
      </c>
    </row>
    <row r="182" spans="1:10" x14ac:dyDescent="0.35">
      <c r="A182" s="167" t="s">
        <v>760</v>
      </c>
      <c r="B182" s="68">
        <v>1</v>
      </c>
      <c r="C182" s="68">
        <v>1</v>
      </c>
      <c r="D182" s="68">
        <v>1</v>
      </c>
      <c r="E182" s="68">
        <v>1</v>
      </c>
      <c r="F182" s="68">
        <v>1</v>
      </c>
      <c r="G182" s="68">
        <v>1</v>
      </c>
      <c r="H182" s="68">
        <v>1</v>
      </c>
      <c r="I182" s="68">
        <v>1</v>
      </c>
      <c r="J182" s="68">
        <v>1</v>
      </c>
    </row>
    <row r="183" spans="1:10" x14ac:dyDescent="0.35">
      <c r="A183" s="167" t="s">
        <v>761</v>
      </c>
      <c r="B183" s="68">
        <v>1</v>
      </c>
      <c r="C183" s="68">
        <v>1</v>
      </c>
      <c r="D183" s="68">
        <v>1</v>
      </c>
      <c r="E183" s="68">
        <v>1</v>
      </c>
      <c r="F183" s="68">
        <v>1</v>
      </c>
      <c r="G183" s="68">
        <v>1</v>
      </c>
      <c r="H183" s="68">
        <v>1</v>
      </c>
      <c r="I183" s="68">
        <v>1</v>
      </c>
      <c r="J183" s="68">
        <v>1</v>
      </c>
    </row>
    <row r="184" spans="1:10" x14ac:dyDescent="0.35">
      <c r="A184" s="167" t="s">
        <v>762</v>
      </c>
      <c r="B184" s="68">
        <v>0.55000000000000004</v>
      </c>
      <c r="C184" s="68">
        <v>0.55000000000000004</v>
      </c>
      <c r="D184" s="68">
        <v>0.55000000000000004</v>
      </c>
      <c r="E184" s="68">
        <v>0.55000000000000004</v>
      </c>
      <c r="F184" s="68">
        <v>0.55000000000000004</v>
      </c>
      <c r="G184" s="68">
        <v>0.55000000000000004</v>
      </c>
      <c r="H184" s="68">
        <v>0.55000000000000004</v>
      </c>
      <c r="I184" s="68">
        <v>0.55000000000000004</v>
      </c>
      <c r="J184" s="68">
        <v>0.55000000000000004</v>
      </c>
    </row>
    <row r="185" spans="1:10" x14ac:dyDescent="0.35">
      <c r="A185" s="167" t="s">
        <v>763</v>
      </c>
      <c r="B185" s="68">
        <v>0.75</v>
      </c>
      <c r="C185" s="68">
        <v>0.75</v>
      </c>
      <c r="D185" s="68">
        <v>0.75</v>
      </c>
      <c r="E185" s="68">
        <v>0.75</v>
      </c>
      <c r="F185" s="68">
        <v>0.75</v>
      </c>
      <c r="G185" s="68">
        <v>0.75</v>
      </c>
      <c r="H185" s="68">
        <v>0.75</v>
      </c>
      <c r="I185" s="68">
        <v>0.75</v>
      </c>
      <c r="J185" s="68">
        <v>0.75</v>
      </c>
    </row>
    <row r="186" spans="1:10" x14ac:dyDescent="0.35">
      <c r="A186" s="167" t="s">
        <v>764</v>
      </c>
      <c r="B186" s="68">
        <v>1</v>
      </c>
      <c r="C186" s="68">
        <v>1</v>
      </c>
      <c r="D186" s="68">
        <v>1</v>
      </c>
      <c r="E186" s="68">
        <v>1</v>
      </c>
      <c r="F186" s="68">
        <v>1</v>
      </c>
      <c r="G186" s="68">
        <v>1</v>
      </c>
      <c r="H186" s="68">
        <v>1</v>
      </c>
      <c r="I186" s="68">
        <v>1</v>
      </c>
      <c r="J186" s="68">
        <v>1</v>
      </c>
    </row>
    <row r="187" spans="1:10" x14ac:dyDescent="0.35">
      <c r="A187" s="167" t="s">
        <v>765</v>
      </c>
      <c r="B187" s="68">
        <v>0.9</v>
      </c>
      <c r="C187" s="68">
        <v>0.9</v>
      </c>
      <c r="D187" s="68">
        <v>0.9</v>
      </c>
      <c r="E187" s="68">
        <v>0.9</v>
      </c>
      <c r="F187" s="68">
        <v>0.9</v>
      </c>
      <c r="G187" s="68">
        <v>0.9</v>
      </c>
      <c r="H187" s="68">
        <v>0.9</v>
      </c>
      <c r="I187" s="68">
        <v>0.9</v>
      </c>
      <c r="J187" s="68">
        <v>0.9</v>
      </c>
    </row>
    <row r="188" spans="1:10" x14ac:dyDescent="0.35">
      <c r="A188" s="167" t="s">
        <v>766</v>
      </c>
      <c r="B188" s="68">
        <v>0.95</v>
      </c>
      <c r="C188" s="68">
        <v>0.95</v>
      </c>
      <c r="D188" s="68">
        <v>0.95</v>
      </c>
      <c r="E188" s="68">
        <v>0.95</v>
      </c>
      <c r="F188" s="68">
        <v>0.95</v>
      </c>
      <c r="G188" s="68">
        <v>0.95</v>
      </c>
      <c r="H188" s="68">
        <v>0.95</v>
      </c>
      <c r="I188" s="68">
        <v>0.95</v>
      </c>
      <c r="J188" s="68">
        <v>0.95</v>
      </c>
    </row>
    <row r="189" spans="1:10" x14ac:dyDescent="0.35">
      <c r="A189" s="167" t="s">
        <v>767</v>
      </c>
      <c r="B189" s="68">
        <v>1</v>
      </c>
      <c r="C189" s="68">
        <v>1</v>
      </c>
      <c r="D189" s="68">
        <v>1</v>
      </c>
      <c r="E189" s="68">
        <v>1</v>
      </c>
      <c r="F189" s="68">
        <v>1</v>
      </c>
      <c r="G189" s="68">
        <v>1</v>
      </c>
      <c r="H189" s="68">
        <v>1</v>
      </c>
      <c r="I189" s="68">
        <v>1</v>
      </c>
      <c r="J189" s="68">
        <v>1</v>
      </c>
    </row>
    <row r="190" spans="1:10" x14ac:dyDescent="0.35">
      <c r="A190" s="167" t="s">
        <v>768</v>
      </c>
      <c r="B190" s="68">
        <v>1</v>
      </c>
      <c r="C190" s="68">
        <v>1</v>
      </c>
      <c r="D190" s="68">
        <v>1</v>
      </c>
      <c r="E190" s="68">
        <v>1</v>
      </c>
      <c r="F190" s="68">
        <v>1</v>
      </c>
      <c r="G190" s="68">
        <v>1</v>
      </c>
      <c r="H190" s="68">
        <v>1</v>
      </c>
      <c r="I190" s="68">
        <v>1</v>
      </c>
      <c r="J190" s="68">
        <v>1</v>
      </c>
    </row>
    <row r="191" spans="1:10" x14ac:dyDescent="0.35">
      <c r="A191" s="167" t="s">
        <v>769</v>
      </c>
      <c r="B191" s="68">
        <v>0.65</v>
      </c>
      <c r="C191" s="68">
        <v>0.65</v>
      </c>
      <c r="D191" s="68">
        <v>0.65</v>
      </c>
      <c r="E191" s="68">
        <v>0.65</v>
      </c>
      <c r="F191" s="68">
        <v>0.65</v>
      </c>
      <c r="G191" s="68">
        <v>0.65</v>
      </c>
      <c r="H191" s="68">
        <v>0.65</v>
      </c>
      <c r="I191" s="68">
        <v>0.65</v>
      </c>
      <c r="J191" s="68">
        <v>0.65</v>
      </c>
    </row>
    <row r="192" spans="1:10" x14ac:dyDescent="0.35">
      <c r="A192" s="167" t="s">
        <v>770</v>
      </c>
      <c r="B192" s="68">
        <v>0.75</v>
      </c>
      <c r="C192" s="68">
        <v>0.75</v>
      </c>
      <c r="D192" s="68">
        <v>0.75</v>
      </c>
      <c r="E192" s="68">
        <v>0.75</v>
      </c>
      <c r="F192" s="68">
        <v>0.75</v>
      </c>
      <c r="G192" s="68">
        <v>0.75</v>
      </c>
      <c r="H192" s="68">
        <v>0.75</v>
      </c>
      <c r="I192" s="68">
        <v>0.75</v>
      </c>
      <c r="J192" s="68">
        <v>0.75</v>
      </c>
    </row>
    <row r="193" spans="1:10" x14ac:dyDescent="0.35">
      <c r="A193" s="167" t="s">
        <v>771</v>
      </c>
      <c r="B193" s="68">
        <v>0.8</v>
      </c>
      <c r="C193" s="68">
        <v>0.8</v>
      </c>
      <c r="D193" s="68">
        <v>0.8</v>
      </c>
      <c r="E193" s="68">
        <v>0.8</v>
      </c>
      <c r="F193" s="68">
        <v>0.8</v>
      </c>
      <c r="G193" s="68">
        <v>0.8</v>
      </c>
      <c r="H193" s="68">
        <v>0.8</v>
      </c>
      <c r="I193" s="68">
        <v>0.8</v>
      </c>
      <c r="J193" s="68">
        <v>0.8</v>
      </c>
    </row>
    <row r="194" spans="1:10" x14ac:dyDescent="0.35">
      <c r="A194" s="167" t="s">
        <v>772</v>
      </c>
      <c r="B194" s="68">
        <v>0.8</v>
      </c>
      <c r="C194" s="68">
        <v>0.8</v>
      </c>
      <c r="D194" s="68">
        <v>0.8</v>
      </c>
      <c r="E194" s="68">
        <v>0.8</v>
      </c>
      <c r="F194" s="68">
        <v>0.8</v>
      </c>
      <c r="G194" s="68">
        <v>0.8</v>
      </c>
      <c r="H194" s="68">
        <v>0.8</v>
      </c>
      <c r="I194" s="68">
        <v>0.8</v>
      </c>
      <c r="J194" s="68">
        <v>0.8</v>
      </c>
    </row>
    <row r="195" spans="1:10" x14ac:dyDescent="0.35">
      <c r="A195" s="167" t="s">
        <v>773</v>
      </c>
      <c r="B195" s="68">
        <v>0.95</v>
      </c>
      <c r="C195" s="68">
        <v>0.95</v>
      </c>
      <c r="D195" s="68">
        <v>0.95</v>
      </c>
      <c r="E195" s="68">
        <v>0.95</v>
      </c>
      <c r="F195" s="68">
        <v>0.95</v>
      </c>
      <c r="G195" s="68">
        <v>0.95</v>
      </c>
      <c r="H195" s="68">
        <v>0.95</v>
      </c>
      <c r="I195" s="68">
        <v>0.95</v>
      </c>
      <c r="J195" s="68">
        <v>0.95</v>
      </c>
    </row>
    <row r="196" spans="1:10" x14ac:dyDescent="0.35">
      <c r="A196" s="167" t="s">
        <v>774</v>
      </c>
      <c r="B196" s="68">
        <v>1</v>
      </c>
      <c r="C196" s="68">
        <v>1</v>
      </c>
      <c r="D196" s="68">
        <v>1</v>
      </c>
      <c r="E196" s="68">
        <v>1</v>
      </c>
      <c r="F196" s="68">
        <v>1</v>
      </c>
      <c r="G196" s="68">
        <v>1</v>
      </c>
      <c r="H196" s="68">
        <v>1</v>
      </c>
      <c r="I196" s="68">
        <v>1</v>
      </c>
      <c r="J196" s="68">
        <v>1</v>
      </c>
    </row>
    <row r="197" spans="1:10" x14ac:dyDescent="0.35">
      <c r="A197" s="167" t="s">
        <v>775</v>
      </c>
      <c r="B197" s="445">
        <v>1</v>
      </c>
      <c r="C197" s="445">
        <v>1</v>
      </c>
      <c r="D197" s="445">
        <v>1</v>
      </c>
      <c r="E197" s="445">
        <v>1</v>
      </c>
      <c r="F197" s="445">
        <v>1</v>
      </c>
      <c r="G197" s="445">
        <v>1</v>
      </c>
      <c r="H197" s="445">
        <v>1</v>
      </c>
      <c r="I197" s="445">
        <v>1</v>
      </c>
      <c r="J197" s="445">
        <v>1</v>
      </c>
    </row>
    <row r="198" spans="1:10" x14ac:dyDescent="0.35">
      <c r="A198" s="167" t="s">
        <v>776</v>
      </c>
      <c r="B198" s="445">
        <v>1</v>
      </c>
      <c r="C198" s="445">
        <v>1</v>
      </c>
      <c r="D198" s="445">
        <v>1</v>
      </c>
      <c r="E198" s="445">
        <v>1</v>
      </c>
      <c r="F198" s="445">
        <v>1</v>
      </c>
      <c r="G198" s="445">
        <v>1</v>
      </c>
      <c r="H198" s="445">
        <v>1</v>
      </c>
      <c r="I198" s="445">
        <v>1</v>
      </c>
      <c r="J198" s="445">
        <v>1</v>
      </c>
    </row>
    <row r="199" spans="1:10" x14ac:dyDescent="0.35">
      <c r="A199" s="167" t="s">
        <v>777</v>
      </c>
      <c r="B199" s="445">
        <v>1</v>
      </c>
      <c r="C199" s="445">
        <v>1</v>
      </c>
      <c r="D199" s="445">
        <v>1</v>
      </c>
      <c r="E199" s="445">
        <v>1</v>
      </c>
      <c r="F199" s="445">
        <v>1</v>
      </c>
      <c r="G199" s="445">
        <v>1</v>
      </c>
      <c r="H199" s="445">
        <v>1</v>
      </c>
      <c r="I199" s="445">
        <v>1</v>
      </c>
      <c r="J199" s="445">
        <v>1</v>
      </c>
    </row>
    <row r="200" spans="1:10" x14ac:dyDescent="0.35">
      <c r="A200" s="167" t="s">
        <v>778</v>
      </c>
      <c r="B200" s="445">
        <v>1</v>
      </c>
      <c r="C200" s="445">
        <v>1</v>
      </c>
      <c r="D200" s="445">
        <v>1</v>
      </c>
      <c r="E200" s="445">
        <v>1</v>
      </c>
      <c r="F200" s="445">
        <v>1</v>
      </c>
      <c r="G200" s="445">
        <v>1</v>
      </c>
      <c r="H200" s="445">
        <v>1</v>
      </c>
      <c r="I200" s="445">
        <v>1</v>
      </c>
      <c r="J200" s="445">
        <v>1</v>
      </c>
    </row>
    <row r="201" spans="1:10" x14ac:dyDescent="0.35">
      <c r="A201" s="167" t="s">
        <v>779</v>
      </c>
      <c r="B201" s="445">
        <v>1</v>
      </c>
      <c r="C201" s="445">
        <v>1</v>
      </c>
      <c r="D201" s="445">
        <v>1</v>
      </c>
      <c r="E201" s="445">
        <v>1</v>
      </c>
      <c r="F201" s="445">
        <v>1</v>
      </c>
      <c r="G201" s="445">
        <v>1</v>
      </c>
      <c r="H201" s="445">
        <v>1</v>
      </c>
      <c r="I201" s="445">
        <v>1</v>
      </c>
      <c r="J201" s="445">
        <v>1</v>
      </c>
    </row>
    <row r="204" spans="1:10" x14ac:dyDescent="0.35">
      <c r="A204" s="341" t="s">
        <v>1589</v>
      </c>
      <c r="B204" s="165"/>
      <c r="C204" s="165"/>
      <c r="D204" s="165"/>
      <c r="E204" s="165"/>
      <c r="F204" s="165"/>
      <c r="G204" s="165"/>
      <c r="H204" s="165"/>
      <c r="I204" s="165"/>
      <c r="J204" s="165"/>
    </row>
    <row r="205" spans="1:10" x14ac:dyDescent="0.35">
      <c r="A205" s="243" t="s">
        <v>1437</v>
      </c>
      <c r="B205" s="162" t="s">
        <v>202</v>
      </c>
      <c r="C205" s="163" t="s">
        <v>142</v>
      </c>
      <c r="D205" s="163" t="s">
        <v>203</v>
      </c>
      <c r="E205" s="163" t="s">
        <v>225</v>
      </c>
      <c r="F205" s="163" t="s">
        <v>204</v>
      </c>
      <c r="G205" s="163" t="s">
        <v>146</v>
      </c>
      <c r="H205" s="163" t="s">
        <v>205</v>
      </c>
      <c r="I205" s="163" t="s">
        <v>148</v>
      </c>
      <c r="J205" s="163" t="s">
        <v>149</v>
      </c>
    </row>
    <row r="206" spans="1:10" x14ac:dyDescent="0.35">
      <c r="A206" s="244" t="s">
        <v>812</v>
      </c>
      <c r="B206" s="246" t="s">
        <v>547</v>
      </c>
      <c r="C206" s="246" t="s">
        <v>547</v>
      </c>
      <c r="D206" s="246" t="s">
        <v>547</v>
      </c>
      <c r="E206" s="246" t="s">
        <v>547</v>
      </c>
      <c r="F206" s="246" t="s">
        <v>547</v>
      </c>
      <c r="G206" s="246" t="s">
        <v>547</v>
      </c>
      <c r="H206" s="246" t="s">
        <v>547</v>
      </c>
      <c r="I206" s="246" t="s">
        <v>547</v>
      </c>
      <c r="J206" s="246" t="s">
        <v>547</v>
      </c>
    </row>
    <row r="207" spans="1:10" x14ac:dyDescent="0.35">
      <c r="A207" s="167" t="s">
        <v>735</v>
      </c>
      <c r="B207" s="68">
        <v>1</v>
      </c>
      <c r="C207" s="68">
        <v>1</v>
      </c>
      <c r="D207" s="68">
        <v>1</v>
      </c>
      <c r="E207" s="68">
        <v>1</v>
      </c>
      <c r="F207" s="68">
        <v>1</v>
      </c>
      <c r="G207" s="68">
        <v>1</v>
      </c>
      <c r="H207" s="68">
        <v>1</v>
      </c>
      <c r="I207" s="68">
        <v>1</v>
      </c>
      <c r="J207" s="68">
        <v>1</v>
      </c>
    </row>
    <row r="208" spans="1:10" x14ac:dyDescent="0.35">
      <c r="A208" s="403" t="s">
        <v>1590</v>
      </c>
      <c r="B208" s="68">
        <v>0.1</v>
      </c>
      <c r="C208" s="68">
        <v>0.1</v>
      </c>
      <c r="D208" s="68">
        <v>0.1</v>
      </c>
      <c r="E208" s="68">
        <v>0.1</v>
      </c>
      <c r="F208" s="68">
        <v>0.1</v>
      </c>
      <c r="G208" s="68">
        <v>0.1</v>
      </c>
      <c r="H208" s="68">
        <v>0.1</v>
      </c>
      <c r="I208" s="68">
        <v>0.1</v>
      </c>
      <c r="J208" s="68">
        <v>0.1</v>
      </c>
    </row>
    <row r="209" spans="1:10" x14ac:dyDescent="0.35">
      <c r="A209" s="249" t="s">
        <v>1591</v>
      </c>
      <c r="C209" s="403" t="s">
        <v>1592</v>
      </c>
      <c r="D209" s="404" t="s">
        <v>547</v>
      </c>
      <c r="E209" s="68">
        <v>0.2</v>
      </c>
      <c r="F209" s="165"/>
      <c r="G209" s="165"/>
      <c r="H209" s="165"/>
      <c r="I209" s="165"/>
      <c r="J209" s="165"/>
    </row>
    <row r="210" spans="1:10" x14ac:dyDescent="0.35">
      <c r="A210" s="249" t="s">
        <v>1593</v>
      </c>
      <c r="B210" s="68">
        <v>1E-3</v>
      </c>
      <c r="C210" s="403"/>
      <c r="D210" s="404"/>
      <c r="E210" s="68"/>
      <c r="F210" s="165"/>
      <c r="G210" s="165"/>
      <c r="H210" s="165"/>
      <c r="I210" s="165"/>
      <c r="J210" s="165"/>
    </row>
    <row r="211" spans="1:10" x14ac:dyDescent="0.35">
      <c r="A211" s="243" t="s">
        <v>736</v>
      </c>
      <c r="B211" s="162" t="s">
        <v>202</v>
      </c>
      <c r="C211" s="163" t="s">
        <v>142</v>
      </c>
      <c r="D211" s="163" t="s">
        <v>203</v>
      </c>
      <c r="E211" s="163" t="s">
        <v>225</v>
      </c>
      <c r="F211" s="163" t="s">
        <v>204</v>
      </c>
      <c r="G211" s="163" t="s">
        <v>146</v>
      </c>
      <c r="H211" s="163" t="s">
        <v>205</v>
      </c>
      <c r="I211" s="163" t="s">
        <v>148</v>
      </c>
      <c r="J211" s="163" t="s">
        <v>149</v>
      </c>
    </row>
    <row r="212" spans="1:10" x14ac:dyDescent="0.35">
      <c r="A212" s="245" t="s">
        <v>1661</v>
      </c>
      <c r="B212" s="246" t="s">
        <v>547</v>
      </c>
      <c r="C212" s="246" t="s">
        <v>547</v>
      </c>
      <c r="D212" s="246" t="s">
        <v>547</v>
      </c>
      <c r="E212" s="246" t="s">
        <v>547</v>
      </c>
      <c r="F212" s="246" t="s">
        <v>547</v>
      </c>
      <c r="G212" s="246" t="s">
        <v>547</v>
      </c>
      <c r="H212" s="246" t="s">
        <v>547</v>
      </c>
      <c r="I212" s="246" t="s">
        <v>547</v>
      </c>
      <c r="J212" s="246" t="s">
        <v>547</v>
      </c>
    </row>
    <row r="213" spans="1:10" x14ac:dyDescent="0.35">
      <c r="A213" s="167" t="s">
        <v>1594</v>
      </c>
      <c r="B213" s="68">
        <v>1</v>
      </c>
      <c r="C213" s="68">
        <v>1</v>
      </c>
      <c r="D213" s="68">
        <v>1</v>
      </c>
      <c r="E213" s="68">
        <v>1</v>
      </c>
      <c r="F213" s="68">
        <v>1</v>
      </c>
      <c r="G213" s="68">
        <v>1</v>
      </c>
      <c r="H213" s="68">
        <v>1</v>
      </c>
      <c r="I213" s="68">
        <v>1</v>
      </c>
      <c r="J213" s="68">
        <v>1</v>
      </c>
    </row>
    <row r="214" spans="1:10" x14ac:dyDescent="0.35">
      <c r="A214" s="167" t="s">
        <v>1595</v>
      </c>
      <c r="B214" s="68">
        <v>1</v>
      </c>
      <c r="C214" s="68">
        <v>1</v>
      </c>
      <c r="D214" s="68">
        <v>1</v>
      </c>
      <c r="E214" s="68">
        <v>1</v>
      </c>
      <c r="F214" s="68">
        <v>1</v>
      </c>
      <c r="G214" s="68">
        <v>1</v>
      </c>
      <c r="H214" s="68">
        <v>1</v>
      </c>
      <c r="I214" s="68">
        <v>1</v>
      </c>
      <c r="J214" s="68">
        <v>1</v>
      </c>
    </row>
    <row r="215" spans="1:10" x14ac:dyDescent="0.35">
      <c r="A215" s="167" t="s">
        <v>1596</v>
      </c>
      <c r="B215" s="68">
        <v>1</v>
      </c>
      <c r="C215" s="68">
        <v>1</v>
      </c>
      <c r="D215" s="68">
        <v>1</v>
      </c>
      <c r="E215" s="68">
        <v>1</v>
      </c>
      <c r="F215" s="68">
        <v>1</v>
      </c>
      <c r="G215" s="68">
        <v>1</v>
      </c>
      <c r="H215" s="68">
        <v>1</v>
      </c>
      <c r="I215" s="68">
        <v>1</v>
      </c>
      <c r="J215" s="68">
        <v>1</v>
      </c>
    </row>
    <row r="216" spans="1:10" x14ac:dyDescent="0.35">
      <c r="A216" s="167" t="s">
        <v>1597</v>
      </c>
      <c r="B216" s="519">
        <v>0</v>
      </c>
      <c r="C216" s="519">
        <v>0</v>
      </c>
      <c r="D216" s="519">
        <v>0</v>
      </c>
      <c r="E216" s="519">
        <v>0</v>
      </c>
      <c r="F216" s="519">
        <v>0</v>
      </c>
      <c r="G216" s="519">
        <v>0</v>
      </c>
      <c r="H216" s="519">
        <v>0</v>
      </c>
      <c r="I216" s="519">
        <v>0</v>
      </c>
      <c r="J216" s="519">
        <v>0</v>
      </c>
    </row>
    <row r="217" spans="1:10" x14ac:dyDescent="0.35">
      <c r="A217" s="167" t="s">
        <v>1598</v>
      </c>
      <c r="B217" s="68">
        <v>1</v>
      </c>
      <c r="C217" s="68">
        <v>1</v>
      </c>
      <c r="D217" s="68">
        <v>1</v>
      </c>
      <c r="E217" s="68">
        <v>1</v>
      </c>
      <c r="F217" s="68">
        <v>1</v>
      </c>
      <c r="G217" s="68">
        <v>1</v>
      </c>
      <c r="H217" s="68">
        <v>1</v>
      </c>
      <c r="I217" s="68">
        <v>1</v>
      </c>
      <c r="J217" s="68">
        <v>1</v>
      </c>
    </row>
    <row r="218" spans="1:10" x14ac:dyDescent="0.35">
      <c r="A218" s="167" t="s">
        <v>1599</v>
      </c>
      <c r="B218" s="68">
        <v>1</v>
      </c>
      <c r="C218" s="68">
        <v>1</v>
      </c>
      <c r="D218" s="68">
        <v>1</v>
      </c>
      <c r="E218" s="68">
        <v>1</v>
      </c>
      <c r="F218" s="68">
        <v>1</v>
      </c>
      <c r="G218" s="68">
        <v>1</v>
      </c>
      <c r="H218" s="68">
        <v>1</v>
      </c>
      <c r="I218" s="68">
        <v>1</v>
      </c>
      <c r="J218" s="68">
        <v>1</v>
      </c>
    </row>
    <row r="219" spans="1:10" x14ac:dyDescent="0.35">
      <c r="A219" s="167" t="s">
        <v>1600</v>
      </c>
      <c r="B219" s="519">
        <v>0</v>
      </c>
      <c r="C219" s="519">
        <v>0</v>
      </c>
      <c r="D219" s="519">
        <v>0</v>
      </c>
      <c r="E219" s="519">
        <v>0</v>
      </c>
      <c r="F219" s="519">
        <v>0</v>
      </c>
      <c r="G219" s="519">
        <v>0</v>
      </c>
      <c r="H219" s="519">
        <v>0</v>
      </c>
      <c r="I219" s="519">
        <v>0</v>
      </c>
      <c r="J219" s="519">
        <v>0</v>
      </c>
    </row>
    <row r="220" spans="1:10" ht="21" customHeight="1" x14ac:dyDescent="0.35"/>
    <row r="221" spans="1:10" x14ac:dyDescent="0.35">
      <c r="A221" s="167" t="s">
        <v>184</v>
      </c>
      <c r="B221" s="167" t="s">
        <v>1662</v>
      </c>
    </row>
    <row r="222" spans="1:10" x14ac:dyDescent="0.35">
      <c r="A222" s="7" t="s">
        <v>187</v>
      </c>
      <c r="B222" s="68">
        <v>0.25</v>
      </c>
    </row>
    <row r="224" spans="1:10" x14ac:dyDescent="0.35">
      <c r="A224" s="518" t="s">
        <v>1733</v>
      </c>
    </row>
    <row r="225" spans="1:63" x14ac:dyDescent="0.35">
      <c r="A225" s="103" t="s">
        <v>1225</v>
      </c>
    </row>
    <row r="226" spans="1:63" x14ac:dyDescent="0.35">
      <c r="A226" s="59" t="s">
        <v>1225</v>
      </c>
      <c r="B226" s="59" t="s">
        <v>233</v>
      </c>
      <c r="C226" s="159" t="s">
        <v>236</v>
      </c>
      <c r="D226" s="159" t="s">
        <v>237</v>
      </c>
      <c r="E226" s="56" t="s">
        <v>533</v>
      </c>
      <c r="F226" s="31"/>
    </row>
    <row r="227" spans="1:63" x14ac:dyDescent="0.35">
      <c r="A227" s="470" t="s">
        <v>1663</v>
      </c>
      <c r="B227" s="57" t="s">
        <v>30</v>
      </c>
      <c r="C227" s="7" t="s">
        <v>234</v>
      </c>
      <c r="D227" s="7" t="s">
        <v>234</v>
      </c>
      <c r="E227" s="7" t="s">
        <v>1030</v>
      </c>
      <c r="G227" s="45"/>
      <c r="H227" s="45"/>
      <c r="I227" s="45"/>
      <c r="J227" s="45"/>
      <c r="K227" s="45"/>
      <c r="L227" s="45"/>
      <c r="M227" s="45"/>
      <c r="N227" s="45"/>
      <c r="O227" s="45"/>
      <c r="P227" s="45"/>
      <c r="Q227" s="45"/>
      <c r="R227" s="45"/>
      <c r="S227" s="45"/>
      <c r="T227" s="45"/>
      <c r="U227" s="45"/>
      <c r="V227" s="45"/>
      <c r="W227" s="45"/>
      <c r="X227" s="45"/>
      <c r="Y227" s="45"/>
      <c r="Z227" s="45"/>
      <c r="AA227" s="45"/>
      <c r="AB227" s="45"/>
      <c r="AC227" s="45"/>
      <c r="AD227" s="45"/>
      <c r="AE227" s="45"/>
      <c r="AF227" s="45"/>
      <c r="AG227" s="45"/>
      <c r="AH227" s="45"/>
      <c r="AI227" s="45"/>
      <c r="AJ227" s="45"/>
      <c r="AK227" s="45"/>
      <c r="AL227" s="356"/>
      <c r="AM227" s="45"/>
      <c r="AN227" s="45"/>
      <c r="AO227" s="45"/>
      <c r="AP227" s="45"/>
      <c r="AQ227" s="45"/>
      <c r="AR227" s="45"/>
      <c r="AS227" s="45"/>
      <c r="AT227" s="45"/>
      <c r="AU227" s="45"/>
      <c r="AV227" s="45"/>
      <c r="AW227" s="45"/>
      <c r="AX227" s="45"/>
      <c r="AY227" s="45"/>
      <c r="AZ227" s="45"/>
      <c r="BA227" s="45"/>
      <c r="BB227" s="45"/>
      <c r="BC227" s="45"/>
      <c r="BD227" s="45"/>
      <c r="BE227" s="45"/>
      <c r="BF227" s="45"/>
      <c r="BG227" s="45"/>
      <c r="BH227" s="45"/>
      <c r="BI227" s="45"/>
      <c r="BJ227" s="45"/>
      <c r="BK227" s="45"/>
    </row>
    <row r="228" spans="1:63" x14ac:dyDescent="0.35">
      <c r="A228" s="71" t="s">
        <v>202</v>
      </c>
      <c r="B228" s="68">
        <v>2025</v>
      </c>
      <c r="C228" s="160">
        <v>0</v>
      </c>
      <c r="D228" s="160">
        <v>0</v>
      </c>
      <c r="E228" s="58">
        <v>0.2</v>
      </c>
    </row>
    <row r="229" spans="1:63" x14ac:dyDescent="0.35">
      <c r="A229" s="72" t="s">
        <v>142</v>
      </c>
      <c r="B229" s="68">
        <v>2025</v>
      </c>
      <c r="C229" s="160">
        <v>0</v>
      </c>
      <c r="D229" s="160">
        <v>0</v>
      </c>
      <c r="E229" s="58">
        <v>0.2</v>
      </c>
    </row>
    <row r="230" spans="1:63" x14ac:dyDescent="0.35">
      <c r="A230" s="72" t="s">
        <v>203</v>
      </c>
      <c r="B230" s="68">
        <v>2025</v>
      </c>
      <c r="C230" s="160">
        <v>0</v>
      </c>
      <c r="D230" s="160">
        <v>0</v>
      </c>
      <c r="E230" s="58">
        <v>0.2</v>
      </c>
    </row>
    <row r="231" spans="1:63" x14ac:dyDescent="0.35">
      <c r="A231" s="72" t="s">
        <v>225</v>
      </c>
      <c r="B231" s="68">
        <v>2025</v>
      </c>
      <c r="C231" s="160">
        <v>0</v>
      </c>
      <c r="D231" s="160">
        <v>0</v>
      </c>
      <c r="E231" s="58">
        <v>0.2</v>
      </c>
    </row>
    <row r="232" spans="1:63" x14ac:dyDescent="0.35">
      <c r="A232" s="72" t="s">
        <v>204</v>
      </c>
      <c r="B232" s="68">
        <v>2025</v>
      </c>
      <c r="C232" s="160">
        <v>0</v>
      </c>
      <c r="D232" s="160">
        <v>0</v>
      </c>
      <c r="E232" s="58">
        <v>0.2</v>
      </c>
    </row>
    <row r="233" spans="1:63" x14ac:dyDescent="0.35">
      <c r="A233" s="72" t="s">
        <v>146</v>
      </c>
      <c r="B233" s="68">
        <v>2025</v>
      </c>
      <c r="C233" s="160">
        <v>0</v>
      </c>
      <c r="D233" s="160">
        <v>0</v>
      </c>
      <c r="E233" s="58">
        <v>0.2</v>
      </c>
    </row>
    <row r="234" spans="1:63" x14ac:dyDescent="0.35">
      <c r="A234" s="72" t="s">
        <v>205</v>
      </c>
      <c r="B234" s="68">
        <v>2025</v>
      </c>
      <c r="C234" s="160">
        <v>0</v>
      </c>
      <c r="D234" s="160">
        <v>0</v>
      </c>
      <c r="E234" s="58">
        <v>0.2</v>
      </c>
    </row>
    <row r="235" spans="1:63" x14ac:dyDescent="0.35">
      <c r="A235" s="72" t="s">
        <v>148</v>
      </c>
      <c r="B235" s="68">
        <v>2025</v>
      </c>
      <c r="C235" s="160">
        <v>0</v>
      </c>
      <c r="D235" s="160">
        <v>0</v>
      </c>
      <c r="E235" s="58">
        <v>0.2</v>
      </c>
    </row>
    <row r="236" spans="1:63" x14ac:dyDescent="0.35">
      <c r="A236" s="72" t="s">
        <v>149</v>
      </c>
      <c r="B236" s="68">
        <v>2025</v>
      </c>
      <c r="C236" s="160">
        <v>0</v>
      </c>
      <c r="D236" s="160">
        <v>0</v>
      </c>
      <c r="E236" s="58">
        <v>0.2</v>
      </c>
    </row>
    <row r="238" spans="1:63" x14ac:dyDescent="0.35">
      <c r="A238" s="459" t="s">
        <v>1664</v>
      </c>
      <c r="B238" s="3" t="s">
        <v>1665</v>
      </c>
      <c r="C238" s="90" t="s">
        <v>1666</v>
      </c>
      <c r="D238" s="90" t="s">
        <v>1667</v>
      </c>
      <c r="E238" s="90" t="s">
        <v>1668</v>
      </c>
      <c r="AL238"/>
    </row>
    <row r="239" spans="1:63" x14ac:dyDescent="0.35">
      <c r="A239" s="127" t="s">
        <v>504</v>
      </c>
      <c r="B239" t="s">
        <v>187</v>
      </c>
      <c r="C239" s="115" t="s">
        <v>405</v>
      </c>
      <c r="D239" s="115" t="s">
        <v>405</v>
      </c>
      <c r="E239" s="115" t="s">
        <v>1669</v>
      </c>
      <c r="AL239"/>
    </row>
    <row r="240" spans="1:63" x14ac:dyDescent="0.35">
      <c r="A240" s="119" t="s">
        <v>202</v>
      </c>
      <c r="B240" s="97">
        <v>0</v>
      </c>
      <c r="C240" s="97">
        <v>2025</v>
      </c>
      <c r="D240" s="97">
        <v>2050</v>
      </c>
      <c r="E240" s="102">
        <v>0.1</v>
      </c>
      <c r="AL240"/>
    </row>
    <row r="241" spans="1:38" x14ac:dyDescent="0.35">
      <c r="A241" s="119" t="s">
        <v>142</v>
      </c>
      <c r="B241" s="97">
        <v>0</v>
      </c>
      <c r="C241" s="97">
        <v>2025</v>
      </c>
      <c r="D241" s="97">
        <v>2050</v>
      </c>
      <c r="E241" s="102">
        <v>0.1</v>
      </c>
      <c r="AL241"/>
    </row>
    <row r="242" spans="1:38" x14ac:dyDescent="0.35">
      <c r="A242" s="119" t="s">
        <v>203</v>
      </c>
      <c r="B242" s="97">
        <v>0</v>
      </c>
      <c r="C242" s="97">
        <v>2025</v>
      </c>
      <c r="D242" s="97">
        <v>2050</v>
      </c>
      <c r="E242" s="102">
        <v>0.1</v>
      </c>
      <c r="AL242"/>
    </row>
    <row r="243" spans="1:38" x14ac:dyDescent="0.35">
      <c r="A243" s="119" t="s">
        <v>225</v>
      </c>
      <c r="B243" s="97">
        <v>0</v>
      </c>
      <c r="C243" s="97">
        <v>2025</v>
      </c>
      <c r="D243" s="97">
        <v>2050</v>
      </c>
      <c r="E243" s="102">
        <v>0.1</v>
      </c>
      <c r="AL243"/>
    </row>
    <row r="244" spans="1:38" x14ac:dyDescent="0.35">
      <c r="A244" s="119" t="s">
        <v>204</v>
      </c>
      <c r="B244" s="97">
        <v>0</v>
      </c>
      <c r="C244" s="97">
        <v>2025</v>
      </c>
      <c r="D244" s="97">
        <v>2050</v>
      </c>
      <c r="E244" s="102">
        <v>0.1</v>
      </c>
      <c r="AL244"/>
    </row>
    <row r="245" spans="1:38" x14ac:dyDescent="0.35">
      <c r="A245" s="119" t="s">
        <v>146</v>
      </c>
      <c r="B245" s="97">
        <v>0</v>
      </c>
      <c r="C245" s="97">
        <v>2025</v>
      </c>
      <c r="D245" s="97">
        <v>2050</v>
      </c>
      <c r="E245" s="102">
        <v>0.1</v>
      </c>
      <c r="AL245"/>
    </row>
    <row r="246" spans="1:38" x14ac:dyDescent="0.35">
      <c r="A246" s="119" t="s">
        <v>205</v>
      </c>
      <c r="B246" s="97">
        <v>0</v>
      </c>
      <c r="C246" s="97">
        <v>2025</v>
      </c>
      <c r="D246" s="97">
        <v>2050</v>
      </c>
      <c r="E246" s="102">
        <v>0.1</v>
      </c>
      <c r="AL246"/>
    </row>
    <row r="247" spans="1:38" x14ac:dyDescent="0.35">
      <c r="A247" s="119" t="s">
        <v>148</v>
      </c>
      <c r="B247" s="97">
        <v>0</v>
      </c>
      <c r="C247" s="97">
        <v>2025</v>
      </c>
      <c r="D247" s="97">
        <v>2050</v>
      </c>
      <c r="E247" s="102">
        <v>0.1</v>
      </c>
      <c r="AL247"/>
    </row>
    <row r="248" spans="1:38" x14ac:dyDescent="0.35">
      <c r="A248" s="119" t="s">
        <v>149</v>
      </c>
      <c r="B248" s="97">
        <v>0</v>
      </c>
      <c r="C248" s="97">
        <v>2025</v>
      </c>
      <c r="D248" s="97">
        <v>2050</v>
      </c>
      <c r="E248" s="102">
        <v>0.1</v>
      </c>
      <c r="AL248"/>
    </row>
    <row r="249" spans="1:38" x14ac:dyDescent="0.35">
      <c r="AL249"/>
    </row>
    <row r="250" spans="1:38" x14ac:dyDescent="0.35">
      <c r="A250" s="341" t="s">
        <v>1204</v>
      </c>
      <c r="B250" s="165"/>
      <c r="C250" s="165"/>
      <c r="D250" s="165"/>
      <c r="E250" s="165"/>
      <c r="F250" s="165"/>
      <c r="G250" s="165"/>
      <c r="H250" s="165"/>
      <c r="I250" s="165"/>
      <c r="J250" s="165"/>
    </row>
    <row r="251" spans="1:38" x14ac:dyDescent="0.35">
      <c r="C251" s="165"/>
      <c r="D251" s="165"/>
      <c r="E251" s="165"/>
      <c r="F251" s="165"/>
      <c r="G251" s="165"/>
      <c r="H251" s="165"/>
      <c r="I251" s="165"/>
      <c r="J251" s="165"/>
    </row>
    <row r="252" spans="1:38" x14ac:dyDescent="0.35">
      <c r="A252" s="123" t="s">
        <v>1248</v>
      </c>
      <c r="B252" s="90" t="s">
        <v>1250</v>
      </c>
      <c r="C252" s="90" t="s">
        <v>1251</v>
      </c>
      <c r="D252" s="90" t="s">
        <v>1670</v>
      </c>
      <c r="E252" s="165"/>
      <c r="F252" s="165"/>
      <c r="G252" s="165"/>
      <c r="H252" s="165"/>
      <c r="I252" s="165"/>
      <c r="J252" s="165"/>
    </row>
    <row r="253" spans="1:38" x14ac:dyDescent="0.35">
      <c r="A253" s="127" t="s">
        <v>504</v>
      </c>
      <c r="B253" s="115" t="s">
        <v>405</v>
      </c>
      <c r="C253" s="115" t="s">
        <v>405</v>
      </c>
      <c r="D253" s="115" t="s">
        <v>1669</v>
      </c>
      <c r="E253" s="165"/>
      <c r="F253" s="165"/>
      <c r="G253" s="165"/>
      <c r="H253" s="165"/>
      <c r="I253" s="165"/>
      <c r="J253" s="165"/>
    </row>
    <row r="254" spans="1:38" x14ac:dyDescent="0.35">
      <c r="A254" s="119" t="s">
        <v>202</v>
      </c>
      <c r="B254" s="97">
        <v>2025</v>
      </c>
      <c r="C254" s="97">
        <v>2040</v>
      </c>
      <c r="D254" s="102">
        <v>0</v>
      </c>
      <c r="E254" s="165"/>
      <c r="F254" s="165"/>
      <c r="G254" s="165"/>
      <c r="H254" s="165"/>
      <c r="I254" s="165"/>
      <c r="J254" s="165"/>
    </row>
    <row r="255" spans="1:38" x14ac:dyDescent="0.35">
      <c r="A255" s="119" t="s">
        <v>142</v>
      </c>
      <c r="B255" s="97">
        <v>2025</v>
      </c>
      <c r="C255" s="97">
        <v>2040</v>
      </c>
      <c r="D255" s="102">
        <v>0</v>
      </c>
      <c r="E255" s="165"/>
      <c r="F255" s="165"/>
      <c r="G255" s="165"/>
      <c r="H255" s="165"/>
      <c r="I255" s="165"/>
      <c r="J255" s="165"/>
    </row>
    <row r="256" spans="1:38" x14ac:dyDescent="0.35">
      <c r="A256" s="119" t="s">
        <v>203</v>
      </c>
      <c r="B256" s="97">
        <v>2025</v>
      </c>
      <c r="C256" s="97">
        <v>2040</v>
      </c>
      <c r="D256" s="102">
        <v>0</v>
      </c>
      <c r="E256" s="165"/>
      <c r="F256" s="165"/>
      <c r="G256" s="165"/>
      <c r="H256" s="165"/>
      <c r="I256" s="165"/>
      <c r="J256" s="165"/>
    </row>
    <row r="257" spans="1:10" x14ac:dyDescent="0.35">
      <c r="A257" s="119" t="s">
        <v>225</v>
      </c>
      <c r="B257" s="97">
        <v>2025</v>
      </c>
      <c r="C257" s="97">
        <v>2040</v>
      </c>
      <c r="D257" s="102">
        <v>0</v>
      </c>
      <c r="E257" s="165"/>
      <c r="F257" s="165"/>
      <c r="G257" s="165"/>
      <c r="H257" s="165"/>
      <c r="I257" s="165"/>
      <c r="J257" s="165"/>
    </row>
    <row r="258" spans="1:10" x14ac:dyDescent="0.35">
      <c r="A258" s="119" t="s">
        <v>204</v>
      </c>
      <c r="B258" s="97">
        <v>2025</v>
      </c>
      <c r="C258" s="97">
        <v>2040</v>
      </c>
      <c r="D258" s="102">
        <v>0</v>
      </c>
      <c r="E258" s="165"/>
      <c r="F258" s="165"/>
      <c r="G258" s="165"/>
      <c r="H258" s="165"/>
      <c r="I258" s="165"/>
      <c r="J258" s="165"/>
    </row>
    <row r="259" spans="1:10" x14ac:dyDescent="0.35">
      <c r="A259" s="119" t="s">
        <v>146</v>
      </c>
      <c r="B259" s="97">
        <v>2025</v>
      </c>
      <c r="C259" s="97">
        <v>2040</v>
      </c>
      <c r="D259" s="102">
        <v>0</v>
      </c>
      <c r="E259" s="165"/>
      <c r="F259" s="165"/>
      <c r="G259" s="165"/>
      <c r="H259" s="165"/>
      <c r="I259" s="165"/>
      <c r="J259" s="165"/>
    </row>
    <row r="260" spans="1:10" x14ac:dyDescent="0.35">
      <c r="A260" s="119" t="s">
        <v>205</v>
      </c>
      <c r="B260" s="97">
        <v>2025</v>
      </c>
      <c r="C260" s="97">
        <v>2040</v>
      </c>
      <c r="D260" s="102">
        <v>0</v>
      </c>
      <c r="E260" s="165"/>
      <c r="F260" s="165"/>
      <c r="G260" s="165"/>
      <c r="H260" s="165"/>
      <c r="I260" s="165"/>
      <c r="J260" s="165"/>
    </row>
    <row r="261" spans="1:10" x14ac:dyDescent="0.35">
      <c r="A261" s="119" t="s">
        <v>148</v>
      </c>
      <c r="B261" s="97">
        <v>2025</v>
      </c>
      <c r="C261" s="97">
        <v>2040</v>
      </c>
      <c r="D261" s="102">
        <v>0</v>
      </c>
      <c r="E261" s="165"/>
      <c r="F261" s="165"/>
      <c r="G261" s="165"/>
      <c r="H261" s="165"/>
      <c r="I261" s="165"/>
      <c r="J261" s="165"/>
    </row>
    <row r="262" spans="1:10" x14ac:dyDescent="0.35">
      <c r="A262" s="119" t="s">
        <v>149</v>
      </c>
      <c r="B262" s="97">
        <v>2025</v>
      </c>
      <c r="C262" s="97">
        <v>2040</v>
      </c>
      <c r="D262" s="102">
        <v>0</v>
      </c>
      <c r="E262" s="165"/>
      <c r="F262" s="165"/>
      <c r="G262" s="165"/>
      <c r="H262" s="165"/>
      <c r="I262" s="165"/>
      <c r="J262" s="165"/>
    </row>
    <row r="263" spans="1:10" x14ac:dyDescent="0.35">
      <c r="A263" s="141"/>
      <c r="B263" s="465"/>
      <c r="C263" s="465"/>
      <c r="D263" s="466"/>
      <c r="E263" s="165"/>
      <c r="F263" s="165"/>
      <c r="G263" s="165"/>
      <c r="H263" s="165"/>
      <c r="I263" s="165"/>
      <c r="J263" s="165"/>
    </row>
    <row r="264" spans="1:10" x14ac:dyDescent="0.35">
      <c r="A264" s="123" t="s">
        <v>1249</v>
      </c>
      <c r="B264" s="90" t="s">
        <v>1250</v>
      </c>
      <c r="C264" s="90" t="s">
        <v>1251</v>
      </c>
      <c r="D264" s="90" t="s">
        <v>1252</v>
      </c>
      <c r="E264" s="165"/>
      <c r="F264" s="165"/>
      <c r="G264" s="165"/>
      <c r="H264" s="165"/>
      <c r="I264" s="165"/>
      <c r="J264" s="165"/>
    </row>
    <row r="265" spans="1:10" x14ac:dyDescent="0.35">
      <c r="A265" s="127" t="s">
        <v>504</v>
      </c>
      <c r="B265" s="115" t="s">
        <v>405</v>
      </c>
      <c r="C265" s="115" t="s">
        <v>405</v>
      </c>
      <c r="D265" s="115" t="s">
        <v>1669</v>
      </c>
      <c r="E265" s="165"/>
      <c r="F265" s="165"/>
      <c r="G265" s="165"/>
      <c r="H265" s="165"/>
      <c r="I265" s="165"/>
      <c r="J265" s="165"/>
    </row>
    <row r="266" spans="1:10" x14ac:dyDescent="0.35">
      <c r="A266" s="119" t="s">
        <v>202</v>
      </c>
      <c r="B266" s="97">
        <v>2025</v>
      </c>
      <c r="C266" s="97">
        <v>2040</v>
      </c>
      <c r="D266" s="102">
        <v>0</v>
      </c>
      <c r="E266" s="165"/>
      <c r="F266" s="165"/>
      <c r="G266" s="165"/>
      <c r="H266" s="165"/>
      <c r="I266" s="165"/>
      <c r="J266" s="165"/>
    </row>
    <row r="267" spans="1:10" x14ac:dyDescent="0.35">
      <c r="A267" s="119" t="s">
        <v>142</v>
      </c>
      <c r="B267" s="97">
        <v>2025</v>
      </c>
      <c r="C267" s="97">
        <v>2040</v>
      </c>
      <c r="D267" s="102">
        <v>0</v>
      </c>
      <c r="E267" s="165"/>
      <c r="F267" s="165"/>
      <c r="G267" s="165"/>
      <c r="H267" s="165"/>
      <c r="I267" s="165"/>
      <c r="J267" s="165"/>
    </row>
    <row r="268" spans="1:10" x14ac:dyDescent="0.35">
      <c r="A268" s="119" t="s">
        <v>203</v>
      </c>
      <c r="B268" s="97">
        <v>2025</v>
      </c>
      <c r="C268" s="97">
        <v>2040</v>
      </c>
      <c r="D268" s="102">
        <v>0</v>
      </c>
      <c r="E268" s="165"/>
      <c r="F268" s="165"/>
      <c r="G268" s="165"/>
      <c r="H268" s="165"/>
      <c r="I268" s="165"/>
      <c r="J268" s="165"/>
    </row>
    <row r="269" spans="1:10" x14ac:dyDescent="0.35">
      <c r="A269" s="119" t="s">
        <v>225</v>
      </c>
      <c r="B269" s="97">
        <v>2025</v>
      </c>
      <c r="C269" s="97">
        <v>2040</v>
      </c>
      <c r="D269" s="102">
        <v>0</v>
      </c>
      <c r="E269" s="165"/>
      <c r="F269" s="165"/>
      <c r="G269" s="165"/>
      <c r="H269" s="165"/>
      <c r="I269" s="165"/>
      <c r="J269" s="165"/>
    </row>
    <row r="270" spans="1:10" x14ac:dyDescent="0.35">
      <c r="A270" s="119" t="s">
        <v>204</v>
      </c>
      <c r="B270" s="97">
        <v>2025</v>
      </c>
      <c r="C270" s="97">
        <v>2040</v>
      </c>
      <c r="D270" s="102">
        <v>0</v>
      </c>
      <c r="E270" s="165"/>
      <c r="F270" s="165"/>
      <c r="G270" s="165"/>
      <c r="H270" s="165"/>
      <c r="I270" s="165"/>
      <c r="J270" s="165"/>
    </row>
    <row r="271" spans="1:10" x14ac:dyDescent="0.35">
      <c r="A271" s="119" t="s">
        <v>146</v>
      </c>
      <c r="B271" s="97">
        <v>2025</v>
      </c>
      <c r="C271" s="97">
        <v>2040</v>
      </c>
      <c r="D271" s="102">
        <v>0</v>
      </c>
      <c r="E271" s="165"/>
      <c r="F271" s="165"/>
      <c r="G271" s="165"/>
      <c r="H271" s="165"/>
      <c r="I271" s="165"/>
      <c r="J271" s="165"/>
    </row>
    <row r="272" spans="1:10" x14ac:dyDescent="0.35">
      <c r="A272" s="119" t="s">
        <v>205</v>
      </c>
      <c r="B272" s="97">
        <v>2025</v>
      </c>
      <c r="C272" s="97">
        <v>2040</v>
      </c>
      <c r="D272" s="102">
        <v>0</v>
      </c>
      <c r="E272" s="165"/>
      <c r="F272" s="165"/>
      <c r="G272" s="165"/>
      <c r="H272" s="165"/>
      <c r="I272" s="165"/>
      <c r="J272" s="165"/>
    </row>
    <row r="273" spans="1:38" x14ac:dyDescent="0.35">
      <c r="A273" s="119" t="s">
        <v>148</v>
      </c>
      <c r="B273" s="97">
        <v>2025</v>
      </c>
      <c r="C273" s="97">
        <v>2040</v>
      </c>
      <c r="D273" s="102">
        <v>0</v>
      </c>
      <c r="E273" s="165"/>
      <c r="F273" s="165"/>
      <c r="G273" s="165"/>
      <c r="H273" s="165"/>
      <c r="I273" s="165"/>
      <c r="J273" s="165"/>
    </row>
    <row r="274" spans="1:38" x14ac:dyDescent="0.35">
      <c r="A274" s="119" t="s">
        <v>149</v>
      </c>
      <c r="B274" s="97">
        <v>2025</v>
      </c>
      <c r="C274" s="97">
        <v>2040</v>
      </c>
      <c r="D274" s="102">
        <v>0</v>
      </c>
      <c r="E274" s="165"/>
      <c r="F274" s="165"/>
      <c r="G274" s="165"/>
      <c r="H274" s="165"/>
      <c r="I274" s="165"/>
      <c r="J274" s="165"/>
    </row>
    <row r="275" spans="1:38" x14ac:dyDescent="0.35">
      <c r="A275" s="165"/>
      <c r="B275" s="165"/>
      <c r="C275" s="165"/>
      <c r="D275" s="165"/>
      <c r="E275" s="165"/>
      <c r="F275" s="165"/>
      <c r="G275" s="165"/>
      <c r="H275" s="165"/>
      <c r="I275" s="165"/>
      <c r="J275" s="165"/>
    </row>
    <row r="276" spans="1:38" x14ac:dyDescent="0.35">
      <c r="A276" s="103" t="s">
        <v>494</v>
      </c>
      <c r="B276" s="4"/>
      <c r="AL276"/>
    </row>
    <row r="277" spans="1:38" x14ac:dyDescent="0.35">
      <c r="A277" s="336"/>
      <c r="B277" s="4"/>
      <c r="AL277"/>
    </row>
    <row r="278" spans="1:38" x14ac:dyDescent="0.35">
      <c r="A278" s="32" t="s">
        <v>184</v>
      </c>
      <c r="B278" s="90" t="s">
        <v>495</v>
      </c>
      <c r="C278" s="90" t="s">
        <v>496</v>
      </c>
      <c r="D278" s="90" t="s">
        <v>497</v>
      </c>
      <c r="E278" s="90" t="s">
        <v>498</v>
      </c>
      <c r="F278" s="90" t="s">
        <v>499</v>
      </c>
      <c r="AL278"/>
    </row>
    <row r="279" spans="1:38" x14ac:dyDescent="0.35">
      <c r="A279" s="127" t="s">
        <v>506</v>
      </c>
      <c r="B279" s="101" t="s">
        <v>187</v>
      </c>
      <c r="C279" s="101" t="s">
        <v>405</v>
      </c>
      <c r="D279" s="101" t="s">
        <v>405</v>
      </c>
      <c r="E279" s="101" t="s">
        <v>187</v>
      </c>
      <c r="F279" s="101" t="s">
        <v>187</v>
      </c>
      <c r="AL279"/>
    </row>
    <row r="280" spans="1:38" x14ac:dyDescent="0.35">
      <c r="A280" s="127" t="s">
        <v>186</v>
      </c>
      <c r="B280" s="58">
        <v>1</v>
      </c>
      <c r="C280" s="58">
        <v>2020</v>
      </c>
      <c r="D280" s="58">
        <v>2050</v>
      </c>
      <c r="E280" s="58">
        <v>0.25</v>
      </c>
      <c r="F280" s="58">
        <v>0</v>
      </c>
      <c r="AL280"/>
    </row>
    <row r="281" spans="1:38" x14ac:dyDescent="0.35">
      <c r="A281" s="99"/>
      <c r="B281" s="99"/>
      <c r="AL281"/>
    </row>
    <row r="282" spans="1:38" x14ac:dyDescent="0.35">
      <c r="A282" s="103" t="s">
        <v>488</v>
      </c>
      <c r="B282" s="4"/>
      <c r="AL282"/>
    </row>
    <row r="283" spans="1:38" x14ac:dyDescent="0.35">
      <c r="A283" s="336"/>
      <c r="B283" s="4"/>
      <c r="AL283"/>
    </row>
    <row r="284" spans="1:38" x14ac:dyDescent="0.35">
      <c r="A284" s="32" t="s">
        <v>184</v>
      </c>
      <c r="B284" s="90" t="s">
        <v>492</v>
      </c>
      <c r="C284" s="90" t="s">
        <v>489</v>
      </c>
      <c r="D284" s="90" t="s">
        <v>490</v>
      </c>
      <c r="E284" s="90" t="s">
        <v>491</v>
      </c>
      <c r="F284" s="90" t="s">
        <v>493</v>
      </c>
      <c r="AL284"/>
    </row>
    <row r="285" spans="1:38" x14ac:dyDescent="0.35">
      <c r="A285" s="127" t="s">
        <v>506</v>
      </c>
      <c r="B285" s="101" t="s">
        <v>187</v>
      </c>
      <c r="C285" s="101" t="s">
        <v>405</v>
      </c>
      <c r="D285" s="101" t="s">
        <v>405</v>
      </c>
      <c r="E285" s="101" t="s">
        <v>187</v>
      </c>
      <c r="F285" s="101" t="s">
        <v>187</v>
      </c>
      <c r="AL285"/>
    </row>
    <row r="286" spans="1:38" x14ac:dyDescent="0.35">
      <c r="A286" s="127" t="s">
        <v>186</v>
      </c>
      <c r="B286" s="58">
        <v>0</v>
      </c>
      <c r="C286" s="58">
        <v>2020</v>
      </c>
      <c r="D286" s="58">
        <v>2050</v>
      </c>
      <c r="E286" s="58">
        <v>0</v>
      </c>
      <c r="F286" s="58">
        <v>0</v>
      </c>
      <c r="AL286"/>
    </row>
    <row r="287" spans="1:38" x14ac:dyDescent="0.35">
      <c r="E287" s="165"/>
      <c r="F287" s="165"/>
      <c r="G287" s="165"/>
      <c r="H287" s="165"/>
      <c r="I287" s="165"/>
      <c r="J287" s="165"/>
    </row>
    <row r="288" spans="1:38" x14ac:dyDescent="0.35">
      <c r="A288" s="341" t="s">
        <v>1205</v>
      </c>
      <c r="B288" s="165"/>
      <c r="C288" s="165"/>
      <c r="D288" s="165"/>
      <c r="E288" s="165"/>
      <c r="F288" s="165"/>
      <c r="G288" s="165"/>
      <c r="H288" s="165"/>
      <c r="I288" s="165"/>
      <c r="J288" s="165"/>
    </row>
    <row r="289" spans="1:38" x14ac:dyDescent="0.35">
      <c r="A289" s="342"/>
      <c r="B289" s="165"/>
      <c r="C289" s="165"/>
      <c r="D289" s="165"/>
      <c r="E289" s="165"/>
      <c r="F289" s="165"/>
      <c r="G289" s="165"/>
      <c r="H289" s="165"/>
      <c r="I289" s="165"/>
      <c r="J289" s="165"/>
    </row>
    <row r="290" spans="1:38" x14ac:dyDescent="0.35">
      <c r="A290" s="41" t="s">
        <v>1029</v>
      </c>
      <c r="B290" s="121" t="s">
        <v>1031</v>
      </c>
      <c r="C290" s="90" t="s">
        <v>1032</v>
      </c>
      <c r="D290" s="90" t="s">
        <v>1033</v>
      </c>
      <c r="E290" s="90" t="s">
        <v>1034</v>
      </c>
      <c r="F290" s="165"/>
      <c r="G290" s="165"/>
      <c r="H290" s="165"/>
      <c r="I290" s="165"/>
      <c r="J290" s="165"/>
    </row>
    <row r="291" spans="1:38" x14ac:dyDescent="0.35">
      <c r="A291" s="8" t="s">
        <v>1035</v>
      </c>
      <c r="B291" s="115" t="s">
        <v>187</v>
      </c>
      <c r="C291" s="115" t="s">
        <v>405</v>
      </c>
      <c r="D291" s="115" t="s">
        <v>405</v>
      </c>
      <c r="E291" s="115" t="s">
        <v>1036</v>
      </c>
      <c r="F291" s="165"/>
      <c r="G291" s="165"/>
      <c r="H291" s="165"/>
      <c r="I291" s="165"/>
      <c r="J291" s="165"/>
    </row>
    <row r="292" spans="1:38" x14ac:dyDescent="0.35">
      <c r="A292" s="119" t="s">
        <v>202</v>
      </c>
      <c r="B292" s="97">
        <v>0</v>
      </c>
      <c r="C292" s="97">
        <v>2015</v>
      </c>
      <c r="D292" s="97">
        <v>2030</v>
      </c>
      <c r="E292" s="102">
        <v>1</v>
      </c>
      <c r="F292" s="165"/>
      <c r="G292" s="165"/>
      <c r="H292" s="165"/>
      <c r="I292" s="165"/>
      <c r="J292" s="165"/>
    </row>
    <row r="293" spans="1:38" x14ac:dyDescent="0.35">
      <c r="A293" s="119" t="s">
        <v>142</v>
      </c>
      <c r="B293" s="97">
        <v>0</v>
      </c>
      <c r="C293" s="97">
        <v>2015</v>
      </c>
      <c r="D293" s="97">
        <v>2030</v>
      </c>
      <c r="E293" s="102">
        <v>1</v>
      </c>
      <c r="F293" s="165"/>
      <c r="G293" s="165"/>
      <c r="H293" s="165"/>
      <c r="I293" s="165"/>
      <c r="J293" s="165"/>
    </row>
    <row r="294" spans="1:38" x14ac:dyDescent="0.35">
      <c r="A294" s="119" t="s">
        <v>203</v>
      </c>
      <c r="B294" s="97">
        <v>0</v>
      </c>
      <c r="C294" s="97">
        <v>2015</v>
      </c>
      <c r="D294" s="97">
        <v>2030</v>
      </c>
      <c r="E294" s="102">
        <v>1</v>
      </c>
      <c r="F294" s="165"/>
      <c r="G294" s="165"/>
      <c r="H294" s="165"/>
      <c r="I294" s="165"/>
      <c r="J294" s="165"/>
    </row>
    <row r="295" spans="1:38" x14ac:dyDescent="0.35">
      <c r="A295" s="119" t="s">
        <v>225</v>
      </c>
      <c r="B295" s="97">
        <v>0</v>
      </c>
      <c r="C295" s="97">
        <v>2015</v>
      </c>
      <c r="D295" s="97">
        <v>2030</v>
      </c>
      <c r="E295" s="102">
        <v>1</v>
      </c>
      <c r="F295" s="165"/>
      <c r="G295" s="165"/>
      <c r="H295" s="165"/>
      <c r="I295" s="165"/>
      <c r="J295" s="165"/>
    </row>
    <row r="296" spans="1:38" x14ac:dyDescent="0.35">
      <c r="A296" s="119" t="s">
        <v>204</v>
      </c>
      <c r="B296" s="97">
        <v>0</v>
      </c>
      <c r="C296" s="97">
        <v>2015</v>
      </c>
      <c r="D296" s="97">
        <v>2030</v>
      </c>
      <c r="E296" s="102">
        <v>1</v>
      </c>
      <c r="F296" s="165"/>
      <c r="G296" s="165"/>
      <c r="H296" s="165"/>
      <c r="I296" s="165"/>
      <c r="J296" s="165"/>
    </row>
    <row r="297" spans="1:38" x14ac:dyDescent="0.35">
      <c r="A297" s="119" t="s">
        <v>146</v>
      </c>
      <c r="B297" s="97">
        <v>0</v>
      </c>
      <c r="C297" s="97">
        <v>2015</v>
      </c>
      <c r="D297" s="97">
        <v>2030</v>
      </c>
      <c r="E297" s="102">
        <v>1</v>
      </c>
      <c r="F297" s="165"/>
      <c r="G297" s="165"/>
      <c r="H297" s="165"/>
      <c r="I297" s="165"/>
      <c r="J297" s="165"/>
    </row>
    <row r="298" spans="1:38" x14ac:dyDescent="0.35">
      <c r="A298" s="119" t="s">
        <v>205</v>
      </c>
      <c r="B298" s="97">
        <v>0</v>
      </c>
      <c r="C298" s="97">
        <v>2015</v>
      </c>
      <c r="D298" s="97">
        <v>2030</v>
      </c>
      <c r="E298" s="102">
        <v>1</v>
      </c>
      <c r="F298" s="165"/>
      <c r="G298" s="165"/>
      <c r="H298" s="165"/>
      <c r="I298" s="165"/>
      <c r="J298" s="165"/>
    </row>
    <row r="299" spans="1:38" x14ac:dyDescent="0.35">
      <c r="A299" s="119" t="s">
        <v>148</v>
      </c>
      <c r="B299" s="97">
        <v>0</v>
      </c>
      <c r="C299" s="97">
        <v>2015</v>
      </c>
      <c r="D299" s="97">
        <v>2030</v>
      </c>
      <c r="E299" s="102">
        <v>1</v>
      </c>
      <c r="F299" s="165"/>
      <c r="G299" s="165"/>
      <c r="H299" s="165"/>
      <c r="I299" s="165"/>
      <c r="J299" s="165"/>
    </row>
    <row r="300" spans="1:38" x14ac:dyDescent="0.35">
      <c r="A300" s="119" t="s">
        <v>149</v>
      </c>
      <c r="B300" s="97">
        <v>0</v>
      </c>
      <c r="C300" s="97">
        <v>2015</v>
      </c>
      <c r="D300" s="97">
        <v>2030</v>
      </c>
      <c r="E300" s="102">
        <v>1</v>
      </c>
      <c r="F300" s="165"/>
      <c r="G300" s="165"/>
      <c r="H300" s="165"/>
      <c r="I300" s="165"/>
      <c r="J300" s="165"/>
    </row>
    <row r="301" spans="1:38" x14ac:dyDescent="0.35">
      <c r="AL301"/>
    </row>
    <row r="302" spans="1:38" ht="29" x14ac:dyDescent="0.35">
      <c r="A302" s="520" t="s">
        <v>1604</v>
      </c>
      <c r="B302" s="90" t="s">
        <v>1605</v>
      </c>
      <c r="C302" s="90" t="s">
        <v>1606</v>
      </c>
      <c r="D302" s="90" t="s">
        <v>1607</v>
      </c>
      <c r="E302" s="243" t="s">
        <v>1608</v>
      </c>
    </row>
    <row r="303" spans="1:38" x14ac:dyDescent="0.35">
      <c r="A303" s="206" t="s">
        <v>1609</v>
      </c>
      <c r="B303" s="202" t="s">
        <v>187</v>
      </c>
      <c r="C303" s="202" t="s">
        <v>405</v>
      </c>
      <c r="D303" s="201" t="s">
        <v>405</v>
      </c>
      <c r="E303" s="201" t="s">
        <v>547</v>
      </c>
    </row>
    <row r="304" spans="1:38" x14ac:dyDescent="0.35">
      <c r="A304" s="133" t="s">
        <v>202</v>
      </c>
      <c r="B304" s="203">
        <v>0</v>
      </c>
      <c r="C304" s="204">
        <v>2025</v>
      </c>
      <c r="D304" s="328">
        <v>2040</v>
      </c>
      <c r="E304" s="328">
        <v>1</v>
      </c>
    </row>
    <row r="305" spans="1:6" x14ac:dyDescent="0.35">
      <c r="A305" s="133" t="s">
        <v>142</v>
      </c>
      <c r="B305" s="203">
        <v>0</v>
      </c>
      <c r="C305" s="204">
        <v>2025</v>
      </c>
      <c r="D305" s="328">
        <v>2040</v>
      </c>
      <c r="E305" s="328">
        <v>1</v>
      </c>
    </row>
    <row r="306" spans="1:6" x14ac:dyDescent="0.35">
      <c r="A306" s="133" t="s">
        <v>203</v>
      </c>
      <c r="B306" s="203">
        <v>0</v>
      </c>
      <c r="C306" s="204">
        <v>2025</v>
      </c>
      <c r="D306" s="328">
        <v>2040</v>
      </c>
      <c r="E306" s="328">
        <v>1</v>
      </c>
    </row>
    <row r="307" spans="1:6" x14ac:dyDescent="0.35">
      <c r="A307" s="133" t="s">
        <v>225</v>
      </c>
      <c r="B307" s="203">
        <v>0</v>
      </c>
      <c r="C307" s="204">
        <v>2025</v>
      </c>
      <c r="D307" s="328">
        <v>2040</v>
      </c>
      <c r="E307" s="328">
        <v>1</v>
      </c>
    </row>
    <row r="308" spans="1:6" x14ac:dyDescent="0.35">
      <c r="A308" s="133" t="s">
        <v>204</v>
      </c>
      <c r="B308" s="203">
        <v>0</v>
      </c>
      <c r="C308" s="204">
        <v>2025</v>
      </c>
      <c r="D308" s="328">
        <v>2040</v>
      </c>
      <c r="E308" s="328">
        <v>1</v>
      </c>
    </row>
    <row r="309" spans="1:6" x14ac:dyDescent="0.35">
      <c r="A309" s="133" t="s">
        <v>146</v>
      </c>
      <c r="B309" s="203">
        <v>0</v>
      </c>
      <c r="C309" s="204">
        <v>2025</v>
      </c>
      <c r="D309" s="328">
        <v>2040</v>
      </c>
      <c r="E309" s="328">
        <v>1</v>
      </c>
    </row>
    <row r="310" spans="1:6" x14ac:dyDescent="0.35">
      <c r="A310" s="133" t="s">
        <v>205</v>
      </c>
      <c r="B310" s="203">
        <v>0</v>
      </c>
      <c r="C310" s="204">
        <v>2025</v>
      </c>
      <c r="D310" s="328">
        <v>2040</v>
      </c>
      <c r="E310" s="328">
        <v>1</v>
      </c>
    </row>
    <row r="311" spans="1:6" x14ac:dyDescent="0.35">
      <c r="A311" s="133" t="s">
        <v>148</v>
      </c>
      <c r="B311" s="203">
        <v>0</v>
      </c>
      <c r="C311" s="204">
        <v>2025</v>
      </c>
      <c r="D311" s="328">
        <v>2040</v>
      </c>
      <c r="E311" s="328">
        <v>1</v>
      </c>
    </row>
    <row r="312" spans="1:6" x14ac:dyDescent="0.35">
      <c r="A312" s="133" t="s">
        <v>149</v>
      </c>
      <c r="B312" s="203">
        <v>0</v>
      </c>
      <c r="C312" s="204">
        <v>2025</v>
      </c>
      <c r="D312" s="328">
        <v>2040</v>
      </c>
      <c r="E312" s="328">
        <v>1</v>
      </c>
      <c r="F312" s="487"/>
    </row>
    <row r="313" spans="1:6" customFormat="1" x14ac:dyDescent="0.35"/>
    <row r="314" spans="1:6" ht="29" x14ac:dyDescent="0.35">
      <c r="A314" s="520" t="s">
        <v>1711</v>
      </c>
      <c r="B314" s="90" t="s">
        <v>1712</v>
      </c>
      <c r="C314" s="90" t="s">
        <v>1713</v>
      </c>
      <c r="D314" s="90" t="s">
        <v>1714</v>
      </c>
      <c r="E314" s="243" t="s">
        <v>1715</v>
      </c>
      <c r="F314" s="243" t="s">
        <v>1716</v>
      </c>
    </row>
    <row r="315" spans="1:6" x14ac:dyDescent="0.35">
      <c r="A315" s="206" t="s">
        <v>1609</v>
      </c>
      <c r="B315" s="202" t="s">
        <v>187</v>
      </c>
      <c r="C315" s="202" t="s">
        <v>405</v>
      </c>
      <c r="D315" s="201" t="s">
        <v>405</v>
      </c>
      <c r="E315" s="201" t="s">
        <v>547</v>
      </c>
      <c r="F315" s="201" t="s">
        <v>547</v>
      </c>
    </row>
    <row r="316" spans="1:6" x14ac:dyDescent="0.35">
      <c r="A316" s="133" t="s">
        <v>202</v>
      </c>
      <c r="B316" s="203">
        <v>0</v>
      </c>
      <c r="C316" s="204">
        <v>2025</v>
      </c>
      <c r="D316" s="328">
        <v>2040</v>
      </c>
      <c r="E316" s="328">
        <v>0.1</v>
      </c>
      <c r="F316" s="328">
        <v>0.1</v>
      </c>
    </row>
    <row r="317" spans="1:6" x14ac:dyDescent="0.35">
      <c r="A317" s="133" t="s">
        <v>142</v>
      </c>
      <c r="B317" s="203">
        <v>0</v>
      </c>
      <c r="C317" s="204">
        <v>2025</v>
      </c>
      <c r="D317" s="328">
        <v>2040</v>
      </c>
      <c r="E317" s="328">
        <v>0.1</v>
      </c>
      <c r="F317" s="328">
        <v>0.1</v>
      </c>
    </row>
    <row r="318" spans="1:6" x14ac:dyDescent="0.35">
      <c r="A318" s="133" t="s">
        <v>203</v>
      </c>
      <c r="B318" s="203">
        <v>0</v>
      </c>
      <c r="C318" s="204">
        <v>2025</v>
      </c>
      <c r="D318" s="328">
        <v>2040</v>
      </c>
      <c r="E318" s="328">
        <v>0.1</v>
      </c>
      <c r="F318" s="328">
        <v>0.1</v>
      </c>
    </row>
    <row r="319" spans="1:6" x14ac:dyDescent="0.35">
      <c r="A319" s="133" t="s">
        <v>225</v>
      </c>
      <c r="B319" s="203">
        <v>0</v>
      </c>
      <c r="C319" s="204">
        <v>2025</v>
      </c>
      <c r="D319" s="328">
        <v>2040</v>
      </c>
      <c r="E319" s="328">
        <v>0.1</v>
      </c>
      <c r="F319" s="328">
        <v>0.1</v>
      </c>
    </row>
    <row r="320" spans="1:6" x14ac:dyDescent="0.35">
      <c r="A320" s="133" t="s">
        <v>204</v>
      </c>
      <c r="B320" s="203">
        <v>0</v>
      </c>
      <c r="C320" s="204">
        <v>2025</v>
      </c>
      <c r="D320" s="328">
        <v>2040</v>
      </c>
      <c r="E320" s="328">
        <v>0.1</v>
      </c>
      <c r="F320" s="328">
        <v>0.1</v>
      </c>
    </row>
    <row r="321" spans="1:38" x14ac:dyDescent="0.35">
      <c r="A321" s="133" t="s">
        <v>146</v>
      </c>
      <c r="B321" s="203">
        <v>0</v>
      </c>
      <c r="C321" s="204">
        <v>2025</v>
      </c>
      <c r="D321" s="328">
        <v>2040</v>
      </c>
      <c r="E321" s="328">
        <v>0.1</v>
      </c>
      <c r="F321" s="328">
        <v>0.1</v>
      </c>
    </row>
    <row r="322" spans="1:38" x14ac:dyDescent="0.35">
      <c r="A322" s="133" t="s">
        <v>205</v>
      </c>
      <c r="B322" s="203">
        <v>0</v>
      </c>
      <c r="C322" s="204">
        <v>2025</v>
      </c>
      <c r="D322" s="328">
        <v>2040</v>
      </c>
      <c r="E322" s="328">
        <v>0.1</v>
      </c>
      <c r="F322" s="328">
        <v>0.1</v>
      </c>
    </row>
    <row r="323" spans="1:38" x14ac:dyDescent="0.35">
      <c r="A323" s="133" t="s">
        <v>148</v>
      </c>
      <c r="B323" s="203">
        <v>0</v>
      </c>
      <c r="C323" s="204">
        <v>2025</v>
      </c>
      <c r="D323" s="328">
        <v>2040</v>
      </c>
      <c r="E323" s="328">
        <v>0.1</v>
      </c>
      <c r="F323" s="328">
        <v>0.1</v>
      </c>
    </row>
    <row r="324" spans="1:38" x14ac:dyDescent="0.35">
      <c r="A324" s="133" t="s">
        <v>149</v>
      </c>
      <c r="B324" s="203">
        <v>0</v>
      </c>
      <c r="C324" s="204">
        <v>2025</v>
      </c>
      <c r="D324" s="328">
        <v>2040</v>
      </c>
      <c r="E324" s="328">
        <v>0.1</v>
      </c>
      <c r="F324" s="328">
        <v>0.1</v>
      </c>
    </row>
    <row r="325" spans="1:38" x14ac:dyDescent="0.35">
      <c r="AL325"/>
    </row>
    <row r="326" spans="1:38" x14ac:dyDescent="0.35">
      <c r="AL326"/>
    </row>
    <row r="327" spans="1:38" x14ac:dyDescent="0.35">
      <c r="A327" s="32" t="s">
        <v>1634</v>
      </c>
      <c r="B327" s="4"/>
    </row>
    <row r="328" spans="1:38" x14ac:dyDescent="0.35">
      <c r="A328" s="64" t="s">
        <v>229</v>
      </c>
      <c r="B328" s="25" t="s">
        <v>230</v>
      </c>
    </row>
    <row r="329" spans="1:38" x14ac:dyDescent="0.35">
      <c r="A329" s="65">
        <v>0</v>
      </c>
      <c r="B329" s="7" t="s">
        <v>1641</v>
      </c>
    </row>
    <row r="330" spans="1:38" x14ac:dyDescent="0.35">
      <c r="A330" s="65">
        <v>1</v>
      </c>
      <c r="B330" s="7" t="s">
        <v>1635</v>
      </c>
    </row>
    <row r="331" spans="1:38" x14ac:dyDescent="0.35">
      <c r="A331" s="65">
        <v>2</v>
      </c>
      <c r="B331" s="7" t="s">
        <v>1631</v>
      </c>
    </row>
    <row r="332" spans="1:38" x14ac:dyDescent="0.35">
      <c r="A332" s="65">
        <v>3</v>
      </c>
      <c r="B332" s="7" t="s">
        <v>1632</v>
      </c>
    </row>
    <row r="333" spans="1:38" x14ac:dyDescent="0.35">
      <c r="A333" s="65">
        <v>4</v>
      </c>
      <c r="B333" s="8" t="s">
        <v>1639</v>
      </c>
    </row>
    <row r="334" spans="1:38" x14ac:dyDescent="0.35">
      <c r="A334" s="65">
        <v>5</v>
      </c>
      <c r="B334" s="8" t="s">
        <v>1638</v>
      </c>
    </row>
    <row r="335" spans="1:38" x14ac:dyDescent="0.35">
      <c r="A335" s="67" t="s">
        <v>231</v>
      </c>
      <c r="B335" s="211">
        <v>2</v>
      </c>
    </row>
    <row r="336" spans="1:38" x14ac:dyDescent="0.35">
      <c r="B336" s="495"/>
    </row>
    <row r="337" spans="1:10" x14ac:dyDescent="0.35">
      <c r="F337" s="165"/>
      <c r="G337" s="165"/>
      <c r="H337" s="165"/>
      <c r="I337" s="165"/>
      <c r="J337" s="165"/>
    </row>
    <row r="338" spans="1:10" x14ac:dyDescent="0.35">
      <c r="A338" s="166"/>
      <c r="B338" s="165"/>
      <c r="C338" s="165"/>
      <c r="D338" s="165"/>
      <c r="E338" s="165"/>
      <c r="F338" s="165"/>
      <c r="G338" s="165"/>
      <c r="H338" s="165"/>
      <c r="I338" s="165"/>
      <c r="J338" s="165"/>
    </row>
    <row r="339" spans="1:10" x14ac:dyDescent="0.35">
      <c r="A339" s="293" t="s">
        <v>987</v>
      </c>
      <c r="B339" s="4"/>
      <c r="C339" s="165"/>
      <c r="F339" s="165"/>
      <c r="G339" s="165"/>
      <c r="H339" s="165"/>
      <c r="I339" s="165"/>
      <c r="J339" s="165"/>
    </row>
    <row r="340" spans="1:10" x14ac:dyDescent="0.35">
      <c r="A340" s="64" t="s">
        <v>229</v>
      </c>
      <c r="B340" s="25" t="s">
        <v>230</v>
      </c>
      <c r="C340" s="165"/>
      <c r="F340" s="165"/>
      <c r="G340" s="165"/>
      <c r="H340" s="165"/>
      <c r="I340" s="165"/>
      <c r="J340" s="165"/>
    </row>
    <row r="341" spans="1:10" x14ac:dyDescent="0.35">
      <c r="A341" s="65">
        <v>0</v>
      </c>
      <c r="B341" s="294" t="s">
        <v>989</v>
      </c>
      <c r="C341" s="165"/>
      <c r="F341" s="165"/>
      <c r="G341" s="165"/>
      <c r="H341" s="165"/>
      <c r="I341" s="165"/>
      <c r="J341" s="165"/>
    </row>
    <row r="342" spans="1:10" x14ac:dyDescent="0.35">
      <c r="A342" s="65">
        <v>1</v>
      </c>
      <c r="B342" s="294" t="s">
        <v>988</v>
      </c>
      <c r="C342" s="165"/>
      <c r="F342" s="165"/>
      <c r="G342" s="165"/>
      <c r="H342" s="165"/>
      <c r="I342" s="165"/>
      <c r="J342" s="165"/>
    </row>
    <row r="343" spans="1:10" ht="59" customHeight="1" x14ac:dyDescent="0.35">
      <c r="A343" s="65">
        <v>2</v>
      </c>
      <c r="B343" s="294" t="s">
        <v>1637</v>
      </c>
      <c r="C343" s="165"/>
      <c r="F343" s="165"/>
      <c r="G343" s="165"/>
      <c r="H343" s="165"/>
      <c r="I343" s="165"/>
      <c r="J343" s="165"/>
    </row>
    <row r="344" spans="1:10" x14ac:dyDescent="0.35">
      <c r="A344" s="67" t="s">
        <v>231</v>
      </c>
      <c r="B344" s="68">
        <v>2</v>
      </c>
      <c r="C344" s="165"/>
      <c r="D344" s="165"/>
      <c r="E344" s="165"/>
      <c r="F344" s="165"/>
      <c r="G344" s="165"/>
      <c r="H344" s="165"/>
      <c r="I344" s="165"/>
      <c r="J344" s="165"/>
    </row>
    <row r="345" spans="1:10" x14ac:dyDescent="0.35">
      <c r="A345" s="166"/>
      <c r="B345" s="165"/>
      <c r="C345" s="165"/>
      <c r="D345" s="165"/>
      <c r="E345" s="165"/>
      <c r="F345" s="165"/>
      <c r="G345" s="165"/>
      <c r="H345" s="165"/>
      <c r="I345" s="165"/>
      <c r="J345" s="165"/>
    </row>
    <row r="346" spans="1:10" x14ac:dyDescent="0.35">
      <c r="A346" s="288"/>
      <c r="B346" s="165"/>
      <c r="C346" s="165"/>
      <c r="D346" s="165"/>
      <c r="E346" s="165"/>
      <c r="F346" s="165"/>
      <c r="G346" s="165"/>
      <c r="H346" s="165"/>
      <c r="I346" s="165"/>
      <c r="J346" s="165"/>
    </row>
    <row r="347" spans="1:10" x14ac:dyDescent="0.35">
      <c r="B347" s="165"/>
      <c r="C347" s="165"/>
      <c r="D347" s="165"/>
      <c r="E347" s="165"/>
      <c r="F347" s="165"/>
      <c r="G347" s="165"/>
      <c r="H347" s="165"/>
      <c r="I347" s="165"/>
      <c r="J347" s="165"/>
    </row>
    <row r="348" spans="1:10" x14ac:dyDescent="0.35">
      <c r="A348" s="292" t="s">
        <v>986</v>
      </c>
      <c r="B348" s="165"/>
      <c r="C348" s="165"/>
      <c r="D348" s="165"/>
      <c r="E348" s="165"/>
      <c r="F348" s="165"/>
      <c r="G348" s="165"/>
      <c r="H348" s="165"/>
      <c r="I348" s="165"/>
      <c r="J348" s="165"/>
    </row>
    <row r="349" spans="1:10" x14ac:dyDescent="0.35">
      <c r="A349" s="289" t="s">
        <v>985</v>
      </c>
      <c r="B349" s="162" t="s">
        <v>202</v>
      </c>
      <c r="C349" s="163" t="s">
        <v>142</v>
      </c>
      <c r="D349" s="163" t="s">
        <v>203</v>
      </c>
      <c r="E349" s="163" t="s">
        <v>225</v>
      </c>
      <c r="F349" s="163" t="s">
        <v>204</v>
      </c>
      <c r="G349" s="163" t="s">
        <v>146</v>
      </c>
      <c r="H349" s="163" t="s">
        <v>205</v>
      </c>
      <c r="I349" s="163" t="s">
        <v>148</v>
      </c>
      <c r="J349" s="163" t="s">
        <v>149</v>
      </c>
    </row>
    <row r="350" spans="1:10" x14ac:dyDescent="0.35">
      <c r="A350" s="417" t="s">
        <v>1390</v>
      </c>
      <c r="B350" s="375">
        <v>0</v>
      </c>
      <c r="C350" s="375">
        <v>0</v>
      </c>
      <c r="D350" s="375">
        <v>0</v>
      </c>
      <c r="E350" s="375">
        <v>0</v>
      </c>
      <c r="F350" s="375">
        <v>0</v>
      </c>
      <c r="G350" s="375">
        <v>0</v>
      </c>
      <c r="H350" s="375">
        <v>0</v>
      </c>
      <c r="I350" s="375">
        <v>0</v>
      </c>
      <c r="J350" s="375">
        <v>0</v>
      </c>
    </row>
    <row r="351" spans="1:10" x14ac:dyDescent="0.35">
      <c r="A351" s="290" t="s">
        <v>745</v>
      </c>
      <c r="B351" s="446">
        <v>1.8374600000000001E-2</v>
      </c>
      <c r="C351" s="446">
        <v>2.49373E-3</v>
      </c>
      <c r="D351" s="446">
        <v>0</v>
      </c>
      <c r="E351" s="446">
        <v>4.66847E-4</v>
      </c>
      <c r="F351" s="446">
        <v>0</v>
      </c>
      <c r="G351" s="446">
        <v>0</v>
      </c>
      <c r="H351" s="446">
        <v>1.4511100000000001E-2</v>
      </c>
      <c r="I351" s="446">
        <v>6.8814899999999999E-4</v>
      </c>
      <c r="J351" s="446">
        <v>7.7705899999999997E-4</v>
      </c>
    </row>
    <row r="352" spans="1:10" x14ac:dyDescent="0.35">
      <c r="A352" s="290" t="s">
        <v>746</v>
      </c>
      <c r="B352" s="291">
        <v>10000</v>
      </c>
      <c r="C352" s="291">
        <v>10000</v>
      </c>
      <c r="D352" s="291">
        <v>10000</v>
      </c>
      <c r="E352" s="291">
        <v>10000</v>
      </c>
      <c r="F352" s="291">
        <v>10000</v>
      </c>
      <c r="G352" s="291">
        <v>10000</v>
      </c>
      <c r="H352" s="291">
        <v>10000</v>
      </c>
      <c r="I352" s="291">
        <v>10000</v>
      </c>
      <c r="J352" s="291">
        <v>10000</v>
      </c>
    </row>
    <row r="353" spans="1:10" x14ac:dyDescent="0.35">
      <c r="A353" s="290" t="s">
        <v>747</v>
      </c>
      <c r="B353" s="446">
        <v>0</v>
      </c>
      <c r="C353" s="446">
        <v>0</v>
      </c>
      <c r="D353" s="446">
        <v>0</v>
      </c>
      <c r="E353" s="446">
        <v>0</v>
      </c>
      <c r="F353" s="446">
        <v>0</v>
      </c>
      <c r="G353" s="446">
        <v>0</v>
      </c>
      <c r="H353" s="446">
        <v>0</v>
      </c>
      <c r="I353" s="446">
        <v>0</v>
      </c>
      <c r="J353" s="446">
        <v>0</v>
      </c>
    </row>
    <row r="354" spans="1:10" x14ac:dyDescent="0.35">
      <c r="A354" s="290" t="s">
        <v>749</v>
      </c>
      <c r="B354" s="291">
        <v>10000</v>
      </c>
      <c r="C354" s="291">
        <v>10000</v>
      </c>
      <c r="D354" s="291">
        <v>10000</v>
      </c>
      <c r="E354" s="291">
        <v>10000</v>
      </c>
      <c r="F354" s="291">
        <v>10000</v>
      </c>
      <c r="G354" s="291">
        <v>10000</v>
      </c>
      <c r="H354" s="291">
        <v>10000</v>
      </c>
      <c r="I354" s="291">
        <v>10000</v>
      </c>
      <c r="J354" s="291">
        <v>10000</v>
      </c>
    </row>
    <row r="355" spans="1:10" x14ac:dyDescent="0.35">
      <c r="A355" s="290" t="s">
        <v>750</v>
      </c>
      <c r="B355" s="446">
        <v>0.43200000000000005</v>
      </c>
      <c r="C355" s="446">
        <v>2.0000000000000004E-2</v>
      </c>
      <c r="D355" s="446">
        <v>0.77600000000000002</v>
      </c>
      <c r="E355" s="446">
        <v>1.0920000000000001</v>
      </c>
      <c r="F355" s="446">
        <v>0.20400000000000001</v>
      </c>
      <c r="G355" s="446">
        <v>1.6359999999999999</v>
      </c>
      <c r="H355" s="446">
        <v>0.88800000000000012</v>
      </c>
      <c r="I355" s="446">
        <v>0.8640000000000001</v>
      </c>
      <c r="J355" s="446">
        <v>1.6639999999999999</v>
      </c>
    </row>
    <row r="356" spans="1:10" x14ac:dyDescent="0.35">
      <c r="A356" s="417" t="s">
        <v>1391</v>
      </c>
      <c r="B356" s="375">
        <v>0</v>
      </c>
      <c r="C356" s="375">
        <v>0</v>
      </c>
      <c r="D356" s="375">
        <v>0</v>
      </c>
      <c r="E356" s="375">
        <v>0</v>
      </c>
      <c r="F356" s="375">
        <v>0</v>
      </c>
      <c r="G356" s="375">
        <v>0</v>
      </c>
      <c r="H356" s="375">
        <v>0</v>
      </c>
      <c r="I356" s="375">
        <v>0</v>
      </c>
      <c r="J356" s="375">
        <v>0</v>
      </c>
    </row>
    <row r="357" spans="1:10" x14ac:dyDescent="0.35">
      <c r="A357" s="290" t="s">
        <v>754</v>
      </c>
      <c r="B357" s="446">
        <v>1.60772E-2</v>
      </c>
      <c r="C357" s="446">
        <v>2.20341E-5</v>
      </c>
      <c r="D357" s="446">
        <v>7.8355600000000001E-3</v>
      </c>
      <c r="E357" s="446">
        <v>6.6772700000000001E-4</v>
      </c>
      <c r="F357" s="446">
        <v>0</v>
      </c>
      <c r="G357" s="446">
        <v>0</v>
      </c>
      <c r="H357" s="446">
        <v>1.2566300000000001E-2</v>
      </c>
      <c r="I357" s="446">
        <v>1.1267E-4</v>
      </c>
      <c r="J357" s="446">
        <v>1.5325199999999999E-4</v>
      </c>
    </row>
    <row r="358" spans="1:10" x14ac:dyDescent="0.35">
      <c r="A358" s="290" t="s">
        <v>755</v>
      </c>
      <c r="B358" s="291">
        <v>10000</v>
      </c>
      <c r="C358" s="291">
        <v>10000</v>
      </c>
      <c r="D358" s="291">
        <v>10000</v>
      </c>
      <c r="E358" s="291">
        <v>10000</v>
      </c>
      <c r="F358" s="291">
        <v>10000</v>
      </c>
      <c r="G358" s="291">
        <v>10000</v>
      </c>
      <c r="H358" s="291">
        <v>10000</v>
      </c>
      <c r="I358" s="291">
        <v>10000</v>
      </c>
      <c r="J358" s="291">
        <v>10000</v>
      </c>
    </row>
    <row r="359" spans="1:10" x14ac:dyDescent="0.35">
      <c r="A359" s="290" t="s">
        <v>756</v>
      </c>
      <c r="B359" s="446">
        <v>0</v>
      </c>
      <c r="C359" s="446">
        <v>0</v>
      </c>
      <c r="D359" s="446">
        <v>0</v>
      </c>
      <c r="E359" s="446">
        <v>0</v>
      </c>
      <c r="F359" s="446">
        <v>0</v>
      </c>
      <c r="G359" s="446">
        <v>0</v>
      </c>
      <c r="H359" s="446">
        <v>0</v>
      </c>
      <c r="I359" s="446">
        <v>0</v>
      </c>
      <c r="J359" s="446">
        <v>0</v>
      </c>
    </row>
    <row r="360" spans="1:10" x14ac:dyDescent="0.35">
      <c r="A360" s="290" t="s">
        <v>759</v>
      </c>
      <c r="B360" s="446">
        <v>0.432</v>
      </c>
      <c r="C360" s="446">
        <v>1.1879999999999998E-2</v>
      </c>
      <c r="D360" s="446">
        <v>0.58320000000000005</v>
      </c>
      <c r="E360" s="446">
        <v>0.80640000000000001</v>
      </c>
      <c r="F360" s="446">
        <v>0.4572</v>
      </c>
      <c r="G360" s="446">
        <v>1.0512000000000001</v>
      </c>
      <c r="H360" s="446">
        <v>7.8120000000000009E-2</v>
      </c>
      <c r="I360" s="446">
        <v>0.6372000000000001</v>
      </c>
      <c r="J360" s="446">
        <v>2.448</v>
      </c>
    </row>
    <row r="361" spans="1:10" x14ac:dyDescent="0.35">
      <c r="A361" s="290" t="s">
        <v>760</v>
      </c>
      <c r="B361" s="446">
        <v>1.3248</v>
      </c>
      <c r="C361" s="446">
        <v>2.2787999999999999E-2</v>
      </c>
      <c r="D361" s="446">
        <v>4.2300000000000004</v>
      </c>
      <c r="E361" s="446">
        <v>1.7172000000000001</v>
      </c>
      <c r="F361" s="446">
        <v>1.0116000000000001</v>
      </c>
      <c r="G361" s="446">
        <v>4.9752000000000001</v>
      </c>
      <c r="H361" s="446">
        <v>0.66600000000000004</v>
      </c>
      <c r="I361" s="446">
        <v>3.0924</v>
      </c>
      <c r="J361" s="446">
        <v>8.1684000000000001</v>
      </c>
    </row>
    <row r="362" spans="1:10" x14ac:dyDescent="0.35">
      <c r="A362" s="290" t="s">
        <v>761</v>
      </c>
      <c r="B362" s="446">
        <v>0.432</v>
      </c>
      <c r="C362" s="446">
        <v>1.1879999999999998E-2</v>
      </c>
      <c r="D362" s="446">
        <v>0.58320000000000005</v>
      </c>
      <c r="E362" s="446">
        <v>0.80640000000000001</v>
      </c>
      <c r="F362" s="446">
        <v>0.4572</v>
      </c>
      <c r="G362" s="446">
        <v>1.0512000000000001</v>
      </c>
      <c r="H362" s="446">
        <v>7.8120000000000009E-2</v>
      </c>
      <c r="I362" s="446">
        <v>0.6372000000000001</v>
      </c>
      <c r="J362" s="446">
        <v>2.448</v>
      </c>
    </row>
    <row r="363" spans="1:10" x14ac:dyDescent="0.35">
      <c r="A363" s="290" t="s">
        <v>765</v>
      </c>
      <c r="B363" s="446">
        <v>0</v>
      </c>
      <c r="C363" s="446">
        <v>0</v>
      </c>
      <c r="D363" s="446">
        <v>0</v>
      </c>
      <c r="E363" s="446">
        <v>0</v>
      </c>
      <c r="F363" s="446">
        <v>0</v>
      </c>
      <c r="G363" s="446">
        <v>0</v>
      </c>
      <c r="H363" s="446">
        <v>0</v>
      </c>
      <c r="I363" s="446">
        <v>0</v>
      </c>
      <c r="J363" s="446">
        <v>0</v>
      </c>
    </row>
    <row r="364" spans="1:10" x14ac:dyDescent="0.35">
      <c r="A364" s="290" t="s">
        <v>984</v>
      </c>
      <c r="B364" s="446">
        <v>0</v>
      </c>
      <c r="C364" s="446">
        <v>0</v>
      </c>
      <c r="D364" s="446">
        <v>3.77E-4</v>
      </c>
      <c r="E364" s="446">
        <v>1.3200000000000001E-6</v>
      </c>
      <c r="F364" s="446">
        <v>2.285E-4</v>
      </c>
      <c r="G364" s="446">
        <v>0</v>
      </c>
      <c r="H364" s="446">
        <v>0</v>
      </c>
      <c r="I364" s="446">
        <v>1.8140000000000001E-3</v>
      </c>
      <c r="J364" s="446">
        <v>3.8265499999999997E-4</v>
      </c>
    </row>
    <row r="365" spans="1:10" x14ac:dyDescent="0.35">
      <c r="A365" s="295" t="s">
        <v>767</v>
      </c>
      <c r="B365" s="446">
        <v>10000</v>
      </c>
      <c r="C365" s="446">
        <v>10000</v>
      </c>
      <c r="D365" s="446">
        <v>10000</v>
      </c>
      <c r="E365" s="446">
        <v>10000</v>
      </c>
      <c r="F365" s="446">
        <v>10000</v>
      </c>
      <c r="G365" s="446">
        <v>10000</v>
      </c>
      <c r="H365" s="446">
        <v>10000</v>
      </c>
      <c r="I365" s="446">
        <v>10000</v>
      </c>
      <c r="J365" s="446">
        <v>10000</v>
      </c>
    </row>
    <row r="366" spans="1:10" x14ac:dyDescent="0.35">
      <c r="A366" s="417" t="s">
        <v>1343</v>
      </c>
      <c r="B366" s="375">
        <v>0</v>
      </c>
      <c r="C366" s="375">
        <v>0</v>
      </c>
      <c r="D366" s="375">
        <v>0</v>
      </c>
      <c r="E366" s="375">
        <v>0</v>
      </c>
      <c r="F366" s="375">
        <v>0</v>
      </c>
      <c r="G366" s="375">
        <v>0</v>
      </c>
      <c r="H366" s="375">
        <v>0</v>
      </c>
      <c r="I366" s="375">
        <v>0</v>
      </c>
      <c r="J366" s="375">
        <v>0</v>
      </c>
    </row>
    <row r="367" spans="1:10" x14ac:dyDescent="0.35">
      <c r="A367" s="290" t="s">
        <v>771</v>
      </c>
      <c r="B367" s="446">
        <v>1.3764700000000001E-3</v>
      </c>
      <c r="C367" s="446">
        <v>3.9225300000000001E-4</v>
      </c>
      <c r="D367" s="446">
        <v>3.9787399999999997E-3</v>
      </c>
      <c r="E367" s="446">
        <v>2.2298800000000001E-3</v>
      </c>
      <c r="F367" s="446">
        <v>2.4516199999999999E-4</v>
      </c>
      <c r="G367" s="446">
        <v>4.3498000000000003E-6</v>
      </c>
      <c r="H367" s="446">
        <v>0</v>
      </c>
      <c r="I367" s="446">
        <v>1.13843E-3</v>
      </c>
      <c r="J367" s="446">
        <v>4.4651199999999998E-4</v>
      </c>
    </row>
    <row r="368" spans="1:10" x14ac:dyDescent="0.35">
      <c r="A368" s="290" t="s">
        <v>772</v>
      </c>
      <c r="B368" s="446">
        <v>0</v>
      </c>
      <c r="C368" s="446">
        <v>0</v>
      </c>
      <c r="D368" s="446">
        <v>0</v>
      </c>
      <c r="E368" s="446">
        <v>0</v>
      </c>
      <c r="F368" s="446">
        <v>0</v>
      </c>
      <c r="G368" s="446">
        <v>0</v>
      </c>
      <c r="H368" s="446">
        <v>0</v>
      </c>
      <c r="I368" s="446">
        <v>0</v>
      </c>
      <c r="J368" s="446">
        <v>0</v>
      </c>
    </row>
    <row r="369" spans="1:10" x14ac:dyDescent="0.35">
      <c r="A369" s="295" t="s">
        <v>774</v>
      </c>
      <c r="B369" s="446">
        <v>10000</v>
      </c>
      <c r="C369" s="446">
        <v>10000</v>
      </c>
      <c r="D369" s="446">
        <v>10000</v>
      </c>
      <c r="E369" s="446">
        <v>10000</v>
      </c>
      <c r="F369" s="446">
        <v>10000</v>
      </c>
      <c r="G369" s="446">
        <v>10000</v>
      </c>
      <c r="H369" s="446">
        <v>10000</v>
      </c>
      <c r="I369" s="446">
        <v>10000</v>
      </c>
      <c r="J369" s="446">
        <v>10000</v>
      </c>
    </row>
    <row r="370" spans="1:10" x14ac:dyDescent="0.35">
      <c r="A370" s="295" t="s">
        <v>773</v>
      </c>
      <c r="B370" s="446">
        <v>10000</v>
      </c>
      <c r="C370" s="446">
        <v>10000</v>
      </c>
      <c r="D370" s="446">
        <v>10000</v>
      </c>
      <c r="E370" s="446">
        <v>10000</v>
      </c>
      <c r="F370" s="446">
        <v>10000</v>
      </c>
      <c r="G370" s="446">
        <v>10000</v>
      </c>
      <c r="H370" s="446">
        <v>10000</v>
      </c>
      <c r="I370" s="446">
        <v>10000</v>
      </c>
      <c r="J370" s="446">
        <v>10000</v>
      </c>
    </row>
    <row r="371" spans="1:10" x14ac:dyDescent="0.35">
      <c r="A371" s="166"/>
      <c r="B371" s="165"/>
      <c r="C371" s="165"/>
      <c r="D371" s="165"/>
      <c r="E371" s="165"/>
      <c r="F371" s="165"/>
      <c r="G371" s="165"/>
      <c r="H371" s="165"/>
      <c r="I371" s="165"/>
      <c r="J371" s="165"/>
    </row>
    <row r="372" spans="1:10" x14ac:dyDescent="0.35">
      <c r="A372" s="166"/>
      <c r="B372" s="165"/>
      <c r="C372" s="165"/>
      <c r="D372" s="165"/>
      <c r="E372" s="165"/>
      <c r="F372" s="165"/>
      <c r="G372" s="165"/>
      <c r="H372" s="165"/>
      <c r="I372" s="165"/>
      <c r="J372" s="165"/>
    </row>
    <row r="373" spans="1:10" x14ac:dyDescent="0.35">
      <c r="A373" s="341" t="s">
        <v>1141</v>
      </c>
      <c r="B373" s="165"/>
      <c r="C373" s="165"/>
      <c r="D373" s="165"/>
      <c r="E373" s="165"/>
      <c r="F373" s="165"/>
      <c r="G373" s="165"/>
      <c r="H373" s="165"/>
      <c r="I373" s="165"/>
      <c r="J373" s="165"/>
    </row>
    <row r="374" spans="1:10" x14ac:dyDescent="0.35">
      <c r="A374" s="166"/>
      <c r="B374" s="165"/>
      <c r="C374" s="165"/>
      <c r="D374" s="165"/>
      <c r="E374" s="165"/>
      <c r="F374" s="165"/>
      <c r="G374" s="165"/>
      <c r="H374" s="165"/>
      <c r="I374" s="165"/>
      <c r="J374" s="165"/>
    </row>
    <row r="375" spans="1:10" x14ac:dyDescent="0.35">
      <c r="A375" s="3" t="s">
        <v>1141</v>
      </c>
      <c r="B375" s="4"/>
      <c r="C375" s="165"/>
      <c r="D375" s="165"/>
      <c r="E375" s="165"/>
      <c r="F375" s="165"/>
      <c r="G375" s="165"/>
      <c r="H375" s="165"/>
      <c r="I375" s="165"/>
      <c r="J375" s="165"/>
    </row>
    <row r="376" spans="1:10" x14ac:dyDescent="0.35">
      <c r="A376" s="64" t="s">
        <v>229</v>
      </c>
      <c r="B376" s="25" t="s">
        <v>230</v>
      </c>
      <c r="C376" s="165"/>
      <c r="D376" s="165"/>
      <c r="E376" s="165"/>
      <c r="F376" s="165"/>
      <c r="G376" s="165"/>
      <c r="H376" s="165"/>
      <c r="I376" s="165"/>
      <c r="J376" s="165"/>
    </row>
    <row r="377" spans="1:10" x14ac:dyDescent="0.35">
      <c r="A377" s="65">
        <v>0</v>
      </c>
      <c r="B377" s="65" t="s">
        <v>1142</v>
      </c>
      <c r="C377" s="311"/>
      <c r="D377" s="165"/>
      <c r="E377" s="165"/>
      <c r="F377" s="165"/>
      <c r="G377" s="165"/>
      <c r="H377" s="165"/>
      <c r="I377" s="165"/>
      <c r="J377" s="165"/>
    </row>
    <row r="378" spans="1:10" x14ac:dyDescent="0.35">
      <c r="A378" s="65">
        <v>1</v>
      </c>
      <c r="B378" s="65" t="s">
        <v>1143</v>
      </c>
      <c r="C378" s="165"/>
      <c r="D378" s="165"/>
      <c r="E378" s="165"/>
      <c r="F378" s="165"/>
      <c r="G378" s="165"/>
      <c r="H378" s="165"/>
      <c r="I378" s="165"/>
      <c r="J378" s="165"/>
    </row>
    <row r="379" spans="1:10" x14ac:dyDescent="0.35">
      <c r="A379" s="65">
        <v>2</v>
      </c>
      <c r="B379" s="65" t="s">
        <v>1144</v>
      </c>
      <c r="C379" s="165"/>
      <c r="D379" s="165"/>
      <c r="E379" s="165"/>
      <c r="F379" s="165"/>
      <c r="G379" s="165"/>
      <c r="H379" s="165"/>
      <c r="I379" s="165"/>
      <c r="J379" s="165"/>
    </row>
    <row r="380" spans="1:10" x14ac:dyDescent="0.35">
      <c r="A380" s="65">
        <v>3</v>
      </c>
      <c r="B380" s="65" t="s">
        <v>1145</v>
      </c>
      <c r="C380" s="165"/>
      <c r="D380" s="165"/>
      <c r="E380" s="165"/>
      <c r="F380" s="165"/>
      <c r="G380" s="165"/>
      <c r="H380" s="165"/>
      <c r="I380" s="165"/>
      <c r="J380" s="165"/>
    </row>
    <row r="381" spans="1:10" x14ac:dyDescent="0.35">
      <c r="A381" s="65">
        <v>4</v>
      </c>
      <c r="B381" s="65" t="s">
        <v>1146</v>
      </c>
      <c r="C381" s="165"/>
      <c r="D381" s="165"/>
      <c r="E381" s="165"/>
      <c r="F381" s="165"/>
      <c r="G381" s="165"/>
      <c r="H381" s="165"/>
      <c r="I381" s="165"/>
      <c r="J381" s="165"/>
    </row>
    <row r="382" spans="1:10" x14ac:dyDescent="0.35">
      <c r="A382" s="65">
        <v>5</v>
      </c>
      <c r="B382" s="310" t="s">
        <v>1147</v>
      </c>
      <c r="C382" s="165"/>
      <c r="D382" s="165"/>
      <c r="E382" s="165"/>
      <c r="F382" s="165"/>
      <c r="G382" s="165"/>
      <c r="H382" s="165"/>
      <c r="I382" s="165"/>
      <c r="J382" s="165"/>
    </row>
    <row r="383" spans="1:10" x14ac:dyDescent="0.35">
      <c r="A383" s="67" t="s">
        <v>231</v>
      </c>
      <c r="B383" s="68">
        <v>2</v>
      </c>
      <c r="C383" s="165"/>
      <c r="D383" s="165"/>
      <c r="E383" s="165"/>
      <c r="F383" s="165"/>
      <c r="G383" s="165"/>
      <c r="H383" s="165"/>
      <c r="I383" s="165"/>
      <c r="J383" s="165"/>
    </row>
    <row r="384" spans="1:10" x14ac:dyDescent="0.35">
      <c r="C384" s="165"/>
      <c r="D384" s="165"/>
      <c r="E384" s="165"/>
      <c r="F384" s="165"/>
      <c r="G384" s="165"/>
      <c r="H384" s="165"/>
      <c r="I384" s="165"/>
      <c r="J384" s="165"/>
    </row>
    <row r="385" spans="1:38" x14ac:dyDescent="0.35">
      <c r="A385" s="3" t="s">
        <v>1254</v>
      </c>
      <c r="G385" s="165"/>
      <c r="H385" s="165"/>
      <c r="I385" s="165"/>
      <c r="J385" s="165"/>
      <c r="AL385" s="357" t="s">
        <v>1148</v>
      </c>
    </row>
    <row r="386" spans="1:38" x14ac:dyDescent="0.35">
      <c r="A386" s="353" t="s">
        <v>1253</v>
      </c>
      <c r="B386" s="358">
        <v>0.14599999999999999</v>
      </c>
      <c r="C386" s="358">
        <v>0.14799999999999999</v>
      </c>
      <c r="D386" s="358">
        <v>0.15</v>
      </c>
      <c r="E386" s="359">
        <v>0.152</v>
      </c>
      <c r="F386" s="358">
        <v>0.154</v>
      </c>
      <c r="G386" s="360">
        <v>0.156</v>
      </c>
      <c r="H386" s="358">
        <v>0.158</v>
      </c>
      <c r="I386" s="358">
        <v>0.16</v>
      </c>
      <c r="J386" s="358">
        <v>0.16200000000000001</v>
      </c>
      <c r="K386" s="358">
        <v>0.16400000000000001</v>
      </c>
      <c r="L386" s="358">
        <v>0.16500000000000001</v>
      </c>
      <c r="M386" s="358">
        <v>0.16700000000000001</v>
      </c>
      <c r="N386" s="358">
        <v>0.16900000000000001</v>
      </c>
      <c r="O386" s="358">
        <v>0.17100000000000001</v>
      </c>
      <c r="P386" s="358">
        <v>0.17299999999999999</v>
      </c>
      <c r="Q386" s="358">
        <v>0.17499999999999999</v>
      </c>
      <c r="R386" s="358">
        <v>0.17699999999999999</v>
      </c>
      <c r="S386" s="358">
        <v>0.17899999999999999</v>
      </c>
      <c r="T386" s="358">
        <v>0.18099999999999999</v>
      </c>
      <c r="U386" s="358">
        <v>0.183</v>
      </c>
      <c r="V386" s="358">
        <v>0.185</v>
      </c>
      <c r="W386" s="358">
        <v>0.187</v>
      </c>
      <c r="X386" s="358">
        <v>0.188</v>
      </c>
      <c r="Y386" s="358">
        <v>0.19</v>
      </c>
      <c r="Z386" s="358">
        <v>0.192</v>
      </c>
      <c r="AA386" s="358">
        <v>0.19400000000000001</v>
      </c>
      <c r="AB386" s="358">
        <v>0.19600000000000001</v>
      </c>
      <c r="AC386" s="358">
        <v>0.19800000000000001</v>
      </c>
      <c r="AD386" s="358">
        <v>0.2</v>
      </c>
      <c r="AE386" s="358">
        <v>0.20200000000000001</v>
      </c>
      <c r="AF386" s="358">
        <v>0.20300000000000001</v>
      </c>
      <c r="AG386" s="358">
        <v>0.20499999999999999</v>
      </c>
      <c r="AH386" s="358">
        <v>0.20699999999999999</v>
      </c>
      <c r="AI386" s="358">
        <v>0.20899999999999999</v>
      </c>
      <c r="AJ386" s="358">
        <v>0.21099999999999999</v>
      </c>
      <c r="AK386" s="358">
        <v>0.21299999999999999</v>
      </c>
      <c r="AL386" s="25" t="s">
        <v>1149</v>
      </c>
    </row>
    <row r="387" spans="1:38" x14ac:dyDescent="0.35">
      <c r="A387" s="354" t="s">
        <v>108</v>
      </c>
      <c r="B387" s="58">
        <v>0</v>
      </c>
      <c r="C387" s="58">
        <v>0</v>
      </c>
      <c r="D387" s="58">
        <v>0</v>
      </c>
      <c r="E387" s="58">
        <v>0</v>
      </c>
      <c r="F387" s="361">
        <v>0</v>
      </c>
      <c r="G387" s="58">
        <v>0</v>
      </c>
      <c r="H387" s="58">
        <v>0</v>
      </c>
      <c r="I387" s="58">
        <v>0</v>
      </c>
      <c r="J387" s="58">
        <v>0</v>
      </c>
      <c r="K387" s="58">
        <v>0</v>
      </c>
      <c r="L387" s="58">
        <v>0</v>
      </c>
      <c r="M387" s="58">
        <v>0</v>
      </c>
      <c r="N387" s="58">
        <v>0</v>
      </c>
      <c r="O387" s="58">
        <v>0</v>
      </c>
      <c r="P387" s="58">
        <v>0</v>
      </c>
      <c r="Q387" s="58">
        <v>0</v>
      </c>
      <c r="R387" s="58">
        <v>0</v>
      </c>
      <c r="S387" s="58">
        <v>0</v>
      </c>
      <c r="T387" s="58">
        <v>0</v>
      </c>
      <c r="U387" s="58">
        <v>0</v>
      </c>
      <c r="V387" s="58">
        <v>0</v>
      </c>
      <c r="W387" s="58">
        <v>0</v>
      </c>
      <c r="X387" s="58">
        <v>0</v>
      </c>
      <c r="Y387" s="58">
        <v>0</v>
      </c>
      <c r="Z387" s="58">
        <v>0</v>
      </c>
      <c r="AA387" s="58">
        <v>0</v>
      </c>
      <c r="AB387" s="58">
        <v>0</v>
      </c>
      <c r="AC387" s="58">
        <v>0</v>
      </c>
      <c r="AD387" s="58">
        <v>0</v>
      </c>
      <c r="AE387" s="58">
        <v>0</v>
      </c>
      <c r="AF387" s="58">
        <v>0</v>
      </c>
      <c r="AG387" s="58">
        <v>0</v>
      </c>
      <c r="AH387" s="58">
        <v>0</v>
      </c>
      <c r="AI387" s="58">
        <v>0</v>
      </c>
      <c r="AJ387" s="58">
        <v>0</v>
      </c>
      <c r="AK387" s="58">
        <v>0</v>
      </c>
      <c r="AL387" s="58">
        <v>0</v>
      </c>
    </row>
    <row r="388" spans="1:38" x14ac:dyDescent="0.35">
      <c r="A388" s="355" t="s">
        <v>116</v>
      </c>
      <c r="B388" s="58">
        <v>0</v>
      </c>
      <c r="C388" s="58">
        <v>0</v>
      </c>
      <c r="D388" s="58">
        <v>0</v>
      </c>
      <c r="E388" s="58">
        <v>0</v>
      </c>
      <c r="F388" s="58">
        <v>0</v>
      </c>
      <c r="G388" s="58">
        <v>0</v>
      </c>
      <c r="H388" s="58">
        <v>0</v>
      </c>
      <c r="I388" s="58">
        <v>0</v>
      </c>
      <c r="J388" s="58">
        <v>0</v>
      </c>
      <c r="K388" s="58">
        <v>0</v>
      </c>
      <c r="L388" s="58">
        <v>0</v>
      </c>
      <c r="M388" s="58">
        <v>0</v>
      </c>
      <c r="N388" s="58">
        <v>0</v>
      </c>
      <c r="O388" s="58">
        <v>0</v>
      </c>
      <c r="P388" s="58">
        <v>0</v>
      </c>
      <c r="Q388" s="58">
        <v>0</v>
      </c>
      <c r="R388" s="58">
        <v>0</v>
      </c>
      <c r="S388" s="58">
        <v>0</v>
      </c>
      <c r="T388" s="58">
        <v>0</v>
      </c>
      <c r="U388" s="58">
        <v>0</v>
      </c>
      <c r="V388" s="58">
        <v>0</v>
      </c>
      <c r="W388" s="58">
        <v>0</v>
      </c>
      <c r="X388" s="58">
        <v>0</v>
      </c>
      <c r="Y388" s="58">
        <v>0</v>
      </c>
      <c r="Z388" s="58">
        <v>0</v>
      </c>
      <c r="AA388" s="58">
        <v>0</v>
      </c>
      <c r="AB388" s="58">
        <v>0</v>
      </c>
      <c r="AC388" s="58">
        <v>0</v>
      </c>
      <c r="AD388" s="58">
        <v>0</v>
      </c>
      <c r="AE388" s="58">
        <v>0</v>
      </c>
      <c r="AF388" s="58">
        <v>0</v>
      </c>
      <c r="AG388" s="58">
        <v>0</v>
      </c>
      <c r="AH388" s="58">
        <v>0</v>
      </c>
      <c r="AI388" s="58">
        <v>0</v>
      </c>
      <c r="AJ388" s="58">
        <v>0</v>
      </c>
      <c r="AK388" s="58">
        <v>0</v>
      </c>
      <c r="AL388" s="58">
        <v>0</v>
      </c>
    </row>
    <row r="389" spans="1:38" x14ac:dyDescent="0.35">
      <c r="A389" s="355" t="s">
        <v>117</v>
      </c>
      <c r="B389" s="58">
        <v>0</v>
      </c>
      <c r="C389" s="58">
        <v>0</v>
      </c>
      <c r="D389" s="58">
        <v>0</v>
      </c>
      <c r="E389" s="58">
        <v>0</v>
      </c>
      <c r="F389" s="58">
        <v>0</v>
      </c>
      <c r="G389" s="58">
        <v>0</v>
      </c>
      <c r="H389" s="58">
        <v>0</v>
      </c>
      <c r="I389" s="58">
        <v>0</v>
      </c>
      <c r="J389" s="58">
        <v>0</v>
      </c>
      <c r="K389" s="58">
        <v>0</v>
      </c>
      <c r="L389" s="58">
        <v>0</v>
      </c>
      <c r="M389" s="58">
        <v>0</v>
      </c>
      <c r="N389" s="58">
        <v>0</v>
      </c>
      <c r="O389" s="58">
        <v>0</v>
      </c>
      <c r="P389" s="58">
        <v>0</v>
      </c>
      <c r="Q389" s="58">
        <v>0</v>
      </c>
      <c r="R389" s="58">
        <v>0</v>
      </c>
      <c r="S389" s="58">
        <v>0</v>
      </c>
      <c r="T389" s="58">
        <v>0</v>
      </c>
      <c r="U389" s="58">
        <v>0</v>
      </c>
      <c r="V389" s="58">
        <v>0</v>
      </c>
      <c r="W389" s="58">
        <v>0</v>
      </c>
      <c r="X389" s="58">
        <v>0</v>
      </c>
      <c r="Y389" s="58">
        <v>0</v>
      </c>
      <c r="Z389" s="58">
        <v>0</v>
      </c>
      <c r="AA389" s="58">
        <v>0</v>
      </c>
      <c r="AB389" s="58">
        <v>0</v>
      </c>
      <c r="AC389" s="58">
        <v>0</v>
      </c>
      <c r="AD389" s="58">
        <v>0</v>
      </c>
      <c r="AE389" s="58">
        <v>0</v>
      </c>
      <c r="AF389" s="58">
        <v>0</v>
      </c>
      <c r="AG389" s="58">
        <v>0</v>
      </c>
      <c r="AH389" s="58">
        <v>0</v>
      </c>
      <c r="AI389" s="58">
        <v>0</v>
      </c>
      <c r="AJ389" s="58">
        <v>0</v>
      </c>
      <c r="AK389" s="58">
        <v>0</v>
      </c>
      <c r="AL389" s="58">
        <v>0</v>
      </c>
    </row>
    <row r="390" spans="1:38" x14ac:dyDescent="0.35">
      <c r="A390" s="355" t="s">
        <v>118</v>
      </c>
      <c r="B390" s="58">
        <v>0</v>
      </c>
      <c r="C390" s="58">
        <v>0</v>
      </c>
      <c r="D390" s="58">
        <v>0</v>
      </c>
      <c r="E390" s="58">
        <v>0</v>
      </c>
      <c r="F390" s="58">
        <v>0</v>
      </c>
      <c r="G390" s="58">
        <v>0</v>
      </c>
      <c r="H390" s="58">
        <v>0</v>
      </c>
      <c r="I390" s="58">
        <v>0</v>
      </c>
      <c r="J390" s="58">
        <v>0</v>
      </c>
      <c r="K390" s="58">
        <v>0</v>
      </c>
      <c r="L390" s="58">
        <v>0</v>
      </c>
      <c r="M390" s="58">
        <v>0</v>
      </c>
      <c r="N390" s="58">
        <v>0</v>
      </c>
      <c r="O390" s="58">
        <v>0</v>
      </c>
      <c r="P390" s="58">
        <v>0</v>
      </c>
      <c r="Q390" s="58">
        <v>0</v>
      </c>
      <c r="R390" s="58">
        <v>0</v>
      </c>
      <c r="S390" s="58">
        <v>0</v>
      </c>
      <c r="T390" s="58">
        <v>0</v>
      </c>
      <c r="U390" s="58">
        <v>0</v>
      </c>
      <c r="V390" s="58">
        <v>0</v>
      </c>
      <c r="W390" s="58">
        <v>0</v>
      </c>
      <c r="X390" s="58">
        <v>0</v>
      </c>
      <c r="Y390" s="58">
        <v>0</v>
      </c>
      <c r="Z390" s="58">
        <v>0</v>
      </c>
      <c r="AA390" s="58">
        <v>0</v>
      </c>
      <c r="AB390" s="58">
        <v>0</v>
      </c>
      <c r="AC390" s="58">
        <v>0</v>
      </c>
      <c r="AD390" s="58">
        <v>0</v>
      </c>
      <c r="AE390" s="58">
        <v>0</v>
      </c>
      <c r="AF390" s="58">
        <v>0</v>
      </c>
      <c r="AG390" s="58">
        <v>0</v>
      </c>
      <c r="AH390" s="58">
        <v>0</v>
      </c>
      <c r="AI390" s="58">
        <v>0</v>
      </c>
      <c r="AJ390" s="58">
        <v>0</v>
      </c>
      <c r="AK390" s="58">
        <v>0</v>
      </c>
      <c r="AL390" s="58">
        <v>0</v>
      </c>
    </row>
    <row r="391" spans="1:38" x14ac:dyDescent="0.35">
      <c r="A391" s="355" t="s">
        <v>119</v>
      </c>
      <c r="B391" s="58">
        <v>0</v>
      </c>
      <c r="C391" s="58">
        <v>0</v>
      </c>
      <c r="D391" s="58">
        <v>0</v>
      </c>
      <c r="E391" s="58">
        <v>0</v>
      </c>
      <c r="F391" s="58">
        <v>0</v>
      </c>
      <c r="G391" s="58">
        <v>0</v>
      </c>
      <c r="H391" s="58">
        <v>0</v>
      </c>
      <c r="I391" s="58">
        <v>0</v>
      </c>
      <c r="J391" s="58">
        <v>0</v>
      </c>
      <c r="K391" s="58">
        <v>0</v>
      </c>
      <c r="L391" s="58">
        <v>0</v>
      </c>
      <c r="M391" s="58">
        <v>0</v>
      </c>
      <c r="N391" s="58">
        <v>0</v>
      </c>
      <c r="O391" s="58">
        <v>0</v>
      </c>
      <c r="P391" s="58">
        <v>0</v>
      </c>
      <c r="Q391" s="58">
        <v>0</v>
      </c>
      <c r="R391" s="58">
        <v>0</v>
      </c>
      <c r="S391" s="58">
        <v>0</v>
      </c>
      <c r="T391" s="58">
        <v>0</v>
      </c>
      <c r="U391" s="58">
        <v>0</v>
      </c>
      <c r="V391" s="58">
        <v>0</v>
      </c>
      <c r="W391" s="58">
        <v>0</v>
      </c>
      <c r="X391" s="58">
        <v>0</v>
      </c>
      <c r="Y391" s="58">
        <v>0</v>
      </c>
      <c r="Z391" s="58">
        <v>0</v>
      </c>
      <c r="AA391" s="58">
        <v>0</v>
      </c>
      <c r="AB391" s="58">
        <v>0</v>
      </c>
      <c r="AC391" s="58">
        <v>0</v>
      </c>
      <c r="AD391" s="58">
        <v>0</v>
      </c>
      <c r="AE391" s="58">
        <v>0</v>
      </c>
      <c r="AF391" s="58">
        <v>0</v>
      </c>
      <c r="AG391" s="58">
        <v>0</v>
      </c>
      <c r="AH391" s="58">
        <v>0</v>
      </c>
      <c r="AI391" s="58">
        <v>0</v>
      </c>
      <c r="AJ391" s="58">
        <v>0</v>
      </c>
      <c r="AK391" s="58">
        <v>0</v>
      </c>
      <c r="AL391" s="58">
        <v>0</v>
      </c>
    </row>
    <row r="392" spans="1:38" x14ac:dyDescent="0.35">
      <c r="A392" s="355" t="s">
        <v>120</v>
      </c>
      <c r="B392" s="58">
        <v>0</v>
      </c>
      <c r="C392" s="58">
        <v>0</v>
      </c>
      <c r="D392" s="58">
        <v>0</v>
      </c>
      <c r="E392" s="58">
        <v>0</v>
      </c>
      <c r="F392" s="58">
        <v>0</v>
      </c>
      <c r="G392" s="58">
        <v>0</v>
      </c>
      <c r="H392" s="58">
        <v>0</v>
      </c>
      <c r="I392" s="58">
        <v>0</v>
      </c>
      <c r="J392" s="58">
        <v>0</v>
      </c>
      <c r="K392" s="58">
        <v>0</v>
      </c>
      <c r="L392" s="58">
        <v>0</v>
      </c>
      <c r="M392" s="58">
        <v>0</v>
      </c>
      <c r="N392" s="58">
        <v>0</v>
      </c>
      <c r="O392" s="58">
        <v>0</v>
      </c>
      <c r="P392" s="58">
        <v>0</v>
      </c>
      <c r="Q392" s="58">
        <v>0</v>
      </c>
      <c r="R392" s="58">
        <v>0</v>
      </c>
      <c r="S392" s="58">
        <v>0</v>
      </c>
      <c r="T392" s="58">
        <v>0</v>
      </c>
      <c r="U392" s="58">
        <v>0</v>
      </c>
      <c r="V392" s="58">
        <v>0</v>
      </c>
      <c r="W392" s="58">
        <v>0</v>
      </c>
      <c r="X392" s="58">
        <v>0</v>
      </c>
      <c r="Y392" s="58">
        <v>0</v>
      </c>
      <c r="Z392" s="58">
        <v>0</v>
      </c>
      <c r="AA392" s="58">
        <v>0</v>
      </c>
      <c r="AB392" s="58">
        <v>0</v>
      </c>
      <c r="AC392" s="58">
        <v>0</v>
      </c>
      <c r="AD392" s="58">
        <v>0</v>
      </c>
      <c r="AE392" s="58">
        <v>0</v>
      </c>
      <c r="AF392" s="58">
        <v>0</v>
      </c>
      <c r="AG392" s="58">
        <v>0</v>
      </c>
      <c r="AH392" s="58">
        <v>0</v>
      </c>
      <c r="AI392" s="58">
        <v>0</v>
      </c>
      <c r="AJ392" s="58">
        <v>0</v>
      </c>
      <c r="AK392" s="58">
        <v>0</v>
      </c>
      <c r="AL392" s="58">
        <v>0</v>
      </c>
    </row>
    <row r="393" spans="1:38" x14ac:dyDescent="0.35">
      <c r="A393" s="355" t="s">
        <v>121</v>
      </c>
      <c r="B393" s="58">
        <v>0</v>
      </c>
      <c r="C393" s="58">
        <v>0</v>
      </c>
      <c r="D393" s="58">
        <v>0</v>
      </c>
      <c r="E393" s="58">
        <v>0</v>
      </c>
      <c r="F393" s="58">
        <v>0</v>
      </c>
      <c r="G393" s="58">
        <v>0</v>
      </c>
      <c r="H393" s="58">
        <v>0</v>
      </c>
      <c r="I393" s="58">
        <v>0</v>
      </c>
      <c r="J393" s="58">
        <v>0</v>
      </c>
      <c r="K393" s="58">
        <v>0</v>
      </c>
      <c r="L393" s="58">
        <v>0</v>
      </c>
      <c r="M393" s="58">
        <v>0</v>
      </c>
      <c r="N393" s="58">
        <v>0</v>
      </c>
      <c r="O393" s="58">
        <v>0</v>
      </c>
      <c r="P393" s="58">
        <v>0</v>
      </c>
      <c r="Q393" s="58">
        <v>0</v>
      </c>
      <c r="R393" s="58">
        <v>0</v>
      </c>
      <c r="S393" s="58">
        <v>0</v>
      </c>
      <c r="T393" s="58">
        <v>0</v>
      </c>
      <c r="U393" s="58">
        <v>0</v>
      </c>
      <c r="V393" s="58">
        <v>0</v>
      </c>
      <c r="W393" s="58">
        <v>0</v>
      </c>
      <c r="X393" s="58">
        <v>0</v>
      </c>
      <c r="Y393" s="58">
        <v>0</v>
      </c>
      <c r="Z393" s="58">
        <v>0</v>
      </c>
      <c r="AA393" s="58">
        <v>0</v>
      </c>
      <c r="AB393" s="58">
        <v>0</v>
      </c>
      <c r="AC393" s="58">
        <v>0</v>
      </c>
      <c r="AD393" s="58">
        <v>0</v>
      </c>
      <c r="AE393" s="58">
        <v>0</v>
      </c>
      <c r="AF393" s="58">
        <v>0</v>
      </c>
      <c r="AG393" s="58">
        <v>0</v>
      </c>
      <c r="AH393" s="58">
        <v>0</v>
      </c>
      <c r="AI393" s="58">
        <v>0</v>
      </c>
      <c r="AJ393" s="58">
        <v>0</v>
      </c>
      <c r="AK393" s="58">
        <v>0</v>
      </c>
      <c r="AL393" s="58">
        <v>0</v>
      </c>
    </row>
    <row r="394" spans="1:38" x14ac:dyDescent="0.35">
      <c r="A394" s="355" t="s">
        <v>122</v>
      </c>
      <c r="B394" s="58">
        <v>0</v>
      </c>
      <c r="C394" s="58">
        <v>0</v>
      </c>
      <c r="D394" s="58">
        <v>0</v>
      </c>
      <c r="E394" s="58">
        <v>0</v>
      </c>
      <c r="F394" s="58">
        <v>0</v>
      </c>
      <c r="G394" s="58">
        <v>0</v>
      </c>
      <c r="H394" s="58">
        <v>0</v>
      </c>
      <c r="I394" s="58">
        <v>0</v>
      </c>
      <c r="J394" s="58">
        <v>0</v>
      </c>
      <c r="K394" s="58">
        <v>0</v>
      </c>
      <c r="L394" s="58">
        <v>0</v>
      </c>
      <c r="M394" s="58">
        <v>0</v>
      </c>
      <c r="N394" s="58">
        <v>0</v>
      </c>
      <c r="O394" s="58">
        <v>0</v>
      </c>
      <c r="P394" s="58">
        <v>0</v>
      </c>
      <c r="Q394" s="58">
        <v>0</v>
      </c>
      <c r="R394" s="58">
        <v>0</v>
      </c>
      <c r="S394" s="58">
        <v>0</v>
      </c>
      <c r="T394" s="58">
        <v>0</v>
      </c>
      <c r="U394" s="58">
        <v>0</v>
      </c>
      <c r="V394" s="58">
        <v>0</v>
      </c>
      <c r="W394" s="58">
        <v>0</v>
      </c>
      <c r="X394" s="58">
        <v>0</v>
      </c>
      <c r="Y394" s="58">
        <v>0</v>
      </c>
      <c r="Z394" s="58">
        <v>0</v>
      </c>
      <c r="AA394" s="58">
        <v>0</v>
      </c>
      <c r="AB394" s="58">
        <v>0</v>
      </c>
      <c r="AC394" s="58">
        <v>0</v>
      </c>
      <c r="AD394" s="58">
        <v>0</v>
      </c>
      <c r="AE394" s="58">
        <v>0</v>
      </c>
      <c r="AF394" s="58">
        <v>0</v>
      </c>
      <c r="AG394" s="58">
        <v>0</v>
      </c>
      <c r="AH394" s="58">
        <v>0</v>
      </c>
      <c r="AI394" s="58">
        <v>0</v>
      </c>
      <c r="AJ394" s="58">
        <v>0</v>
      </c>
      <c r="AK394" s="58">
        <v>0</v>
      </c>
      <c r="AL394" s="58">
        <v>0</v>
      </c>
    </row>
    <row r="395" spans="1:38" x14ac:dyDescent="0.35">
      <c r="A395" s="355" t="s">
        <v>123</v>
      </c>
      <c r="B395" s="58">
        <v>0</v>
      </c>
      <c r="C395" s="58">
        <v>0</v>
      </c>
      <c r="D395" s="58">
        <v>0</v>
      </c>
      <c r="E395" s="58">
        <v>0</v>
      </c>
      <c r="F395" s="58">
        <v>0</v>
      </c>
      <c r="G395" s="58">
        <v>0</v>
      </c>
      <c r="H395" s="58">
        <v>0</v>
      </c>
      <c r="I395" s="58">
        <v>0</v>
      </c>
      <c r="J395" s="58">
        <v>0</v>
      </c>
      <c r="K395" s="58">
        <v>0</v>
      </c>
      <c r="L395" s="58">
        <v>0</v>
      </c>
      <c r="M395" s="58">
        <v>0</v>
      </c>
      <c r="N395" s="58">
        <v>0</v>
      </c>
      <c r="O395" s="58">
        <v>0</v>
      </c>
      <c r="P395" s="58">
        <v>0</v>
      </c>
      <c r="Q395" s="58">
        <v>0</v>
      </c>
      <c r="R395" s="58">
        <v>0</v>
      </c>
      <c r="S395" s="58">
        <v>0</v>
      </c>
      <c r="T395" s="58">
        <v>0</v>
      </c>
      <c r="U395" s="58">
        <v>0</v>
      </c>
      <c r="V395" s="58">
        <v>0</v>
      </c>
      <c r="W395" s="58">
        <v>0</v>
      </c>
      <c r="X395" s="58">
        <v>0</v>
      </c>
      <c r="Y395" s="58">
        <v>0</v>
      </c>
      <c r="Z395" s="58">
        <v>0</v>
      </c>
      <c r="AA395" s="58">
        <v>0</v>
      </c>
      <c r="AB395" s="58">
        <v>0</v>
      </c>
      <c r="AC395" s="58">
        <v>0</v>
      </c>
      <c r="AD395" s="58">
        <v>0</v>
      </c>
      <c r="AE395" s="58">
        <v>0</v>
      </c>
      <c r="AF395" s="58">
        <v>0</v>
      </c>
      <c r="AG395" s="58">
        <v>0</v>
      </c>
      <c r="AH395" s="58">
        <v>0</v>
      </c>
      <c r="AI395" s="58">
        <v>0</v>
      </c>
      <c r="AJ395" s="58">
        <v>0</v>
      </c>
      <c r="AK395" s="58">
        <v>0</v>
      </c>
      <c r="AL395" s="58">
        <v>0</v>
      </c>
    </row>
    <row r="396" spans="1:38" x14ac:dyDescent="0.35">
      <c r="A396" s="355" t="s">
        <v>124</v>
      </c>
      <c r="B396" s="58">
        <v>0</v>
      </c>
      <c r="C396" s="58">
        <v>0</v>
      </c>
      <c r="D396" s="58">
        <v>0</v>
      </c>
      <c r="E396" s="58">
        <v>0</v>
      </c>
      <c r="F396" s="58">
        <v>0</v>
      </c>
      <c r="G396" s="58">
        <v>0</v>
      </c>
      <c r="H396" s="58">
        <v>0</v>
      </c>
      <c r="I396" s="58">
        <v>0</v>
      </c>
      <c r="J396" s="58">
        <v>0</v>
      </c>
      <c r="K396" s="58">
        <v>0</v>
      </c>
      <c r="L396" s="58">
        <v>0</v>
      </c>
      <c r="M396" s="58">
        <v>0</v>
      </c>
      <c r="N396" s="58">
        <v>0</v>
      </c>
      <c r="O396" s="58">
        <v>0</v>
      </c>
      <c r="P396" s="58">
        <v>0</v>
      </c>
      <c r="Q396" s="58">
        <v>0</v>
      </c>
      <c r="R396" s="58">
        <v>0</v>
      </c>
      <c r="S396" s="58">
        <v>0</v>
      </c>
      <c r="T396" s="58">
        <v>0</v>
      </c>
      <c r="U396" s="58">
        <v>0</v>
      </c>
      <c r="V396" s="58">
        <v>0</v>
      </c>
      <c r="W396" s="58">
        <v>0</v>
      </c>
      <c r="X396" s="58">
        <v>0</v>
      </c>
      <c r="Y396" s="58">
        <v>0</v>
      </c>
      <c r="Z396" s="58">
        <v>0</v>
      </c>
      <c r="AA396" s="58">
        <v>0</v>
      </c>
      <c r="AB396" s="58">
        <v>0</v>
      </c>
      <c r="AC396" s="58">
        <v>0</v>
      </c>
      <c r="AD396" s="58">
        <v>0</v>
      </c>
      <c r="AE396" s="58">
        <v>0</v>
      </c>
      <c r="AF396" s="58">
        <v>0</v>
      </c>
      <c r="AG396" s="58">
        <v>0</v>
      </c>
      <c r="AH396" s="58">
        <v>0</v>
      </c>
      <c r="AI396" s="58">
        <v>0</v>
      </c>
      <c r="AJ396" s="58">
        <v>0</v>
      </c>
      <c r="AK396" s="58">
        <v>0</v>
      </c>
      <c r="AL396" s="58">
        <v>0</v>
      </c>
    </row>
    <row r="397" spans="1:38" x14ac:dyDescent="0.35">
      <c r="A397" s="355" t="s">
        <v>125</v>
      </c>
      <c r="B397" s="58">
        <v>0</v>
      </c>
      <c r="C397" s="58">
        <v>0</v>
      </c>
      <c r="D397" s="58">
        <v>0</v>
      </c>
      <c r="E397" s="58">
        <v>0</v>
      </c>
      <c r="F397" s="58">
        <v>0</v>
      </c>
      <c r="G397" s="58">
        <v>0</v>
      </c>
      <c r="H397" s="58">
        <v>0</v>
      </c>
      <c r="I397" s="58">
        <v>0</v>
      </c>
      <c r="J397" s="58">
        <v>0</v>
      </c>
      <c r="K397" s="58">
        <v>0</v>
      </c>
      <c r="L397" s="58">
        <v>0</v>
      </c>
      <c r="M397" s="58">
        <v>0</v>
      </c>
      <c r="N397" s="58">
        <v>0</v>
      </c>
      <c r="O397" s="58">
        <v>0</v>
      </c>
      <c r="P397" s="58">
        <v>0</v>
      </c>
      <c r="Q397" s="58">
        <v>0</v>
      </c>
      <c r="R397" s="58">
        <v>0</v>
      </c>
      <c r="S397" s="58">
        <v>0</v>
      </c>
      <c r="T397" s="58">
        <v>0</v>
      </c>
      <c r="U397" s="58">
        <v>0</v>
      </c>
      <c r="V397" s="58">
        <v>0</v>
      </c>
      <c r="W397" s="58">
        <v>0</v>
      </c>
      <c r="X397" s="58">
        <v>0</v>
      </c>
      <c r="Y397" s="58">
        <v>0</v>
      </c>
      <c r="Z397" s="58">
        <v>0</v>
      </c>
      <c r="AA397" s="58">
        <v>0</v>
      </c>
      <c r="AB397" s="58">
        <v>0</v>
      </c>
      <c r="AC397" s="58">
        <v>0</v>
      </c>
      <c r="AD397" s="58">
        <v>0</v>
      </c>
      <c r="AE397" s="58">
        <v>0</v>
      </c>
      <c r="AF397" s="58">
        <v>0</v>
      </c>
      <c r="AG397" s="58">
        <v>0</v>
      </c>
      <c r="AH397" s="58">
        <v>0</v>
      </c>
      <c r="AI397" s="58">
        <v>0</v>
      </c>
      <c r="AJ397" s="58">
        <v>0</v>
      </c>
      <c r="AK397" s="58">
        <v>0</v>
      </c>
      <c r="AL397" s="58">
        <v>0</v>
      </c>
    </row>
    <row r="398" spans="1:38" x14ac:dyDescent="0.35">
      <c r="A398" s="355" t="s">
        <v>126</v>
      </c>
      <c r="B398" s="58">
        <v>0</v>
      </c>
      <c r="C398" s="58">
        <v>0</v>
      </c>
      <c r="D398" s="58">
        <v>0</v>
      </c>
      <c r="E398" s="58">
        <v>0</v>
      </c>
      <c r="F398" s="58">
        <v>0</v>
      </c>
      <c r="G398" s="58">
        <v>0</v>
      </c>
      <c r="H398" s="58">
        <v>0</v>
      </c>
      <c r="I398" s="58">
        <v>0</v>
      </c>
      <c r="J398" s="58">
        <v>0</v>
      </c>
      <c r="K398" s="58">
        <v>0</v>
      </c>
      <c r="L398" s="58">
        <v>0</v>
      </c>
      <c r="M398" s="58">
        <v>0</v>
      </c>
      <c r="N398" s="58">
        <v>0</v>
      </c>
      <c r="O398" s="58">
        <v>0</v>
      </c>
      <c r="P398" s="58">
        <v>0</v>
      </c>
      <c r="Q398" s="58">
        <v>0</v>
      </c>
      <c r="R398" s="58">
        <v>0</v>
      </c>
      <c r="S398" s="58">
        <v>0</v>
      </c>
      <c r="T398" s="58">
        <v>0</v>
      </c>
      <c r="U398" s="58">
        <v>0</v>
      </c>
      <c r="V398" s="58">
        <v>0</v>
      </c>
      <c r="W398" s="58">
        <v>0</v>
      </c>
      <c r="X398" s="58">
        <v>0</v>
      </c>
      <c r="Y398" s="58">
        <v>0</v>
      </c>
      <c r="Z398" s="58">
        <v>0</v>
      </c>
      <c r="AA398" s="58">
        <v>0</v>
      </c>
      <c r="AB398" s="58">
        <v>0</v>
      </c>
      <c r="AC398" s="58">
        <v>0</v>
      </c>
      <c r="AD398" s="58">
        <v>0</v>
      </c>
      <c r="AE398" s="58">
        <v>0</v>
      </c>
      <c r="AF398" s="58">
        <v>0</v>
      </c>
      <c r="AG398" s="58">
        <v>0</v>
      </c>
      <c r="AH398" s="58">
        <v>0</v>
      </c>
      <c r="AI398" s="58">
        <v>0</v>
      </c>
      <c r="AJ398" s="58">
        <v>0</v>
      </c>
      <c r="AK398" s="58">
        <v>0</v>
      </c>
      <c r="AL398" s="58">
        <v>0</v>
      </c>
    </row>
    <row r="399" spans="1:38" x14ac:dyDescent="0.35">
      <c r="A399" s="355" t="s">
        <v>127</v>
      </c>
      <c r="B399" s="58">
        <v>0</v>
      </c>
      <c r="C399" s="58">
        <v>0</v>
      </c>
      <c r="D399" s="58">
        <v>0</v>
      </c>
      <c r="E399" s="58">
        <v>0</v>
      </c>
      <c r="F399" s="58">
        <v>0</v>
      </c>
      <c r="G399" s="58">
        <v>0</v>
      </c>
      <c r="H399" s="58">
        <v>0</v>
      </c>
      <c r="I399" s="58">
        <v>0</v>
      </c>
      <c r="J399" s="58">
        <v>0</v>
      </c>
      <c r="K399" s="58">
        <v>0</v>
      </c>
      <c r="L399" s="58">
        <v>0</v>
      </c>
      <c r="M399" s="58">
        <v>0</v>
      </c>
      <c r="N399" s="58">
        <v>0</v>
      </c>
      <c r="O399" s="58">
        <v>0</v>
      </c>
      <c r="P399" s="58">
        <v>0</v>
      </c>
      <c r="Q399" s="58">
        <v>0</v>
      </c>
      <c r="R399" s="58">
        <v>0</v>
      </c>
      <c r="S399" s="58">
        <v>0</v>
      </c>
      <c r="T399" s="58">
        <v>0</v>
      </c>
      <c r="U399" s="58">
        <v>0</v>
      </c>
      <c r="V399" s="58">
        <v>0</v>
      </c>
      <c r="W399" s="58">
        <v>0</v>
      </c>
      <c r="X399" s="58">
        <v>0</v>
      </c>
      <c r="Y399" s="58">
        <v>0</v>
      </c>
      <c r="Z399" s="58">
        <v>0</v>
      </c>
      <c r="AA399" s="58">
        <v>0</v>
      </c>
      <c r="AB399" s="58">
        <v>0</v>
      </c>
      <c r="AC399" s="58">
        <v>0</v>
      </c>
      <c r="AD399" s="58">
        <v>0</v>
      </c>
      <c r="AE399" s="58">
        <v>0</v>
      </c>
      <c r="AF399" s="58">
        <v>0</v>
      </c>
      <c r="AG399" s="58">
        <v>0</v>
      </c>
      <c r="AH399" s="58">
        <v>0</v>
      </c>
      <c r="AI399" s="58">
        <v>0</v>
      </c>
      <c r="AJ399" s="58">
        <v>0</v>
      </c>
      <c r="AK399" s="58">
        <v>0</v>
      </c>
      <c r="AL399" s="58">
        <v>0</v>
      </c>
    </row>
    <row r="400" spans="1:38" x14ac:dyDescent="0.35">
      <c r="A400" s="355" t="s">
        <v>128</v>
      </c>
      <c r="B400" s="58">
        <v>0</v>
      </c>
      <c r="C400" s="58">
        <v>0</v>
      </c>
      <c r="D400" s="58">
        <v>0</v>
      </c>
      <c r="E400" s="58">
        <v>0</v>
      </c>
      <c r="F400" s="58">
        <v>0</v>
      </c>
      <c r="G400" s="58">
        <v>0</v>
      </c>
      <c r="H400" s="58">
        <v>0</v>
      </c>
      <c r="I400" s="58">
        <v>0</v>
      </c>
      <c r="J400" s="58">
        <v>0</v>
      </c>
      <c r="K400" s="58">
        <v>0</v>
      </c>
      <c r="L400" s="58">
        <v>0</v>
      </c>
      <c r="M400" s="58">
        <v>0</v>
      </c>
      <c r="N400" s="58">
        <v>0</v>
      </c>
      <c r="O400" s="58">
        <v>0</v>
      </c>
      <c r="P400" s="58">
        <v>0</v>
      </c>
      <c r="Q400" s="58">
        <v>0</v>
      </c>
      <c r="R400" s="58">
        <v>0</v>
      </c>
      <c r="S400" s="58">
        <v>0</v>
      </c>
      <c r="T400" s="58">
        <v>0</v>
      </c>
      <c r="U400" s="58">
        <v>0</v>
      </c>
      <c r="V400" s="58">
        <v>0</v>
      </c>
      <c r="W400" s="58">
        <v>0</v>
      </c>
      <c r="X400" s="58">
        <v>0</v>
      </c>
      <c r="Y400" s="58">
        <v>0</v>
      </c>
      <c r="Z400" s="58">
        <v>0</v>
      </c>
      <c r="AA400" s="58">
        <v>0</v>
      </c>
      <c r="AB400" s="58">
        <v>0</v>
      </c>
      <c r="AC400" s="58">
        <v>0</v>
      </c>
      <c r="AD400" s="58">
        <v>0</v>
      </c>
      <c r="AE400" s="58">
        <v>0</v>
      </c>
      <c r="AF400" s="58">
        <v>0</v>
      </c>
      <c r="AG400" s="58">
        <v>0</v>
      </c>
      <c r="AH400" s="58">
        <v>0</v>
      </c>
      <c r="AI400" s="58">
        <v>0</v>
      </c>
      <c r="AJ400" s="58">
        <v>0</v>
      </c>
      <c r="AK400" s="58">
        <v>0</v>
      </c>
      <c r="AL400" s="58">
        <v>0</v>
      </c>
    </row>
    <row r="401" spans="1:38" x14ac:dyDescent="0.35">
      <c r="A401" s="355" t="s">
        <v>129</v>
      </c>
      <c r="B401" s="58">
        <v>0</v>
      </c>
      <c r="C401" s="58">
        <v>0</v>
      </c>
      <c r="D401" s="58">
        <v>0</v>
      </c>
      <c r="E401" s="58">
        <v>0</v>
      </c>
      <c r="F401" s="58">
        <v>0</v>
      </c>
      <c r="G401" s="58">
        <v>0</v>
      </c>
      <c r="H401" s="58">
        <v>0</v>
      </c>
      <c r="I401" s="58">
        <v>0</v>
      </c>
      <c r="J401" s="58">
        <v>0</v>
      </c>
      <c r="K401" s="58">
        <v>0</v>
      </c>
      <c r="L401" s="58">
        <v>0</v>
      </c>
      <c r="M401" s="58">
        <v>0</v>
      </c>
      <c r="N401" s="58">
        <v>0</v>
      </c>
      <c r="O401" s="58">
        <v>0</v>
      </c>
      <c r="P401" s="58">
        <v>0</v>
      </c>
      <c r="Q401" s="58">
        <v>0</v>
      </c>
      <c r="R401" s="58">
        <v>0</v>
      </c>
      <c r="S401" s="58">
        <v>0</v>
      </c>
      <c r="T401" s="58">
        <v>0</v>
      </c>
      <c r="U401" s="58">
        <v>0</v>
      </c>
      <c r="V401" s="58">
        <v>0</v>
      </c>
      <c r="W401" s="58">
        <v>0</v>
      </c>
      <c r="X401" s="58">
        <v>0</v>
      </c>
      <c r="Y401" s="58">
        <v>0</v>
      </c>
      <c r="Z401" s="58">
        <v>0</v>
      </c>
      <c r="AA401" s="58">
        <v>0</v>
      </c>
      <c r="AB401" s="58">
        <v>0</v>
      </c>
      <c r="AC401" s="58">
        <v>0</v>
      </c>
      <c r="AD401" s="58">
        <v>0</v>
      </c>
      <c r="AE401" s="58">
        <v>0</v>
      </c>
      <c r="AF401" s="58">
        <v>0</v>
      </c>
      <c r="AG401" s="58">
        <v>0</v>
      </c>
      <c r="AH401" s="58">
        <v>0</v>
      </c>
      <c r="AI401" s="58">
        <v>0</v>
      </c>
      <c r="AJ401" s="58">
        <v>0</v>
      </c>
      <c r="AK401" s="58">
        <v>0</v>
      </c>
      <c r="AL401" s="58">
        <v>0</v>
      </c>
    </row>
    <row r="402" spans="1:38" x14ac:dyDescent="0.35">
      <c r="A402" s="355" t="s">
        <v>130</v>
      </c>
      <c r="B402" s="58">
        <v>0</v>
      </c>
      <c r="C402" s="58">
        <v>0</v>
      </c>
      <c r="D402" s="58">
        <v>0</v>
      </c>
      <c r="E402" s="58">
        <v>0</v>
      </c>
      <c r="F402" s="58">
        <v>0</v>
      </c>
      <c r="G402" s="58">
        <v>0</v>
      </c>
      <c r="H402" s="58">
        <v>0</v>
      </c>
      <c r="I402" s="58">
        <v>0</v>
      </c>
      <c r="J402" s="58">
        <v>0</v>
      </c>
      <c r="K402" s="58">
        <v>0</v>
      </c>
      <c r="L402" s="58">
        <v>0</v>
      </c>
      <c r="M402" s="58">
        <v>0</v>
      </c>
      <c r="N402" s="58">
        <v>0</v>
      </c>
      <c r="O402" s="58">
        <v>0</v>
      </c>
      <c r="P402" s="58">
        <v>0</v>
      </c>
      <c r="Q402" s="58">
        <v>0</v>
      </c>
      <c r="R402" s="58">
        <v>0</v>
      </c>
      <c r="S402" s="58">
        <v>0</v>
      </c>
      <c r="T402" s="58">
        <v>0</v>
      </c>
      <c r="U402" s="58">
        <v>0</v>
      </c>
      <c r="V402" s="58">
        <v>0</v>
      </c>
      <c r="W402" s="58">
        <v>0</v>
      </c>
      <c r="X402" s="58">
        <v>0</v>
      </c>
      <c r="Y402" s="58">
        <v>0</v>
      </c>
      <c r="Z402" s="58">
        <v>0</v>
      </c>
      <c r="AA402" s="58">
        <v>0</v>
      </c>
      <c r="AB402" s="58">
        <v>0</v>
      </c>
      <c r="AC402" s="58">
        <v>0</v>
      </c>
      <c r="AD402" s="58">
        <v>0</v>
      </c>
      <c r="AE402" s="58">
        <v>0</v>
      </c>
      <c r="AF402" s="58">
        <v>0</v>
      </c>
      <c r="AG402" s="58">
        <v>0</v>
      </c>
      <c r="AH402" s="58">
        <v>0</v>
      </c>
      <c r="AI402" s="58">
        <v>0</v>
      </c>
      <c r="AJ402" s="58">
        <v>0</v>
      </c>
      <c r="AK402" s="58">
        <v>0</v>
      </c>
      <c r="AL402" s="58">
        <v>0</v>
      </c>
    </row>
    <row r="403" spans="1:38" x14ac:dyDescent="0.35">
      <c r="A403" s="355" t="s">
        <v>131</v>
      </c>
      <c r="B403" s="58">
        <v>0</v>
      </c>
      <c r="C403" s="58">
        <v>0</v>
      </c>
      <c r="D403" s="58">
        <v>0</v>
      </c>
      <c r="E403" s="58">
        <v>0</v>
      </c>
      <c r="F403" s="58">
        <v>0</v>
      </c>
      <c r="G403" s="58">
        <v>0</v>
      </c>
      <c r="H403" s="58">
        <v>0</v>
      </c>
      <c r="I403" s="58">
        <v>0</v>
      </c>
      <c r="J403" s="58">
        <v>0</v>
      </c>
      <c r="K403" s="58">
        <v>0</v>
      </c>
      <c r="L403" s="58">
        <v>0</v>
      </c>
      <c r="M403" s="58">
        <v>0</v>
      </c>
      <c r="N403" s="58">
        <v>0</v>
      </c>
      <c r="O403" s="58">
        <v>0</v>
      </c>
      <c r="P403" s="58">
        <v>0</v>
      </c>
      <c r="Q403" s="58">
        <v>0</v>
      </c>
      <c r="R403" s="58">
        <v>0</v>
      </c>
      <c r="S403" s="58">
        <v>0</v>
      </c>
      <c r="T403" s="58">
        <v>0</v>
      </c>
      <c r="U403" s="58">
        <v>0</v>
      </c>
      <c r="V403" s="58">
        <v>0</v>
      </c>
      <c r="W403" s="58">
        <v>0</v>
      </c>
      <c r="X403" s="58">
        <v>0</v>
      </c>
      <c r="Y403" s="58">
        <v>0</v>
      </c>
      <c r="Z403" s="58">
        <v>0</v>
      </c>
      <c r="AA403" s="58">
        <v>0</v>
      </c>
      <c r="AB403" s="58">
        <v>0</v>
      </c>
      <c r="AC403" s="58">
        <v>0</v>
      </c>
      <c r="AD403" s="58">
        <v>0</v>
      </c>
      <c r="AE403" s="58">
        <v>0</v>
      </c>
      <c r="AF403" s="58">
        <v>0</v>
      </c>
      <c r="AG403" s="58">
        <v>0</v>
      </c>
      <c r="AH403" s="58">
        <v>0</v>
      </c>
      <c r="AI403" s="58">
        <v>0</v>
      </c>
      <c r="AJ403" s="58">
        <v>0</v>
      </c>
      <c r="AK403" s="58">
        <v>0</v>
      </c>
      <c r="AL403" s="58">
        <v>0</v>
      </c>
    </row>
    <row r="404" spans="1:38" x14ac:dyDescent="0.35">
      <c r="A404" s="355" t="s">
        <v>132</v>
      </c>
      <c r="B404" s="58">
        <v>0</v>
      </c>
      <c r="C404" s="58">
        <v>0</v>
      </c>
      <c r="D404" s="58">
        <v>0</v>
      </c>
      <c r="E404" s="58">
        <v>0</v>
      </c>
      <c r="F404" s="58">
        <v>0</v>
      </c>
      <c r="G404" s="58">
        <v>0</v>
      </c>
      <c r="H404" s="58">
        <v>0</v>
      </c>
      <c r="I404" s="58">
        <v>0</v>
      </c>
      <c r="J404" s="58">
        <v>0</v>
      </c>
      <c r="K404" s="58">
        <v>0</v>
      </c>
      <c r="L404" s="58">
        <v>0</v>
      </c>
      <c r="M404" s="58">
        <v>0</v>
      </c>
      <c r="N404" s="58">
        <v>0</v>
      </c>
      <c r="O404" s="58">
        <v>0</v>
      </c>
      <c r="P404" s="58">
        <v>0</v>
      </c>
      <c r="Q404" s="58">
        <v>0</v>
      </c>
      <c r="R404" s="58">
        <v>0</v>
      </c>
      <c r="S404" s="58">
        <v>0</v>
      </c>
      <c r="T404" s="58">
        <v>0</v>
      </c>
      <c r="U404" s="58">
        <v>0</v>
      </c>
      <c r="V404" s="58">
        <v>0</v>
      </c>
      <c r="W404" s="58">
        <v>0</v>
      </c>
      <c r="X404" s="58">
        <v>0</v>
      </c>
      <c r="Y404" s="58">
        <v>0</v>
      </c>
      <c r="Z404" s="58">
        <v>0</v>
      </c>
      <c r="AA404" s="58">
        <v>0</v>
      </c>
      <c r="AB404" s="58">
        <v>0</v>
      </c>
      <c r="AC404" s="58">
        <v>0</v>
      </c>
      <c r="AD404" s="58">
        <v>0</v>
      </c>
      <c r="AE404" s="58">
        <v>0</v>
      </c>
      <c r="AF404" s="58">
        <v>0</v>
      </c>
      <c r="AG404" s="58">
        <v>0</v>
      </c>
      <c r="AH404" s="58">
        <v>0</v>
      </c>
      <c r="AI404" s="58">
        <v>0</v>
      </c>
      <c r="AJ404" s="58">
        <v>0</v>
      </c>
      <c r="AK404" s="58">
        <v>0</v>
      </c>
      <c r="AL404" s="58">
        <v>0</v>
      </c>
    </row>
    <row r="405" spans="1:38" x14ac:dyDescent="0.35">
      <c r="A405" s="355" t="s">
        <v>133</v>
      </c>
      <c r="B405" s="58">
        <v>0</v>
      </c>
      <c r="C405" s="58">
        <v>0</v>
      </c>
      <c r="D405" s="58">
        <v>0</v>
      </c>
      <c r="E405" s="58">
        <v>0</v>
      </c>
      <c r="F405" s="58">
        <v>0</v>
      </c>
      <c r="G405" s="58">
        <v>0</v>
      </c>
      <c r="H405" s="58">
        <v>0</v>
      </c>
      <c r="I405" s="58">
        <v>0</v>
      </c>
      <c r="J405" s="58">
        <v>0</v>
      </c>
      <c r="K405" s="58">
        <v>0</v>
      </c>
      <c r="L405" s="58">
        <v>0</v>
      </c>
      <c r="M405" s="58">
        <v>0</v>
      </c>
      <c r="N405" s="58">
        <v>0</v>
      </c>
      <c r="O405" s="58">
        <v>0</v>
      </c>
      <c r="P405" s="58">
        <v>0</v>
      </c>
      <c r="Q405" s="58">
        <v>0</v>
      </c>
      <c r="R405" s="58">
        <v>0</v>
      </c>
      <c r="S405" s="58">
        <v>0</v>
      </c>
      <c r="T405" s="58">
        <v>0</v>
      </c>
      <c r="U405" s="58">
        <v>0</v>
      </c>
      <c r="V405" s="58">
        <v>0</v>
      </c>
      <c r="W405" s="58">
        <v>0</v>
      </c>
      <c r="X405" s="58">
        <v>0</v>
      </c>
      <c r="Y405" s="58">
        <v>0</v>
      </c>
      <c r="Z405" s="58">
        <v>0</v>
      </c>
      <c r="AA405" s="58">
        <v>0</v>
      </c>
      <c r="AB405" s="58">
        <v>0</v>
      </c>
      <c r="AC405" s="58">
        <v>0</v>
      </c>
      <c r="AD405" s="58">
        <v>0</v>
      </c>
      <c r="AE405" s="58">
        <v>0</v>
      </c>
      <c r="AF405" s="58">
        <v>0</v>
      </c>
      <c r="AG405" s="58">
        <v>0</v>
      </c>
      <c r="AH405" s="58">
        <v>0</v>
      </c>
      <c r="AI405" s="58">
        <v>0</v>
      </c>
      <c r="AJ405" s="58">
        <v>0</v>
      </c>
      <c r="AK405" s="58">
        <v>0</v>
      </c>
      <c r="AL405" s="58">
        <v>0</v>
      </c>
    </row>
    <row r="406" spans="1:38" x14ac:dyDescent="0.35">
      <c r="A406" s="355" t="s">
        <v>134</v>
      </c>
      <c r="B406" s="58">
        <v>0</v>
      </c>
      <c r="C406" s="58">
        <v>0</v>
      </c>
      <c r="D406" s="58">
        <v>0</v>
      </c>
      <c r="E406" s="58">
        <v>0</v>
      </c>
      <c r="F406" s="58">
        <v>0</v>
      </c>
      <c r="G406" s="58">
        <v>0</v>
      </c>
      <c r="H406" s="58">
        <v>0</v>
      </c>
      <c r="I406" s="58">
        <v>0</v>
      </c>
      <c r="J406" s="58">
        <v>0</v>
      </c>
      <c r="K406" s="58">
        <v>0</v>
      </c>
      <c r="L406" s="58">
        <v>0</v>
      </c>
      <c r="M406" s="58">
        <v>0</v>
      </c>
      <c r="N406" s="58">
        <v>0</v>
      </c>
      <c r="O406" s="58">
        <v>0</v>
      </c>
      <c r="P406" s="58">
        <v>0</v>
      </c>
      <c r="Q406" s="58">
        <v>0</v>
      </c>
      <c r="R406" s="58">
        <v>0</v>
      </c>
      <c r="S406" s="58">
        <v>0</v>
      </c>
      <c r="T406" s="58">
        <v>0</v>
      </c>
      <c r="U406" s="58">
        <v>0</v>
      </c>
      <c r="V406" s="58">
        <v>0</v>
      </c>
      <c r="W406" s="58">
        <v>0</v>
      </c>
      <c r="X406" s="58">
        <v>0</v>
      </c>
      <c r="Y406" s="58">
        <v>0</v>
      </c>
      <c r="Z406" s="58">
        <v>0</v>
      </c>
      <c r="AA406" s="58">
        <v>0</v>
      </c>
      <c r="AB406" s="58">
        <v>0</v>
      </c>
      <c r="AC406" s="58">
        <v>0</v>
      </c>
      <c r="AD406" s="58">
        <v>0</v>
      </c>
      <c r="AE406" s="58">
        <v>0</v>
      </c>
      <c r="AF406" s="58">
        <v>0</v>
      </c>
      <c r="AG406" s="58">
        <v>0</v>
      </c>
      <c r="AH406" s="58">
        <v>0</v>
      </c>
      <c r="AI406" s="58">
        <v>0</v>
      </c>
      <c r="AJ406" s="58">
        <v>0</v>
      </c>
      <c r="AK406" s="58">
        <v>0</v>
      </c>
      <c r="AL406" s="58">
        <v>0</v>
      </c>
    </row>
    <row r="407" spans="1:38" x14ac:dyDescent="0.35">
      <c r="A407" s="355" t="s">
        <v>135</v>
      </c>
      <c r="B407" s="58">
        <v>0</v>
      </c>
      <c r="C407" s="58">
        <v>0</v>
      </c>
      <c r="D407" s="58">
        <v>0</v>
      </c>
      <c r="E407" s="58">
        <v>0</v>
      </c>
      <c r="F407" s="58">
        <v>0</v>
      </c>
      <c r="G407" s="58">
        <v>0</v>
      </c>
      <c r="H407" s="58">
        <v>0</v>
      </c>
      <c r="I407" s="58">
        <v>0</v>
      </c>
      <c r="J407" s="58">
        <v>0</v>
      </c>
      <c r="K407" s="58">
        <v>0</v>
      </c>
      <c r="L407" s="58">
        <v>0</v>
      </c>
      <c r="M407" s="58">
        <v>0</v>
      </c>
      <c r="N407" s="58">
        <v>0</v>
      </c>
      <c r="O407" s="58">
        <v>0</v>
      </c>
      <c r="P407" s="58">
        <v>0</v>
      </c>
      <c r="Q407" s="58">
        <v>0</v>
      </c>
      <c r="R407" s="58">
        <v>0</v>
      </c>
      <c r="S407" s="58">
        <v>0</v>
      </c>
      <c r="T407" s="58">
        <v>0</v>
      </c>
      <c r="U407" s="58">
        <v>0</v>
      </c>
      <c r="V407" s="58">
        <v>0</v>
      </c>
      <c r="W407" s="58">
        <v>0</v>
      </c>
      <c r="X407" s="58">
        <v>0</v>
      </c>
      <c r="Y407" s="58">
        <v>0</v>
      </c>
      <c r="Z407" s="58">
        <v>0</v>
      </c>
      <c r="AA407" s="58">
        <v>0</v>
      </c>
      <c r="AB407" s="58">
        <v>0</v>
      </c>
      <c r="AC407" s="58">
        <v>0</v>
      </c>
      <c r="AD407" s="58">
        <v>0</v>
      </c>
      <c r="AE407" s="58">
        <v>0</v>
      </c>
      <c r="AF407" s="58">
        <v>0</v>
      </c>
      <c r="AG407" s="58">
        <v>0</v>
      </c>
      <c r="AH407" s="58">
        <v>0</v>
      </c>
      <c r="AI407" s="58">
        <v>0</v>
      </c>
      <c r="AJ407" s="58">
        <v>0</v>
      </c>
      <c r="AK407" s="58">
        <v>0</v>
      </c>
      <c r="AL407" s="58">
        <v>0</v>
      </c>
    </row>
    <row r="408" spans="1:38" x14ac:dyDescent="0.35">
      <c r="A408" s="355" t="s">
        <v>136</v>
      </c>
      <c r="B408" s="58">
        <v>0</v>
      </c>
      <c r="C408" s="58">
        <v>0</v>
      </c>
      <c r="D408" s="58">
        <v>0</v>
      </c>
      <c r="E408" s="58">
        <v>0</v>
      </c>
      <c r="F408" s="58">
        <v>0</v>
      </c>
      <c r="G408" s="58">
        <v>0</v>
      </c>
      <c r="H408" s="58">
        <v>0</v>
      </c>
      <c r="I408" s="58">
        <v>0</v>
      </c>
      <c r="J408" s="58">
        <v>0</v>
      </c>
      <c r="K408" s="58">
        <v>0</v>
      </c>
      <c r="L408" s="58">
        <v>0</v>
      </c>
      <c r="M408" s="58">
        <v>0</v>
      </c>
      <c r="N408" s="58">
        <v>0</v>
      </c>
      <c r="O408" s="58">
        <v>0</v>
      </c>
      <c r="P408" s="58">
        <v>0</v>
      </c>
      <c r="Q408" s="58">
        <v>0</v>
      </c>
      <c r="R408" s="58">
        <v>0</v>
      </c>
      <c r="S408" s="58">
        <v>0</v>
      </c>
      <c r="T408" s="58">
        <v>0</v>
      </c>
      <c r="U408" s="58">
        <v>0</v>
      </c>
      <c r="V408" s="58">
        <v>0</v>
      </c>
      <c r="W408" s="58">
        <v>0</v>
      </c>
      <c r="X408" s="58">
        <v>0</v>
      </c>
      <c r="Y408" s="58">
        <v>0</v>
      </c>
      <c r="Z408" s="58">
        <v>0</v>
      </c>
      <c r="AA408" s="58">
        <v>0</v>
      </c>
      <c r="AB408" s="58">
        <v>0</v>
      </c>
      <c r="AC408" s="58">
        <v>0</v>
      </c>
      <c r="AD408" s="58">
        <v>0</v>
      </c>
      <c r="AE408" s="58">
        <v>0</v>
      </c>
      <c r="AF408" s="58">
        <v>0</v>
      </c>
      <c r="AG408" s="58">
        <v>0</v>
      </c>
      <c r="AH408" s="58">
        <v>0</v>
      </c>
      <c r="AI408" s="58">
        <v>0</v>
      </c>
      <c r="AJ408" s="58">
        <v>0</v>
      </c>
      <c r="AK408" s="58">
        <v>0</v>
      </c>
      <c r="AL408" s="58">
        <v>0</v>
      </c>
    </row>
    <row r="409" spans="1:38" x14ac:dyDescent="0.35">
      <c r="A409" s="355" t="s">
        <v>137</v>
      </c>
      <c r="B409" s="58">
        <v>0</v>
      </c>
      <c r="C409" s="58">
        <v>0</v>
      </c>
      <c r="D409" s="58">
        <v>0</v>
      </c>
      <c r="E409" s="58">
        <v>0</v>
      </c>
      <c r="F409" s="58">
        <v>0</v>
      </c>
      <c r="G409" s="58">
        <v>0</v>
      </c>
      <c r="H409" s="58">
        <v>0</v>
      </c>
      <c r="I409" s="58">
        <v>0</v>
      </c>
      <c r="J409" s="58">
        <v>0</v>
      </c>
      <c r="K409" s="58">
        <v>0</v>
      </c>
      <c r="L409" s="58">
        <v>0</v>
      </c>
      <c r="M409" s="58">
        <v>0</v>
      </c>
      <c r="N409" s="58">
        <v>0</v>
      </c>
      <c r="O409" s="58">
        <v>0</v>
      </c>
      <c r="P409" s="58">
        <v>0</v>
      </c>
      <c r="Q409" s="58">
        <v>0</v>
      </c>
      <c r="R409" s="58">
        <v>0</v>
      </c>
      <c r="S409" s="58">
        <v>0</v>
      </c>
      <c r="T409" s="58">
        <v>0</v>
      </c>
      <c r="U409" s="58">
        <v>0</v>
      </c>
      <c r="V409" s="58">
        <v>0</v>
      </c>
      <c r="W409" s="58">
        <v>0</v>
      </c>
      <c r="X409" s="58">
        <v>0</v>
      </c>
      <c r="Y409" s="58">
        <v>0</v>
      </c>
      <c r="Z409" s="58">
        <v>0</v>
      </c>
      <c r="AA409" s="58">
        <v>0</v>
      </c>
      <c r="AB409" s="58">
        <v>0</v>
      </c>
      <c r="AC409" s="58">
        <v>0</v>
      </c>
      <c r="AD409" s="58">
        <v>0</v>
      </c>
      <c r="AE409" s="58">
        <v>0</v>
      </c>
      <c r="AF409" s="58">
        <v>0</v>
      </c>
      <c r="AG409" s="58">
        <v>0</v>
      </c>
      <c r="AH409" s="58">
        <v>0</v>
      </c>
      <c r="AI409" s="58">
        <v>0</v>
      </c>
      <c r="AJ409" s="58">
        <v>0</v>
      </c>
      <c r="AK409" s="58">
        <v>0</v>
      </c>
      <c r="AL409" s="58">
        <v>0</v>
      </c>
    </row>
    <row r="410" spans="1:38" x14ac:dyDescent="0.35">
      <c r="A410" s="355" t="s">
        <v>138</v>
      </c>
      <c r="B410" s="58">
        <v>0</v>
      </c>
      <c r="C410" s="58">
        <v>0</v>
      </c>
      <c r="D410" s="58">
        <v>0</v>
      </c>
      <c r="E410" s="58">
        <v>0</v>
      </c>
      <c r="F410" s="58">
        <v>0</v>
      </c>
      <c r="G410" s="58">
        <v>0</v>
      </c>
      <c r="H410" s="58">
        <v>0</v>
      </c>
      <c r="I410" s="58">
        <v>0</v>
      </c>
      <c r="J410" s="58">
        <v>0</v>
      </c>
      <c r="K410" s="58">
        <v>0</v>
      </c>
      <c r="L410" s="58">
        <v>0</v>
      </c>
      <c r="M410" s="58">
        <v>0</v>
      </c>
      <c r="N410" s="58">
        <v>0</v>
      </c>
      <c r="O410" s="58">
        <v>0</v>
      </c>
      <c r="P410" s="58">
        <v>0</v>
      </c>
      <c r="Q410" s="58">
        <v>0</v>
      </c>
      <c r="R410" s="58">
        <v>0</v>
      </c>
      <c r="S410" s="58">
        <v>0</v>
      </c>
      <c r="T410" s="58">
        <v>0</v>
      </c>
      <c r="U410" s="58">
        <v>0</v>
      </c>
      <c r="V410" s="58">
        <v>0</v>
      </c>
      <c r="W410" s="58">
        <v>0</v>
      </c>
      <c r="X410" s="58">
        <v>0</v>
      </c>
      <c r="Y410" s="58">
        <v>0</v>
      </c>
      <c r="Z410" s="58">
        <v>0</v>
      </c>
      <c r="AA410" s="58">
        <v>0</v>
      </c>
      <c r="AB410" s="58">
        <v>0</v>
      </c>
      <c r="AC410" s="58">
        <v>0</v>
      </c>
      <c r="AD410" s="58">
        <v>0</v>
      </c>
      <c r="AE410" s="58">
        <v>0</v>
      </c>
      <c r="AF410" s="58">
        <v>0</v>
      </c>
      <c r="AG410" s="58">
        <v>0</v>
      </c>
      <c r="AH410" s="58">
        <v>0</v>
      </c>
      <c r="AI410" s="58">
        <v>0</v>
      </c>
      <c r="AJ410" s="58">
        <v>0</v>
      </c>
      <c r="AK410" s="58">
        <v>0</v>
      </c>
      <c r="AL410" s="58">
        <v>0</v>
      </c>
    </row>
    <row r="411" spans="1:38" x14ac:dyDescent="0.35">
      <c r="A411" s="355" t="s">
        <v>139</v>
      </c>
      <c r="B411" s="58">
        <v>0</v>
      </c>
      <c r="C411" s="58">
        <v>0</v>
      </c>
      <c r="D411" s="58">
        <v>0</v>
      </c>
      <c r="E411" s="58">
        <v>0</v>
      </c>
      <c r="F411" s="58">
        <v>0</v>
      </c>
      <c r="G411" s="58">
        <v>0</v>
      </c>
      <c r="H411" s="58">
        <v>0</v>
      </c>
      <c r="I411" s="58">
        <v>0</v>
      </c>
      <c r="J411" s="58">
        <v>0</v>
      </c>
      <c r="K411" s="58">
        <v>0</v>
      </c>
      <c r="L411" s="58">
        <v>0</v>
      </c>
      <c r="M411" s="58">
        <v>0</v>
      </c>
      <c r="N411" s="58">
        <v>0</v>
      </c>
      <c r="O411" s="58">
        <v>0</v>
      </c>
      <c r="P411" s="58">
        <v>0</v>
      </c>
      <c r="Q411" s="58">
        <v>0</v>
      </c>
      <c r="R411" s="58">
        <v>0</v>
      </c>
      <c r="S411" s="58">
        <v>0</v>
      </c>
      <c r="T411" s="58">
        <v>0</v>
      </c>
      <c r="U411" s="58">
        <v>0</v>
      </c>
      <c r="V411" s="58">
        <v>0</v>
      </c>
      <c r="W411" s="58">
        <v>0</v>
      </c>
      <c r="X411" s="58">
        <v>0</v>
      </c>
      <c r="Y411" s="58">
        <v>0</v>
      </c>
      <c r="Z411" s="58">
        <v>0</v>
      </c>
      <c r="AA411" s="58">
        <v>0</v>
      </c>
      <c r="AB411" s="58">
        <v>0</v>
      </c>
      <c r="AC411" s="58">
        <v>0</v>
      </c>
      <c r="AD411" s="58">
        <v>0</v>
      </c>
      <c r="AE411" s="58">
        <v>0</v>
      </c>
      <c r="AF411" s="58">
        <v>0</v>
      </c>
      <c r="AG411" s="58">
        <v>0</v>
      </c>
      <c r="AH411" s="58">
        <v>0</v>
      </c>
      <c r="AI411" s="58">
        <v>0</v>
      </c>
      <c r="AJ411" s="58">
        <v>0</v>
      </c>
      <c r="AK411" s="58">
        <v>0</v>
      </c>
      <c r="AL411" s="58">
        <v>0</v>
      </c>
    </row>
    <row r="412" spans="1:38" x14ac:dyDescent="0.35">
      <c r="A412" s="355" t="s">
        <v>140</v>
      </c>
      <c r="B412" s="58">
        <v>0</v>
      </c>
      <c r="C412" s="58">
        <v>0</v>
      </c>
      <c r="D412" s="58">
        <v>0</v>
      </c>
      <c r="E412" s="58">
        <v>0</v>
      </c>
      <c r="F412" s="58">
        <v>0</v>
      </c>
      <c r="G412" s="58">
        <v>0</v>
      </c>
      <c r="H412" s="58">
        <v>0</v>
      </c>
      <c r="I412" s="58">
        <v>0</v>
      </c>
      <c r="J412" s="58">
        <v>0</v>
      </c>
      <c r="K412" s="58">
        <v>0</v>
      </c>
      <c r="L412" s="58">
        <v>0</v>
      </c>
      <c r="M412" s="58">
        <v>0</v>
      </c>
      <c r="N412" s="58">
        <v>0</v>
      </c>
      <c r="O412" s="58">
        <v>0</v>
      </c>
      <c r="P412" s="58">
        <v>0</v>
      </c>
      <c r="Q412" s="58">
        <v>0</v>
      </c>
      <c r="R412" s="58">
        <v>0</v>
      </c>
      <c r="S412" s="58">
        <v>0</v>
      </c>
      <c r="T412" s="58">
        <v>0</v>
      </c>
      <c r="U412" s="58">
        <v>0</v>
      </c>
      <c r="V412" s="58">
        <v>0</v>
      </c>
      <c r="W412" s="58">
        <v>0</v>
      </c>
      <c r="X412" s="58">
        <v>0</v>
      </c>
      <c r="Y412" s="58">
        <v>0</v>
      </c>
      <c r="Z412" s="58">
        <v>0</v>
      </c>
      <c r="AA412" s="58">
        <v>0</v>
      </c>
      <c r="AB412" s="58">
        <v>0</v>
      </c>
      <c r="AC412" s="58">
        <v>0</v>
      </c>
      <c r="AD412" s="58">
        <v>0</v>
      </c>
      <c r="AE412" s="58">
        <v>0</v>
      </c>
      <c r="AF412" s="58">
        <v>0</v>
      </c>
      <c r="AG412" s="58">
        <v>0</v>
      </c>
      <c r="AH412" s="58">
        <v>0</v>
      </c>
      <c r="AI412" s="58">
        <v>0</v>
      </c>
      <c r="AJ412" s="58">
        <v>0</v>
      </c>
      <c r="AK412" s="58">
        <v>0</v>
      </c>
      <c r="AL412" s="58">
        <v>0</v>
      </c>
    </row>
    <row r="413" spans="1:38" x14ac:dyDescent="0.35">
      <c r="A413" s="355" t="s">
        <v>141</v>
      </c>
      <c r="B413" s="58">
        <v>0</v>
      </c>
      <c r="C413" s="58">
        <v>0</v>
      </c>
      <c r="D413" s="58">
        <v>0</v>
      </c>
      <c r="E413" s="58">
        <v>0</v>
      </c>
      <c r="F413" s="58">
        <v>0</v>
      </c>
      <c r="G413" s="58">
        <v>0</v>
      </c>
      <c r="H413" s="58">
        <v>0</v>
      </c>
      <c r="I413" s="58">
        <v>0</v>
      </c>
      <c r="J413" s="58">
        <v>0</v>
      </c>
      <c r="K413" s="58">
        <v>0</v>
      </c>
      <c r="L413" s="58">
        <v>0</v>
      </c>
      <c r="M413" s="58">
        <v>0</v>
      </c>
      <c r="N413" s="58">
        <v>0</v>
      </c>
      <c r="O413" s="58">
        <v>0</v>
      </c>
      <c r="P413" s="58">
        <v>0</v>
      </c>
      <c r="Q413" s="58">
        <v>0</v>
      </c>
      <c r="R413" s="58">
        <v>0</v>
      </c>
      <c r="S413" s="58">
        <v>0</v>
      </c>
      <c r="T413" s="58">
        <v>0</v>
      </c>
      <c r="U413" s="58">
        <v>0</v>
      </c>
      <c r="V413" s="58">
        <v>0</v>
      </c>
      <c r="W413" s="58">
        <v>0</v>
      </c>
      <c r="X413" s="58">
        <v>0</v>
      </c>
      <c r="Y413" s="58">
        <v>0</v>
      </c>
      <c r="Z413" s="58">
        <v>0</v>
      </c>
      <c r="AA413" s="58">
        <v>0</v>
      </c>
      <c r="AB413" s="58">
        <v>0</v>
      </c>
      <c r="AC413" s="58">
        <v>0</v>
      </c>
      <c r="AD413" s="58">
        <v>0</v>
      </c>
      <c r="AE413" s="58">
        <v>0</v>
      </c>
      <c r="AF413" s="58">
        <v>0</v>
      </c>
      <c r="AG413" s="58">
        <v>0</v>
      </c>
      <c r="AH413" s="58">
        <v>0</v>
      </c>
      <c r="AI413" s="58">
        <v>0</v>
      </c>
      <c r="AJ413" s="58">
        <v>0</v>
      </c>
      <c r="AK413" s="58">
        <v>0</v>
      </c>
      <c r="AL413" s="58">
        <v>0</v>
      </c>
    </row>
    <row r="414" spans="1:38" x14ac:dyDescent="0.35">
      <c r="A414" s="355" t="s">
        <v>202</v>
      </c>
      <c r="B414" s="58">
        <v>0</v>
      </c>
      <c r="C414" s="58">
        <v>0</v>
      </c>
      <c r="D414" s="58">
        <v>0</v>
      </c>
      <c r="E414" s="58">
        <v>0</v>
      </c>
      <c r="F414" s="58">
        <v>0</v>
      </c>
      <c r="G414" s="58">
        <v>0</v>
      </c>
      <c r="H414" s="58">
        <v>0</v>
      </c>
      <c r="I414" s="58">
        <v>0</v>
      </c>
      <c r="J414" s="58">
        <v>0</v>
      </c>
      <c r="K414" s="58">
        <v>0</v>
      </c>
      <c r="L414" s="58">
        <v>0</v>
      </c>
      <c r="M414" s="58">
        <v>0</v>
      </c>
      <c r="N414" s="58">
        <v>0</v>
      </c>
      <c r="O414" s="58">
        <v>0</v>
      </c>
      <c r="P414" s="58">
        <v>0</v>
      </c>
      <c r="Q414" s="58">
        <v>0</v>
      </c>
      <c r="R414" s="58">
        <v>0</v>
      </c>
      <c r="S414" s="58">
        <v>0</v>
      </c>
      <c r="T414" s="58">
        <v>0</v>
      </c>
      <c r="U414" s="58">
        <v>0</v>
      </c>
      <c r="V414" s="58">
        <v>0</v>
      </c>
      <c r="W414" s="58">
        <v>0</v>
      </c>
      <c r="X414" s="58">
        <v>0</v>
      </c>
      <c r="Y414" s="58">
        <v>0</v>
      </c>
      <c r="Z414" s="58">
        <v>0</v>
      </c>
      <c r="AA414" s="58">
        <v>0</v>
      </c>
      <c r="AB414" s="58">
        <v>0</v>
      </c>
      <c r="AC414" s="58">
        <v>0</v>
      </c>
      <c r="AD414" s="58">
        <v>0</v>
      </c>
      <c r="AE414" s="58">
        <v>0</v>
      </c>
      <c r="AF414" s="58">
        <v>0</v>
      </c>
      <c r="AG414" s="58">
        <v>0</v>
      </c>
      <c r="AH414" s="58">
        <v>0</v>
      </c>
      <c r="AI414" s="58">
        <v>0</v>
      </c>
      <c r="AJ414" s="58">
        <v>0</v>
      </c>
      <c r="AK414" s="58">
        <v>0</v>
      </c>
      <c r="AL414" s="58">
        <v>0</v>
      </c>
    </row>
    <row r="415" spans="1:38" x14ac:dyDescent="0.35">
      <c r="A415" s="355" t="s">
        <v>142</v>
      </c>
      <c r="B415" s="58">
        <v>0</v>
      </c>
      <c r="C415" s="58">
        <v>0</v>
      </c>
      <c r="D415" s="58">
        <v>0</v>
      </c>
      <c r="E415" s="58">
        <v>0</v>
      </c>
      <c r="F415" s="58">
        <v>0</v>
      </c>
      <c r="G415" s="58">
        <v>0</v>
      </c>
      <c r="H415" s="58">
        <v>0</v>
      </c>
      <c r="I415" s="58">
        <v>0</v>
      </c>
      <c r="J415" s="58">
        <v>0</v>
      </c>
      <c r="K415" s="58">
        <v>0</v>
      </c>
      <c r="L415" s="58">
        <v>0</v>
      </c>
      <c r="M415" s="58">
        <v>0</v>
      </c>
      <c r="N415" s="58">
        <v>0</v>
      </c>
      <c r="O415" s="58">
        <v>0</v>
      </c>
      <c r="P415" s="58">
        <v>0</v>
      </c>
      <c r="Q415" s="58">
        <v>0</v>
      </c>
      <c r="R415" s="58">
        <v>0</v>
      </c>
      <c r="S415" s="58">
        <v>0</v>
      </c>
      <c r="T415" s="58">
        <v>0</v>
      </c>
      <c r="U415" s="58">
        <v>0</v>
      </c>
      <c r="V415" s="58">
        <v>0</v>
      </c>
      <c r="W415" s="58">
        <v>0</v>
      </c>
      <c r="X415" s="58">
        <v>0</v>
      </c>
      <c r="Y415" s="58">
        <v>0</v>
      </c>
      <c r="Z415" s="58">
        <v>0</v>
      </c>
      <c r="AA415" s="58">
        <v>0</v>
      </c>
      <c r="AB415" s="58">
        <v>0</v>
      </c>
      <c r="AC415" s="58">
        <v>0</v>
      </c>
      <c r="AD415" s="58">
        <v>0</v>
      </c>
      <c r="AE415" s="58">
        <v>0</v>
      </c>
      <c r="AF415" s="58">
        <v>0</v>
      </c>
      <c r="AG415" s="58">
        <v>0</v>
      </c>
      <c r="AH415" s="58">
        <v>0</v>
      </c>
      <c r="AI415" s="58">
        <v>0</v>
      </c>
      <c r="AJ415" s="58">
        <v>0</v>
      </c>
      <c r="AK415" s="58">
        <v>0</v>
      </c>
      <c r="AL415" s="58">
        <v>0</v>
      </c>
    </row>
    <row r="416" spans="1:38" x14ac:dyDescent="0.35">
      <c r="A416" s="355" t="s">
        <v>1150</v>
      </c>
      <c r="B416" s="58">
        <v>0</v>
      </c>
      <c r="C416" s="58">
        <v>0</v>
      </c>
      <c r="D416" s="58">
        <v>0</v>
      </c>
      <c r="E416" s="58">
        <v>0</v>
      </c>
      <c r="F416" s="58">
        <v>0</v>
      </c>
      <c r="G416" s="58">
        <v>0</v>
      </c>
      <c r="H416" s="58">
        <v>0</v>
      </c>
      <c r="I416" s="58">
        <v>0</v>
      </c>
      <c r="J416" s="58">
        <v>0</v>
      </c>
      <c r="K416" s="58">
        <v>0</v>
      </c>
      <c r="L416" s="58">
        <v>0</v>
      </c>
      <c r="M416" s="58">
        <v>0</v>
      </c>
      <c r="N416" s="58">
        <v>0</v>
      </c>
      <c r="O416" s="58">
        <v>0</v>
      </c>
      <c r="P416" s="58">
        <v>0</v>
      </c>
      <c r="Q416" s="58">
        <v>0</v>
      </c>
      <c r="R416" s="58">
        <v>0</v>
      </c>
      <c r="S416" s="58">
        <v>0</v>
      </c>
      <c r="T416" s="58">
        <v>0</v>
      </c>
      <c r="U416" s="58">
        <v>0</v>
      </c>
      <c r="V416" s="58">
        <v>0</v>
      </c>
      <c r="W416" s="58">
        <v>0</v>
      </c>
      <c r="X416" s="58">
        <v>0</v>
      </c>
      <c r="Y416" s="58">
        <v>0</v>
      </c>
      <c r="Z416" s="58">
        <v>0</v>
      </c>
      <c r="AA416" s="58">
        <v>0</v>
      </c>
      <c r="AB416" s="58">
        <v>0</v>
      </c>
      <c r="AC416" s="58">
        <v>0</v>
      </c>
      <c r="AD416" s="58">
        <v>0</v>
      </c>
      <c r="AE416" s="58">
        <v>0</v>
      </c>
      <c r="AF416" s="58">
        <v>0</v>
      </c>
      <c r="AG416" s="58">
        <v>0</v>
      </c>
      <c r="AH416" s="58">
        <v>0</v>
      </c>
      <c r="AI416" s="58">
        <v>0</v>
      </c>
      <c r="AJ416" s="58">
        <v>0</v>
      </c>
      <c r="AK416" s="58">
        <v>0</v>
      </c>
      <c r="AL416" s="58">
        <v>0</v>
      </c>
    </row>
    <row r="417" spans="1:38" x14ac:dyDescent="0.35">
      <c r="A417" s="355" t="s">
        <v>225</v>
      </c>
      <c r="B417" s="58">
        <v>0</v>
      </c>
      <c r="C417" s="58">
        <v>0</v>
      </c>
      <c r="D417" s="58">
        <v>0</v>
      </c>
      <c r="E417" s="58">
        <v>0</v>
      </c>
      <c r="F417" s="58">
        <v>0</v>
      </c>
      <c r="G417" s="58">
        <v>0</v>
      </c>
      <c r="H417" s="58">
        <v>0</v>
      </c>
      <c r="I417" s="58">
        <v>0</v>
      </c>
      <c r="J417" s="58">
        <v>0</v>
      </c>
      <c r="K417" s="58">
        <v>0</v>
      </c>
      <c r="L417" s="58">
        <v>0</v>
      </c>
      <c r="M417" s="58">
        <v>0</v>
      </c>
      <c r="N417" s="58">
        <v>0</v>
      </c>
      <c r="O417" s="58">
        <v>0</v>
      </c>
      <c r="P417" s="58">
        <v>0</v>
      </c>
      <c r="Q417" s="58">
        <v>0</v>
      </c>
      <c r="R417" s="58">
        <v>0</v>
      </c>
      <c r="S417" s="58">
        <v>0</v>
      </c>
      <c r="T417" s="58">
        <v>0</v>
      </c>
      <c r="U417" s="58">
        <v>0</v>
      </c>
      <c r="V417" s="58">
        <v>0</v>
      </c>
      <c r="W417" s="58">
        <v>0</v>
      </c>
      <c r="X417" s="58">
        <v>0</v>
      </c>
      <c r="Y417" s="58">
        <v>0</v>
      </c>
      <c r="Z417" s="58">
        <v>0</v>
      </c>
      <c r="AA417" s="58">
        <v>0</v>
      </c>
      <c r="AB417" s="58">
        <v>0</v>
      </c>
      <c r="AC417" s="58">
        <v>0</v>
      </c>
      <c r="AD417" s="58">
        <v>0</v>
      </c>
      <c r="AE417" s="58">
        <v>0</v>
      </c>
      <c r="AF417" s="58">
        <v>0</v>
      </c>
      <c r="AG417" s="58">
        <v>0</v>
      </c>
      <c r="AH417" s="58">
        <v>0</v>
      </c>
      <c r="AI417" s="58">
        <v>0</v>
      </c>
      <c r="AJ417" s="58">
        <v>0</v>
      </c>
      <c r="AK417" s="58">
        <v>0</v>
      </c>
      <c r="AL417" s="58">
        <v>0</v>
      </c>
    </row>
    <row r="418" spans="1:38" x14ac:dyDescent="0.35">
      <c r="A418" s="355" t="s">
        <v>1151</v>
      </c>
      <c r="B418" s="58">
        <v>0</v>
      </c>
      <c r="C418" s="58">
        <v>0</v>
      </c>
      <c r="D418" s="58">
        <v>0</v>
      </c>
      <c r="E418" s="58">
        <v>0</v>
      </c>
      <c r="F418" s="58">
        <v>0</v>
      </c>
      <c r="G418" s="58">
        <v>0</v>
      </c>
      <c r="H418" s="58">
        <v>0</v>
      </c>
      <c r="I418" s="58">
        <v>0</v>
      </c>
      <c r="J418" s="58">
        <v>0</v>
      </c>
      <c r="K418" s="58">
        <v>0</v>
      </c>
      <c r="L418" s="58">
        <v>0</v>
      </c>
      <c r="M418" s="58">
        <v>0</v>
      </c>
      <c r="N418" s="58">
        <v>0</v>
      </c>
      <c r="O418" s="58">
        <v>0</v>
      </c>
      <c r="P418" s="58">
        <v>0</v>
      </c>
      <c r="Q418" s="58">
        <v>0</v>
      </c>
      <c r="R418" s="58">
        <v>0</v>
      </c>
      <c r="S418" s="58">
        <v>0</v>
      </c>
      <c r="T418" s="58">
        <v>0</v>
      </c>
      <c r="U418" s="58">
        <v>0</v>
      </c>
      <c r="V418" s="58">
        <v>0</v>
      </c>
      <c r="W418" s="58">
        <v>0</v>
      </c>
      <c r="X418" s="58">
        <v>0</v>
      </c>
      <c r="Y418" s="58">
        <v>0</v>
      </c>
      <c r="Z418" s="58">
        <v>0</v>
      </c>
      <c r="AA418" s="58">
        <v>0</v>
      </c>
      <c r="AB418" s="58">
        <v>0</v>
      </c>
      <c r="AC418" s="58">
        <v>0</v>
      </c>
      <c r="AD418" s="58">
        <v>0</v>
      </c>
      <c r="AE418" s="58">
        <v>0</v>
      </c>
      <c r="AF418" s="58">
        <v>0</v>
      </c>
      <c r="AG418" s="58">
        <v>0</v>
      </c>
      <c r="AH418" s="58">
        <v>0</v>
      </c>
      <c r="AI418" s="58">
        <v>0</v>
      </c>
      <c r="AJ418" s="58">
        <v>0</v>
      </c>
      <c r="AK418" s="58">
        <v>0</v>
      </c>
      <c r="AL418" s="58">
        <v>0</v>
      </c>
    </row>
    <row r="419" spans="1:38" x14ac:dyDescent="0.35">
      <c r="A419" s="355" t="s">
        <v>146</v>
      </c>
      <c r="B419" s="58">
        <v>0</v>
      </c>
      <c r="C419" s="58">
        <v>0</v>
      </c>
      <c r="D419" s="58">
        <v>0</v>
      </c>
      <c r="E419" s="58">
        <v>0</v>
      </c>
      <c r="F419" s="58">
        <v>0</v>
      </c>
      <c r="G419" s="58">
        <v>0</v>
      </c>
      <c r="H419" s="58">
        <v>0</v>
      </c>
      <c r="I419" s="58">
        <v>0</v>
      </c>
      <c r="J419" s="58">
        <v>0</v>
      </c>
      <c r="K419" s="58">
        <v>0</v>
      </c>
      <c r="L419" s="58">
        <v>0</v>
      </c>
      <c r="M419" s="58">
        <v>0</v>
      </c>
      <c r="N419" s="58">
        <v>0</v>
      </c>
      <c r="O419" s="58">
        <v>0</v>
      </c>
      <c r="P419" s="58">
        <v>0</v>
      </c>
      <c r="Q419" s="58">
        <v>0</v>
      </c>
      <c r="R419" s="58">
        <v>0</v>
      </c>
      <c r="S419" s="58">
        <v>0</v>
      </c>
      <c r="T419" s="58">
        <v>0</v>
      </c>
      <c r="U419" s="58">
        <v>0</v>
      </c>
      <c r="V419" s="58">
        <v>0</v>
      </c>
      <c r="W419" s="58">
        <v>0</v>
      </c>
      <c r="X419" s="58">
        <v>0</v>
      </c>
      <c r="Y419" s="58">
        <v>0</v>
      </c>
      <c r="Z419" s="58">
        <v>0</v>
      </c>
      <c r="AA419" s="58">
        <v>0</v>
      </c>
      <c r="AB419" s="58">
        <v>0</v>
      </c>
      <c r="AC419" s="58">
        <v>0</v>
      </c>
      <c r="AD419" s="58">
        <v>0</v>
      </c>
      <c r="AE419" s="58">
        <v>0</v>
      </c>
      <c r="AF419" s="58">
        <v>0</v>
      </c>
      <c r="AG419" s="58">
        <v>0</v>
      </c>
      <c r="AH419" s="58">
        <v>0</v>
      </c>
      <c r="AI419" s="58">
        <v>0</v>
      </c>
      <c r="AJ419" s="58">
        <v>0</v>
      </c>
      <c r="AK419" s="58">
        <v>0</v>
      </c>
      <c r="AL419" s="58">
        <v>0</v>
      </c>
    </row>
    <row r="420" spans="1:38" x14ac:dyDescent="0.35">
      <c r="A420" s="355" t="s">
        <v>1152</v>
      </c>
      <c r="B420" s="58">
        <v>0</v>
      </c>
      <c r="C420" s="58">
        <v>0</v>
      </c>
      <c r="D420" s="58">
        <v>0</v>
      </c>
      <c r="E420" s="58">
        <v>0</v>
      </c>
      <c r="F420" s="58">
        <v>0</v>
      </c>
      <c r="G420" s="58">
        <v>0</v>
      </c>
      <c r="H420" s="58">
        <v>0</v>
      </c>
      <c r="I420" s="58">
        <v>0</v>
      </c>
      <c r="J420" s="58">
        <v>0</v>
      </c>
      <c r="K420" s="58">
        <v>0</v>
      </c>
      <c r="L420" s="58">
        <v>0</v>
      </c>
      <c r="M420" s="58">
        <v>0</v>
      </c>
      <c r="N420" s="58">
        <v>0</v>
      </c>
      <c r="O420" s="58">
        <v>0</v>
      </c>
      <c r="P420" s="58">
        <v>0</v>
      </c>
      <c r="Q420" s="58">
        <v>0</v>
      </c>
      <c r="R420" s="58">
        <v>0</v>
      </c>
      <c r="S420" s="58">
        <v>0</v>
      </c>
      <c r="T420" s="58">
        <v>0</v>
      </c>
      <c r="U420" s="58">
        <v>0</v>
      </c>
      <c r="V420" s="58">
        <v>0</v>
      </c>
      <c r="W420" s="58">
        <v>0</v>
      </c>
      <c r="X420" s="58">
        <v>0</v>
      </c>
      <c r="Y420" s="58">
        <v>0</v>
      </c>
      <c r="Z420" s="58">
        <v>0</v>
      </c>
      <c r="AA420" s="58">
        <v>0</v>
      </c>
      <c r="AB420" s="58">
        <v>0</v>
      </c>
      <c r="AC420" s="58">
        <v>0</v>
      </c>
      <c r="AD420" s="58">
        <v>0</v>
      </c>
      <c r="AE420" s="58">
        <v>0</v>
      </c>
      <c r="AF420" s="58">
        <v>0</v>
      </c>
      <c r="AG420" s="58">
        <v>0</v>
      </c>
      <c r="AH420" s="58">
        <v>0</v>
      </c>
      <c r="AI420" s="58">
        <v>0</v>
      </c>
      <c r="AJ420" s="58">
        <v>0</v>
      </c>
      <c r="AK420" s="58">
        <v>0</v>
      </c>
      <c r="AL420" s="58">
        <v>0</v>
      </c>
    </row>
    <row r="421" spans="1:38" x14ac:dyDescent="0.35">
      <c r="A421" s="355" t="s">
        <v>148</v>
      </c>
      <c r="B421" s="58">
        <v>0</v>
      </c>
      <c r="C421" s="58">
        <v>0</v>
      </c>
      <c r="D421" s="58">
        <v>0</v>
      </c>
      <c r="E421" s="58">
        <v>0</v>
      </c>
      <c r="F421" s="58">
        <v>0</v>
      </c>
      <c r="G421" s="58">
        <v>0</v>
      </c>
      <c r="H421" s="58">
        <v>0</v>
      </c>
      <c r="I421" s="58">
        <v>0</v>
      </c>
      <c r="J421" s="58">
        <v>0</v>
      </c>
      <c r="K421" s="58">
        <v>0</v>
      </c>
      <c r="L421" s="58">
        <v>0</v>
      </c>
      <c r="M421" s="58">
        <v>0</v>
      </c>
      <c r="N421" s="58">
        <v>0</v>
      </c>
      <c r="O421" s="58">
        <v>0</v>
      </c>
      <c r="P421" s="58">
        <v>0</v>
      </c>
      <c r="Q421" s="58">
        <v>0</v>
      </c>
      <c r="R421" s="58">
        <v>0</v>
      </c>
      <c r="S421" s="58">
        <v>0</v>
      </c>
      <c r="T421" s="58">
        <v>0</v>
      </c>
      <c r="U421" s="58">
        <v>0</v>
      </c>
      <c r="V421" s="58">
        <v>0</v>
      </c>
      <c r="W421" s="58">
        <v>0</v>
      </c>
      <c r="X421" s="58">
        <v>0</v>
      </c>
      <c r="Y421" s="58">
        <v>0</v>
      </c>
      <c r="Z421" s="58">
        <v>0</v>
      </c>
      <c r="AA421" s="58">
        <v>0</v>
      </c>
      <c r="AB421" s="58">
        <v>0</v>
      </c>
      <c r="AC421" s="58">
        <v>0</v>
      </c>
      <c r="AD421" s="58">
        <v>0</v>
      </c>
      <c r="AE421" s="58">
        <v>0</v>
      </c>
      <c r="AF421" s="58">
        <v>0</v>
      </c>
      <c r="AG421" s="58">
        <v>0</v>
      </c>
      <c r="AH421" s="58">
        <v>0</v>
      </c>
      <c r="AI421" s="58">
        <v>0</v>
      </c>
      <c r="AJ421" s="58">
        <v>0</v>
      </c>
      <c r="AK421" s="58">
        <v>0</v>
      </c>
      <c r="AL421" s="58">
        <v>0</v>
      </c>
    </row>
    <row r="422" spans="1:38" x14ac:dyDescent="0.35">
      <c r="A422" s="355" t="s">
        <v>149</v>
      </c>
      <c r="B422" s="58">
        <v>0</v>
      </c>
      <c r="C422" s="58">
        <v>0</v>
      </c>
      <c r="D422" s="58">
        <v>0</v>
      </c>
      <c r="E422" s="58">
        <v>0</v>
      </c>
      <c r="F422" s="58">
        <v>0</v>
      </c>
      <c r="G422" s="58">
        <v>0</v>
      </c>
      <c r="H422" s="58">
        <v>0</v>
      </c>
      <c r="I422" s="58">
        <v>0</v>
      </c>
      <c r="J422" s="58">
        <v>0</v>
      </c>
      <c r="K422" s="58">
        <v>0</v>
      </c>
      <c r="L422" s="58">
        <v>0</v>
      </c>
      <c r="M422" s="58">
        <v>0</v>
      </c>
      <c r="N422" s="58">
        <v>0</v>
      </c>
      <c r="O422" s="58">
        <v>0</v>
      </c>
      <c r="P422" s="58">
        <v>0</v>
      </c>
      <c r="Q422" s="58">
        <v>0</v>
      </c>
      <c r="R422" s="58">
        <v>0</v>
      </c>
      <c r="S422" s="58">
        <v>0</v>
      </c>
      <c r="T422" s="58">
        <v>0</v>
      </c>
      <c r="U422" s="58">
        <v>0</v>
      </c>
      <c r="V422" s="58">
        <v>0</v>
      </c>
      <c r="W422" s="58">
        <v>0</v>
      </c>
      <c r="X422" s="58">
        <v>0</v>
      </c>
      <c r="Y422" s="58">
        <v>0</v>
      </c>
      <c r="Z422" s="58">
        <v>0</v>
      </c>
      <c r="AA422" s="58">
        <v>0</v>
      </c>
      <c r="AB422" s="58">
        <v>0</v>
      </c>
      <c r="AC422" s="58">
        <v>0</v>
      </c>
      <c r="AD422" s="58">
        <v>0</v>
      </c>
      <c r="AE422" s="58">
        <v>0</v>
      </c>
      <c r="AF422" s="58">
        <v>0</v>
      </c>
      <c r="AG422" s="58">
        <v>0</v>
      </c>
      <c r="AH422" s="58">
        <v>0</v>
      </c>
      <c r="AI422" s="58">
        <v>0</v>
      </c>
      <c r="AJ422" s="58">
        <v>0</v>
      </c>
      <c r="AK422" s="58">
        <v>0</v>
      </c>
      <c r="AL422" s="58">
        <v>0</v>
      </c>
    </row>
    <row r="423" spans="1:38" x14ac:dyDescent="0.35">
      <c r="A423" s="166"/>
      <c r="B423" s="165"/>
      <c r="C423" s="165"/>
      <c r="D423" s="165"/>
      <c r="E423" s="165"/>
      <c r="F423" s="165"/>
      <c r="G423" s="165"/>
      <c r="H423" s="165"/>
      <c r="I423" s="165"/>
      <c r="J423" s="165"/>
    </row>
    <row r="424" spans="1:38" x14ac:dyDescent="0.35">
      <c r="A424" s="6" t="s">
        <v>1378</v>
      </c>
      <c r="B424" s="4"/>
      <c r="C424" s="165"/>
      <c r="D424" s="165"/>
      <c r="E424" s="165"/>
      <c r="F424" s="165"/>
      <c r="G424" s="165"/>
      <c r="H424" s="165"/>
      <c r="I424" s="165"/>
      <c r="J424" s="165"/>
    </row>
    <row r="425" spans="1:38" x14ac:dyDescent="0.35">
      <c r="A425" s="64" t="s">
        <v>229</v>
      </c>
      <c r="B425" s="25" t="s">
        <v>230</v>
      </c>
      <c r="C425" s="165"/>
      <c r="D425" s="165"/>
      <c r="E425" s="165"/>
      <c r="F425" s="165"/>
      <c r="G425" s="165"/>
      <c r="H425" s="165"/>
      <c r="I425" s="165"/>
      <c r="J425" s="165"/>
    </row>
    <row r="426" spans="1:38" x14ac:dyDescent="0.35">
      <c r="A426" s="65">
        <v>0</v>
      </c>
      <c r="B426" s="65" t="s">
        <v>1243</v>
      </c>
      <c r="C426" s="165"/>
      <c r="D426" s="165"/>
      <c r="E426" s="165"/>
      <c r="F426" s="165"/>
      <c r="G426" s="165"/>
      <c r="H426" s="165"/>
      <c r="I426" s="165"/>
      <c r="J426" s="165"/>
    </row>
    <row r="427" spans="1:38" x14ac:dyDescent="0.35">
      <c r="A427" s="65">
        <v>2</v>
      </c>
      <c r="B427" s="65" t="s">
        <v>1242</v>
      </c>
      <c r="C427" s="165"/>
      <c r="D427" s="165"/>
      <c r="E427" s="165"/>
      <c r="F427" s="165"/>
      <c r="G427" s="165"/>
      <c r="H427" s="165"/>
      <c r="I427" s="165"/>
      <c r="J427" s="165"/>
    </row>
    <row r="428" spans="1:38" x14ac:dyDescent="0.35">
      <c r="A428" s="65">
        <v>3</v>
      </c>
      <c r="B428" s="65" t="s">
        <v>1244</v>
      </c>
      <c r="C428" s="165"/>
      <c r="D428" s="165"/>
      <c r="E428" s="165"/>
      <c r="F428" s="165"/>
      <c r="G428" s="165"/>
      <c r="H428" s="165"/>
      <c r="I428" s="165"/>
      <c r="J428" s="165"/>
    </row>
    <row r="429" spans="1:38" x14ac:dyDescent="0.35">
      <c r="A429" s="65">
        <v>5</v>
      </c>
      <c r="B429" s="65" t="s">
        <v>1245</v>
      </c>
      <c r="C429" s="165"/>
      <c r="D429" s="165"/>
      <c r="E429" s="165"/>
      <c r="F429" s="165"/>
      <c r="G429" s="165"/>
      <c r="H429" s="165"/>
      <c r="I429" s="165"/>
      <c r="J429" s="165"/>
    </row>
    <row r="430" spans="1:38" x14ac:dyDescent="0.35">
      <c r="A430" s="65">
        <v>8</v>
      </c>
      <c r="B430" s="65" t="s">
        <v>1246</v>
      </c>
      <c r="C430" s="165"/>
      <c r="D430" s="165"/>
      <c r="E430" s="165"/>
      <c r="F430" s="165"/>
      <c r="G430" s="165"/>
      <c r="H430" s="165"/>
      <c r="I430" s="165"/>
      <c r="J430" s="165"/>
    </row>
    <row r="431" spans="1:38" x14ac:dyDescent="0.35">
      <c r="A431" s="65">
        <v>10</v>
      </c>
      <c r="B431" s="65" t="s">
        <v>1247</v>
      </c>
      <c r="C431" s="165"/>
      <c r="D431" s="165"/>
      <c r="E431" s="165"/>
      <c r="F431" s="165"/>
      <c r="G431" s="165"/>
      <c r="H431" s="165"/>
      <c r="I431" s="165"/>
      <c r="J431" s="165"/>
    </row>
    <row r="432" spans="1:38" x14ac:dyDescent="0.35">
      <c r="A432" s="65">
        <v>12</v>
      </c>
      <c r="B432" s="65" t="s">
        <v>1381</v>
      </c>
      <c r="C432" s="165"/>
      <c r="D432" s="165"/>
      <c r="E432" s="165"/>
      <c r="F432" s="165"/>
      <c r="G432" s="165"/>
      <c r="H432" s="165"/>
      <c r="I432" s="165"/>
      <c r="J432" s="165"/>
    </row>
    <row r="433" spans="1:10" x14ac:dyDescent="0.35">
      <c r="A433" s="65">
        <v>15</v>
      </c>
      <c r="B433" s="65" t="s">
        <v>1382</v>
      </c>
      <c r="C433" s="165"/>
      <c r="D433" s="165"/>
      <c r="E433" s="165"/>
      <c r="F433" s="165"/>
      <c r="G433" s="165"/>
      <c r="H433" s="165"/>
      <c r="I433" s="165"/>
      <c r="J433" s="165"/>
    </row>
    <row r="434" spans="1:10" x14ac:dyDescent="0.35">
      <c r="A434" s="67" t="s">
        <v>231</v>
      </c>
      <c r="B434" s="68">
        <v>8</v>
      </c>
      <c r="C434" s="165"/>
      <c r="D434" s="165"/>
      <c r="E434" s="165"/>
      <c r="F434" s="165"/>
      <c r="G434" s="165"/>
      <c r="H434" s="165"/>
      <c r="I434" s="165"/>
      <c r="J434" s="165"/>
    </row>
    <row r="435" spans="1:10" x14ac:dyDescent="0.35">
      <c r="A435" s="166"/>
      <c r="B435" s="165"/>
      <c r="C435" s="165"/>
      <c r="D435" s="165"/>
      <c r="E435" s="165"/>
      <c r="F435" s="165"/>
      <c r="G435" s="165"/>
      <c r="H435" s="165"/>
      <c r="I435" s="165"/>
      <c r="J435" s="165"/>
    </row>
    <row r="436" spans="1:10" x14ac:dyDescent="0.35">
      <c r="A436" s="166"/>
      <c r="B436" s="165"/>
      <c r="C436" s="165"/>
      <c r="D436" s="165"/>
      <c r="E436" s="165"/>
      <c r="F436" s="165"/>
      <c r="G436" s="165"/>
      <c r="H436" s="165"/>
      <c r="I436" s="165"/>
      <c r="J436" s="165"/>
    </row>
    <row r="437" spans="1:10" x14ac:dyDescent="0.35">
      <c r="A437" s="462" t="s">
        <v>324</v>
      </c>
      <c r="B437" s="84"/>
      <c r="C437" s="84"/>
      <c r="D437" s="165"/>
      <c r="E437" s="165"/>
      <c r="F437" s="165"/>
      <c r="G437" s="165"/>
      <c r="H437" s="165"/>
      <c r="I437" s="165"/>
      <c r="J437" s="165"/>
    </row>
    <row r="438" spans="1:10" x14ac:dyDescent="0.35">
      <c r="A438" s="8" t="s">
        <v>547</v>
      </c>
      <c r="B438" s="39" t="s">
        <v>324</v>
      </c>
      <c r="C438" s="84"/>
      <c r="D438" s="165"/>
      <c r="E438" s="165"/>
      <c r="F438" s="165"/>
      <c r="G438" s="165"/>
      <c r="H438" s="165"/>
      <c r="I438" s="165"/>
      <c r="J438" s="165"/>
    </row>
    <row r="439" spans="1:10" x14ac:dyDescent="0.35">
      <c r="A439" s="8" t="s">
        <v>186</v>
      </c>
      <c r="B439" s="58">
        <v>0.5</v>
      </c>
    </row>
    <row r="441" spans="1:10" x14ac:dyDescent="0.35">
      <c r="A441" s="459" t="s">
        <v>335</v>
      </c>
    </row>
    <row r="442" spans="1:10" x14ac:dyDescent="0.35">
      <c r="A442" s="32" t="s">
        <v>184</v>
      </c>
      <c r="B442" s="56" t="s">
        <v>335</v>
      </c>
      <c r="C442" s="56" t="s">
        <v>327</v>
      </c>
    </row>
    <row r="443" spans="1:10" x14ac:dyDescent="0.35">
      <c r="A443" s="8" t="s">
        <v>185</v>
      </c>
      <c r="B443" s="57" t="s">
        <v>323</v>
      </c>
      <c r="C443" s="57" t="s">
        <v>30</v>
      </c>
    </row>
    <row r="444" spans="1:10" x14ac:dyDescent="0.35">
      <c r="A444" s="8" t="s">
        <v>186</v>
      </c>
      <c r="B444" s="58">
        <v>1.5E-3</v>
      </c>
      <c r="C444" s="58">
        <v>2022</v>
      </c>
    </row>
    <row r="447" spans="1:10" x14ac:dyDescent="0.35">
      <c r="A447" s="511" t="s">
        <v>1575</v>
      </c>
      <c r="B447" s="4"/>
    </row>
    <row r="448" spans="1:10" x14ac:dyDescent="0.35">
      <c r="A448" s="64" t="s">
        <v>229</v>
      </c>
      <c r="B448" s="25" t="s">
        <v>230</v>
      </c>
    </row>
    <row r="449" spans="1:6" x14ac:dyDescent="0.35">
      <c r="A449" s="65">
        <v>0</v>
      </c>
      <c r="B449" s="7" t="s">
        <v>1580</v>
      </c>
    </row>
    <row r="450" spans="1:6" x14ac:dyDescent="0.35">
      <c r="A450" s="65">
        <v>1</v>
      </c>
      <c r="B450" s="7" t="s">
        <v>1581</v>
      </c>
    </row>
    <row r="451" spans="1:6" x14ac:dyDescent="0.35">
      <c r="A451" s="65">
        <v>2</v>
      </c>
      <c r="B451" s="7" t="s">
        <v>1582</v>
      </c>
    </row>
    <row r="452" spans="1:6" x14ac:dyDescent="0.35">
      <c r="A452" s="65">
        <v>3</v>
      </c>
      <c r="B452" s="7" t="s">
        <v>1583</v>
      </c>
    </row>
    <row r="453" spans="1:6" x14ac:dyDescent="0.35">
      <c r="A453" s="65">
        <v>4</v>
      </c>
      <c r="B453" s="7" t="s">
        <v>1584</v>
      </c>
    </row>
    <row r="454" spans="1:6" x14ac:dyDescent="0.35">
      <c r="A454" s="67" t="s">
        <v>231</v>
      </c>
      <c r="B454" s="68">
        <v>0</v>
      </c>
    </row>
    <row r="456" spans="1:6" x14ac:dyDescent="0.35">
      <c r="A456" s="32" t="s">
        <v>1585</v>
      </c>
    </row>
    <row r="457" spans="1:6" x14ac:dyDescent="0.35">
      <c r="A457" s="7" t="s">
        <v>1586</v>
      </c>
      <c r="B457" s="481">
        <v>2015</v>
      </c>
      <c r="C457" s="482">
        <v>2020</v>
      </c>
      <c r="D457" s="482">
        <v>2030</v>
      </c>
      <c r="E457" s="482">
        <v>2040</v>
      </c>
      <c r="F457" s="482">
        <v>2050</v>
      </c>
    </row>
    <row r="458" spans="1:6" x14ac:dyDescent="0.35">
      <c r="A458" s="483" t="s">
        <v>738</v>
      </c>
      <c r="B458" s="299">
        <v>0.6657080470788731</v>
      </c>
      <c r="C458" s="299">
        <v>0.65461291296089186</v>
      </c>
      <c r="D458" s="299">
        <v>0.62132751060694824</v>
      </c>
      <c r="E458" s="299">
        <v>0.59913724237098576</v>
      </c>
      <c r="F458" s="299">
        <v>0.57694697413502338</v>
      </c>
    </row>
    <row r="459" spans="1:6" x14ac:dyDescent="0.35">
      <c r="A459" s="3" t="s">
        <v>739</v>
      </c>
      <c r="B459" s="299">
        <f>$N$2*B458</f>
        <v>0</v>
      </c>
      <c r="C459" s="299">
        <f t="shared" ref="C459:F459" si="0">$N$2*C458</f>
        <v>0</v>
      </c>
      <c r="D459" s="299">
        <f t="shared" si="0"/>
        <v>0</v>
      </c>
      <c r="E459" s="299">
        <f t="shared" si="0"/>
        <v>0</v>
      </c>
      <c r="F459" s="299">
        <f t="shared" si="0"/>
        <v>0</v>
      </c>
    </row>
    <row r="460" spans="1:6" x14ac:dyDescent="0.35">
      <c r="A460" s="3" t="s">
        <v>1587</v>
      </c>
      <c r="B460" s="299">
        <v>5.7694697413502336</v>
      </c>
      <c r="C460" s="299">
        <v>5.6585184001704212</v>
      </c>
      <c r="D460" s="299">
        <v>5.3256643766309848</v>
      </c>
      <c r="E460" s="299">
        <v>5.1037616942713599</v>
      </c>
      <c r="F460" s="299">
        <v>4.659956329552112</v>
      </c>
    </row>
    <row r="461" spans="1:6" x14ac:dyDescent="0.35">
      <c r="A461" s="483" t="s">
        <v>741</v>
      </c>
      <c r="B461" s="299">
        <v>2.2079316894782623</v>
      </c>
      <c r="C461" s="299">
        <v>2.2079316894782623</v>
      </c>
      <c r="D461" s="299">
        <v>2.1080754824164312</v>
      </c>
      <c r="E461" s="299">
        <v>2.1080754824164312</v>
      </c>
      <c r="F461" s="299">
        <v>2.0082192753546004</v>
      </c>
    </row>
    <row r="462" spans="1:6" x14ac:dyDescent="0.35">
      <c r="A462" s="3" t="s">
        <v>742</v>
      </c>
      <c r="B462" s="299">
        <f>$N$2*B461</f>
        <v>0</v>
      </c>
      <c r="C462" s="299">
        <f t="shared" ref="C462:F462" si="1">$N$2*C461</f>
        <v>0</v>
      </c>
      <c r="D462" s="299">
        <f t="shared" si="1"/>
        <v>0</v>
      </c>
      <c r="E462" s="299">
        <f t="shared" si="1"/>
        <v>0</v>
      </c>
      <c r="F462" s="299">
        <f t="shared" si="1"/>
        <v>0</v>
      </c>
    </row>
    <row r="463" spans="1:6" x14ac:dyDescent="0.35">
      <c r="A463" s="483" t="s">
        <v>743</v>
      </c>
      <c r="B463" s="299">
        <v>2.1413608847703749</v>
      </c>
      <c r="C463" s="299">
        <v>2.1080754824164312</v>
      </c>
      <c r="D463" s="299">
        <v>2.0636949459445066</v>
      </c>
      <c r="E463" s="299">
        <v>2.0193144094725817</v>
      </c>
      <c r="F463" s="299">
        <v>1.9749338730006569</v>
      </c>
    </row>
    <row r="464" spans="1:6" x14ac:dyDescent="0.35">
      <c r="A464" s="3" t="s">
        <v>744</v>
      </c>
      <c r="B464" s="299">
        <f>$N$2*B463</f>
        <v>0</v>
      </c>
      <c r="C464" s="299">
        <f t="shared" ref="C464:F464" si="2">$N$2*C463</f>
        <v>0</v>
      </c>
      <c r="D464" s="299">
        <f t="shared" si="2"/>
        <v>0</v>
      </c>
      <c r="E464" s="299">
        <f t="shared" si="2"/>
        <v>0</v>
      </c>
      <c r="F464" s="299">
        <f t="shared" si="2"/>
        <v>0</v>
      </c>
    </row>
    <row r="465" spans="1:6" x14ac:dyDescent="0.35">
      <c r="A465" s="483" t="s">
        <v>745</v>
      </c>
      <c r="B465" s="299">
        <v>9.2921748238092707</v>
      </c>
      <c r="C465" s="299">
        <v>9.0647245743906542</v>
      </c>
      <c r="D465" s="299">
        <v>8.5931813743764529</v>
      </c>
      <c r="E465" s="299">
        <v>8.0495198025953734</v>
      </c>
      <c r="F465" s="299">
        <v>7.5058582308142947</v>
      </c>
    </row>
    <row r="466" spans="1:6" x14ac:dyDescent="0.35">
      <c r="A466" s="483" t="s">
        <v>746</v>
      </c>
      <c r="B466" s="299">
        <v>3.4986656252034103</v>
      </c>
      <c r="C466" s="299">
        <v>3.4099045522595604</v>
      </c>
      <c r="D466" s="299">
        <v>3.2360807844111883</v>
      </c>
      <c r="E466" s="299">
        <v>3.1075621475445727</v>
      </c>
      <c r="F466" s="299">
        <v>2.9790435106779571</v>
      </c>
    </row>
    <row r="467" spans="1:6" x14ac:dyDescent="0.35">
      <c r="A467" s="3" t="s">
        <v>747</v>
      </c>
      <c r="B467" s="299">
        <f>$N$2*B466</f>
        <v>0</v>
      </c>
      <c r="C467" s="299">
        <f t="shared" ref="C467:F467" si="3">$N$2*C466</f>
        <v>0</v>
      </c>
      <c r="D467" s="299">
        <f t="shared" si="3"/>
        <v>0</v>
      </c>
      <c r="E467" s="299">
        <f t="shared" si="3"/>
        <v>0</v>
      </c>
      <c r="F467" s="299">
        <f t="shared" si="3"/>
        <v>0</v>
      </c>
    </row>
    <row r="468" spans="1:6" x14ac:dyDescent="0.35">
      <c r="A468" s="483" t="s">
        <v>748</v>
      </c>
      <c r="B468" s="299">
        <v>0.11095134117981219</v>
      </c>
      <c r="C468" s="299">
        <v>0.11095134117981219</v>
      </c>
      <c r="D468" s="299">
        <v>0.11095134117981219</v>
      </c>
      <c r="E468" s="299">
        <v>0.11095134117981219</v>
      </c>
      <c r="F468" s="299">
        <v>0.11095134117981219</v>
      </c>
    </row>
    <row r="469" spans="1:6" x14ac:dyDescent="0.35">
      <c r="A469" s="483" t="s">
        <v>749</v>
      </c>
      <c r="B469" s="299">
        <v>0.65461291296089186</v>
      </c>
      <c r="C469" s="299">
        <v>0.63797021178391999</v>
      </c>
      <c r="D469" s="299">
        <v>0.610232376488967</v>
      </c>
      <c r="E469" s="299">
        <v>0.58526832472350931</v>
      </c>
      <c r="F469" s="299">
        <v>0.56030427295805152</v>
      </c>
    </row>
    <row r="470" spans="1:6" x14ac:dyDescent="0.35">
      <c r="A470" s="483" t="s">
        <v>750</v>
      </c>
      <c r="B470" s="299">
        <v>2.7760025563189004</v>
      </c>
      <c r="C470" s="299">
        <v>2.7760025563189004</v>
      </c>
      <c r="D470" s="299">
        <v>2.5829472226660273</v>
      </c>
      <c r="E470" s="299">
        <v>2.5119383643109479</v>
      </c>
      <c r="F470" s="299">
        <v>2.443148532779464</v>
      </c>
    </row>
    <row r="471" spans="1:6" x14ac:dyDescent="0.35">
      <c r="A471" s="483" t="s">
        <v>751</v>
      </c>
      <c r="B471" s="299">
        <v>0.1331416094157746</v>
      </c>
      <c r="C471" s="299">
        <v>0.1331416094157746</v>
      </c>
      <c r="D471" s="299">
        <v>0.1331416094157746</v>
      </c>
      <c r="E471" s="299">
        <v>0.1331416094157746</v>
      </c>
      <c r="F471" s="299">
        <v>0.1331416094157746</v>
      </c>
    </row>
    <row r="472" spans="1:6" x14ac:dyDescent="0.35">
      <c r="A472" s="3" t="s">
        <v>1588</v>
      </c>
      <c r="B472" s="299">
        <v>0.34394915765741774</v>
      </c>
      <c r="C472" s="299">
        <v>0.34394915765741774</v>
      </c>
      <c r="D472" s="299">
        <v>0.33285402353943655</v>
      </c>
      <c r="E472" s="299">
        <v>0.32175888942145536</v>
      </c>
      <c r="F472" s="299">
        <v>0.31066375530347412</v>
      </c>
    </row>
    <row r="473" spans="1:6" x14ac:dyDescent="0.35">
      <c r="A473" s="483" t="s">
        <v>753</v>
      </c>
      <c r="B473" s="299">
        <v>0.58915162166480273</v>
      </c>
      <c r="C473" s="299">
        <v>0.57417319060552796</v>
      </c>
      <c r="D473" s="299">
        <v>0.54920913884007039</v>
      </c>
      <c r="E473" s="299">
        <v>0.52674149225115841</v>
      </c>
      <c r="F473" s="299">
        <v>0.50427384566224642</v>
      </c>
    </row>
    <row r="474" spans="1:6" x14ac:dyDescent="0.35">
      <c r="A474" s="483" t="s">
        <v>754</v>
      </c>
      <c r="B474" s="299">
        <v>1.9749338730006569</v>
      </c>
      <c r="C474" s="299">
        <v>1.930553336528732</v>
      </c>
      <c r="D474" s="299">
        <v>1.8972679341747882</v>
      </c>
      <c r="E474" s="299">
        <v>1.8029592941719479</v>
      </c>
      <c r="F474" s="299">
        <v>1.7086506541691076</v>
      </c>
    </row>
    <row r="475" spans="1:6" x14ac:dyDescent="0.35">
      <c r="A475" s="483" t="s">
        <v>755</v>
      </c>
      <c r="B475" s="299">
        <v>2.427043406752492</v>
      </c>
      <c r="C475" s="299">
        <v>2.3528156958540465</v>
      </c>
      <c r="D475" s="299">
        <v>2.3528156958540465</v>
      </c>
      <c r="E475" s="299">
        <v>2.3528156958540465</v>
      </c>
      <c r="F475" s="299">
        <v>2.3528156958540465</v>
      </c>
    </row>
    <row r="476" spans="1:6" x14ac:dyDescent="0.35">
      <c r="A476" s="3" t="s">
        <v>756</v>
      </c>
      <c r="B476" s="299">
        <f>$N$2*B475</f>
        <v>0</v>
      </c>
      <c r="C476" s="299">
        <f t="shared" ref="C476:F476" si="4">$N$2*C475</f>
        <v>0</v>
      </c>
      <c r="D476" s="299">
        <f t="shared" si="4"/>
        <v>0</v>
      </c>
      <c r="E476" s="299">
        <f t="shared" si="4"/>
        <v>0</v>
      </c>
      <c r="F476" s="299">
        <f t="shared" si="4"/>
        <v>0</v>
      </c>
    </row>
    <row r="477" spans="1:6" x14ac:dyDescent="0.35">
      <c r="A477" s="483" t="s">
        <v>757</v>
      </c>
      <c r="B477" s="299">
        <v>0.99856207061830959</v>
      </c>
      <c r="C477" s="299">
        <v>0.97637180238234722</v>
      </c>
      <c r="D477" s="299">
        <v>0.92089613179244101</v>
      </c>
      <c r="E477" s="299">
        <v>0.90425343061546926</v>
      </c>
      <c r="F477" s="299">
        <v>0.8876107294384975</v>
      </c>
    </row>
    <row r="478" spans="1:6" x14ac:dyDescent="0.35">
      <c r="A478" s="3" t="s">
        <v>758</v>
      </c>
      <c r="B478" s="299">
        <f>$N$2*B477</f>
        <v>0</v>
      </c>
      <c r="C478" s="299">
        <f t="shared" ref="C478:F478" si="5">$N$2*C477</f>
        <v>0</v>
      </c>
      <c r="D478" s="299">
        <f t="shared" si="5"/>
        <v>0</v>
      </c>
      <c r="E478" s="299">
        <f t="shared" si="5"/>
        <v>0</v>
      </c>
      <c r="F478" s="299">
        <f t="shared" si="5"/>
        <v>0</v>
      </c>
    </row>
    <row r="479" spans="1:6" x14ac:dyDescent="0.35">
      <c r="A479" s="483" t="s">
        <v>759</v>
      </c>
      <c r="B479" s="299">
        <v>3.2735661951505786</v>
      </c>
      <c r="C479" s="299">
        <v>3.1109279307466919</v>
      </c>
      <c r="D479" s="299">
        <v>3.1109279307466919</v>
      </c>
      <c r="E479" s="299">
        <v>3.1109279307466919</v>
      </c>
      <c r="F479" s="299">
        <v>3.1109279307466919</v>
      </c>
    </row>
    <row r="480" spans="1:6" x14ac:dyDescent="0.35">
      <c r="A480" s="483" t="s">
        <v>760</v>
      </c>
      <c r="B480" s="299">
        <v>1.3403590077107761</v>
      </c>
      <c r="C480" s="299">
        <v>1.7273684131555427</v>
      </c>
      <c r="D480" s="299">
        <v>1.7273684131555427</v>
      </c>
      <c r="E480" s="299">
        <v>1.7273684131555427</v>
      </c>
      <c r="F480" s="299">
        <v>1.7273684131555427</v>
      </c>
    </row>
    <row r="481" spans="1:6" x14ac:dyDescent="0.35">
      <c r="A481" s="483" t="s">
        <v>761</v>
      </c>
      <c r="B481" s="299">
        <v>1.6678772830515183</v>
      </c>
      <c r="C481" s="299">
        <v>2.2752387620477772</v>
      </c>
      <c r="D481" s="299">
        <v>2.2752387620477772</v>
      </c>
      <c r="E481" s="299">
        <v>2.2752387620477772</v>
      </c>
      <c r="F481" s="299">
        <v>2.2752387620477772</v>
      </c>
    </row>
    <row r="482" spans="1:6" x14ac:dyDescent="0.35">
      <c r="A482" s="483" t="s">
        <v>762</v>
      </c>
      <c r="B482" s="299">
        <v>0.3883296941293426</v>
      </c>
      <c r="C482" s="299">
        <v>0.37723456001136146</v>
      </c>
      <c r="D482" s="299">
        <v>0.37723456001136146</v>
      </c>
      <c r="E482" s="299">
        <v>0.37723456001136146</v>
      </c>
      <c r="F482" s="299">
        <v>0.37723456001136146</v>
      </c>
    </row>
    <row r="483" spans="1:6" x14ac:dyDescent="0.35">
      <c r="A483" s="3" t="s">
        <v>763</v>
      </c>
      <c r="B483" s="299">
        <f>$N$2*B482</f>
        <v>0</v>
      </c>
      <c r="C483" s="299">
        <f t="shared" ref="C483:F483" si="6">$N$2*C482</f>
        <v>0</v>
      </c>
      <c r="D483" s="299">
        <f t="shared" si="6"/>
        <v>0</v>
      </c>
      <c r="E483" s="299">
        <f t="shared" si="6"/>
        <v>0</v>
      </c>
      <c r="F483" s="299">
        <f t="shared" si="6"/>
        <v>0</v>
      </c>
    </row>
    <row r="484" spans="1:6" x14ac:dyDescent="0.35">
      <c r="A484" s="483" t="s">
        <v>764</v>
      </c>
      <c r="B484" s="299">
        <v>8.8568351587683232</v>
      </c>
      <c r="C484" s="299">
        <v>8.8568351587683232</v>
      </c>
      <c r="D484" s="299">
        <v>8.8568351587683232</v>
      </c>
      <c r="E484" s="299">
        <v>8.8568351587683232</v>
      </c>
      <c r="F484" s="299">
        <v>8.8568351587683232</v>
      </c>
    </row>
    <row r="485" spans="1:6" x14ac:dyDescent="0.35">
      <c r="A485" s="483" t="s">
        <v>765</v>
      </c>
      <c r="B485" s="299">
        <v>7.10088583550798</v>
      </c>
      <c r="C485" s="299">
        <v>7.10088583550798</v>
      </c>
      <c r="D485" s="299">
        <v>5.3256643766309972</v>
      </c>
      <c r="E485" s="299">
        <v>3.5504429177539771</v>
      </c>
      <c r="F485" s="299">
        <v>1.775221458876995</v>
      </c>
    </row>
    <row r="486" spans="1:6" x14ac:dyDescent="0.35">
      <c r="A486" s="483" t="s">
        <v>766</v>
      </c>
      <c r="B486" s="299">
        <f>$N$2*B485</f>
        <v>0</v>
      </c>
      <c r="C486" s="299">
        <f t="shared" ref="C486:F486" si="7">$N$2*C485</f>
        <v>0</v>
      </c>
      <c r="D486" s="299">
        <f t="shared" si="7"/>
        <v>0</v>
      </c>
      <c r="E486" s="299">
        <f t="shared" si="7"/>
        <v>0</v>
      </c>
      <c r="F486" s="299">
        <f t="shared" si="7"/>
        <v>0</v>
      </c>
    </row>
    <row r="487" spans="1:6" x14ac:dyDescent="0.35">
      <c r="A487" s="483" t="s">
        <v>767</v>
      </c>
      <c r="B487" s="299">
        <v>1.7197457882870888</v>
      </c>
      <c r="C487" s="299">
        <v>0.62132751060694824</v>
      </c>
      <c r="D487" s="299">
        <v>0.42161509648328627</v>
      </c>
      <c r="E487" s="299">
        <v>0.35504429177539898</v>
      </c>
      <c r="F487" s="299">
        <v>0.32175888942145531</v>
      </c>
    </row>
    <row r="488" spans="1:6" x14ac:dyDescent="0.35">
      <c r="A488" s="483" t="s">
        <v>768</v>
      </c>
      <c r="B488" s="299">
        <v>1.8528873977028633</v>
      </c>
      <c r="C488" s="299">
        <v>1.3757966306296709</v>
      </c>
      <c r="D488" s="299">
        <v>0.93199126591042225</v>
      </c>
      <c r="E488" s="299">
        <v>0.77665938825868519</v>
      </c>
      <c r="F488" s="299">
        <v>0.71008858355079796</v>
      </c>
    </row>
    <row r="489" spans="1:6" x14ac:dyDescent="0.35">
      <c r="A489" s="483" t="s">
        <v>769</v>
      </c>
      <c r="B489" s="299">
        <v>4.2777122690909826</v>
      </c>
      <c r="C489" s="299">
        <v>4.2777122690909826</v>
      </c>
      <c r="D489" s="299">
        <v>4.2777122690909826</v>
      </c>
      <c r="E489" s="299">
        <v>4.2777122690909826</v>
      </c>
      <c r="F489" s="299">
        <v>4.2777122690909826</v>
      </c>
    </row>
    <row r="490" spans="1:6" x14ac:dyDescent="0.35">
      <c r="A490" s="3" t="s">
        <v>770</v>
      </c>
      <c r="B490" s="299">
        <f>$N$2*B489</f>
        <v>0</v>
      </c>
      <c r="C490" s="299">
        <f t="shared" ref="C490:F490" si="8">$N$2*C489</f>
        <v>0</v>
      </c>
      <c r="D490" s="299">
        <f t="shared" si="8"/>
        <v>0</v>
      </c>
      <c r="E490" s="299">
        <f t="shared" si="8"/>
        <v>0</v>
      </c>
      <c r="F490" s="299">
        <f t="shared" si="8"/>
        <v>0</v>
      </c>
    </row>
    <row r="491" spans="1:6" x14ac:dyDescent="0.35">
      <c r="A491" s="483" t="s">
        <v>771</v>
      </c>
      <c r="B491" s="299">
        <v>8.3629573414283431</v>
      </c>
      <c r="C491" s="299">
        <v>8.1582521169515889</v>
      </c>
      <c r="D491" s="299">
        <v>7.7338632369388076</v>
      </c>
      <c r="E491" s="299">
        <v>7.2445678223358358</v>
      </c>
      <c r="F491" s="299">
        <v>6.755272407732865</v>
      </c>
    </row>
    <row r="492" spans="1:6" x14ac:dyDescent="0.35">
      <c r="A492" s="3" t="s">
        <v>772</v>
      </c>
      <c r="B492" s="299">
        <f>$N$2*B491</f>
        <v>0</v>
      </c>
      <c r="C492" s="299">
        <f t="shared" ref="C492:F492" si="9">$N$2*C491</f>
        <v>0</v>
      </c>
      <c r="D492" s="299">
        <f t="shared" si="9"/>
        <v>0</v>
      </c>
      <c r="E492" s="299">
        <f t="shared" si="9"/>
        <v>0</v>
      </c>
      <c r="F492" s="299">
        <f t="shared" si="9"/>
        <v>0</v>
      </c>
    </row>
    <row r="493" spans="1:6" x14ac:dyDescent="0.35">
      <c r="A493" s="483" t="s">
        <v>773</v>
      </c>
      <c r="B493" s="299">
        <v>2.539121442900127</v>
      </c>
      <c r="C493" s="299">
        <v>2.3521684330120185</v>
      </c>
      <c r="D493" s="299">
        <v>1.9971241412366192</v>
      </c>
      <c r="E493" s="299">
        <v>1.8639825318208445</v>
      </c>
      <c r="F493" s="299">
        <v>1.8196019953489195</v>
      </c>
    </row>
    <row r="494" spans="1:6" x14ac:dyDescent="0.35">
      <c r="A494" s="483" t="s">
        <v>774</v>
      </c>
      <c r="B494" s="299">
        <v>1.4756528376915021</v>
      </c>
      <c r="C494" s="299">
        <v>1.2426550212138965</v>
      </c>
      <c r="D494" s="299">
        <v>1.1538939482700468</v>
      </c>
      <c r="E494" s="299">
        <v>1.0873231435621593</v>
      </c>
      <c r="F494" s="299">
        <v>1.0651328753261968</v>
      </c>
    </row>
    <row r="496" spans="1:6" x14ac:dyDescent="0.35">
      <c r="A496" s="32" t="s">
        <v>1601</v>
      </c>
    </row>
    <row r="497" spans="1:6" x14ac:dyDescent="0.35">
      <c r="A497" s="7" t="s">
        <v>1602</v>
      </c>
      <c r="B497" s="484">
        <v>2015</v>
      </c>
      <c r="C497" s="485">
        <v>2020</v>
      </c>
      <c r="D497" s="485">
        <v>2030</v>
      </c>
      <c r="E497" s="485">
        <v>2040</v>
      </c>
      <c r="F497" s="485">
        <v>2050</v>
      </c>
    </row>
    <row r="498" spans="1:6" x14ac:dyDescent="0.35">
      <c r="A498" s="483" t="s">
        <v>1594</v>
      </c>
      <c r="B498" s="299">
        <v>0</v>
      </c>
      <c r="C498" s="299">
        <v>0</v>
      </c>
      <c r="D498" s="299">
        <v>0</v>
      </c>
      <c r="E498" s="299">
        <v>0</v>
      </c>
      <c r="F498" s="299">
        <v>0</v>
      </c>
    </row>
    <row r="499" spans="1:6" x14ac:dyDescent="0.35">
      <c r="A499" s="483" t="s">
        <v>1595</v>
      </c>
      <c r="B499" s="299">
        <f>$N$2*B498</f>
        <v>0</v>
      </c>
      <c r="C499" s="299">
        <f t="shared" ref="C499:F504" si="10">$N$2*C498</f>
        <v>0</v>
      </c>
      <c r="D499" s="299">
        <f t="shared" si="10"/>
        <v>0</v>
      </c>
      <c r="E499" s="299">
        <f t="shared" si="10"/>
        <v>0</v>
      </c>
      <c r="F499" s="299">
        <f t="shared" si="10"/>
        <v>0</v>
      </c>
    </row>
    <row r="500" spans="1:6" x14ac:dyDescent="0.35">
      <c r="A500" s="483" t="s">
        <v>1596</v>
      </c>
      <c r="B500" s="299">
        <v>0</v>
      </c>
      <c r="C500" s="299">
        <v>0</v>
      </c>
      <c r="D500" s="299">
        <v>0</v>
      </c>
      <c r="E500" s="299">
        <v>0</v>
      </c>
      <c r="F500" s="299">
        <v>0</v>
      </c>
    </row>
    <row r="501" spans="1:6" x14ac:dyDescent="0.35">
      <c r="A501" s="483" t="s">
        <v>1671</v>
      </c>
      <c r="B501" s="299">
        <f t="shared" ref="B501:B503" si="11">$N$2*B500</f>
        <v>0</v>
      </c>
      <c r="C501" s="299">
        <f t="shared" si="10"/>
        <v>0</v>
      </c>
      <c r="D501" s="299">
        <f t="shared" si="10"/>
        <v>0</v>
      </c>
      <c r="E501" s="299">
        <f t="shared" si="10"/>
        <v>0</v>
      </c>
      <c r="F501" s="299">
        <f t="shared" si="10"/>
        <v>0</v>
      </c>
    </row>
    <row r="502" spans="1:6" x14ac:dyDescent="0.35">
      <c r="A502" s="483" t="s">
        <v>1672</v>
      </c>
      <c r="B502" s="299">
        <f t="shared" si="11"/>
        <v>0</v>
      </c>
      <c r="C502" s="299">
        <f t="shared" si="10"/>
        <v>0</v>
      </c>
      <c r="D502" s="299">
        <f t="shared" si="10"/>
        <v>0</v>
      </c>
      <c r="E502" s="299">
        <f t="shared" si="10"/>
        <v>0</v>
      </c>
      <c r="F502" s="299">
        <f t="shared" si="10"/>
        <v>0</v>
      </c>
    </row>
    <row r="503" spans="1:6" x14ac:dyDescent="0.35">
      <c r="A503" s="483" t="s">
        <v>1599</v>
      </c>
      <c r="B503" s="299">
        <f t="shared" si="11"/>
        <v>0</v>
      </c>
      <c r="C503" s="299">
        <f t="shared" si="10"/>
        <v>0</v>
      </c>
      <c r="D503" s="299">
        <f t="shared" si="10"/>
        <v>0</v>
      </c>
      <c r="E503" s="299">
        <f t="shared" si="10"/>
        <v>0</v>
      </c>
      <c r="F503" s="299">
        <f t="shared" si="10"/>
        <v>0</v>
      </c>
    </row>
    <row r="504" spans="1:6" x14ac:dyDescent="0.35">
      <c r="A504" s="483" t="s">
        <v>1603</v>
      </c>
      <c r="B504" s="299">
        <f>$N$2*B503</f>
        <v>0</v>
      </c>
      <c r="C504" s="299">
        <f t="shared" si="10"/>
        <v>0</v>
      </c>
      <c r="D504" s="299">
        <f t="shared" si="10"/>
        <v>0</v>
      </c>
      <c r="E504" s="299">
        <f t="shared" si="10"/>
        <v>0</v>
      </c>
      <c r="F504" s="299">
        <f t="shared" si="10"/>
        <v>0</v>
      </c>
    </row>
    <row r="505" spans="1:6" x14ac:dyDescent="0.35">
      <c r="A505" s="486"/>
      <c r="B505" s="487"/>
      <c r="C505" s="487"/>
      <c r="D505" s="487"/>
      <c r="E505" s="487"/>
    </row>
  </sheetData>
  <conditionalFormatting sqref="A314:A324">
    <cfRule type="colorScale" priority="3">
      <colorScale>
        <cfvo type="min"/>
        <cfvo type="percentile" val="50"/>
        <cfvo type="max"/>
        <color theme="0"/>
        <color rgb="FFFFEB84"/>
        <color rgb="FFF8696B"/>
      </colorScale>
    </cfRule>
  </conditionalFormatting>
  <conditionalFormatting sqref="A461 A458 A473:A475 A463 A465:A466 A468:A471 A477 A479:A482 A491 A493:A494 A484:A489">
    <cfRule type="colorScale" priority="5">
      <colorScale>
        <cfvo type="min"/>
        <cfvo type="percentile" val="50"/>
        <cfvo type="max"/>
        <color theme="0"/>
        <color rgb="FFFFEB84"/>
        <color rgb="FFF8696B"/>
      </colorScale>
    </cfRule>
  </conditionalFormatting>
  <conditionalFormatting sqref="A498:A505 A302:A312">
    <cfRule type="colorScale" priority="6">
      <colorScale>
        <cfvo type="min"/>
        <cfvo type="percentile" val="50"/>
        <cfvo type="max"/>
        <color theme="0"/>
        <color rgb="FFFFEB84"/>
        <color rgb="FFF8696B"/>
      </colorScale>
    </cfRule>
  </conditionalFormatting>
  <conditionalFormatting sqref="E302">
    <cfRule type="colorScale" priority="4">
      <colorScale>
        <cfvo type="min"/>
        <cfvo type="percentile" val="50"/>
        <cfvo type="max"/>
        <color theme="0"/>
        <color rgb="FFFFEB84"/>
        <color rgb="FFF8696B"/>
      </colorScale>
    </cfRule>
  </conditionalFormatting>
  <conditionalFormatting sqref="E314:F314">
    <cfRule type="colorScale" priority="2">
      <colorScale>
        <cfvo type="min"/>
        <cfvo type="percentile" val="50"/>
        <cfvo type="max"/>
        <color theme="0"/>
        <color rgb="FFFFEB84"/>
        <color rgb="FFF8696B"/>
      </colorScale>
    </cfRule>
  </conditionalFormatting>
  <dataValidations count="1">
    <dataValidation type="decimal" allowBlank="1" showInputMessage="1" showErrorMessage="1" sqref="B155:J155 B103:J103 B207:K207" xr:uid="{00000000-0002-0000-0800-000000000000}">
      <formula1>0</formula1>
      <formula2>1</formula2>
    </dataValidation>
  </dataValidations>
  <pageMargins left="0.7" right="0.7" top="0.75" bottom="0.75" header="0.3" footer="0.3"/>
  <pageSetup paperSize="9" orientation="portrait" horizontalDpi="4294967293" verticalDpi="4294967293" r:id="rId1"/>
  <drawing r:id="rId2"/>
  <legacy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18</vt:i4>
      </vt:variant>
      <vt:variant>
        <vt:lpstr>Rangos con nombre</vt:lpstr>
      </vt:variant>
      <vt:variant>
        <vt:i4>722</vt:i4>
      </vt:variant>
    </vt:vector>
  </HeadingPairs>
  <TitlesOfParts>
    <vt:vector size="740" baseType="lpstr">
      <vt:lpstr>ReadMe</vt:lpstr>
      <vt:lpstr>glossary_and_narratives</vt:lpstr>
      <vt:lpstr>list_policies_hypotheses</vt:lpstr>
      <vt:lpstr>policies_x_scenarios</vt:lpstr>
      <vt:lpstr>demography</vt:lpstr>
      <vt:lpstr>society</vt:lpstr>
      <vt:lpstr>economy</vt:lpstr>
      <vt:lpstr>finance</vt:lpstr>
      <vt:lpstr>energy</vt:lpstr>
      <vt:lpstr>energy-transport</vt:lpstr>
      <vt:lpstr>materials</vt:lpstr>
      <vt:lpstr>land_and_water</vt:lpstr>
      <vt:lpstr>climate</vt:lpstr>
      <vt:lpstr>demography_data</vt:lpstr>
      <vt:lpstr>energy-data</vt:lpstr>
      <vt:lpstr>inputs_model_explorer</vt:lpstr>
      <vt:lpstr>data_model_explorer</vt:lpstr>
      <vt:lpstr>data_simplified_model</vt:lpstr>
      <vt:lpstr>land_and_water!AFFORESTATION_SP</vt:lpstr>
      <vt:lpstr>energy!ANNUAL_EFFICIENCY_INCREASE_PV_SP</vt:lpstr>
      <vt:lpstr>energy!ANNUAL_EFFICIENCY_INCREASE_PV_SP_x</vt:lpstr>
      <vt:lpstr>ANNUAL_VARIATION_CAPACITY_EXPANSION_PROSTO_DEDICATED_1R_1T_SP</vt:lpstr>
      <vt:lpstr>ANNUAL_VARIATION_CAPACITY_EXPANSION_PROSTO_DEDICATED_1R_1T_SP_x</vt:lpstr>
      <vt:lpstr>ANNUAL_VARIATION_CAPACITY_EXPANSION_PROSTO_DEDICATED_9R_1T_SP</vt:lpstr>
      <vt:lpstr>energy!ANNUAL_VARIATION_CAPACITY_EXPANSION_PROSTO_DEDICATED_S</vt:lpstr>
      <vt:lpstr>energy!ANNUAL_VARIATION_CAPACITY_EXPANSION_PROSTO_DEDICATED_SP</vt:lpstr>
      <vt:lpstr>energy!ANNUAL_VARIATION_CAPACITY_EXPANSION_PROSTO_DEDICATED_SP_x</vt:lpstr>
      <vt:lpstr>demography!AVERAGE_PEOPLE_PER_HOUSEHOLD_NON_EU_REGIONS_TIMESERIES_TARGET_SP</vt:lpstr>
      <vt:lpstr>land_and_water!BASELINE_DIET_PATTERN_OF_POLICY_DIETS_SP</vt:lpstr>
      <vt:lpstr>BASIC_INCOME_SP</vt:lpstr>
      <vt:lpstr>economy!BASIC_INCOME_TAX_PAYERS_SP</vt:lpstr>
      <vt:lpstr>BROWN_COAL_RESOURCE_ESTIMATION_HIGH_SP</vt:lpstr>
      <vt:lpstr>BROWN_COAL_RESOURCE_ESTIMATION_LOW_SP</vt:lpstr>
      <vt:lpstr>BROWN_COAL_RESOURCE_ESTIMATION_MED_SP</vt:lpstr>
      <vt:lpstr>energy!CAPACITY_EXPANSION_POLICY_PRIORITIES_SP</vt:lpstr>
      <vt:lpstr>energy!CAPACITY_INVESTMENT_COST_PRO_FLEXOPT_USER_DEFINED_SP</vt:lpstr>
      <vt:lpstr>energy!CAPACITY_INVESTMENT_COST_PROTRA_CHP_HP_PP_USER_DEFINED</vt:lpstr>
      <vt:lpstr>CAPITAL_PRODUCTIVITY_GROWTH_1R_1S_SP</vt:lpstr>
      <vt:lpstr>economy!CAPITAL_PRODUCTIVITY_GROWTH_SP</vt:lpstr>
      <vt:lpstr>economy!CAPITAL_PRODUCTIVITY_VARIATION</vt:lpstr>
      <vt:lpstr>CAPITAL_PRODUCTIVITY_VARIATION_1R_1S_SP</vt:lpstr>
      <vt:lpstr>CAPITAL_PRODUCTIVITY_VARIATION_1R_1S_SP_</vt:lpstr>
      <vt:lpstr>CAPITAL_PRODUCTIVITY_VARIATION_1R_SP</vt:lpstr>
      <vt:lpstr>economy!CAPITAL_PRODUCTIVITY_VARIATION_SP</vt:lpstr>
      <vt:lpstr>economy!CAPITAL_PRODUCTIVITY_VARIATION_SP_</vt:lpstr>
      <vt:lpstr>CF_LOSS_SHARE_STOPPING_PROTRA_CAPACITY_EXPANSION_SP</vt:lpstr>
      <vt:lpstr>land_and_water!CHANGE_TO_REGENERATIVE_AGRICULTURE_SP</vt:lpstr>
      <vt:lpstr>Climate_Sensitivity</vt:lpstr>
      <vt:lpstr>CLIMATE_SENSITIVITY_SP</vt:lpstr>
      <vt:lpstr>economy!CO2_PRICE_S</vt:lpstr>
      <vt:lpstr>economy!CO2_PRICE_SP</vt:lpstr>
      <vt:lpstr>COAL_RESOURCE_ESTIMATION_HIGH_SP</vt:lpstr>
      <vt:lpstr>COAL_RESOURCE_ESTIMATION_LOW_SP</vt:lpstr>
      <vt:lpstr>COAL_RESOURCE_ESTIMATION_MED_SP</vt:lpstr>
      <vt:lpstr>land_and_water!CROPS_FOR_ENERGY_SP</vt:lpstr>
      <vt:lpstr>materials!Cu_SCRAPPING_RATE</vt:lpstr>
      <vt:lpstr>DEBT_INTEREST_RATE_TARGET_1R_1S_SP</vt:lpstr>
      <vt:lpstr>DEBT_INTEREST_RATE_TARGET_1R_1S_SP_</vt:lpstr>
      <vt:lpstr>DEBT_INTEREST_RATE_TARGET_1R_SP</vt:lpstr>
      <vt:lpstr>economy!DEBT_INTEREST_RATE_TARGET_S</vt:lpstr>
      <vt:lpstr>economy!DEBT_INTEREST_RATE_TARGET_SP</vt:lpstr>
      <vt:lpstr>economy!DEBT_INTEREST_RATE_TARGET_SP_</vt:lpstr>
      <vt:lpstr>land_and_water!DIET_ACORDING_TO_POLICIES_SP</vt:lpstr>
      <vt:lpstr>materials!Disaggregated_by_mineral_1_or_common_annual_variation_for_all_minerals_2</vt:lpstr>
      <vt:lpstr>land_and_water!EFFECT_OIL_AND_GAS_ON_AGRICULTURE_SP</vt:lpstr>
      <vt:lpstr>energy!EFFICIENCY_INCREASE_PV_SP</vt:lpstr>
      <vt:lpstr>ENERGY_EFFICIENCY_ANNUAL_IMPROVEMENT_1R_SP</vt:lpstr>
      <vt:lpstr>energy!ENERGY_EFFICIENCY_ANNUAL_IMPROVEMENT_S</vt:lpstr>
      <vt:lpstr>energy!ENERGY_EFFICIENCY_ANNUAL_IMPROVEMENT_SP</vt:lpstr>
      <vt:lpstr>EXOGENOUS_CAPACITY_EXPANSION_VARIABILITY_MANAGEMENT_OPTIONS_SP</vt:lpstr>
      <vt:lpstr>land_and_water!EXOGENOUS_LAND_USE_DEMANDS</vt:lpstr>
      <vt:lpstr>Exogenous_other_GHG_emissions_selection_of_RCP</vt:lpstr>
      <vt:lpstr>energy!EXOGENOUS_PROTRA_RES_POTENTIALS_SP</vt:lpstr>
      <vt:lpstr>demography!FERTILITY_RATES_SP</vt:lpstr>
      <vt:lpstr>energy!FINAL_ENERGY_SUBSTITUTION_S</vt:lpstr>
      <vt:lpstr>energy!FINAL_ENERGY_SUBSTITUTION_SP</vt:lpstr>
      <vt:lpstr>FINAL_GENDER_PARITY_INDEX_HIGH_SP</vt:lpstr>
      <vt:lpstr>FINAL_GENDER_PARITY_INDEX_MEDIUM_SP</vt:lpstr>
      <vt:lpstr>inputs_model_explorer!FINAL_YEAR_MODEL_EXPLORER</vt:lpstr>
      <vt:lpstr>energy!FLEXIBLE_ELEC_DEMAND_SP</vt:lpstr>
      <vt:lpstr>land_and_water!FLEXITARIANA_DIET_PATTERN_OF_POLICY_DIETS_SP</vt:lpstr>
      <vt:lpstr>FOREST_LOSS_LIMIT_SP</vt:lpstr>
      <vt:lpstr>land_and_water!FORESTRY_SELF_SUFFICIENCY_SP</vt:lpstr>
      <vt:lpstr>materials!FOSSIL_RESOURCE_ESTIMATION_LOW_MED_HIGH_OTHER_SP</vt:lpstr>
      <vt:lpstr>'energy-transport'!FUEL_CONSUMPTION_EFFICIENCY_CHANGE</vt:lpstr>
      <vt:lpstr>materials!GAS_RESOURCE_ESTIMATION_HIGH_SP</vt:lpstr>
      <vt:lpstr>materials!GAS_RESOURCE_ESTIMATION_LOW_SP</vt:lpstr>
      <vt:lpstr>materials!GAS_RESOURCE_ESTIMATION_MED_SP</vt:lpstr>
      <vt:lpstr>materials!GAS_User_defines</vt:lpstr>
      <vt:lpstr>GENDER_PARITY_INDEX_TARGET</vt:lpstr>
      <vt:lpstr>GOVERNMENT_BUDGET_BALANCE_TO_GDP_OBJECTIVE_TARGET_1R_SP</vt:lpstr>
      <vt:lpstr>economy!GOVERNMENT_BUDGET_BALANCE_TO_GDP_OBJECTIVE_TARGET_SP</vt:lpstr>
      <vt:lpstr>GOVERNMENT_DEFICIT_OR_SURPLUS_TO_GDP_OBJECTIVE_TARGET_1R_1S_SP</vt:lpstr>
      <vt:lpstr>GOVERNMENT_DEFICIT_OR_SURPLUS_TO_GDP_OBJECTIVE_TARGET_1R_1S_SP_</vt:lpstr>
      <vt:lpstr>economy!GOVERNMENT_DEFICIT_OR_SURPLUS_TO_GDP_OBJECTIVE_TARGET_SP_</vt:lpstr>
      <vt:lpstr>land_and_water!GRASSLAND_MANAGEMENT_SP</vt:lpstr>
      <vt:lpstr>land_and_water!GRASSLAND_PROTECTION_SP</vt:lpstr>
      <vt:lpstr>GWP_time_frame</vt:lpstr>
      <vt:lpstr>HARD_COAL_RESOURCE_ESTIMATION_HIGH_SP</vt:lpstr>
      <vt:lpstr>HARD_COAL_RESOURCE_ESTIMATION_LOW_SP</vt:lpstr>
      <vt:lpstr>HARD_COAL_RESOURCE_ESTIMATION_MED_SP</vt:lpstr>
      <vt:lpstr>materials!In_the_target_year</vt:lpstr>
      <vt:lpstr>INITIAL_COAL_RESERVES_2005_SP</vt:lpstr>
      <vt:lpstr>INITIAL_GAS_RESERVES_2005_SP</vt:lpstr>
      <vt:lpstr>INITIAL_OIL_RESERVES_2005_SP</vt:lpstr>
      <vt:lpstr>'energy-transport'!INITIAL_SC_SP</vt:lpstr>
      <vt:lpstr>INITIAL_SC_SP</vt:lpstr>
      <vt:lpstr>land_and_water!INITIAL_WATER_EFFICIENCY</vt:lpstr>
      <vt:lpstr>energy!INITIAL_YEAR_ANNUAL_VARIATION_CAPACITY_EXPANSION_PROSTO_DEDICATED_SP</vt:lpstr>
      <vt:lpstr>economy!INITIAL_YEAR_BASIC_INCOME_SP</vt:lpstr>
      <vt:lpstr>economy!INITIAL_YEAR_CAPITAL_PRODUCTIVITY_GROWTH_SP</vt:lpstr>
      <vt:lpstr>economy!INITIAL_YEAR_CAPITAL_PRODUCTIVITY_VARIATION_SP</vt:lpstr>
      <vt:lpstr>economy!INITIAL_YEAR_DEBT_INTEREST_RATE_TARGET_SP</vt:lpstr>
      <vt:lpstr>energy!INITIAL_YEAR_EFFICIENCY_INCREASE_RATE_PV_SP</vt:lpstr>
      <vt:lpstr>energy!INITIAL_YEAR_FLEX_ELEC_DEMAND_SP</vt:lpstr>
      <vt:lpstr>INITIAL_YEAR_FLEXIBLE_ELECTROLIZERS_EXPANSION_SP</vt:lpstr>
      <vt:lpstr>economy!INITIAL_YEAR_LABOUR_PRODUCTIVITY_GROWTH_SP</vt:lpstr>
      <vt:lpstr>economy!INITIAL_YEAR_LABOUR_PRODUCTIVITY_VARIATION_SP</vt:lpstr>
      <vt:lpstr>inputs_model_explorer!INITIAL_YEAR_MODEL_EXPLORER</vt:lpstr>
      <vt:lpstr>INITIAL_YEAR_PERCENTAGE_FE_LIQUID_AND_GAS_SUBSTITUTED_BY_H2_LIQUIDS_AND_GASES_BASED_FUEL_SP</vt:lpstr>
      <vt:lpstr>materials!INITIAL_YEAR_REDUCTION_MATERIAL_INTENSITY_PV_SP</vt:lpstr>
      <vt:lpstr>materials!INITIAL_YEAR_TAX_RATE_ON_EXTRACTION_OF_RESOURCES</vt:lpstr>
      <vt:lpstr>materials!INITIAL_YEAR_TAX_RATE_ON_EXTRACTION_OF_RESOURCES_HIGH</vt:lpstr>
      <vt:lpstr>materials!INITIAL_YEAR_TAX_RATE_ON_EXTRACTION_OF_RESOURCES_LOW</vt:lpstr>
      <vt:lpstr>materials!INITIAL_YEAR_TAX_RATE_ON_EXTRACTION_OF_RESOURCES_MEDIUM</vt:lpstr>
      <vt:lpstr>materials!INITIAL_YEAR_TAX_RATE_ON_EXTRACTION_OF_RESOURCES_OTHER</vt:lpstr>
      <vt:lpstr>economy!INITIAL_YEAR_WORKING_TIME_VARIATION_SP</vt:lpstr>
      <vt:lpstr>LABOUR_PRODUCTIVITY_GROWTH_1R_1S_SP</vt:lpstr>
      <vt:lpstr>economy!LABOUR_PRODUCTIVITY_VARIATION</vt:lpstr>
      <vt:lpstr>LABOUR_PRODUCTIVITY_VARIATION_1R_1S_SP</vt:lpstr>
      <vt:lpstr>LABOUR_PRODUCTIVITY_VARIATION_1R_1S_SP_</vt:lpstr>
      <vt:lpstr>LABOUR_PRODUCTIVITY_VARIATION_1R_SP</vt:lpstr>
      <vt:lpstr>economy!LABOUR_PRODUCTIVITY_VARIATION_SP</vt:lpstr>
      <vt:lpstr>economy!LABOUR_PRODUCTIVITY_VARIATION_SP_</vt:lpstr>
      <vt:lpstr>land_and_water!LAND_PRODUCTS_GLOBAL_POOL_SP</vt:lpstr>
      <vt:lpstr>LEAB_AVERAGES_SP</vt:lpstr>
      <vt:lpstr>LEAB_MAXIMUMS_SP</vt:lpstr>
      <vt:lpstr>LEAB_MINIMUMS_SP</vt:lpstr>
      <vt:lpstr>demography!LEAB_YEAR_FINAL_LEAB_SP</vt:lpstr>
      <vt:lpstr>LIFE_EXPECTANCY_AT_BIRTH_SP</vt:lpstr>
      <vt:lpstr>economy!LIMIT_CONSUMPTION_ENERGY_OVER_TOTAL_NON_DURABLES</vt:lpstr>
      <vt:lpstr>'energy-transport'!LOAD_FACTOR_SP</vt:lpstr>
      <vt:lpstr>economy!LOCKDOWN_SHOCK_REDUCTION_DEMAND_TRANSPORT</vt:lpstr>
      <vt:lpstr>land_and_water!MANURE_MANAGEMENT_SYSTEM_SP</vt:lpstr>
      <vt:lpstr>materials!MATERIALS_RECYCLING_SP</vt:lpstr>
      <vt:lpstr>materials!MATERIALS_W_I</vt:lpstr>
      <vt:lpstr>demography_data!MAX_LIFE_EXPECTANCY_AT_BIRTH</vt:lpstr>
      <vt:lpstr>energy!MAXIMUM_CAPACITY_STOCK_STATIONARY_BATTERIES</vt:lpstr>
      <vt:lpstr>materials!MAXIMUM_EXTRACTION_URANIUM_USER_DEFINED_SP</vt:lpstr>
      <vt:lpstr>MAXIMUM_YEARS_TO_REPAY_A_LOAN_S</vt:lpstr>
      <vt:lpstr>MAXIMUM_YEARS_TO_REPAY_A_LOAN_SP</vt:lpstr>
      <vt:lpstr>demography!MIGRATION_SP</vt:lpstr>
      <vt:lpstr>energy!MINIMUM_POTENTIAL_PROFLEX_EXPANSION_SP</vt:lpstr>
      <vt:lpstr>energy!MINIMUM_PROFLEX_CAPACITY_EXPANSION_SP</vt:lpstr>
      <vt:lpstr>land_and_water!NATURAL_LAND_PROTECTION_SP</vt:lpstr>
      <vt:lpstr>land_and_water!OBJECTIVE_CROPS_FOR_ENERGY_SP</vt:lpstr>
      <vt:lpstr>'energy-transport'!OBJECTIVE_DEMAND_SHARE_AUSTRIA</vt:lpstr>
      <vt:lpstr>'energy-transport'!OBJECTIVE_DEMAND_SHARE_BELGIUM</vt:lpstr>
      <vt:lpstr>'energy-transport'!OBJECTIVE_DEMAND_SHARE_BULGARIA</vt:lpstr>
      <vt:lpstr>'energy-transport'!OBJECTIVE_DEMAND_SHARE_CHINA</vt:lpstr>
      <vt:lpstr>'energy-transport'!OBJECTIVE_DEMAND_SHARE_CROATIA</vt:lpstr>
      <vt:lpstr>'energy-transport'!OBJECTIVE_DEMAND_SHARE_CYPRUS</vt:lpstr>
      <vt:lpstr>'energy-transport'!OBJECTIVE_DEMAND_SHARE_CZECH_REPUBLIC</vt:lpstr>
      <vt:lpstr>'energy-transport'!OBJECTIVE_DEMAND_SHARE_DENMARK</vt:lpstr>
      <vt:lpstr>'energy-transport'!OBJECTIVE_DEMAND_SHARE_EASOC</vt:lpstr>
      <vt:lpstr>'energy-transport'!OBJECTIVE_DEMAND_SHARE_ESTONIA</vt:lpstr>
      <vt:lpstr>'energy-transport'!OBJECTIVE_DEMAND_SHARE_FINLAND</vt:lpstr>
      <vt:lpstr>'energy-transport'!OBJECTIVE_DEMAND_SHARE_FRANCE</vt:lpstr>
      <vt:lpstr>'energy-transport'!OBJECTIVE_DEMAND_SHARE_GERMANY</vt:lpstr>
      <vt:lpstr>'energy-transport'!OBJECTIVE_DEMAND_SHARE_GREECE</vt:lpstr>
      <vt:lpstr>'energy-transport'!OBJECTIVE_DEMAND_SHARE_HUNGARY</vt:lpstr>
      <vt:lpstr>'energy-transport'!OBJECTIVE_DEMAND_SHARE_INDIA</vt:lpstr>
      <vt:lpstr>'energy-transport'!OBJECTIVE_DEMAND_SHARE_IRELAND</vt:lpstr>
      <vt:lpstr>'energy-transport'!OBJECTIVE_DEMAND_SHARE_ITALY</vt:lpstr>
      <vt:lpstr>'energy-transport'!OBJECTIVE_DEMAND_SHARE_LATAM</vt:lpstr>
      <vt:lpstr>'energy-transport'!OBJECTIVE_DEMAND_SHARE_LATVIA</vt:lpstr>
      <vt:lpstr>'energy-transport'!OBJECTIVE_DEMAND_SHARE_LITHUANIA</vt:lpstr>
      <vt:lpstr>'energy-transport'!OBJECTIVE_DEMAND_SHARE_LROW</vt:lpstr>
      <vt:lpstr>'energy-transport'!OBJECTIVE_DEMAND_SHARE_LUXEMBOURG</vt:lpstr>
      <vt:lpstr>'energy-transport'!OBJECTIVE_DEMAND_SHARE_MALTA</vt:lpstr>
      <vt:lpstr>'energy-transport'!OBJECTIVE_DEMAND_SHARE_NETHERLANDS</vt:lpstr>
      <vt:lpstr>'energy-transport'!OBJECTIVE_DEMAND_SHARE_POLAND</vt:lpstr>
      <vt:lpstr>'energy-transport'!OBJECTIVE_DEMAND_SHARE_PORTUGAL</vt:lpstr>
      <vt:lpstr>'energy-transport'!OBJECTIVE_DEMAND_SHARE_ROMANIA</vt:lpstr>
      <vt:lpstr>'energy-transport'!OBJECTIVE_DEMAND_SHARE_RUSSIA</vt:lpstr>
      <vt:lpstr>'energy-transport'!OBJECTIVE_DEMAND_SHARE_SLOVAKIA</vt:lpstr>
      <vt:lpstr>'energy-transport'!OBJECTIVE_DEMAND_SHARE_SLOVENIA</vt:lpstr>
      <vt:lpstr>'energy-transport'!OBJECTIVE_DEMAND_SHARE_SPAIN</vt:lpstr>
      <vt:lpstr>'energy-transport'!OBJECTIVE_DEMAND_SHARE_SWEDEN</vt:lpstr>
      <vt:lpstr>'energy-transport'!OBJECTIVE_DEMAND_SHARE_UK</vt:lpstr>
      <vt:lpstr>'energy-transport'!OBJECTIVE_DEMAND_SHARE_USMCA</vt:lpstr>
      <vt:lpstr>land_and_water!OBJECTIVE_DIET_CHANGE_SP</vt:lpstr>
      <vt:lpstr>land_and_water!OBJECTIVE_EFFECT_OIL_AND_GAS_ON_AGRICULTURE_SP</vt:lpstr>
      <vt:lpstr>energy!OBJECTIVE_ELECTRIC_BOILERS_EXPANSION_SP</vt:lpstr>
      <vt:lpstr>demography!OBJECTIVE_FERTILITY_RATES_SP</vt:lpstr>
      <vt:lpstr>energy!OBJECTIVE_FLEX_ELEC_DEMAND_SP</vt:lpstr>
      <vt:lpstr>OBJECTIVE_FLEXIBLE_ELECTROLIZERS_EXPANSION_SP</vt:lpstr>
      <vt:lpstr>OBJECTIVE_FOREST_LOSS_LIMIT_SP</vt:lpstr>
      <vt:lpstr>land_and_water!OBJECTIVE_FOREST_PLANTATIONS</vt:lpstr>
      <vt:lpstr>land_and_water!OBJECTIVE_FORESTRY_SELF_SUFFICIENCY_SP</vt:lpstr>
      <vt:lpstr>OBJECTIVE_FUEL_CONSUMPTION_EFFICIENCY_CHANGE_1PT_1PTM_SP</vt:lpstr>
      <vt:lpstr>OBJECTIVE_FUEL_CONSUMPTION_EFFICIENCY_CHANGE_1PTM_SP</vt:lpstr>
      <vt:lpstr>'energy-transport'!OBJECTIVE_FUEL_CONSUMPTION_EFFICIENCY_CHANGE_SP</vt:lpstr>
      <vt:lpstr>energy!OBJECTIVE_HEAT_PUMPS_EXPANSION_SP</vt:lpstr>
      <vt:lpstr>land_and_water!OBJECTIVE_LAND_PRODUCTS_GLOBAL_POOL_SP</vt:lpstr>
      <vt:lpstr>demography!OBJECTIVE_LEAB_SP</vt:lpstr>
      <vt:lpstr>OBJECTIVE_LOAD_FACTOR_MOD_1PT_SP</vt:lpstr>
      <vt:lpstr>'energy-transport'!OBJECTIVE_LOAD_FACTOR_MOD_SP</vt:lpstr>
      <vt:lpstr>OBJECTIVE_PASSENGER_DEMAND_SHARE_AUSTRIA_OPTION_1_ME</vt:lpstr>
      <vt:lpstr>OBJECTIVE_PASSENGER_DEMAND_SHARE_AUSTRIA_OPTION_2_ME</vt:lpstr>
      <vt:lpstr>OBJECTIVE_PASSENGER_DEMAND_SHARE_AUSTRIA_OPTION_3_ME</vt:lpstr>
      <vt:lpstr>OBJECTIVE_PASSENGER_DEMAND_SHARE_BELGIUM_OPTION_1_ME</vt:lpstr>
      <vt:lpstr>OBJECTIVE_PASSENGER_DEMAND_SHARE_BELGIUM_OPTION_2_ME</vt:lpstr>
      <vt:lpstr>OBJECTIVE_PASSENGER_DEMAND_SHARE_BELGIUM_OPTION_3_ME</vt:lpstr>
      <vt:lpstr>OBJECTIVE_PASSENGER_DEMAND_SHARE_BULGARIA_OPTION_1_ME</vt:lpstr>
      <vt:lpstr>OBJECTIVE_PASSENGER_DEMAND_SHARE_BULGARIA_OPTION_2_ME</vt:lpstr>
      <vt:lpstr>OBJECTIVE_PASSENGER_DEMAND_SHARE_BULGARIA_OPTION_3_ME</vt:lpstr>
      <vt:lpstr>OBJECTIVE_PASSENGER_DEMAND_SHARE_CHINA_OPTION_1_ME</vt:lpstr>
      <vt:lpstr>OBJECTIVE_PASSENGER_DEMAND_SHARE_CHINA_OPTION_2_ME</vt:lpstr>
      <vt:lpstr>OBJECTIVE_PASSENGER_DEMAND_SHARE_CHINA_OPTION_3_ME</vt:lpstr>
      <vt:lpstr>OBJECTIVE_PASSENGER_DEMAND_SHARE_CROATIA_OPTION_1_ME</vt:lpstr>
      <vt:lpstr>OBJECTIVE_PASSENGER_DEMAND_SHARE_CROATIA_OPTION_2_ME</vt:lpstr>
      <vt:lpstr>OBJECTIVE_PASSENGER_DEMAND_SHARE_CROATIA_OPTION_3_ME</vt:lpstr>
      <vt:lpstr>OBJECTIVE_PASSENGER_DEMAND_SHARE_CYPRUS_OPTION_1_ME</vt:lpstr>
      <vt:lpstr>OBJECTIVE_PASSENGER_DEMAND_SHARE_CYPRUS_OPTION_2_ME</vt:lpstr>
      <vt:lpstr>OBJECTIVE_PASSENGER_DEMAND_SHARE_CYPRUS_OPTION_3_ME</vt:lpstr>
      <vt:lpstr>OBJECTIVE_PASSENGER_DEMAND_SHARE_CZECH_REPUBILC_OPTION_1_ME</vt:lpstr>
      <vt:lpstr>OBJECTIVE_PASSENGER_DEMAND_SHARE_CZECH_REPUBLIC_OPTION_2_ME</vt:lpstr>
      <vt:lpstr>OBJECTIVE_PASSENGER_DEMAND_SHARE_CZECH_REPUBLIC_OPTION_3_ME</vt:lpstr>
      <vt:lpstr>OBJECTIVE_PASSENGER_DEMAND_SHARE_DENMARK_OPTION_1_ME</vt:lpstr>
      <vt:lpstr>OBJECTIVE_PASSENGER_DEMAND_SHARE_DENMARK_OPTION_2_ME</vt:lpstr>
      <vt:lpstr>OBJECTIVE_PASSENGER_DEMAND_SHARE_DENMARK_OPTION_3_ME</vt:lpstr>
      <vt:lpstr>OBJECTIVE_PASSENGER_DEMAND_SHARE_EASOC_OPTION_1_ME</vt:lpstr>
      <vt:lpstr>OBJECTIVE_PASSENGER_DEMAND_SHARE_EASOC_OPTION_2_ME</vt:lpstr>
      <vt:lpstr>OBJECTIVE_PASSENGER_DEMAND_SHARE_EASOC_OPTION_3_ME</vt:lpstr>
      <vt:lpstr>OBJECTIVE_PASSENGER_DEMAND_SHARE_ESTONIA_OPTION_1_ME</vt:lpstr>
      <vt:lpstr>OBJECTIVE_PASSENGER_DEMAND_SHARE_ESTONIA_OPTION_2_ME</vt:lpstr>
      <vt:lpstr>OBJECTIVE_PASSENGER_DEMAND_SHARE_ESTONIA_OPTION_3_ME</vt:lpstr>
      <vt:lpstr>OBJECTIVE_PASSENGER_DEMAND_SHARE_FINLAND_OPTION_1_ME</vt:lpstr>
      <vt:lpstr>OBJECTIVE_PASSENGER_DEMAND_SHARE_FINLAND_OPTION_2_ME</vt:lpstr>
      <vt:lpstr>OBJECTIVE_PASSENGER_DEMAND_SHARE_FINLAND_OPTION_3_ME</vt:lpstr>
      <vt:lpstr>OBJECTIVE_PASSENGER_DEMAND_SHARE_FRANCE_OPTION_1_ME</vt:lpstr>
      <vt:lpstr>OBJECTIVE_PASSENGER_DEMAND_SHARE_FRANCE_OPTION_2_ME</vt:lpstr>
      <vt:lpstr>OBJECTIVE_PASSENGER_DEMAND_SHARE_FRANCE_OPTION_3_ME</vt:lpstr>
      <vt:lpstr>OBJECTIVE_PASSENGER_DEMAND_SHARE_GERMANY_OPTION_1_ME</vt:lpstr>
      <vt:lpstr>OBJECTIVE_PASSENGER_DEMAND_SHARE_GERMANY_OPTION_2_ME</vt:lpstr>
      <vt:lpstr>OBJECTIVE_PASSENGER_DEMAND_SHARE_GERMANY_OPTION_3_ME</vt:lpstr>
      <vt:lpstr>OBJECTIVE_PASSENGER_DEMAND_SHARE_GREECE_OPTION_1_ME</vt:lpstr>
      <vt:lpstr>OBJECTIVE_PASSENGER_DEMAND_SHARE_GREECE_OPTION_2_ME</vt:lpstr>
      <vt:lpstr>OBJECTIVE_PASSENGER_DEMAND_SHARE_GREECE_OPTION_3_ME</vt:lpstr>
      <vt:lpstr>OBJECTIVE_PASSENGER_DEMAND_SHARE_HUNGARY_OPTION_1_ME</vt:lpstr>
      <vt:lpstr>OBJECTIVE_PASSENGER_DEMAND_SHARE_HUNGARY_OPTION_2_ME</vt:lpstr>
      <vt:lpstr>OBJECTIVE_PASSENGER_DEMAND_SHARE_HUNGARY_OPTION_3_ME</vt:lpstr>
      <vt:lpstr>OBJECTIVE_PASSENGER_DEMAND_SHARE_INDIA_OPTION_1_ME</vt:lpstr>
      <vt:lpstr>OBJECTIVE_PASSENGER_DEMAND_SHARE_INDIA_OPTION_2_ME</vt:lpstr>
      <vt:lpstr>OBJECTIVE_PASSENGER_DEMAND_SHARE_INDIA_OPTION_3_ME</vt:lpstr>
      <vt:lpstr>OBJECTIVE_PASSENGER_DEMAND_SHARE_IRELAND_OPTION_1_ME</vt:lpstr>
      <vt:lpstr>OBJECTIVE_PASSENGER_DEMAND_SHARE_IRELAND_OPTION_2_ME</vt:lpstr>
      <vt:lpstr>OBJECTIVE_PASSENGER_DEMAND_SHARE_IRELAND_OPTION_3_ME</vt:lpstr>
      <vt:lpstr>OBJECTIVE_PASSENGER_DEMAND_SHARE_ITALY_OPTION_1_ME</vt:lpstr>
      <vt:lpstr>OBJECTIVE_PASSENGER_DEMAND_SHARE_ITALY_OPTION_2_ME</vt:lpstr>
      <vt:lpstr>OBJECTIVE_PASSENGER_DEMAND_SHARE_ITALY_OPTION_3_ME</vt:lpstr>
      <vt:lpstr>OBJECTIVE_PASSENGER_DEMAND_SHARE_LATAM_OPTION_1_ME</vt:lpstr>
      <vt:lpstr>OBJECTIVE_PASSENGER_DEMAND_SHARE_LATAM_OPTION_2_ME</vt:lpstr>
      <vt:lpstr>OBJECTIVE_PASSENGER_DEMAND_SHARE_LATAM_OPTION_3_ME</vt:lpstr>
      <vt:lpstr>OBJECTIVE_PASSENGER_DEMAND_SHARE_LATVIA_OPTION_1_ME</vt:lpstr>
      <vt:lpstr>OBJECTIVE_PASSENGER_DEMAND_SHARE_LATVIA_OPTION_2_ME</vt:lpstr>
      <vt:lpstr>OBJECTIVE_PASSENGER_DEMAND_SHARE_LATVIA_OPTION_3_ME</vt:lpstr>
      <vt:lpstr>OBJECTIVE_PASSENGER_DEMAND_SHARE_LITHUANIA_OPTION_1_ME</vt:lpstr>
      <vt:lpstr>OBJECTIVE_PASSENGER_DEMAND_SHARE_LITHUANIA_OPTION_2_ME</vt:lpstr>
      <vt:lpstr>OBJECTIVE_PASSENGER_DEMAND_SHARE_LITHUANIA_OPTION_3_ME</vt:lpstr>
      <vt:lpstr>OBJECTIVE_PASSENGER_DEMAND_SHARE_LROW_OPTION_1_ME</vt:lpstr>
      <vt:lpstr>OBJECTIVE_PASSENGER_DEMAND_SHARE_LROW_OPTION_2_ME</vt:lpstr>
      <vt:lpstr>OBJECTIVE_PASSENGER_DEMAND_SHARE_LROW_OPTION_3_ME</vt:lpstr>
      <vt:lpstr>OBJECTIVE_PASSENGER_DEMAND_SHARE_LUXEMBOURG_OPTION_1_ME</vt:lpstr>
      <vt:lpstr>OBJECTIVE_PASSENGER_DEMAND_SHARE_LUXEMBOURG_OPTION_2_ME</vt:lpstr>
      <vt:lpstr>OBJECTIVE_PASSENGER_DEMAND_SHARE_LUXEMBOURG_OPTION_3_ME</vt:lpstr>
      <vt:lpstr>OBJECTIVE_PASSENGER_DEMAND_SHARE_MALTA_OPTION_1_ME</vt:lpstr>
      <vt:lpstr>OBJECTIVE_PASSENGER_DEMAND_SHARE_MALTA_OPTION_2_ME</vt:lpstr>
      <vt:lpstr>OBJECTIVE_PASSENGER_DEMAND_SHARE_MALTA_OPTION_3_ME</vt:lpstr>
      <vt:lpstr>OBJECTIVE_PASSENGER_DEMAND_SHARE_NEHTERLANDS_OPTION_1_ME</vt:lpstr>
      <vt:lpstr>OBJECTIVE_PASSENGER_DEMAND_SHARE_NETHERLANDS_OPTION_2_ME</vt:lpstr>
      <vt:lpstr>OBJECTIVE_PASSENGER_DEMAND_SHARE_NETHERLANDS_OPTION_3_ME</vt:lpstr>
      <vt:lpstr>OBJECTIVE_PASSENGER_DEMAND_SHARE_POLAND_OPTION_1_ME</vt:lpstr>
      <vt:lpstr>OBJECTIVE_PASSENGER_DEMAND_SHARE_POLAND_OPTION_2_ME</vt:lpstr>
      <vt:lpstr>OBJECTIVE_PASSENGER_DEMAND_SHARE_POLAND_OPTION_3_ME</vt:lpstr>
      <vt:lpstr>OBJECTIVE_PASSENGER_DEMAND_SHARE_PORTUGAL_OPTION_1_ME</vt:lpstr>
      <vt:lpstr>OBJECTIVE_PASSENGER_DEMAND_SHARE_PORTUGAL_OPTION_2_ME</vt:lpstr>
      <vt:lpstr>OBJECTIVE_PASSENGER_DEMAND_SHARE_PORTUGAL_OPTION_3_ME</vt:lpstr>
      <vt:lpstr>OBJECTIVE_PASSENGER_DEMAND_SHARE_ROMANIA_OPTION_1_ME</vt:lpstr>
      <vt:lpstr>OBJECTIVE_PASSENGER_DEMAND_SHARE_ROMANIA_OPTION_2_ME</vt:lpstr>
      <vt:lpstr>OBJECTIVE_PASSENGER_DEMAND_SHARE_ROMANIA_OPTION_3_ME</vt:lpstr>
      <vt:lpstr>OBJECTIVE_PASSENGER_DEMAND_SHARE_RUSSIA_OPTION_1_ME</vt:lpstr>
      <vt:lpstr>OBJECTIVE_PASSENGER_DEMAND_SHARE_RUSSIA_OPTION_2_ME</vt:lpstr>
      <vt:lpstr>OBJECTIVE_PASSENGER_DEMAND_SHARE_RUSSIA_OPTION_3_ME</vt:lpstr>
      <vt:lpstr>OBJECTIVE_PASSENGER_DEMAND_SHARE_SLOVAKIA_OPTION_1_ME</vt:lpstr>
      <vt:lpstr>OBJECTIVE_PASSENGER_DEMAND_SHARE_SLOVAKIA_OPTION_2_ME</vt:lpstr>
      <vt:lpstr>OBJECTIVE_PASSENGER_DEMAND_SHARE_SLOVAKIA_OPTION_3_ME</vt:lpstr>
      <vt:lpstr>OBJECTIVE_PASSENGER_DEMAND_SHARE_SLOVENIA_OPTION_1_ME</vt:lpstr>
      <vt:lpstr>OBJECTIVE_PASSENGER_DEMAND_SHARE_SLOVENIA_OPTION_2_ME</vt:lpstr>
      <vt:lpstr>OBJECTIVE_PASSENGER_DEMAND_SHARE_SLOVENIA_OPTION_3_ME</vt:lpstr>
      <vt:lpstr>OBJECTIVE_PASSENGER_DEMAND_SHARE_SPAIN_OPTION_1_ME</vt:lpstr>
      <vt:lpstr>OBJECTIVE_PASSENGER_DEMAND_SHARE_SPAIN_OPTION_2_ME</vt:lpstr>
      <vt:lpstr>OBJECTIVE_PASSENGER_DEMAND_SHARE_SPAIN_OPTION_3_ME</vt:lpstr>
      <vt:lpstr>OBJECTIVE_PASSENGER_DEMAND_SHARE_SWEDEN_OPTION_1_ME</vt:lpstr>
      <vt:lpstr>OBJECTIVE_PASSENGER_DEMAND_SHARE_SWEDEN_OPTION_2_ME</vt:lpstr>
      <vt:lpstr>OBJECTIVE_PASSENGER_DEMAND_SHARE_SWEDEN_OPTION_3_ME</vt:lpstr>
      <vt:lpstr>OBJECTIVE_PASSENGER_DEMAND_SHARE_UK_OPTION_1_ME</vt:lpstr>
      <vt:lpstr>OBJECTIVE_PASSENGER_DEMAND_SHARE_UK_OPTION_2_ME</vt:lpstr>
      <vt:lpstr>OBJECTIVE_PASSENGER_DEMAND_SHARE_UK_OPTION_3_ME</vt:lpstr>
      <vt:lpstr>OBJECTIVE_PASSENGER_DEMAND_SHARE_USMCA_OPTION_1_ME</vt:lpstr>
      <vt:lpstr>OBJECTIVE_PASSENGER_DEMAND_SHARE_USMCA_OPTION_2_ME</vt:lpstr>
      <vt:lpstr>OBJECTIVE_PASSENGER_DEMAND_SHARE_USMCA_OPTION_3_ME</vt:lpstr>
      <vt:lpstr>OBJECTIVE_PERCENTAGE_FE_GAS_SUBSTITUTED_BY_H2_GASES_BASED_FUEL_SP</vt:lpstr>
      <vt:lpstr>OBJECTIVE_PERCENTAGE_FE_LIQUID_SUBSTITUTED_BY_H2_LIQUIDS_BASED_FUEL_SP</vt:lpstr>
      <vt:lpstr>OBJECTIVE_REDUCTION_TRANSPORT_DEMAND_1PT_1PTM_SP</vt:lpstr>
      <vt:lpstr>OBJECTIVE_REDUCTION_TRANSPORT_DEMAND_1PTM_SP</vt:lpstr>
      <vt:lpstr>'energy-transport'!OBJECTIVE_REDUCTION_TRANSPORT_DEMAND_SP</vt:lpstr>
      <vt:lpstr>'energy-transport'!OBJECTIVE_SC_SP</vt:lpstr>
      <vt:lpstr>OBJECTIVE_SC_SP</vt:lpstr>
      <vt:lpstr>land_and_water!OBJECTIVE_SOIL_MANAGEMENT_IN_GRASSLANDS_SP</vt:lpstr>
      <vt:lpstr>land_and_water!OBJECTIVE_SOLAR_LAND_FROM_OTHERS</vt:lpstr>
      <vt:lpstr>land_and_water!OBJECTIVE_URBAN_LAND_DENSITY_SP</vt:lpstr>
      <vt:lpstr>land_and_water!OBJECTIVE_WATER_EFFICIENCY_SP</vt:lpstr>
      <vt:lpstr>land_and_water!OBJECTIVE_WOOD_FOR_ENERGY_SP</vt:lpstr>
      <vt:lpstr>materials!OIL_RESOURCE_ESTIMATION_HIGH_SP</vt:lpstr>
      <vt:lpstr>materials!OIL_RESOURCE_ESTIMATION_LOW_SP</vt:lpstr>
      <vt:lpstr>materials!OIL_RESOURCE_ESTIMATION_MED_SP</vt:lpstr>
      <vt:lpstr>materials!OIL_User_defines</vt:lpstr>
      <vt:lpstr>materials!OPEC_OIL_TARGET_PRICE_SP</vt:lpstr>
      <vt:lpstr>materials!OPEC_TARGET_PRICE_HIGH</vt:lpstr>
      <vt:lpstr>materials!OPEC_TARGET_PRICE_LOW</vt:lpstr>
      <vt:lpstr>materials!OPEC_TARGET_PRICE_MED</vt:lpstr>
      <vt:lpstr>materials!OPEC_TARGET_PRICE_OTHER</vt:lpstr>
      <vt:lpstr>OPTION_1_POLICY_OBJECTIVE_CROPLAND_PROTECTION_ME</vt:lpstr>
      <vt:lpstr>OPTION_1_POLICY_OBJECTIVE_MANAGED_FOREST_PROTECTION_SP</vt:lpstr>
      <vt:lpstr>OPTION_1_POLICY_OBJECTIVE_PRIMARY_FOREST_PROTECTION_SP</vt:lpstr>
      <vt:lpstr>OPTION_2_POLICY_OBJECTIVE_CROPLAND_PROTECTION_ME</vt:lpstr>
      <vt:lpstr>OPTION_2_POLICY_OBJECTIVE_MANAGED_FOREST_PROTECTION_SP</vt:lpstr>
      <vt:lpstr>OPTION_2_POLICY_OBJECTIVE_PRIMARY_FOREST_PROTECTION_SP</vt:lpstr>
      <vt:lpstr>OPTION_3_POLICY_OBJECTIVE_CROPLAND_PROTECTION_ME</vt:lpstr>
      <vt:lpstr>OPTION_3_POLICY_OBJECTIVE_MANAGED_FOREST_PROTECTION_SP</vt:lpstr>
      <vt:lpstr>OPTION_3_POLICY_OBJECTIVE_PRIMARY_FOREST_PROTECTION_SP</vt:lpstr>
      <vt:lpstr>materials!P_recycling_minerals_alternative_technologies_RES_elec_EV_batteries</vt:lpstr>
      <vt:lpstr>materials!P_recycling_minerals_Rest</vt:lpstr>
      <vt:lpstr>PERCENTAGE_EMIGRATIONS_SP</vt:lpstr>
      <vt:lpstr>land_and_water!PLANT_BASED_100_DIET_PATTERN_OF_POLICY_DIETS_SP</vt:lpstr>
      <vt:lpstr>land_and_water!PLANT_BASED_50_PERCENT_DIET_PATTERN_OF_POLICY_DIETS_SP</vt:lpstr>
      <vt:lpstr>land_and_water!POLICY_LAND_PROTECTION_FROM_SOLAR_PV_SP</vt:lpstr>
      <vt:lpstr>land_and_water!POLICY_MAXIMUM_SHARE_SOLAR_URBAN_SP</vt:lpstr>
      <vt:lpstr>land_and_water!POLICY_OBJECTIVE_AFFORESTATION_SP</vt:lpstr>
      <vt:lpstr>land_and_water!POLICY_OBJECTIVE_CROPLAND_PROTECTION_SP</vt:lpstr>
      <vt:lpstr>land_and_water!POLICY_OBJECTIVE_GRASSLAND_PROTECTION_SP</vt:lpstr>
      <vt:lpstr>land_and_water!POLICY_OBJECTIVE_INDUSTRIAL_AGRICULTURE_SP</vt:lpstr>
      <vt:lpstr>land_and_water!POLICY_OBJECTIVE_MANAGED_FOREST_PROTECTION_SP</vt:lpstr>
      <vt:lpstr>land_and_water!POLICY_OBJECTIVE_NATURAL_LAND_PROTECTION_SP</vt:lpstr>
      <vt:lpstr>land_and_water!POLICY_OBJECTIVE_PRIMARY_FOREST_PROTECTION_SP</vt:lpstr>
      <vt:lpstr>land_and_water!POLICY_OBJECTIVE_REGENERATIVE_AGRICULTURE_SP</vt:lpstr>
      <vt:lpstr>land_and_water!POLICY_OBJECTIVE_TRADITIONAL_AGRICULTURE_SP</vt:lpstr>
      <vt:lpstr>land_and_water!POLICY_OBJETIVE_BUFFALO_MANURE_SYSTEM_SP</vt:lpstr>
      <vt:lpstr>land_and_water!POLICY_OBJETIVE_DAIRY_CATTLE_MANURE_SYSTEM_SP</vt:lpstr>
      <vt:lpstr>land_and_water!POLICY_OBJETIVE_OTHER_CATTLE_MANURE_SYSTEM_SP</vt:lpstr>
      <vt:lpstr>land_and_water!POLICY_OBJETIVE_SWINE_MANURE_SYSTEM_SP</vt:lpstr>
      <vt:lpstr>land_and_water!POLICY_OF_DIET_PATTERNS_SELECTED</vt:lpstr>
      <vt:lpstr>land_and_water!POLICY_OF_GRASSLAND_MANAGEMENT_SELECTED</vt:lpstr>
      <vt:lpstr>land_and_water!POLICY_OF_SOLARLAND_MANAGEMENT_SELECTED</vt:lpstr>
      <vt:lpstr>land_and_water!POLICY_SWITCH_AFFORESTATION_SP</vt:lpstr>
      <vt:lpstr>land_and_water!POLICY_SWITCH_CROPLAND_PROTECTION_SP</vt:lpstr>
      <vt:lpstr>land_and_water!POLICY_SWITCH_FOREST_PLANTATIONS_SP</vt:lpstr>
      <vt:lpstr>land_and_water!POLICY_SWITCH_GRASSLAND_PROTECTION_SP</vt:lpstr>
      <vt:lpstr>land_and_water!POLICY_SWITCH_INDUSTRIAL_AGRICULTURE_SP</vt:lpstr>
      <vt:lpstr>land_and_water!POLICY_SWITCH_MANAGED_FOREST_PROTECTION_SP</vt:lpstr>
      <vt:lpstr>land_and_water!POLICY_SWITCH_NATURAL_LAND_PROTECTION_SP</vt:lpstr>
      <vt:lpstr>land_and_water!POLICY_SWITCH_PRIMARY_FOREST_PROTECTION_SP</vt:lpstr>
      <vt:lpstr>land_and_water!POLICY_SWITCH_REGENERATIVE_AGRICULTURE_SP</vt:lpstr>
      <vt:lpstr>land_and_water!POLICY_SWITCH_TRADITIONAL_AGRICULTURE_SP</vt:lpstr>
      <vt:lpstr>land_and_water!POLICY_YEAR_FINAL_AFFORESTATION_SP</vt:lpstr>
      <vt:lpstr>land_and_water!POLICY_YEAR_FINAL_CROPLAND_PROTECTION_SP</vt:lpstr>
      <vt:lpstr>land_and_water!POLICY_YEAR_FINAL_GRASSLAND_PROTECTION_SP</vt:lpstr>
      <vt:lpstr>land_and_water!POLICY_YEAR_FINAL_INDUSTRIAL_AGRICULTURE_SP</vt:lpstr>
      <vt:lpstr>land_and_water!POLICY_YEAR_FINAL_MANAGED_FOREST_PROTECTION_SP</vt:lpstr>
      <vt:lpstr>land_and_water!POLICY_YEAR_FINAL_NATURAL_LAND_PROTECTION_SP</vt:lpstr>
      <vt:lpstr>land_and_water!POLICY_YEAR_FINAL_PRIMARY_FOREST_PROTECTION_SP</vt:lpstr>
      <vt:lpstr>land_and_water!POLICY_YEAR_FINAL_REGENERATIVE_AGRICULTURE_SP</vt:lpstr>
      <vt:lpstr>land_and_water!POLICY_YEAR_FINAL_TRADITIONAL_AGRICULTURE_SP</vt:lpstr>
      <vt:lpstr>land_and_water!POLICY_YEAR_INITIAL_AFFORESTATION_SP</vt:lpstr>
      <vt:lpstr>land_and_water!POLICY_YEAR_INITIAL_CROPLAND_PROTECTION_SP</vt:lpstr>
      <vt:lpstr>land_and_water!POLICY_YEAR_INITIAL_GRASSLAND_PROTECTION_SP</vt:lpstr>
      <vt:lpstr>land_and_water!POLICY_YEAR_INITIAL_INDUSTRIAL_AGRICULTURE_SP</vt:lpstr>
      <vt:lpstr>land_and_water!POLICY_YEAR_INITIAL_MANAGED_FOREST_PROTECTION_SP</vt:lpstr>
      <vt:lpstr>land_and_water!POLICY_YEAR_INITIAL_NATURAL_LAND_PROTECTION_SP</vt:lpstr>
      <vt:lpstr>land_and_water!POLICY_YEAR_INITIAL_PRIMARY_FOREST_PROTECTION_SP</vt:lpstr>
      <vt:lpstr>land_and_water!POLICY_YEAR_INITIAL_REGENERATIVE_AGRICULTURE_SP</vt:lpstr>
      <vt:lpstr>land_and_water!POLICY_YEAR_INITIAL_TRADITIONAL_AGRICULTURE_SP</vt:lpstr>
      <vt:lpstr>land_and_water!PRIMARY_FOREST_PROTECTION_SP</vt:lpstr>
      <vt:lpstr>land_and_water!PRIORITIES_OF_LAND_PRODUCTS_DISTRIBUTION_AMONG_REGIONS_SP</vt:lpstr>
      <vt:lpstr>land_and_water!PRIORITIES_OF_LAND_PRODUCTS_DISTRIBUTION_REGIONS</vt:lpstr>
      <vt:lpstr>land_and_water!PRIORITIES_OF_LAND_USE_CHANGE_SP</vt:lpstr>
      <vt:lpstr>land_and_water!PRIORITIES_OF_LAND_USE_CROPLAND_RAINFED</vt:lpstr>
      <vt:lpstr>land_and_water!PRIORITIES_OF_LAND_USE_FOREST_MANAGED</vt:lpstr>
      <vt:lpstr>land_and_water!PRIORITIES_OF_LAND_USE_FOREST_PLANTATIONS</vt:lpstr>
      <vt:lpstr>land_and_water!PRIORITIES_OF_LAND_USE_SOLAR_LAND</vt:lpstr>
      <vt:lpstr>energy!PROSUP_CAPACITY_EXPANSION_ALLOCATION_POLICY_PWIDTH_SP</vt:lpstr>
      <vt:lpstr>energy!PROSUP_CAPACITY_EXPANSION_POLICY_WEIGHT_SP</vt:lpstr>
      <vt:lpstr>energy!PROSUP_FLEXOPT_CAPACITY_EXPANSION_POLICY_PRIORITIES_SP</vt:lpstr>
      <vt:lpstr>energy!PROSUP_P2H_SP</vt:lpstr>
      <vt:lpstr>energy!PROTRA_CAPACITY_EXPANSION_POLICY_WEIGHT_SP</vt:lpstr>
      <vt:lpstr>energy!PROTRA_CAPACITY_EXPANSION_PRIORITIES_POLICY_WEIGHT_SP</vt:lpstr>
      <vt:lpstr>PROTRA_CAPACITY_EXPANSION_PRIORITIES_VECTOR_1NRG_1R_SP</vt:lpstr>
      <vt:lpstr>PROTRA_CAPACITY_EXPANSION_PRIORITIES_VECTOR_1R_SP</vt:lpstr>
      <vt:lpstr>energy!PROTRA_CAPACITY_EXPANSION_PRIORITIES_VECTOR_SP</vt:lpstr>
      <vt:lpstr>energy!PROTRA_UTILIZATION_ALLOCATION_PRIORITIES_SP</vt:lpstr>
      <vt:lpstr>energy!PROTRA_UTILIZATION_PRIORITIES_POLICY_WEIGHT_SP</vt:lpstr>
      <vt:lpstr>energy!PROTRA_UTILIZATION_PRIORITIES_POLICYWEIGHT_S</vt:lpstr>
      <vt:lpstr>energy!PROTRA_UTILIZATION_PRIORITIES_POLICYWEIGHT_SP</vt:lpstr>
      <vt:lpstr>'energy-data'!PV_PANEL_EFFICIENCY_C_Si_Mono</vt:lpstr>
      <vt:lpstr>energy!PV_PANEL_EFFICIENCY_C_Si_Mono_USER_DEFINED</vt:lpstr>
      <vt:lpstr>energy!PWIDTH_PROTRA_CAPACITY_EXPANSION_PRIORITIES_VECTOR_SP</vt:lpstr>
      <vt:lpstr>energy!PWIDTH_PROTRA_UTILIZATION_ALLOCATION_POLICY_PRIORITIES_SP</vt:lpstr>
      <vt:lpstr>economy!RATIO_BASIC_INCOME_TO_AVERAGE_DISPOSABLE_INCOME_SP</vt:lpstr>
      <vt:lpstr>energy!RATIO_MAXIMUM_PROFLEX_EXPANSION_SP</vt:lpstr>
      <vt:lpstr>RATIO_OF_MAXIMUM_ANUAL_LOAN_PAYMENT_OVER_DISPOSABLE_INCOME_S</vt:lpstr>
      <vt:lpstr>RATIO_OF_MAXIMUM_ANUAL_LOAN_PAYMENT_OVER_DISPOSABLE_INCOME_SP</vt:lpstr>
      <vt:lpstr>demography_data!RealSSP1</vt:lpstr>
      <vt:lpstr>demography_data!RealSSP2</vt:lpstr>
      <vt:lpstr>demography_data!RealSSP3</vt:lpstr>
      <vt:lpstr>demography_data!RealSSP4</vt:lpstr>
      <vt:lpstr>demography_data!RealSSP5</vt:lpstr>
      <vt:lpstr>materials!Recycling_rates_alternative_technologies_all_materials</vt:lpstr>
      <vt:lpstr>materials!Recycling_rates_by_mineral_starting_year</vt:lpstr>
      <vt:lpstr>materials!Recycling_rates_by_mineral_target_year</vt:lpstr>
      <vt:lpstr>materials!REDUCTION_MATERIAL_INTENSITY_PV_REST_OF_MATERIALS_SP</vt:lpstr>
      <vt:lpstr>materials!REDUCTION_MINERAL_DEMAND_PV_SI_SP</vt:lpstr>
      <vt:lpstr>materials!REDUCTION_MINERAL_DEMAND_PV_TIN_SP</vt:lpstr>
      <vt:lpstr>materials!REDUCTION_RATE_MATERIAL_INTENSITY_PV_PANELS_SP</vt:lpstr>
      <vt:lpstr>'energy-transport'!REDUCTION_TRANSPORT_DEMAND_SP</vt:lpstr>
      <vt:lpstr>materials!Rest_of_the_economy_current_rates_all_materials</vt:lpstr>
      <vt:lpstr>materials!RURR_URANIUM_USER_DEFINED_SP</vt:lpstr>
      <vt:lpstr>'energy-transport'!SC_SP</vt:lpstr>
      <vt:lpstr>SC_SP</vt:lpstr>
      <vt:lpstr>demography!SCEN_FERTILITY</vt:lpstr>
      <vt:lpstr>demography_data!SCEN_FERTILITY_AVERAGE</vt:lpstr>
      <vt:lpstr>demography_data!SCEN_FERTILITY_MAXIMUM</vt:lpstr>
      <vt:lpstr>demography_data!SCEN_FERTILITY_MINIMUM</vt:lpstr>
      <vt:lpstr>data_model_explorer!SCENARIO_AFFORESTATION_OPTION_1_ME</vt:lpstr>
      <vt:lpstr>data_model_explorer!SCENARIO_AFFORESTATION_OPTION_2_ME</vt:lpstr>
      <vt:lpstr>data_model_explorer!SCENARIO_AFFORESTATION_OPTION_3_ME</vt:lpstr>
      <vt:lpstr>SCENARIO_BASELINE_OPTION_2_ME</vt:lpstr>
      <vt:lpstr>SCENARIO_BUFFALO_MANURE_MANAGEMENT_SYSTEM_OPTION_1_ME</vt:lpstr>
      <vt:lpstr>SCENARIO_BUFFALO_MANURE_MANAGEMENT_SYSTEM_OPTION_2_ME</vt:lpstr>
      <vt:lpstr>SCENARIO_BUFFALO_MANURE_MANAGEMENT_SYSTEM_OPTION_3_ME</vt:lpstr>
      <vt:lpstr>SCENARIO_CLIMATE_SENSITIVITY_OPTION_1_ME</vt:lpstr>
      <vt:lpstr>SCENARIO_CLIMATE_SENSITIVITY_OPTION_2_ME</vt:lpstr>
      <vt:lpstr>SCENARIO_CLIMATE_SENSITIVITY_OPTION_3_ME</vt:lpstr>
      <vt:lpstr>SCENARIO_DAIRY_CATTLE_MANURE_MANAGEMENT_SYSTEM_OPTION_1_ME</vt:lpstr>
      <vt:lpstr>SCENARIO_DAIRY_CATTLE_MANURE_MANAGEMENT_SYSTEM_OPTION_2_ME</vt:lpstr>
      <vt:lpstr>SCENARIO_DAIRY_CATTLE_MANURE_MANAGEMENT_SYSTEM_OPTION_3_ME</vt:lpstr>
      <vt:lpstr>SCENARIO_DAIRY_CATTLE_MANURE_MANAGEMENT_SYSTEMS_OPTION_1_ME</vt:lpstr>
      <vt:lpstr>SCENARIO_DEBT_INTEREST_RATE_TARGET_OPTION_1_ME</vt:lpstr>
      <vt:lpstr>SCENARIO_DEBT_INTEREST_RATE_TARGET_OPTION_2_ME</vt:lpstr>
      <vt:lpstr>SCENARIO_DEBT_INTEREST_RATE_TARGET_OPTION_3_ME</vt:lpstr>
      <vt:lpstr>data_model_explorer!SCENARIO_ENERGY_EFFICIENCY_OPTION_1_ME</vt:lpstr>
      <vt:lpstr>data_model_explorer!SCENARIO_ENERGY_EFFICIENCY_OPTION_2_ME</vt:lpstr>
      <vt:lpstr>data_model_explorer!SCENARIO_ENERGY_EFFICIENCY_OPTION_3_ME</vt:lpstr>
      <vt:lpstr>data_model_explorer!SCENARIO_FERTILITY_RATES_OPTION_1_ME</vt:lpstr>
      <vt:lpstr>data_model_explorer!SCENARIO_FERTILITY_RATES_OPTION_2_ME</vt:lpstr>
      <vt:lpstr>data_model_explorer!SCENARIO_FERTILITY_RATES_OPTION_3_ME</vt:lpstr>
      <vt:lpstr>SCENARIO_FINAL_GENDER_PARITY_INDEX_HIGH_OPTION_1_ME</vt:lpstr>
      <vt:lpstr>SCENARIO_FINAL_GENDER_PARITY_INDEX_HIGH_OPTION_2_ME</vt:lpstr>
      <vt:lpstr>SCENARIO_FINAL_GENDER_PARITY_INDEX_HIGH_OPTION_3_ME</vt:lpstr>
      <vt:lpstr>SCENARIO_FINAL_GENDER_PARITY_INDEX_MEDIUM_OPTION_1_ME</vt:lpstr>
      <vt:lpstr>SCENARIO_FINAL_GENDER_PARITY_INDEX_MEDIUM_OPTION_2_ME</vt:lpstr>
      <vt:lpstr>SCENARIO_FINAL_GENDER_PARITY_INDEX_MEDIUM_OPTION_3_ME</vt:lpstr>
      <vt:lpstr>SCENARIO_FLEXITARIANA_OPTION_1_ME</vt:lpstr>
      <vt:lpstr>SCENARIO_FOREST_OVEREXPLOITATION_OPTION_1_ME</vt:lpstr>
      <vt:lpstr>SCENARIO_FOREST_OVEREXPLOITATION_OPTION_2_ME</vt:lpstr>
      <vt:lpstr>SCENARIO_FOREST_OVEREXPLOITATION_OPTION_3_ME</vt:lpstr>
      <vt:lpstr>data_model_explorer!SCENARIO_GOVERMENT_AVERAGE_SP</vt:lpstr>
      <vt:lpstr>data_model_explorer!SCENARIO_GOVERMENT_AVERAGES_SP</vt:lpstr>
      <vt:lpstr>data_model_explorer!SCENARIO_GOVERMENT_MAXIMUM_SP</vt:lpstr>
      <vt:lpstr>data_model_explorer!SCENARIO_GOVERMENT_MINIMUM_SP</vt:lpstr>
      <vt:lpstr>data_model_explorer!SCENARIO_GOVERMENT_OPTION_1_ME</vt:lpstr>
      <vt:lpstr>data_model_explorer!SCENARIO_GOVERMENT_OPTION_2_ME</vt:lpstr>
      <vt:lpstr>data_model_explorer!SCENARIO_GOVERMENT_OPTION_3_ME</vt:lpstr>
      <vt:lpstr>data_model_explorer!SCENARIO_LAND_PROTECTION_OPTION_1_ME</vt:lpstr>
      <vt:lpstr>data_model_explorer!SCENARIO_LAND_PROTECTION_OPTION_2_ME</vt:lpstr>
      <vt:lpstr>data_model_explorer!SCENARIO_LAND_PROTECTION_OPTION_3_ME</vt:lpstr>
      <vt:lpstr>SCENARIO_OBJECTIVE_PERCENTAGE_FE_LIQUID_SUBSTITUTED_BY_H2_SYNTHETIC_LIQUID_OPTION_1_ME</vt:lpstr>
      <vt:lpstr>SCENARIO_OBJECTIVE_PERCENTAGE_FE_LIQUID_SUBSTITUTED_BY_H2_SYNTHETIC_LIQUID_OPTION_2_ME</vt:lpstr>
      <vt:lpstr>SCENARIO_OBJECTIVE_PERCENTAGE_FE_LIQUID_SUBSTITUTED_BY_H2_SYNTHETIC_LIQUID_OPTION_3_ME</vt:lpstr>
      <vt:lpstr>SCENARIO_OIL_RESOURCE_OPTION_1_ME</vt:lpstr>
      <vt:lpstr>SCENARIO_OIL_RESOURCE_OPTION_2_ME</vt:lpstr>
      <vt:lpstr>SCENARIO_OIL_RESOURCE_OPTION_3_ME</vt:lpstr>
      <vt:lpstr>SCENARIO_OTHER_CATTLE_MANURE_MANAGEMENT_SYSTEM_OPTION_1_ME</vt:lpstr>
      <vt:lpstr>SCENARIO_OTHER_CATTLE_MANURE_MANAGEMENT_SYSTEM_OPTION_2_ME</vt:lpstr>
      <vt:lpstr>SCENARIO_OTHER_CATTLE_MANURE_MANAGEMENT_SYSTEM_OPTION_3_ME</vt:lpstr>
      <vt:lpstr>data_model_explorer!SCENARIO_PASSENGER_TRANSPORT_DEMAND_OPTION_1_ME</vt:lpstr>
      <vt:lpstr>data_model_explorer!SCENARIO_PASSENGER_TRANSPORT_DEMAND_OPTION_2_ME</vt:lpstr>
      <vt:lpstr>data_model_explorer!SCENARIO_PASSENGER_TRANSPORT_DEMAND_OPTION_3_ME</vt:lpstr>
      <vt:lpstr>SCENARIO_PLANT_BASED_100_OPTION_3_ME</vt:lpstr>
      <vt:lpstr>data_model_explorer!SCENARIO_PROTRA_EXPANSION_OPTION_1_ME</vt:lpstr>
      <vt:lpstr>data_model_explorer!SCENARIO_PROTRA_EXPANSION_OPTION_2_ME</vt:lpstr>
      <vt:lpstr>data_model_explorer!SCENARIO_PROTRA_EXPANSION_OPTION_3_ME</vt:lpstr>
      <vt:lpstr>data_model_explorer!SCENARIO_RATIO_OF_MAXIMUM_OPTION_1_ME</vt:lpstr>
      <vt:lpstr>data_model_explorer!SCENARIO_RATIO_OF_MAXIMUM_OPTION_2_ME</vt:lpstr>
      <vt:lpstr>data_model_explorer!SCENARIO_RATIO_OF_MAXIMUM_OPTION_3_ME</vt:lpstr>
      <vt:lpstr>SCENARIO_RCP_OPTION_1_ME</vt:lpstr>
      <vt:lpstr>SCENARIO_RCP_OPTION_2_ME</vt:lpstr>
      <vt:lpstr>SCENARIO_RCP_OPTION_3_ME</vt:lpstr>
      <vt:lpstr>SCENARIO_RCP_OPTION_4_ME</vt:lpstr>
      <vt:lpstr>SCENARIO_SELECT_CHANGE_TO_REGENERATIVE_AGRICULTURE_OPTION_1_ME</vt:lpstr>
      <vt:lpstr>SCENARIO_SELECT_CHANGE_TO_REGENERATIVE_AGRICULTURE_OPTION_2_ME</vt:lpstr>
      <vt:lpstr>SCENARIO_SELECT_CHANGE_TO_REGENERATIVE_AGRICULTURE_OPTION_3_ME</vt:lpstr>
      <vt:lpstr>SCENARIO_SELECT_RCP_GHG_EMISSIONS_OPTION_1_ME</vt:lpstr>
      <vt:lpstr>SCENARIO_SELECT_RCP_GHG_EMISSIONS_OPTION_2_ME</vt:lpstr>
      <vt:lpstr>SCENARIO_SELECT_RCP_GHG_EMISSIONS_OPTION_3_ME</vt:lpstr>
      <vt:lpstr>SCENARIO_SELECT_RCP_GHG_EMISSIONS_OPTION_4_ME</vt:lpstr>
      <vt:lpstr>SCENARIO_SHARE_DIETS_ME</vt:lpstr>
      <vt:lpstr>SCENARIO_SWINE_MANURE_MANAGEMENT_SYSTEM_OPTION_1_ME</vt:lpstr>
      <vt:lpstr>SCENARIO_SWINE_MANURE_MANAGEMENT_SYSTEM_OPTION_2_ME</vt:lpstr>
      <vt:lpstr>SCENARIO_SWINE_MANURE_MANAGEMENT_SYSTEM_OPTION_3_ME</vt:lpstr>
      <vt:lpstr>SCENARIO_TARGET_SHARE_BIOENERGY_IN_FOSSIL_LIQUIDS_AND_GASES_OPTION_1_ME</vt:lpstr>
      <vt:lpstr>SCENARIO_TARGET_SHARE_BIOENERGY_IN_FOSSIL_LIQUIDS_AND_GASES_OPTION_2_ME</vt:lpstr>
      <vt:lpstr>SCENARIO_TARGET_SHARE_BIOENERGY_IN_FOSSIL_LIQUIDS_AND_GASES_OPTION_3_ME</vt:lpstr>
      <vt:lpstr>SCENARIO_TRANSPORT_DEMAND_MODAL_OPTION_1_ME</vt:lpstr>
      <vt:lpstr>SCENARIO_TRANSPORT_DEMAND_MODAL_OPTION_2_ME</vt:lpstr>
      <vt:lpstr>SCENARIO_TRANSPORT_DEMAND_MODAL_OPTION_3_ME</vt:lpstr>
      <vt:lpstr>SCENARIO_URANIUM_MAXIMUM_SUPPLY_CURVE_OPTION_1_ME</vt:lpstr>
      <vt:lpstr>SCENARIO_URANIUM_MAXIMUM_SUPPLY_CURVE_OPTION_2_ME</vt:lpstr>
      <vt:lpstr>SCENARIO_URANIUM_MAXIMUM_SUPPLY_CURVE_OPTION_3_ME</vt:lpstr>
      <vt:lpstr>data_model_explorer!SCENARIO_WORKING_TIME_OPTION_1_ME</vt:lpstr>
      <vt:lpstr>data_model_explorer!SCENARIO_WORKING_TIME_OPTION_2_ME</vt:lpstr>
      <vt:lpstr>data_model_explorer!SCENARIO_WORKING_TIME_OPTION_3_ME</vt:lpstr>
      <vt:lpstr>SELECT_AFFORESTATION_ME</vt:lpstr>
      <vt:lpstr>energy!SELECT_AVAILABILITY_UNMATURE_ENERGY_TECHNOLOGIES_SP</vt:lpstr>
      <vt:lpstr>SELECT_BROWN_COAL_RESOURCE_ESTIMATION_SP</vt:lpstr>
      <vt:lpstr>energy!SELECT_CAPACITY_INVESTMENT_COST_DEVELOPMENT_SP</vt:lpstr>
      <vt:lpstr>SELECT_CHANGE_TO_REGENERATIVE_AGRICULTURE_ME</vt:lpstr>
      <vt:lpstr>economy!SELECT_CLIMATE_CHANGE_IMPACT_UNCERTAINTY_SCENARIO_SP</vt:lpstr>
      <vt:lpstr>economy!SELECT_CLIMATE_CHANGE_IMPACT_UNCERTAINTY_SCENARIO_SP_</vt:lpstr>
      <vt:lpstr>economy!SELECT_CLIMATE_CHANGE_IMPACTS_REMOVE_EXTRAPOLATIONS_SP</vt:lpstr>
      <vt:lpstr>economy!SELECT_CLIMATE_CHANGE_IMPACTS_SENSITIVITY_SP</vt:lpstr>
      <vt:lpstr>economy!SELECT_CLIMATE_HAZARD_SP</vt:lpstr>
      <vt:lpstr>economy!SELECT_CLIMATE_HAZARDS_SP</vt:lpstr>
      <vt:lpstr>SELECT_CLIMATE_SENSITIVITY_ME</vt:lpstr>
      <vt:lpstr>SELECT_DEBT_INTEREST_RATE_TARGET_ME</vt:lpstr>
      <vt:lpstr>SELECT_ENERGY_EFFICIENCY_ANNUAL_IMPROVEMENT_ME</vt:lpstr>
      <vt:lpstr>energy!SELECT_EROI_MIN_POTENTIAL_WIND_SOLAR_SP</vt:lpstr>
      <vt:lpstr>SELECT_FERTILITY_RATES_ME</vt:lpstr>
      <vt:lpstr>energy!SELECT_FINAL_ENERGY_SUBSTITUTION_SP</vt:lpstr>
      <vt:lpstr>SELECT_FINAL_GENDER_PARITY_INDEX_ME</vt:lpstr>
      <vt:lpstr>SELECT_FORESTRY_SELF_SUFFICIENCY</vt:lpstr>
      <vt:lpstr>materials!SELECT_GAS_RESPOURCE_ESTIMATION_SP</vt:lpstr>
      <vt:lpstr>inputs_model_explorer!SELECT_GENDER_PARITY_INDEX_TARGET_MODEL_EXPLORER</vt:lpstr>
      <vt:lpstr>SELECT_GOVERNMENT_BUDGET_BALANCE_TO_GDP_OBJECTIVE_TARGET_ME</vt:lpstr>
      <vt:lpstr>inputs_model_explorer!SELECT_GOVERNMENT_BUDGET_BALANCE_TO_GDP_OBJECTIVE_TARGET_SP</vt:lpstr>
      <vt:lpstr>SELECT_GWP_TIME_FRAME_SP</vt:lpstr>
      <vt:lpstr>SELECT_HARD_COAL_RESOURCE_ESTIMATION_SP</vt:lpstr>
      <vt:lpstr>economy!SELECT_LABOUR_PRODUCTIVITY_VARIATION_SP</vt:lpstr>
      <vt:lpstr>SELECT_LAND_PROTECTION_BY_POLICY_ME</vt:lpstr>
      <vt:lpstr>SELECT_MANURE_MANAGEMENT_SYSTEM_ME</vt:lpstr>
      <vt:lpstr>SELECT_OIL_RESOURCE_ME</vt:lpstr>
      <vt:lpstr>materials!SELECT_OIL_RESPOURCE_ESTIMATION_SP</vt:lpstr>
      <vt:lpstr>SELECT_PASSENGER_TRANSPORT_DEMAND_MODAL_SHARE_ME</vt:lpstr>
      <vt:lpstr>SELECT_PERCENTAGE_FE_LIQUID_SUBSTITUTED_BY_H2_SYNTHETIC_LIQUID_ME</vt:lpstr>
      <vt:lpstr>economy!SELECT_POLICY_FINANCE_BASIC_INCOME_SP</vt:lpstr>
      <vt:lpstr>SELECT_PROTRA_CAPACITY_EXPANSION_PRIORITIES_VECTOR_ME</vt:lpstr>
      <vt:lpstr>energy!SELECT_PROTRA_RES_POTENTIALS_SP</vt:lpstr>
      <vt:lpstr>SELECT_RCP_FOR_EXOGENOUS_GHG_EMISSIONS_ME</vt:lpstr>
      <vt:lpstr>SELECT_RCP_FOR_EXOGENOUS_GHG_EMISSIONS_SP</vt:lpstr>
      <vt:lpstr>SELECT_RCP_GHG_EMISSIONS_ME</vt:lpstr>
      <vt:lpstr>SELECT_REDUCTION_PASSENGER_TRANSPORT_DEMAND_ME</vt:lpstr>
      <vt:lpstr>energy!SELECT_ROOFTOP_USE_SOLAR_TECHNOLOGIE_SP</vt:lpstr>
      <vt:lpstr>energy!SELECT_ROOFTOP_USE_SOLAR_TECHNOLOGIES_SP</vt:lpstr>
      <vt:lpstr>land_and_water!SELECT_SELECTION_MANAGEMENT_GRASSLAND_SP</vt:lpstr>
      <vt:lpstr>SELECT_SHARE_OF_CHANGE_TO_POLICY_DIET_ME</vt:lpstr>
      <vt:lpstr>SELECT_TARGET_SHARE_BIOENERGY_IN_FOSSIL_LIQUIDS_AND_GASES_ME</vt:lpstr>
      <vt:lpstr>SELECT_TRANSPORT_DEMAND_MODAL_SHARE_ME</vt:lpstr>
      <vt:lpstr>materials!SELECT_URANIUM_MAX_SUPPLY_CURVE_S</vt:lpstr>
      <vt:lpstr>materials!SELECT_URANIUM_MAX_SUPPLY_CURVE_SP</vt:lpstr>
      <vt:lpstr>SELECT_URANIUM_MAXIMUM_SUPPLY_CURVE_ME</vt:lpstr>
      <vt:lpstr>demography!SELECT_VARIATION_OF_AVERAGE_PEOPLE_PER_HOUSEHOLD_IN_NON_EU_REGIONS_SP</vt:lpstr>
      <vt:lpstr>SELECT_WORKING_TIME_VARIATION_ME</vt:lpstr>
      <vt:lpstr>SET_OPEC_SPARE_CAPACITY_BEFORE_AND_AFTER_SCENARIO_SP</vt:lpstr>
      <vt:lpstr>SET_OPEC_SPARE_CAPACITY_SP</vt:lpstr>
      <vt:lpstr>SHARE_FE_LIQUID_AND_GAS_SUBSTITUTED_BY_H2_SYNFUELS_SP</vt:lpstr>
      <vt:lpstr>land_and_water!SHARE_OF_CHANGE_TO_POLICY_DIET_INICIAL_VALUE_SP</vt:lpstr>
      <vt:lpstr>land_and_water!SHARE_OF_CHANGE_TO_POLICY_DIET_SP</vt:lpstr>
      <vt:lpstr>energy!SHARE_PV_INSTALLATIONS_SINGLE_FAMILY_VS_TOTAL_HOUSEHOLDS_BUILDINGS_SP</vt:lpstr>
      <vt:lpstr>energy!SHARE_PV_INSTALLATIONS_SINGLE_FAMILY_VS_TOTAL_HOUSEHOLDS_BUILDINGS_SP_x</vt:lpstr>
      <vt:lpstr>demography_data!SHARES_MIGRATION_SP</vt:lpstr>
      <vt:lpstr>demography!SLOPE_EU_HOUSEHOLDS_SP</vt:lpstr>
      <vt:lpstr>SLOPE_EVOLUTION_OF_EU27_HOUSEHOLDS_COMPOSITION</vt:lpstr>
      <vt:lpstr>land_and_water!SOIL_MANAGEMENT_IN_GRASSLANDS_SP</vt:lpstr>
      <vt:lpstr>land_and_water!SOLAR_LAND_FROM_OTHERS_SP</vt:lpstr>
      <vt:lpstr>'energy-data'!SOLAR_PV_ROOFTOP_POTENTIAL_C_Si_Mono_0PV_100TH_SP</vt:lpstr>
      <vt:lpstr>'energy-data'!SOLAR_PV_ROOFTOP_POTENTIAL_C_Si_Mono_100PV_0TH_SP</vt:lpstr>
      <vt:lpstr>'energy-data'!SOLAR_PV_ROOFTOP_POTENTIAL_C_Si_Mono_25PV_75TH_SP</vt:lpstr>
      <vt:lpstr>'energy-data'!SOLAR_PV_ROOFTOP_POTENTIAL_C_Si_Mono_50PV_50TH_SP</vt:lpstr>
      <vt:lpstr>'energy-data'!SOLAR_PV_ROOFTOP_POTENTIAL_C_Si_Mono_75PV_25TH_SP</vt:lpstr>
      <vt:lpstr>energy!SOLAR_PV_ROOFTOP_POTENTIAL_C_Si_Mono_USER_DEFINED_SP</vt:lpstr>
      <vt:lpstr>'energy-data'!SOLAR_THERMAL_ROOFTOP_POTENTIAL_0PV_100TH_SP</vt:lpstr>
      <vt:lpstr>'energy-data'!SOLAR_THERMAL_ROOFTOP_POTENTIAL_100PV_0TH_SP</vt:lpstr>
      <vt:lpstr>'energy-data'!SOLAR_THERMAL_ROOFTOP_POTENTIAL_25PV_75TH_SP</vt:lpstr>
      <vt:lpstr>'energy-data'!SOLAR_THERMAL_ROOFTOP_POTENTIAL_50PV_50TH_SP</vt:lpstr>
      <vt:lpstr>'energy-data'!SOLAR_THERMAL_ROOFTOP_POTENTIAL_75PV_25TH_SP</vt:lpstr>
      <vt:lpstr>energy!SOLAR_THERMAL_ROOFTOP_POTENTIAL_USER_DEFINED_SP</vt:lpstr>
      <vt:lpstr>land_and_water!SOLARLAND_MANAGEMENT_SP</vt:lpstr>
      <vt:lpstr>'energy-transport'!START_VALUE_V2G_SP</vt:lpstr>
      <vt:lpstr>START_VALUE_V2G_SP</vt:lpstr>
      <vt:lpstr>energy!START_YEAR_ENERGY_EFFICIENCY_ANNUAL_IMPROVEMENT_SP</vt:lpstr>
      <vt:lpstr>energy!START_YEAR_FINAL_ENERGY_SUBSTITUTION_SP</vt:lpstr>
      <vt:lpstr>START_YEAR_MIGRATIONS_SP</vt:lpstr>
      <vt:lpstr>materials!start_year_P_recycling_minerals_alt_technologies</vt:lpstr>
      <vt:lpstr>materials!start_year_P_recycling_minerals_Rest</vt:lpstr>
      <vt:lpstr>'energy-transport'!START_YEAR_V2G_SP</vt:lpstr>
      <vt:lpstr>START_YEAR_V2G_SP</vt:lpstr>
      <vt:lpstr>materials!Starting_in_the_year</vt:lpstr>
      <vt:lpstr>energy!STATIONARY_BATTERIES_MAXIMUM_SP_x</vt:lpstr>
      <vt:lpstr>economy!SWITCH_BASIC_INCOME_SP</vt:lpstr>
      <vt:lpstr>land_and_water!SWITCH_CROPS_FOR_ENERGY_SP</vt:lpstr>
      <vt:lpstr>land_and_water!SWITCH_DIET_CHANGE_SP</vt:lpstr>
      <vt:lpstr>land_and_water!SWITCH_EFFECT_OIL_AND_GAS_ON_AGRICULTURE_SP</vt:lpstr>
      <vt:lpstr>energy!SWITCH_FLEX_ELEC_DEMAND_SP</vt:lpstr>
      <vt:lpstr>SWITCH_FOREST_LOSS_LIMIT_SP</vt:lpstr>
      <vt:lpstr>land_and_water!SWITCH_FORESTRY_SELF_SUFFICIENCY_SP</vt:lpstr>
      <vt:lpstr>'energy-transport'!SWITCH_FUEL_CONSUMPTION_EFFICIENCY_CHANGE_SP</vt:lpstr>
      <vt:lpstr>SWITCH_GENDER_PARITY_INDEX_SP</vt:lpstr>
      <vt:lpstr>land_and_water!SWITCH_LAND_PRODUCTS_GLOBAL_POOL_SP</vt:lpstr>
      <vt:lpstr>economy!SWITCH_LIMIT_CONSUMPTION_ENERGY_OVER_TOTAL_NON_DURABLES_SP</vt:lpstr>
      <vt:lpstr>'energy-transport'!SWITCH_LOAD_FACTOR_MOD_SP</vt:lpstr>
      <vt:lpstr>economy!SWITCH_LOCKDOWN_EFFECT_ON_TRANSPORT_SP</vt:lpstr>
      <vt:lpstr>land_and_water!SWITCH_MANURE_MANAGEMENT_SYSTEM_SP</vt:lpstr>
      <vt:lpstr>demography!SWITCH_MIGRATION_SP</vt:lpstr>
      <vt:lpstr>SWITCH_MODEL_EXPLORER</vt:lpstr>
      <vt:lpstr>SWITCH_OPEC_SCENARIO_FOSSIL_FUEL_PAPER_SP</vt:lpstr>
      <vt:lpstr>SWITCH_POLICY_FLEXIBLE_ELECTROLYZERS_EXPANSION_SP</vt:lpstr>
      <vt:lpstr>land_and_water!SWITCH_POLICY_LAND_PROTECTION_FROM_SOLAR_PV_SP</vt:lpstr>
      <vt:lpstr>land_and_water!SWITCH_POLICY_MAXIMUM_SHARE_SOLAR_URBAN_SP</vt:lpstr>
      <vt:lpstr>SWITCH_POLICY_PERCENTAGE_FE_LIQUID_AND_GAS_SUBSTITUTED_BY_H2_LIQUIDS_AND_GASES_BASED_FUEL_SP</vt:lpstr>
      <vt:lpstr>energy!SWITCH_POLICY_SHARE_BIOENERGY_IN_TI_FOSSIL_LIQUIDS_AND_GASES_SP</vt:lpstr>
      <vt:lpstr>'energy-transport'!SWITCH_REDUCTION_TRANSPORT_DEMAND_SP</vt:lpstr>
      <vt:lpstr>'energy-transport'!SWITCH_SC_SP</vt:lpstr>
      <vt:lpstr>SWITCH_SC_SP</vt:lpstr>
      <vt:lpstr>land_and_water!SWITCH_SOIL_MANAGEMENT_IN_GRASSLANDS_SP</vt:lpstr>
      <vt:lpstr>land_and_water!SWITCH_SOLAR_LAND_FROM_OTHERS</vt:lpstr>
      <vt:lpstr>materials!SWITCH_TAX_RATE_ON_EXTRACTION_OF_RESOURCES_SP</vt:lpstr>
      <vt:lpstr>'energy-transport'!SWITCH_TRANSPORT_SHARE_SP</vt:lpstr>
      <vt:lpstr>land_and_water!SWITCH_URBAN_LAND_DENSITY_SP</vt:lpstr>
      <vt:lpstr>'energy-transport'!SWITCH_V2G_SP</vt:lpstr>
      <vt:lpstr>SWITCH_V2G_SP</vt:lpstr>
      <vt:lpstr>land_and_water!SWITCH_WATER_EFFICIENCY_SP</vt:lpstr>
      <vt:lpstr>land_and_water!SWITCH_WOOD_FOR_ENERGY_SP</vt:lpstr>
      <vt:lpstr>energy!TARGET_SHARE_BIOENERGY_IN_FOSSIL_LIQUIDS_AND_GASES_SP</vt:lpstr>
      <vt:lpstr>'energy-transport'!TARGET_VALUE_V2G_SP</vt:lpstr>
      <vt:lpstr>TARGET_VALUE_V2G_SP</vt:lpstr>
      <vt:lpstr>'energy-transport'!TARGET_YEAR_V2G_SP</vt:lpstr>
      <vt:lpstr>TARGET_YEAR_V2G_SP</vt:lpstr>
      <vt:lpstr>materials!TAX_RATE_ON_EXTRACTION_HIGH</vt:lpstr>
      <vt:lpstr>materials!TAX_RATE_ON_EXTRACTION_LOW</vt:lpstr>
      <vt:lpstr>materials!TAX_RATE_ON_EXTRACTION_MEDIUM</vt:lpstr>
      <vt:lpstr>materials!TAX_RATE_ON_EXTRACTION_OF_COAL_SP</vt:lpstr>
      <vt:lpstr>materials!TAX_RATE_ON_EXTRACTION_OF_GAS_SP</vt:lpstr>
      <vt:lpstr>materials!TAX_RATE_ON_EXTRACTION_OF_OIL_SP</vt:lpstr>
      <vt:lpstr>materials!TAX_RATE_ON_EXTRACTION_OTHER</vt:lpstr>
      <vt:lpstr>materials!TAX_RATE_ON_EXTRATION_OF_RESOURCES_SP</vt:lpstr>
      <vt:lpstr>energy!time</vt:lpstr>
      <vt:lpstr>economy!TIME_GOV_BALANCE</vt:lpstr>
      <vt:lpstr>demography!time_index_2015_2100</vt:lpstr>
      <vt:lpstr>economy!time_index_2100</vt:lpstr>
      <vt:lpstr>materials!TIME_SERIES</vt:lpstr>
      <vt:lpstr>demography_data!TimeRealSSPs</vt:lpstr>
      <vt:lpstr>land_and_water!TRADITIONAL_TO_INDUSTRIAL_AGRICULTURE_SP</vt:lpstr>
      <vt:lpstr>'energy-transport'!TRANSPORT_DEMAND_SHARE_SP</vt:lpstr>
      <vt:lpstr>land_and_water!URBAN_LAND_DENSITY_SP</vt:lpstr>
      <vt:lpstr>materials!USER_DEFINED_URANIUM_URR</vt:lpstr>
      <vt:lpstr>'energy-transport'!V2G_SP</vt:lpstr>
      <vt:lpstr>V2G_SP</vt:lpstr>
      <vt:lpstr>VARIATION_OF_AVERAGE_PEOPLE_PER_HOUSEHOLD_IN_NON_EU_REGIONS_SP</vt:lpstr>
      <vt:lpstr>land_and_water!WATER_EFFICIENCY_SP</vt:lpstr>
      <vt:lpstr>land_and_water!WIDTH_OF_LAND_PRODUCTS_DISTRIBUTION_AMONG_REGIONS</vt:lpstr>
      <vt:lpstr>land_and_water!WIDTH_OF_LAND_PRODUCTS_DISTRIBUTION_AMONG_REGIONS_SP</vt:lpstr>
      <vt:lpstr>land_and_water!WILLET_DIET_PATTERN_OF_POLICY_DIETS_SP</vt:lpstr>
      <vt:lpstr>land_and_water!WOOD_FOR_ENERGY_SP</vt:lpstr>
      <vt:lpstr>WORKING_TIME_VARIATION_1R_1S_SP</vt:lpstr>
      <vt:lpstr>WORKING_TIME_VARIATION_1R_1S_SP_</vt:lpstr>
      <vt:lpstr>WORKING_TIME_VARIATION_1R_SP</vt:lpstr>
      <vt:lpstr>economy!WORKING_TIME_VARIATION_S</vt:lpstr>
      <vt:lpstr>economy!WORKING_TIME_VARIATION_SP</vt:lpstr>
      <vt:lpstr>economy!WORKING_TIME_VARIATION_SP_</vt:lpstr>
      <vt:lpstr>land_and_water!YEAR_FINAL_CROPS_FOR_ENERGY_SP</vt:lpstr>
      <vt:lpstr>land_and_water!YEAR_FINAL_DIET_CHANGE_SP</vt:lpstr>
      <vt:lpstr>land_and_water!YEAR_FINAL_EFFECT_OIL_AND_GAS_ON_AGRICULTURE_SP</vt:lpstr>
      <vt:lpstr>energy!YEAR_FINAL_ELECTRIC_BOILERS_EXPANSION_SP</vt:lpstr>
      <vt:lpstr>demography!YEAR_FINAL_FERTILITY_RATES_SP</vt:lpstr>
      <vt:lpstr>energy!YEAR_FINAL_FLEX_ELEC_DEMAND_SP</vt:lpstr>
      <vt:lpstr>YEAR_FINAL_FLEXIBLE_ELECTROLIZERS_EXPANSION_SP</vt:lpstr>
      <vt:lpstr>YEAR_FINAL_FOREST_LOSS_LIMIT_SP</vt:lpstr>
      <vt:lpstr>land_and_water!YEAR_FINAL_FOREST_PLANTATIONS</vt:lpstr>
      <vt:lpstr>land_and_water!YEAR_FINAL_FORESTRY_SELF_SUFFICIENCY_SP</vt:lpstr>
      <vt:lpstr>'energy-transport'!YEAR_FINAL_FUEL_CONSUMPTION_EFFICIENCY_CHANGE_SP</vt:lpstr>
      <vt:lpstr>YEAR_FINAL_GENDER_PARITY_INDEX_SP</vt:lpstr>
      <vt:lpstr>energy!YEAR_FINAL_HEAT_PUMPS_EXPANSION_SP</vt:lpstr>
      <vt:lpstr>land_and_water!YEAR_FINAL_LAND_PRODUCTS_GLOBAL_POOL_SP</vt:lpstr>
      <vt:lpstr>'energy-transport'!YEAR_FINAL_LOAD_FACTOR_MOD_SP</vt:lpstr>
      <vt:lpstr>land_and_water!YEAR_FINAL_MANURE_MANAGEMENT_SYSTEM_SP</vt:lpstr>
      <vt:lpstr>YEAR_FINAL_PERCENTAGE_FE_LIQUID_AND_GAS_SUBSTITUTED_BY_H2_LIQUIDS_AND_GASES_BASED_FUEL_SP</vt:lpstr>
      <vt:lpstr>'energy-transport'!YEAR_FINAL_REDUCTION_TRANSPORT_DEMAND_SP</vt:lpstr>
      <vt:lpstr>'energy-transport'!YEAR_FINAL_SC_SP</vt:lpstr>
      <vt:lpstr>YEAR_FINAL_SC_SP</vt:lpstr>
      <vt:lpstr>energy!YEAR_FINAL_SHARE_BIOENERGY_IN_TI_FOSSIL_LIQUIDS_AND_GASES_SP</vt:lpstr>
      <vt:lpstr>land_and_water!YEAR_FINAL_SOIL_MANAGEMENT_GRASSLANDS_SP</vt:lpstr>
      <vt:lpstr>land_and_water!YEAR_FINAL_SOLAR_LAND_FROM_OTHERS</vt:lpstr>
      <vt:lpstr>'energy-transport'!YEAR_FINAL_TRANSPORT_SHARE_SP</vt:lpstr>
      <vt:lpstr>land_and_water!YEAR_FINAL_URBAN_LAND_DENSITY_SP</vt:lpstr>
      <vt:lpstr>land_and_water!YEAR_FINAL_WATER_EFFICIENCY_SP</vt:lpstr>
      <vt:lpstr>land_and_water!YEAR_FINAL_WOOD_FOR_ENERGY_SP</vt:lpstr>
      <vt:lpstr>land_and_water!YEAR_INITIAL_CROPS_FOR_ENERGY_SP</vt:lpstr>
      <vt:lpstr>land_and_water!YEAR_INITIAL_DIET_CHANGE_SP</vt:lpstr>
      <vt:lpstr>land_and_water!YEAR_INITIAL_EFFECT_OIL_AND_GAS_ON_AGRICULTURE_SP</vt:lpstr>
      <vt:lpstr>energy!YEAR_INITIAL_ELECTRIC_BOILERS_EXPANSION_SP</vt:lpstr>
      <vt:lpstr>YEAR_INITIAL_FOREST_LOSS_LIMIT_SP</vt:lpstr>
      <vt:lpstr>land_and_water!YEAR_INITIAL_FOREST_PLANTATIONS</vt:lpstr>
      <vt:lpstr>land_and_water!YEAR_INITIAL_FORESTRY_SELF_SUFFICIENCY_SP</vt:lpstr>
      <vt:lpstr>'energy-transport'!YEAR_INITIAL_FUEL_CONSUMPTION_EFFICIENCY_CHANGE_SP</vt:lpstr>
      <vt:lpstr>YEAR_INITIAL_GENDER_PARITY_INDEX_SP</vt:lpstr>
      <vt:lpstr>energy!YEAR_INITIAL_HEAT_PUMPS_EXPANSION_SP</vt:lpstr>
      <vt:lpstr>land_and_water!YEAR_INITIAL_LAND_PRODUCTS_GLOBAL_POOL_SP</vt:lpstr>
      <vt:lpstr>'energy-transport'!YEAR_INITIAL_LOAD_FACTOR_MOD_SP</vt:lpstr>
      <vt:lpstr>land_and_water!YEAR_INITIAL_MANURE_MANAGEMENT_SYSTEM_SP</vt:lpstr>
      <vt:lpstr>'energy-transport'!YEAR_INITIAL_REDUCTION_TRANSPORT_DEMAND_SP</vt:lpstr>
      <vt:lpstr>'energy-transport'!YEAR_INITIAL_SC_SP</vt:lpstr>
      <vt:lpstr>YEAR_INITIAL_SC_SP</vt:lpstr>
      <vt:lpstr>energy!YEAR_INITIAL_SHARE_BIOENERGY_IN_TI_FOSSIL_LIQUIDS_AND_GASES_SP</vt:lpstr>
      <vt:lpstr>land_and_water!YEAR_INITIAL_SOIL_MANAGEMENT_GRASSLANDS_SP</vt:lpstr>
      <vt:lpstr>land_and_water!YEAR_INITIAL_SOLAR_LAND_FROM_OTHERS</vt:lpstr>
      <vt:lpstr>'energy-transport'!YEAR_INITIAL_TRANSPORT_SHARE_SP</vt:lpstr>
      <vt:lpstr>land_and_water!YEAR_INITIAL_URBAN_LAND_DENSITY_SP</vt:lpstr>
      <vt:lpstr>land_and_water!YEAR_INITIAL_WATER_EFFICIENCY_SP</vt:lpstr>
      <vt:lpstr>land_and_water!YEAR_INITIAL_WOOD_FOR_ENERGY_SP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Alvarez Antelo</dc:creator>
  <cp:lastModifiedBy>Nacho de Blas Sanz</cp:lastModifiedBy>
  <dcterms:created xsi:type="dcterms:W3CDTF">2020-06-17T18:33:51Z</dcterms:created>
  <dcterms:modified xsi:type="dcterms:W3CDTF">2023-08-04T11:48:24Z</dcterms:modified>
</cp:coreProperties>
</file>