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Source_Main_New\CygNet_Main\General_Documents\"/>
    </mc:Choice>
  </mc:AlternateContent>
  <xr:revisionPtr revIDLastSave="0" documentId="13_ncr:1_{7548FC9A-CB21-442D-9CDA-AF1247E5BCF2}" xr6:coauthVersionLast="44" xr6:coauthVersionMax="44" xr10:uidLastSave="{00000000-0000-0000-0000-000000000000}"/>
  <bookViews>
    <workbookView xWindow="25080" yWindow="-120" windowWidth="29040" windowHeight="15840" xr2:uid="{00000000-000D-0000-FFFF-FFFF00000000}"/>
  </bookViews>
  <sheets>
    <sheet name="ESE Memory &amp; Disk Calculator" sheetId="1" r:id="rId1"/>
  </sheets>
  <definedNames>
    <definedName name="_xlnm.Print_Area" localSheetId="0">'ESE Memory &amp; Disk Calculator'!$C$7:$E$49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2" i="1" l="1"/>
  <c r="D31" i="1"/>
  <c r="D34" i="1" s="1"/>
  <c r="D28" i="1"/>
  <c r="D35" i="1" l="1"/>
  <c r="D27" i="1"/>
  <c r="D26" i="1"/>
  <c r="D29" i="1" l="1"/>
  <c r="D36" i="1"/>
</calcChain>
</file>

<file path=xl/sharedStrings.xml><?xml version="1.0" encoding="utf-8"?>
<sst xmlns="http://schemas.openxmlformats.org/spreadsheetml/2006/main" count="58" uniqueCount="47">
  <si>
    <t>MB</t>
  </si>
  <si>
    <t>GB</t>
  </si>
  <si>
    <t>Other Services Requirements</t>
  </si>
  <si>
    <t>Number of Days of Online History (Short Term)</t>
  </si>
  <si>
    <t>Average Number of History Updates/Day (Short Term)</t>
  </si>
  <si>
    <t>Number of Days of Online History (Long Term)</t>
  </si>
  <si>
    <t>Average Number of History Updates/Day (Long Term)</t>
  </si>
  <si>
    <t>Percentage of Points in History (Short Term)</t>
  </si>
  <si>
    <t>Percentage of Points in History (Long Term)</t>
  </si>
  <si>
    <t>Audit Service</t>
  </si>
  <si>
    <t>2000-5000</t>
  </si>
  <si>
    <t>MB/yr</t>
  </si>
  <si>
    <t>Event Log Service</t>
  </si>
  <si>
    <t>13000-14000</t>
  </si>
  <si>
    <t>ELS Alarm History</t>
  </si>
  <si>
    <t>5000-7000</t>
  </si>
  <si>
    <t>Real-Time Point Capacity</t>
  </si>
  <si>
    <t>Script Point Capacity</t>
  </si>
  <si>
    <t>Actual Script Points</t>
  </si>
  <si>
    <t>Actual Real-Time Points</t>
  </si>
  <si>
    <t>Number of Devices</t>
  </si>
  <si>
    <t>Base Memory Footprint</t>
  </si>
  <si>
    <t>Real-Time Service (UIS)</t>
  </si>
  <si>
    <t>Script Service (HSS)</t>
  </si>
  <si>
    <t>History Disk Capacity Requirement (Short Term)</t>
  </si>
  <si>
    <t>History Disk Capacity Requirement (Long Term)</t>
  </si>
  <si>
    <t>Other History Service Disk Requirements</t>
  </si>
  <si>
    <t>History Change Queue Size</t>
  </si>
  <si>
    <t>History Journal Retention Days</t>
  </si>
  <si>
    <t>Number of Archived Quick Recovery Occurences</t>
  </si>
  <si>
    <t>To use this calculator, edit the values in the white boxes. The memory and disk requirement values, shown in the yellow boxes, will be calculated automatically.</t>
  </si>
  <si>
    <t xml:space="preserve">This calculator is intended to provide an *estimate* of the memory and disk space required for a typical CygNet system. Memory and disk requirements are referenced for CygNet services only and do not include memory or disk requirements for your operating system or third-party software (backup utilities, MS Office, SQL Server, utilities, etc.). Be sure to add the necessary memory and disk capacity to accommodate your operating system and all third-party software. You should monitor actual disk and memory usage after installation and after any system configuration that might require more space (for example, setting a service to maximum trace logging for diagnostic purposes). </t>
  </si>
  <si>
    <t>Notes about Disk Space</t>
  </si>
  <si>
    <t>• If VHS Quick Recovery is enabled, the utility will copy the history database files to an archive folder in the VHS service data folder after an abnormal shutdown. These files will remain in the archive folder until you move or delete them.</t>
  </si>
  <si>
    <t>• If VHS Journaling is enabled, the VHS will create daily journal files that contain all of the changes to the history database for the day in a folder on the same physical file system as the VHS service data folder. Journal file retention is configurable up to 35 days. While closed journal files are typically much smaller than the main VHS database files, they will increase disk space usage.</t>
  </si>
  <si>
    <t>© CygNet Software (A Weatherford company)</t>
  </si>
  <si>
    <t>** Use of the Audit Service (AUD) and the Event Logging Services (ELS and ELSALM) increases memory and disk requirements. These services are not included in the above calculations because their impact depends upon the number and types of items audited/logged and the retention time. The numbers below give a range from a production system employing a high level of auditing and logging. Your numbers will vary.</t>
  </si>
  <si>
    <t>Total CygNet Memory**</t>
  </si>
  <si>
    <t>Total CygNet Disk Requirement**</t>
  </si>
  <si>
    <t>Value History Service (VHS)*</t>
  </si>
  <si>
    <t>History Disk Capacity Requirement (Transactions Logs)</t>
  </si>
  <si>
    <t>* The memory requirement of the Value History Service (VHS) highly depends upon configurable values such as the Database Page Cache size. The calculated number above gives an estimated peak value from a production system during a high volume of the value updates. Your average numbers (most likely) will be lower.</t>
  </si>
  <si>
    <t>ESE* Memory and Disk Calculator</t>
  </si>
  <si>
    <t>*ESE = Microsoft's Extensible Storage Engine.</t>
  </si>
  <si>
    <t>CygNet v9.4</t>
  </si>
  <si>
    <t>This disk calculator does not take into account any additional disk space requirements for conversion to CygNet v9.4, the archive step of VHS Quick Recovery, or VHS journal files.</t>
  </si>
  <si>
    <t>Release Date: February 28,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</si>
</sst>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ont>
    <font>
      <sz val="18"/>
      <name val="Arial"/>
      <family val="2"/>
    </font>
    <font>
      <sz val="10"/>
      <name val="Verdana"/>
      <family val="2"/>
    </font>
    <font>
      <sz val="8"/>
      <color indexed="10"/>
      <name val="Verdana"/>
      <family val="2"/>
    </font>
    <font>
      <sz val="8"/>
      <name val="Verdana"/>
      <family val="2"/>
    </font>
    <font>
      <b/>
      <sz val="8"/>
      <name val="Verdana"/>
      <family val="2"/>
    </font>
    <font>
      <sz val="8"/>
      <color indexed="16"/>
      <name val="Verdana"/>
      <family val="2"/>
    </font>
    <font>
      <sz val="8"/>
      <color indexed="18"/>
      <name val="Verdana"/>
      <family val="2"/>
    </font>
    <font>
      <sz val="8"/>
      <color indexed="62"/>
      <name val="Verdana"/>
      <family val="2"/>
    </font>
    <font>
      <sz val="8"/>
      <color rgb="FFCC0000"/>
      <name val="Verdana"/>
      <family val="2"/>
    </font>
    <font>
      <b/>
      <sz val="14"/>
      <name val="Verdana"/>
      <family val="2"/>
    </font>
    <font>
      <b/>
      <sz val="10"/>
      <name val="Verdana"/>
      <family val="2"/>
    </font>
    <font>
      <sz val="8"/>
      <name val="Arial"/>
      <family val="2"/>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rgb="FFEAEAEA"/>
        <bgColor indexed="64"/>
      </patternFill>
    </fill>
    <fill>
      <patternFill patternType="solid">
        <fgColor rgb="FFA0BCCD"/>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theme="0"/>
      </left>
      <right/>
      <top/>
      <bottom/>
      <diagonal/>
    </border>
    <border>
      <left/>
      <right style="thin">
        <color theme="0"/>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1" fillId="0" borderId="0" xfId="0" applyFont="1"/>
    <xf numFmtId="0" fontId="3" fillId="0" borderId="0" xfId="0" applyFont="1" applyBorder="1"/>
    <xf numFmtId="0" fontId="7" fillId="0" borderId="1" xfId="0" applyFont="1" applyBorder="1" applyProtection="1">
      <protection locked="0"/>
    </xf>
    <xf numFmtId="0" fontId="7" fillId="0" borderId="2" xfId="0" applyFont="1" applyBorder="1" applyProtection="1">
      <protection locked="0"/>
    </xf>
    <xf numFmtId="9" fontId="7" fillId="0" borderId="3" xfId="0" applyNumberFormat="1" applyFont="1" applyBorder="1" applyProtection="1">
      <protection locked="0"/>
    </xf>
    <xf numFmtId="0" fontId="8" fillId="0" borderId="2" xfId="0" applyFont="1" applyBorder="1" applyProtection="1">
      <protection locked="0"/>
    </xf>
    <xf numFmtId="0" fontId="8" fillId="0" borderId="1" xfId="0" applyFont="1" applyBorder="1" applyProtection="1">
      <protection locked="0"/>
    </xf>
    <xf numFmtId="0" fontId="5" fillId="2" borderId="1" xfId="0" applyFont="1" applyFill="1" applyBorder="1"/>
    <xf numFmtId="164" fontId="5" fillId="2" borderId="1" xfId="0" applyNumberFormat="1" applyFont="1" applyFill="1" applyBorder="1"/>
    <xf numFmtId="0" fontId="5" fillId="2" borderId="1" xfId="0" applyFont="1" applyFill="1" applyBorder="1" applyAlignment="1">
      <alignment horizontal="right"/>
    </xf>
    <xf numFmtId="0" fontId="2" fillId="3" borderId="0" xfId="0" applyFont="1" applyFill="1" applyBorder="1"/>
    <xf numFmtId="0" fontId="4" fillId="3" borderId="0" xfId="0" applyFont="1" applyFill="1" applyBorder="1"/>
    <xf numFmtId="0" fontId="0" fillId="3" borderId="0" xfId="0" applyFill="1" applyBorder="1"/>
    <xf numFmtId="0" fontId="6" fillId="3" borderId="0" xfId="0" applyFont="1" applyFill="1" applyBorder="1" applyAlignment="1">
      <alignment horizontal="left" wrapText="1"/>
    </xf>
    <xf numFmtId="0" fontId="1" fillId="0" borderId="0" xfId="0" applyFont="1" applyFill="1"/>
    <xf numFmtId="0" fontId="0" fillId="0" borderId="0" xfId="0" applyFill="1"/>
    <xf numFmtId="0" fontId="3" fillId="0" borderId="0" xfId="0" applyFont="1" applyFill="1" applyBorder="1"/>
    <xf numFmtId="0" fontId="5" fillId="4" borderId="1" xfId="0" applyFont="1" applyFill="1" applyBorder="1" applyAlignment="1">
      <alignment horizontal="right"/>
    </xf>
    <xf numFmtId="164" fontId="5" fillId="4" borderId="1" xfId="0" applyNumberFormat="1" applyFont="1" applyFill="1" applyBorder="1"/>
    <xf numFmtId="0" fontId="5" fillId="4" borderId="1" xfId="0" applyFont="1" applyFill="1" applyBorder="1"/>
    <xf numFmtId="0" fontId="4" fillId="5" borderId="1" xfId="0" applyFont="1" applyFill="1" applyBorder="1" applyAlignment="1">
      <alignment horizontal="right"/>
    </xf>
    <xf numFmtId="0" fontId="4" fillId="5" borderId="2" xfId="0" applyFont="1" applyFill="1" applyBorder="1" applyAlignment="1">
      <alignment horizontal="right"/>
    </xf>
    <xf numFmtId="0" fontId="4" fillId="5" borderId="3" xfId="0" applyFont="1" applyFill="1" applyBorder="1" applyAlignment="1">
      <alignment horizontal="right"/>
    </xf>
    <xf numFmtId="164" fontId="4" fillId="5" borderId="1" xfId="0" applyNumberFormat="1" applyFont="1" applyFill="1" applyBorder="1"/>
    <xf numFmtId="0" fontId="4" fillId="5" borderId="1" xfId="0" applyFont="1" applyFill="1" applyBorder="1"/>
    <xf numFmtId="0" fontId="5" fillId="3" borderId="0" xfId="0" applyFont="1" applyFill="1" applyBorder="1"/>
    <xf numFmtId="0" fontId="0" fillId="3" borderId="0" xfId="0" applyFill="1" applyBorder="1" applyAlignment="1">
      <alignment horizontal="left"/>
    </xf>
    <xf numFmtId="0" fontId="0" fillId="0" borderId="0" xfId="0" applyFill="1" applyAlignment="1">
      <alignment horizontal="left"/>
    </xf>
    <xf numFmtId="0" fontId="0" fillId="0" borderId="0" xfId="0" applyAlignment="1">
      <alignment horizontal="left"/>
    </xf>
    <xf numFmtId="0" fontId="4" fillId="3" borderId="0" xfId="0" applyFont="1" applyFill="1" applyBorder="1" applyAlignment="1">
      <alignment horizontal="right"/>
    </xf>
    <xf numFmtId="0" fontId="4" fillId="3" borderId="0" xfId="0" applyFont="1" applyFill="1" applyBorder="1" applyAlignment="1">
      <alignment horizontal="left" wrapText="1"/>
    </xf>
    <xf numFmtId="0" fontId="4" fillId="3" borderId="0" xfId="0" applyFont="1" applyFill="1" applyBorder="1" applyAlignment="1">
      <alignment horizontal="left" wrapText="1"/>
    </xf>
    <xf numFmtId="0" fontId="0" fillId="6" borderId="4" xfId="0" applyFill="1" applyBorder="1"/>
    <xf numFmtId="0" fontId="0" fillId="6" borderId="0" xfId="0" applyFill="1" applyBorder="1"/>
    <xf numFmtId="0" fontId="0" fillId="6" borderId="5" xfId="0" applyFill="1" applyBorder="1"/>
    <xf numFmtId="0" fontId="1" fillId="6" borderId="4" xfId="0" applyFont="1" applyFill="1" applyBorder="1"/>
    <xf numFmtId="0" fontId="1" fillId="6" borderId="5" xfId="0" applyFont="1" applyFill="1" applyBorder="1"/>
    <xf numFmtId="0" fontId="3" fillId="6" borderId="5" xfId="0" applyFont="1" applyFill="1" applyBorder="1"/>
    <xf numFmtId="0" fontId="0" fillId="6" borderId="4" xfId="0" applyFill="1" applyBorder="1" applyAlignment="1">
      <alignment horizontal="left"/>
    </xf>
    <xf numFmtId="0" fontId="0" fillId="6" borderId="5" xfId="0" applyFill="1" applyBorder="1" applyAlignment="1">
      <alignment horizontal="left"/>
    </xf>
    <xf numFmtId="0" fontId="0" fillId="0" borderId="0" xfId="0" applyAlignment="1"/>
    <xf numFmtId="0" fontId="4" fillId="5" borderId="6" xfId="0" applyFont="1" applyFill="1" applyBorder="1"/>
    <xf numFmtId="0" fontId="4" fillId="5" borderId="7" xfId="0" applyFont="1" applyFill="1" applyBorder="1"/>
    <xf numFmtId="0" fontId="4" fillId="5" borderId="7" xfId="0" applyFont="1" applyFill="1" applyBorder="1" applyAlignment="1">
      <alignment horizontal="right"/>
    </xf>
    <xf numFmtId="0" fontId="8" fillId="0" borderId="7" xfId="0" applyFont="1" applyBorder="1" applyProtection="1">
      <protection locked="0"/>
    </xf>
    <xf numFmtId="0" fontId="4" fillId="5" borderId="6" xfId="0" applyFont="1" applyFill="1" applyBorder="1" applyAlignment="1">
      <alignment horizontal="right"/>
    </xf>
    <xf numFmtId="0" fontId="8" fillId="0" borderId="6" xfId="0" applyFont="1" applyBorder="1" applyProtection="1">
      <protection locked="0"/>
    </xf>
    <xf numFmtId="0" fontId="0" fillId="7" borderId="0" xfId="0" applyFill="1" applyBorder="1"/>
    <xf numFmtId="0" fontId="2" fillId="7" borderId="0" xfId="0" applyFont="1" applyFill="1" applyBorder="1"/>
    <xf numFmtId="0" fontId="4" fillId="3" borderId="0" xfId="0" applyFont="1" applyFill="1" applyBorder="1" applyAlignment="1">
      <alignment horizontal="left" wrapText="1"/>
    </xf>
    <xf numFmtId="0" fontId="12" fillId="0" borderId="0" xfId="0" applyFont="1" applyAlignment="1">
      <alignment horizontal="left" wrapText="1"/>
    </xf>
    <xf numFmtId="0" fontId="11" fillId="3" borderId="0" xfId="0" applyFont="1" applyFill="1" applyBorder="1" applyAlignment="1">
      <alignment horizontal="center" vertical="center"/>
    </xf>
    <xf numFmtId="0" fontId="11" fillId="3" borderId="0" xfId="0" applyFont="1" applyFill="1" applyBorder="1" applyAlignment="1">
      <alignment horizontal="center"/>
    </xf>
    <xf numFmtId="0" fontId="10" fillId="3" borderId="0" xfId="0" applyFont="1" applyFill="1" applyBorder="1" applyAlignment="1">
      <alignment horizontal="center" vertical="center"/>
    </xf>
    <xf numFmtId="0" fontId="9" fillId="3" borderId="0" xfId="0" applyFont="1" applyFill="1" applyBorder="1" applyAlignment="1">
      <alignment horizontal="left" wrapText="1"/>
    </xf>
    <xf numFmtId="0" fontId="4" fillId="7"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colors>
    <mruColors>
      <color rgb="FFA0BC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58"/>
  <sheetViews>
    <sheetView tabSelected="1" zoomScaleNormal="100" workbookViewId="0"/>
  </sheetViews>
  <sheetFormatPr defaultRowHeight="12.75" x14ac:dyDescent="0.2"/>
  <cols>
    <col min="1" max="1" width="4.7109375" customWidth="1"/>
    <col min="2" max="2" width="2.7109375" customWidth="1"/>
    <col min="3" max="3" width="52.5703125" customWidth="1"/>
    <col min="4" max="4" width="15.140625" bestFit="1" customWidth="1"/>
    <col min="6" max="6" width="2.7109375" customWidth="1"/>
    <col min="7" max="7" width="4.7109375" customWidth="1"/>
  </cols>
  <sheetData>
    <row r="1" spans="1:254" ht="20.100000000000001" customHeight="1" x14ac:dyDescent="0.2">
      <c r="A1" s="33"/>
      <c r="B1" s="34"/>
      <c r="C1" s="34"/>
      <c r="D1" s="34"/>
      <c r="E1" s="34"/>
      <c r="F1" s="34"/>
      <c r="G1" s="35"/>
      <c r="H1" s="16"/>
      <c r="I1" s="16"/>
      <c r="J1" s="16"/>
      <c r="K1" s="16"/>
    </row>
    <row r="2" spans="1:254" ht="12.75" customHeight="1" x14ac:dyDescent="0.2">
      <c r="A2" s="33"/>
      <c r="B2" s="13"/>
      <c r="C2" s="11"/>
      <c r="D2" s="11"/>
      <c r="E2" s="11"/>
      <c r="F2" s="13"/>
      <c r="G2" s="35"/>
      <c r="H2" s="16"/>
      <c r="I2" s="16"/>
      <c r="J2" s="16"/>
      <c r="K2" s="16"/>
    </row>
    <row r="3" spans="1:254" ht="18" x14ac:dyDescent="0.2">
      <c r="A3" s="33"/>
      <c r="B3" s="13"/>
      <c r="C3" s="54" t="s">
        <v>44</v>
      </c>
      <c r="D3" s="54"/>
      <c r="E3" s="54"/>
      <c r="F3" s="13"/>
      <c r="G3" s="35"/>
    </row>
    <row r="4" spans="1:254" ht="18" x14ac:dyDescent="0.2">
      <c r="A4" s="33"/>
      <c r="B4" s="13"/>
      <c r="C4" s="54" t="s">
        <v>42</v>
      </c>
      <c r="D4" s="54"/>
      <c r="E4" s="54"/>
      <c r="F4" s="13"/>
      <c r="G4" s="35"/>
    </row>
    <row r="5" spans="1:254" ht="20.100000000000001" customHeight="1" x14ac:dyDescent="0.2">
      <c r="A5" s="33"/>
      <c r="B5" s="13"/>
      <c r="C5" s="53" t="s">
        <v>35</v>
      </c>
      <c r="D5" s="53"/>
      <c r="E5" s="53"/>
      <c r="F5" s="13"/>
      <c r="G5" s="35"/>
    </row>
    <row r="6" spans="1:254" ht="20.100000000000001" customHeight="1" x14ac:dyDescent="0.2">
      <c r="A6" s="33"/>
      <c r="B6" s="13"/>
      <c r="C6" s="52" t="s">
        <v>46</v>
      </c>
      <c r="D6" s="52"/>
      <c r="E6" s="52"/>
      <c r="F6" s="41"/>
      <c r="G6" s="35"/>
    </row>
    <row r="7" spans="1:254" s="1" customFormat="1" ht="91.5" customHeight="1" x14ac:dyDescent="0.35">
      <c r="A7" s="36"/>
      <c r="B7" s="31"/>
      <c r="C7" s="50" t="s">
        <v>31</v>
      </c>
      <c r="D7" s="50"/>
      <c r="E7" s="50"/>
      <c r="F7" s="32"/>
      <c r="G7" s="37"/>
      <c r="H7" s="15"/>
      <c r="I7" s="15"/>
      <c r="J7" s="15"/>
      <c r="K7" s="15"/>
    </row>
    <row r="8" spans="1:254" ht="24.95" customHeight="1" x14ac:dyDescent="0.2">
      <c r="A8" s="33"/>
      <c r="B8" s="14"/>
      <c r="C8" s="55" t="s">
        <v>30</v>
      </c>
      <c r="D8" s="55"/>
      <c r="E8" s="55"/>
      <c r="F8" s="14"/>
      <c r="G8" s="38"/>
      <c r="H8" s="17"/>
      <c r="I8" s="17"/>
      <c r="J8" s="17"/>
      <c r="K8" s="17"/>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row>
    <row r="9" spans="1:254" ht="12.75" customHeight="1" x14ac:dyDescent="0.2">
      <c r="A9" s="33"/>
      <c r="B9" s="13"/>
      <c r="C9" s="11"/>
      <c r="D9" s="11"/>
      <c r="E9" s="11"/>
      <c r="F9" s="13"/>
      <c r="G9" s="35"/>
      <c r="H9" s="16"/>
      <c r="I9" s="16"/>
      <c r="J9" s="16"/>
      <c r="K9" s="16"/>
    </row>
    <row r="10" spans="1:254" x14ac:dyDescent="0.2">
      <c r="A10" s="33"/>
      <c r="B10" s="13"/>
      <c r="C10" s="21" t="s">
        <v>16</v>
      </c>
      <c r="D10" s="3">
        <v>256000</v>
      </c>
      <c r="E10" s="25"/>
      <c r="F10" s="13"/>
      <c r="G10" s="35"/>
      <c r="H10" s="16"/>
      <c r="I10" s="16"/>
      <c r="J10" s="16"/>
      <c r="K10" s="16"/>
    </row>
    <row r="11" spans="1:254" x14ac:dyDescent="0.2">
      <c r="A11" s="33"/>
      <c r="B11" s="13"/>
      <c r="C11" s="21" t="s">
        <v>19</v>
      </c>
      <c r="D11" s="3">
        <v>236000</v>
      </c>
      <c r="E11" s="25"/>
      <c r="F11" s="13"/>
      <c r="G11" s="35"/>
      <c r="H11" s="16"/>
      <c r="I11" s="16"/>
      <c r="J11" s="16"/>
      <c r="K11" s="16"/>
    </row>
    <row r="12" spans="1:254" x14ac:dyDescent="0.2">
      <c r="A12" s="33"/>
      <c r="B12" s="13"/>
      <c r="C12" s="21" t="s">
        <v>17</v>
      </c>
      <c r="D12" s="3">
        <v>20000</v>
      </c>
      <c r="E12" s="25"/>
      <c r="F12" s="13"/>
      <c r="G12" s="35"/>
      <c r="H12" s="16"/>
      <c r="I12" s="16"/>
      <c r="J12" s="16"/>
      <c r="K12" s="16"/>
    </row>
    <row r="13" spans="1:254" x14ac:dyDescent="0.2">
      <c r="A13" s="33"/>
      <c r="B13" s="13"/>
      <c r="C13" s="21" t="s">
        <v>18</v>
      </c>
      <c r="D13" s="3">
        <v>10000</v>
      </c>
      <c r="E13" s="25"/>
      <c r="F13" s="13"/>
      <c r="G13" s="35"/>
      <c r="H13" s="16"/>
      <c r="I13" s="16"/>
      <c r="J13" s="16"/>
      <c r="K13" s="16"/>
    </row>
    <row r="14" spans="1:254" ht="13.5" thickBot="1" x14ac:dyDescent="0.25">
      <c r="A14" s="33"/>
      <c r="B14" s="13"/>
      <c r="C14" s="22" t="s">
        <v>20</v>
      </c>
      <c r="D14" s="4">
        <v>1000</v>
      </c>
      <c r="E14" s="42"/>
      <c r="F14" s="13"/>
      <c r="G14" s="35"/>
      <c r="H14" s="16"/>
      <c r="I14" s="16"/>
      <c r="J14" s="16"/>
      <c r="K14" s="16"/>
    </row>
    <row r="15" spans="1:254" x14ac:dyDescent="0.2">
      <c r="A15" s="33"/>
      <c r="B15" s="13"/>
      <c r="C15" s="23" t="s">
        <v>7</v>
      </c>
      <c r="D15" s="5">
        <v>0.35</v>
      </c>
      <c r="E15" s="43"/>
      <c r="F15" s="13"/>
      <c r="G15" s="35"/>
      <c r="H15" s="16"/>
      <c r="I15" s="16"/>
      <c r="J15" s="16"/>
      <c r="K15" s="16"/>
    </row>
    <row r="16" spans="1:254" x14ac:dyDescent="0.2">
      <c r="A16" s="33"/>
      <c r="B16" s="13"/>
      <c r="C16" s="21" t="s">
        <v>4</v>
      </c>
      <c r="D16" s="3">
        <v>24</v>
      </c>
      <c r="E16" s="25"/>
      <c r="F16" s="13"/>
      <c r="G16" s="35"/>
      <c r="H16" s="16"/>
      <c r="I16" s="16"/>
      <c r="J16" s="16"/>
      <c r="K16" s="16"/>
    </row>
    <row r="17" spans="1:11" ht="13.5" thickBot="1" x14ac:dyDescent="0.25">
      <c r="A17" s="33"/>
      <c r="B17" s="13"/>
      <c r="C17" s="22" t="s">
        <v>3</v>
      </c>
      <c r="D17" s="6">
        <v>365</v>
      </c>
      <c r="E17" s="42"/>
      <c r="F17" s="13"/>
      <c r="G17" s="35"/>
      <c r="H17" s="16"/>
      <c r="I17" s="16"/>
      <c r="J17" s="16"/>
      <c r="K17" s="16"/>
    </row>
    <row r="18" spans="1:11" x14ac:dyDescent="0.2">
      <c r="A18" s="33"/>
      <c r="B18" s="13"/>
      <c r="C18" s="23" t="s">
        <v>8</v>
      </c>
      <c r="D18" s="5">
        <v>0.45</v>
      </c>
      <c r="E18" s="43"/>
      <c r="F18" s="13"/>
      <c r="G18" s="35"/>
      <c r="H18" s="16"/>
      <c r="I18" s="16"/>
      <c r="J18" s="16"/>
      <c r="K18" s="16"/>
    </row>
    <row r="19" spans="1:11" x14ac:dyDescent="0.2">
      <c r="A19" s="33"/>
      <c r="B19" s="13"/>
      <c r="C19" s="21" t="s">
        <v>6</v>
      </c>
      <c r="D19" s="3">
        <v>24</v>
      </c>
      <c r="E19" s="25"/>
      <c r="F19" s="13"/>
      <c r="G19" s="35"/>
      <c r="H19" s="16"/>
      <c r="I19" s="16"/>
      <c r="J19" s="16"/>
      <c r="K19" s="16"/>
    </row>
    <row r="20" spans="1:11" ht="13.5" thickBot="1" x14ac:dyDescent="0.25">
      <c r="A20" s="33"/>
      <c r="B20" s="13"/>
      <c r="C20" s="46" t="s">
        <v>5</v>
      </c>
      <c r="D20" s="47">
        <v>1460</v>
      </c>
      <c r="E20" s="42"/>
      <c r="F20" s="13"/>
      <c r="G20" s="35"/>
      <c r="H20" s="16"/>
      <c r="I20" s="16"/>
      <c r="J20" s="16"/>
      <c r="K20" s="16"/>
    </row>
    <row r="21" spans="1:11" x14ac:dyDescent="0.2">
      <c r="A21" s="33"/>
      <c r="B21" s="13"/>
      <c r="C21" s="44" t="s">
        <v>27</v>
      </c>
      <c r="D21" s="45">
        <v>5000000</v>
      </c>
      <c r="E21" s="43"/>
      <c r="F21" s="13"/>
      <c r="G21" s="35"/>
      <c r="H21" s="16"/>
      <c r="I21" s="16"/>
      <c r="J21" s="16"/>
      <c r="K21" s="16"/>
    </row>
    <row r="22" spans="1:11" x14ac:dyDescent="0.2">
      <c r="A22" s="33"/>
      <c r="B22" s="13"/>
      <c r="C22" s="21" t="s">
        <v>28</v>
      </c>
      <c r="D22" s="7">
        <v>35</v>
      </c>
      <c r="E22" s="25"/>
      <c r="F22" s="13"/>
      <c r="G22" s="35"/>
      <c r="H22" s="16"/>
      <c r="I22" s="16"/>
      <c r="J22" s="16"/>
      <c r="K22" s="16"/>
    </row>
    <row r="23" spans="1:11" x14ac:dyDescent="0.2">
      <c r="A23" s="33"/>
      <c r="B23" s="13"/>
      <c r="C23" s="21" t="s">
        <v>29</v>
      </c>
      <c r="D23" s="7">
        <v>1</v>
      </c>
      <c r="E23" s="25"/>
      <c r="F23" s="13"/>
      <c r="G23" s="35"/>
      <c r="H23" s="16"/>
      <c r="I23" s="16"/>
      <c r="J23" s="16"/>
      <c r="K23" s="16"/>
    </row>
    <row r="24" spans="1:11" ht="12.75" customHeight="1" x14ac:dyDescent="0.2">
      <c r="A24" s="33"/>
      <c r="B24" s="13"/>
      <c r="C24" s="12"/>
      <c r="D24" s="12"/>
      <c r="E24" s="12"/>
      <c r="F24" s="13"/>
      <c r="G24" s="35"/>
      <c r="H24" s="16"/>
      <c r="I24" s="16"/>
      <c r="J24" s="16"/>
      <c r="K24" s="16"/>
    </row>
    <row r="25" spans="1:11" x14ac:dyDescent="0.2">
      <c r="A25" s="33"/>
      <c r="B25" s="13"/>
      <c r="C25" s="21" t="s">
        <v>21</v>
      </c>
      <c r="D25" s="24">
        <v>60</v>
      </c>
      <c r="E25" s="25" t="s">
        <v>0</v>
      </c>
      <c r="F25" s="13"/>
      <c r="G25" s="35"/>
      <c r="H25" s="16"/>
      <c r="I25" s="16"/>
      <c r="J25" s="16"/>
      <c r="K25" s="16"/>
    </row>
    <row r="26" spans="1:11" x14ac:dyDescent="0.2">
      <c r="A26" s="33"/>
      <c r="B26" s="13"/>
      <c r="C26" s="21" t="s">
        <v>22</v>
      </c>
      <c r="D26" s="24">
        <f>8+(2.7*D10/10000)+(3*D11/10000)+(0.2*D14)</f>
        <v>347.92</v>
      </c>
      <c r="E26" s="25" t="s">
        <v>0</v>
      </c>
      <c r="F26" s="13"/>
      <c r="G26" s="35"/>
      <c r="H26" s="16"/>
      <c r="I26" s="16"/>
      <c r="J26" s="16"/>
      <c r="K26" s="16"/>
    </row>
    <row r="27" spans="1:11" x14ac:dyDescent="0.2">
      <c r="A27" s="33"/>
      <c r="B27" s="13"/>
      <c r="C27" s="21" t="s">
        <v>23</v>
      </c>
      <c r="D27" s="24">
        <f>8+(3*D12/10000)+(2.7*D13/10000)</f>
        <v>16.7</v>
      </c>
      <c r="E27" s="25" t="s">
        <v>0</v>
      </c>
      <c r="F27" s="13"/>
      <c r="G27" s="35"/>
      <c r="H27" s="16"/>
      <c r="I27" s="16"/>
      <c r="J27" s="16"/>
      <c r="K27" s="16"/>
    </row>
    <row r="28" spans="1:11" x14ac:dyDescent="0.2">
      <c r="A28" s="33"/>
      <c r="B28" s="13"/>
      <c r="C28" s="21" t="s">
        <v>39</v>
      </c>
      <c r="D28" s="24">
        <f>12+(D11*D15*D16+D11*D18*D19)/1024/47</f>
        <v>106.14893617021276</v>
      </c>
      <c r="E28" s="25" t="s">
        <v>0</v>
      </c>
      <c r="F28" s="13"/>
      <c r="G28" s="35"/>
      <c r="H28" s="16"/>
      <c r="I28" s="16"/>
      <c r="J28" s="16"/>
      <c r="K28" s="16"/>
    </row>
    <row r="29" spans="1:11" x14ac:dyDescent="0.2">
      <c r="A29" s="33"/>
      <c r="B29" s="13"/>
      <c r="C29" s="18" t="s">
        <v>37</v>
      </c>
      <c r="D29" s="19">
        <f>SUM(D25:D28)</f>
        <v>530.76893617021278</v>
      </c>
      <c r="E29" s="20" t="s">
        <v>0</v>
      </c>
      <c r="F29" s="13"/>
      <c r="G29" s="35"/>
      <c r="H29" s="16"/>
      <c r="I29" s="16"/>
      <c r="J29" s="16"/>
      <c r="K29" s="16"/>
    </row>
    <row r="30" spans="1:11" x14ac:dyDescent="0.2">
      <c r="A30" s="33"/>
      <c r="B30" s="13"/>
      <c r="C30" s="12"/>
      <c r="D30" s="12"/>
      <c r="E30" s="12"/>
      <c r="F30" s="13"/>
      <c r="G30" s="35"/>
      <c r="H30" s="16"/>
      <c r="I30" s="16"/>
      <c r="J30" s="16"/>
      <c r="K30" s="16"/>
    </row>
    <row r="31" spans="1:11" x14ac:dyDescent="0.2">
      <c r="A31" s="33"/>
      <c r="B31" s="13"/>
      <c r="C31" s="21" t="s">
        <v>24</v>
      </c>
      <c r="D31" s="24">
        <f>((((D10+D12)*D15)*312)+((D10+D12)*D15*D16*D17*88))/1024/1024/1024</f>
        <v>69.380874931812286</v>
      </c>
      <c r="E31" s="25" t="s">
        <v>1</v>
      </c>
      <c r="F31" s="13"/>
      <c r="G31" s="35"/>
      <c r="H31" s="16"/>
      <c r="I31" s="16"/>
      <c r="J31" s="16"/>
      <c r="K31" s="16"/>
    </row>
    <row r="32" spans="1:11" x14ac:dyDescent="0.2">
      <c r="A32" s="33"/>
      <c r="B32" s="13"/>
      <c r="C32" s="21" t="s">
        <v>25</v>
      </c>
      <c r="D32" s="24">
        <f>((((D10+D12)*D18)*312)+((D10+D12)*D18*D19*D20*88))/1024/1024/1024</f>
        <v>356.70766085386276</v>
      </c>
      <c r="E32" s="25" t="s">
        <v>1</v>
      </c>
      <c r="F32" s="13"/>
      <c r="G32" s="35"/>
      <c r="H32" s="16"/>
      <c r="I32" s="16"/>
      <c r="J32" s="16"/>
      <c r="K32" s="16"/>
    </row>
    <row r="33" spans="1:11" x14ac:dyDescent="0.2">
      <c r="A33" s="33"/>
      <c r="B33" s="13"/>
      <c r="C33" s="21" t="s">
        <v>40</v>
      </c>
      <c r="D33" s="24">
        <v>0.1</v>
      </c>
      <c r="E33" s="25" t="s">
        <v>1</v>
      </c>
      <c r="F33" s="13"/>
      <c r="G33" s="35"/>
      <c r="H33" s="16"/>
      <c r="I33" s="16"/>
      <c r="J33" s="16"/>
      <c r="K33" s="16"/>
    </row>
    <row r="34" spans="1:11" x14ac:dyDescent="0.2">
      <c r="A34" s="33"/>
      <c r="B34" s="13"/>
      <c r="C34" s="21" t="s">
        <v>26</v>
      </c>
      <c r="D34" s="24">
        <f>((((D16*(D10+D12)*D15)+(D19*(D10+D12)*D18)) * 90 / 8)/1024/1024/1024) * (D22+1) + (4096+(D21 * 69))/1024/1024/1024 + (((4096+(D21*69))/1024/1024/1024) + D31 + D32) * D23</f>
        <v>428.72993814945221</v>
      </c>
      <c r="E34" s="25" t="s">
        <v>1</v>
      </c>
      <c r="F34" s="13"/>
      <c r="G34" s="35"/>
      <c r="H34" s="16"/>
      <c r="I34" s="16"/>
      <c r="J34" s="16"/>
      <c r="K34" s="16"/>
    </row>
    <row r="35" spans="1:11" x14ac:dyDescent="0.2">
      <c r="A35" s="33"/>
      <c r="B35" s="13"/>
      <c r="C35" s="21" t="s">
        <v>2</v>
      </c>
      <c r="D35" s="24">
        <f>(75000000+D11*7819+D14*500000)/1024/1024/1024</f>
        <v>2.2540651261806488</v>
      </c>
      <c r="E35" s="25" t="s">
        <v>1</v>
      </c>
      <c r="F35" s="13"/>
      <c r="G35" s="35"/>
      <c r="H35" s="16"/>
      <c r="I35" s="16"/>
      <c r="J35" s="16"/>
      <c r="K35" s="16"/>
    </row>
    <row r="36" spans="1:11" x14ac:dyDescent="0.2">
      <c r="A36" s="33"/>
      <c r="B36" s="13"/>
      <c r="C36" s="10" t="s">
        <v>38</v>
      </c>
      <c r="D36" s="9">
        <f>SUM(D31:D35)</f>
        <v>857.17253906130793</v>
      </c>
      <c r="E36" s="8" t="s">
        <v>1</v>
      </c>
      <c r="F36" s="13"/>
      <c r="G36" s="35"/>
      <c r="H36" s="16"/>
      <c r="I36" s="16"/>
      <c r="J36" s="16"/>
      <c r="K36" s="16"/>
    </row>
    <row r="37" spans="1:11" ht="56.25" customHeight="1" x14ac:dyDescent="0.2">
      <c r="A37" s="33"/>
      <c r="B37" s="48"/>
      <c r="C37" s="56" t="s">
        <v>41</v>
      </c>
      <c r="D37" s="56"/>
      <c r="E37" s="56"/>
      <c r="F37" s="48"/>
      <c r="G37" s="35"/>
      <c r="H37" s="16"/>
      <c r="I37" s="16"/>
      <c r="J37" s="16"/>
      <c r="K37" s="16"/>
    </row>
    <row r="38" spans="1:11" ht="64.5" customHeight="1" x14ac:dyDescent="0.2">
      <c r="A38" s="33"/>
      <c r="B38" s="48"/>
      <c r="C38" s="56" t="s">
        <v>36</v>
      </c>
      <c r="D38" s="56"/>
      <c r="E38" s="56"/>
      <c r="F38" s="48"/>
      <c r="G38" s="35"/>
      <c r="H38" s="16"/>
      <c r="I38" s="16"/>
      <c r="J38" s="16"/>
      <c r="K38" s="16"/>
    </row>
    <row r="39" spans="1:11" ht="12.75" customHeight="1" x14ac:dyDescent="0.2">
      <c r="A39" s="33"/>
      <c r="B39" s="48"/>
      <c r="C39" s="49"/>
      <c r="D39" s="49"/>
      <c r="E39" s="49"/>
      <c r="F39" s="48"/>
      <c r="G39" s="35"/>
      <c r="H39" s="16"/>
      <c r="I39" s="16"/>
      <c r="J39" s="16"/>
      <c r="K39" s="16"/>
    </row>
    <row r="40" spans="1:11" x14ac:dyDescent="0.2">
      <c r="A40" s="33"/>
      <c r="B40" s="13"/>
      <c r="C40" s="21" t="s">
        <v>9</v>
      </c>
      <c r="D40" s="21" t="s">
        <v>10</v>
      </c>
      <c r="E40" s="25" t="s">
        <v>11</v>
      </c>
      <c r="F40" s="13"/>
      <c r="G40" s="35"/>
      <c r="H40" s="16"/>
      <c r="I40" s="16"/>
      <c r="J40" s="16"/>
      <c r="K40" s="16"/>
    </row>
    <row r="41" spans="1:11" x14ac:dyDescent="0.2">
      <c r="A41" s="33"/>
      <c r="B41" s="13"/>
      <c r="C41" s="21" t="s">
        <v>12</v>
      </c>
      <c r="D41" s="21" t="s">
        <v>13</v>
      </c>
      <c r="E41" s="25" t="s">
        <v>11</v>
      </c>
      <c r="F41" s="13"/>
      <c r="G41" s="35"/>
      <c r="H41" s="16"/>
      <c r="I41" s="16"/>
      <c r="J41" s="16"/>
      <c r="K41" s="16"/>
    </row>
    <row r="42" spans="1:11" x14ac:dyDescent="0.2">
      <c r="A42" s="33"/>
      <c r="B42" s="13"/>
      <c r="C42" s="21" t="s">
        <v>14</v>
      </c>
      <c r="D42" s="21" t="s">
        <v>15</v>
      </c>
      <c r="E42" s="25" t="s">
        <v>11</v>
      </c>
      <c r="F42" s="13"/>
      <c r="G42" s="35"/>
      <c r="H42" s="16"/>
      <c r="I42" s="16"/>
      <c r="J42" s="16"/>
      <c r="K42" s="16"/>
    </row>
    <row r="43" spans="1:11" ht="12.75" customHeight="1" x14ac:dyDescent="0.2">
      <c r="A43" s="33"/>
      <c r="B43" s="13"/>
      <c r="C43" s="13"/>
      <c r="D43" s="13"/>
      <c r="E43" s="13"/>
      <c r="F43" s="13"/>
      <c r="G43" s="35"/>
      <c r="H43" s="16"/>
      <c r="I43" s="16"/>
      <c r="J43" s="16"/>
      <c r="K43" s="16"/>
    </row>
    <row r="44" spans="1:11" x14ac:dyDescent="0.2">
      <c r="A44" s="33"/>
      <c r="B44" s="13"/>
      <c r="C44" s="26" t="s">
        <v>32</v>
      </c>
      <c r="D44" s="13"/>
      <c r="E44" s="13"/>
      <c r="F44" s="13"/>
      <c r="G44" s="35"/>
      <c r="H44" s="16"/>
      <c r="I44" s="16"/>
      <c r="J44" s="16"/>
      <c r="K44" s="16"/>
    </row>
    <row r="45" spans="1:11" ht="26.25" customHeight="1" x14ac:dyDescent="0.2">
      <c r="A45" s="33"/>
      <c r="B45" s="13"/>
      <c r="C45" s="50" t="s">
        <v>45</v>
      </c>
      <c r="D45" s="50"/>
      <c r="E45" s="50"/>
      <c r="F45" s="13"/>
      <c r="G45" s="35"/>
      <c r="H45" s="16"/>
      <c r="I45" s="16"/>
      <c r="J45" s="16"/>
      <c r="K45" s="16"/>
    </row>
    <row r="46" spans="1:11" s="29" customFormat="1" ht="38.1" customHeight="1" x14ac:dyDescent="0.2">
      <c r="A46" s="39"/>
      <c r="B46" s="27"/>
      <c r="C46" s="50" t="s">
        <v>33</v>
      </c>
      <c r="D46" s="50"/>
      <c r="E46" s="50"/>
      <c r="F46" s="27"/>
      <c r="G46" s="40"/>
      <c r="H46" s="28"/>
      <c r="I46" s="28"/>
      <c r="J46" s="28"/>
      <c r="K46" s="28"/>
    </row>
    <row r="47" spans="1:11" s="29" customFormat="1" ht="57.95" customHeight="1" x14ac:dyDescent="0.2">
      <c r="A47" s="39"/>
      <c r="B47" s="27"/>
      <c r="C47" s="50" t="s">
        <v>34</v>
      </c>
      <c r="D47" s="50"/>
      <c r="E47" s="50"/>
      <c r="F47" s="27"/>
      <c r="G47" s="40"/>
      <c r="H47" s="28"/>
      <c r="I47" s="28"/>
      <c r="J47" s="28"/>
      <c r="K47" s="28"/>
    </row>
    <row r="48" spans="1:11" s="29" customFormat="1" ht="27.75" customHeight="1" x14ac:dyDescent="0.2">
      <c r="A48" s="39"/>
      <c r="B48" s="27"/>
      <c r="C48" s="50" t="s">
        <v>43</v>
      </c>
      <c r="D48" s="51"/>
      <c r="E48" s="51"/>
      <c r="F48" s="27"/>
      <c r="G48" s="40"/>
      <c r="H48" s="28"/>
      <c r="I48" s="28"/>
      <c r="J48" s="28"/>
      <c r="K48" s="28"/>
    </row>
    <row r="49" spans="1:11" ht="12.75" customHeight="1" x14ac:dyDescent="0.2">
      <c r="A49" s="33"/>
      <c r="B49" s="13"/>
      <c r="C49" s="30"/>
      <c r="D49" s="30"/>
      <c r="E49" s="30"/>
      <c r="F49" s="13"/>
      <c r="G49" s="35"/>
      <c r="H49" s="16"/>
      <c r="I49" s="16"/>
      <c r="J49" s="16"/>
      <c r="K49" s="16"/>
    </row>
    <row r="50" spans="1:11" ht="20.100000000000001" customHeight="1" x14ac:dyDescent="0.2">
      <c r="A50" s="33"/>
      <c r="B50" s="34"/>
      <c r="C50" s="34"/>
      <c r="D50" s="34"/>
      <c r="E50" s="34"/>
      <c r="F50" s="34"/>
      <c r="G50" s="35"/>
      <c r="H50" s="16"/>
      <c r="I50" s="16"/>
      <c r="J50" s="16"/>
      <c r="K50" s="16"/>
    </row>
    <row r="51" spans="1:11" x14ac:dyDescent="0.2">
      <c r="B51" s="16"/>
      <c r="C51" s="16"/>
      <c r="D51" s="16"/>
      <c r="E51" s="16"/>
      <c r="F51" s="16"/>
      <c r="G51" s="16"/>
      <c r="H51" s="16"/>
      <c r="I51" s="16"/>
      <c r="J51" s="16"/>
      <c r="K51" s="16"/>
    </row>
    <row r="52" spans="1:11" x14ac:dyDescent="0.2">
      <c r="B52" s="16"/>
      <c r="C52" s="16"/>
      <c r="D52" s="16"/>
      <c r="E52" s="16"/>
      <c r="F52" s="16"/>
      <c r="G52" s="16"/>
      <c r="H52" s="16"/>
      <c r="I52" s="16"/>
      <c r="J52" s="16"/>
      <c r="K52" s="16"/>
    </row>
    <row r="53" spans="1:11" x14ac:dyDescent="0.2">
      <c r="B53" s="16"/>
      <c r="C53" s="16"/>
      <c r="D53" s="16"/>
      <c r="E53" s="16"/>
      <c r="F53" s="16"/>
      <c r="G53" s="16"/>
      <c r="H53" s="16"/>
      <c r="I53" s="16"/>
      <c r="J53" s="16"/>
      <c r="K53" s="16"/>
    </row>
    <row r="54" spans="1:11" x14ac:dyDescent="0.2">
      <c r="B54" s="16"/>
      <c r="C54" s="16"/>
      <c r="D54" s="16"/>
      <c r="E54" s="16"/>
      <c r="F54" s="16"/>
      <c r="G54" s="16"/>
      <c r="H54" s="16"/>
      <c r="I54" s="16"/>
      <c r="J54" s="16"/>
      <c r="K54" s="16"/>
    </row>
    <row r="55" spans="1:11" x14ac:dyDescent="0.2">
      <c r="B55" s="16"/>
      <c r="C55" s="16"/>
      <c r="D55" s="16"/>
      <c r="E55" s="16"/>
      <c r="F55" s="16"/>
      <c r="G55" s="16"/>
      <c r="H55" s="16"/>
      <c r="I55" s="16"/>
      <c r="J55" s="16"/>
      <c r="K55" s="16"/>
    </row>
    <row r="56" spans="1:11" x14ac:dyDescent="0.2">
      <c r="B56" s="16"/>
      <c r="C56" s="16"/>
      <c r="D56" s="16"/>
      <c r="E56" s="16"/>
      <c r="F56" s="16"/>
      <c r="G56" s="16"/>
      <c r="H56" s="16"/>
      <c r="I56" s="16"/>
      <c r="J56" s="16"/>
      <c r="K56" s="16"/>
    </row>
    <row r="57" spans="1:11" x14ac:dyDescent="0.2">
      <c r="B57" s="16"/>
      <c r="C57" s="16"/>
      <c r="D57" s="16"/>
      <c r="E57" s="16"/>
      <c r="F57" s="16"/>
      <c r="G57" s="16"/>
      <c r="H57" s="16"/>
      <c r="I57" s="16"/>
      <c r="J57" s="16"/>
      <c r="K57" s="16"/>
    </row>
    <row r="58" spans="1:11" x14ac:dyDescent="0.2">
      <c r="B58" s="16"/>
      <c r="C58" s="16"/>
      <c r="D58" s="16"/>
      <c r="E58" s="16"/>
      <c r="F58" s="16"/>
      <c r="G58" s="16"/>
      <c r="H58" s="16"/>
      <c r="I58" s="16"/>
      <c r="J58" s="16"/>
      <c r="K58" s="16"/>
    </row>
  </sheetData>
  <mergeCells count="12">
    <mergeCell ref="C48:E48"/>
    <mergeCell ref="C6:E6"/>
    <mergeCell ref="C5:E5"/>
    <mergeCell ref="C4:E4"/>
    <mergeCell ref="C3:E3"/>
    <mergeCell ref="C47:E47"/>
    <mergeCell ref="C7:E7"/>
    <mergeCell ref="C8:E8"/>
    <mergeCell ref="C45:E45"/>
    <mergeCell ref="C46:E46"/>
    <mergeCell ref="C37:E37"/>
    <mergeCell ref="C38:E38"/>
  </mergeCells>
  <phoneticPr fontId="0" type="noConversion"/>
  <pageMargins left="0.5" right="0.5" top="0.5" bottom="0.5" header="0.5" footer="0.5"/>
  <pageSetup orientation="portrait" horizontalDpi="355" verticalDpi="355"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AB54F7FBB81945AED9E42572BCF09B" ma:contentTypeVersion="0" ma:contentTypeDescription="Create a new document." ma:contentTypeScope="" ma:versionID="b52302c4a95642b9b6b84593a4ffbf9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97AF0893-6E77-43DF-A21D-F8B8EAE8269B}">
  <ds:schemaRefs>
    <ds:schemaRef ds:uri="http://schemas.microsoft.com/sharepoint/v3/contenttype/forms"/>
  </ds:schemaRefs>
</ds:datastoreItem>
</file>

<file path=customXml/itemProps2.xml><?xml version="1.0" encoding="utf-8"?>
<ds:datastoreItem xmlns:ds="http://schemas.openxmlformats.org/officeDocument/2006/customXml" ds:itemID="{3AA26198-9BDC-4B9D-9D3F-2822E9D3F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0D815B1-E9F1-4A4D-B326-32FEAC943E72}">
  <ds:schemaRefs>
    <ds:schemaRef ds:uri="http://schemas.microsoft.com/office/2006/metadata/longProperties"/>
  </ds:schemaRefs>
</ds:datastoreItem>
</file>

<file path=customXml/itemProps4.xml><?xml version="1.0" encoding="utf-8"?>
<ds:datastoreItem xmlns:ds="http://schemas.openxmlformats.org/officeDocument/2006/customXml" ds:itemID="{8B11A786-3B30-4AF9-A135-E6E7BA541215}">
  <ds:schemaRef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ESE Memory &amp; Disk Calculator</vt:lpstr>
      <vt:lpstr>'ESE Memory &amp; Disk Calculator'!Print_Area</vt:lpstr>
    </vt:vector>
  </TitlesOfParts>
  <Company>CygNet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CygNet Hardware Requirements</dc:title>
  <dc:subject>CygNet Hardware Requirements</dc:subject>
  <dc:creator>CygNet Software, Inc.</dc:creator>
  <dc:description>Version 1.2 - June 10, 2004</dc:description>
  <cp:lastModifiedBy>Jane Bowerman</cp:lastModifiedBy>
  <cp:lastPrinted>2008-05-08T22:03:37Z</cp:lastPrinted>
  <dcterms:created xsi:type="dcterms:W3CDTF">2003-05-02T01:25:11Z</dcterms:created>
  <dcterms:modified xsi:type="dcterms:W3CDTF">2020-02-26T22:06:46Z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