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gggchaseggg/Documents/GitHub/VlSU/OIM/prac/prac4/"/>
    </mc:Choice>
  </mc:AlternateContent>
  <xr:revisionPtr revIDLastSave="0" documentId="13_ncr:1_{818E1729-3DE2-124E-9DAB-44A5DF1CDD81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Лист1" sheetId="2" r:id="rId1"/>
    <sheet name="Лист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2" i="1"/>
  <c r="L2" i="2"/>
  <c r="K2" i="2"/>
  <c r="J2" i="2"/>
  <c r="I2" i="2"/>
  <c r="G3" i="2"/>
  <c r="F3" i="2"/>
  <c r="G23" i="2"/>
  <c r="F23" i="2"/>
  <c r="E22" i="2"/>
  <c r="D22" i="2"/>
  <c r="C22" i="2"/>
  <c r="G21" i="2"/>
  <c r="F21" i="2"/>
  <c r="G20" i="2"/>
  <c r="F20" i="2"/>
  <c r="G19" i="2"/>
  <c r="F19" i="2"/>
  <c r="G18" i="2"/>
  <c r="F18" i="2"/>
  <c r="G17" i="2"/>
  <c r="F17" i="2"/>
  <c r="G16" i="2"/>
  <c r="F16" i="2"/>
  <c r="C15" i="2"/>
  <c r="F15" i="2" s="1"/>
  <c r="E14" i="2"/>
  <c r="D14" i="2"/>
  <c r="G13" i="2"/>
  <c r="F13" i="2"/>
  <c r="G12" i="2"/>
  <c r="F12" i="2"/>
  <c r="G11" i="2"/>
  <c r="F11" i="2"/>
  <c r="C10" i="2"/>
  <c r="G10" i="2" s="1"/>
  <c r="E9" i="2"/>
  <c r="D9" i="2"/>
  <c r="F9" i="2" s="1"/>
  <c r="G8" i="2"/>
  <c r="F8" i="2"/>
  <c r="G7" i="2"/>
  <c r="F7" i="2"/>
  <c r="C6" i="2"/>
  <c r="C9" i="2" s="1"/>
  <c r="E5" i="2"/>
  <c r="D5" i="2"/>
  <c r="G4" i="2"/>
  <c r="F4" i="2"/>
  <c r="C3" i="2"/>
  <c r="M2" i="2"/>
  <c r="D26" i="1"/>
  <c r="D25" i="1"/>
  <c r="D24" i="1"/>
  <c r="D23" i="1"/>
  <c r="D27" i="1" s="1"/>
  <c r="D20" i="1"/>
  <c r="D19" i="1"/>
  <c r="D18" i="1"/>
  <c r="D17" i="1"/>
  <c r="D21" i="1" s="1"/>
  <c r="D16" i="1"/>
  <c r="D13" i="1"/>
  <c r="D12" i="1"/>
  <c r="D11" i="1"/>
  <c r="D10" i="1"/>
  <c r="D7" i="1"/>
  <c r="D6" i="1"/>
  <c r="D5" i="1"/>
  <c r="D4" i="1"/>
  <c r="D3" i="1"/>
  <c r="C5" i="2" l="1"/>
  <c r="G6" i="2"/>
  <c r="G22" i="2"/>
  <c r="G5" i="2"/>
  <c r="G9" i="2"/>
  <c r="G15" i="2"/>
  <c r="F5" i="2"/>
  <c r="F22" i="2"/>
  <c r="F10" i="2"/>
  <c r="C14" i="2"/>
  <c r="F6" i="2"/>
  <c r="D14" i="1"/>
  <c r="G14" i="2" l="1"/>
  <c r="F14" i="2"/>
</calcChain>
</file>

<file path=xl/sharedStrings.xml><?xml version="1.0" encoding="utf-8"?>
<sst xmlns="http://schemas.openxmlformats.org/spreadsheetml/2006/main" count="65" uniqueCount="57">
  <si>
    <t>Производственно-экономические</t>
  </si>
  <si>
    <t>Всего технических специалистов</t>
  </si>
  <si>
    <t>Производительность труда</t>
  </si>
  <si>
    <t>Уровень выполнения трудовых норм</t>
  </si>
  <si>
    <t>Качество выполненной работы</t>
  </si>
  <si>
    <t>Потери рабочего времени</t>
  </si>
  <si>
    <t>Экономия материальных ресурсов</t>
  </si>
  <si>
    <t>Трудовая дисциплина</t>
  </si>
  <si>
    <t>Среднее</t>
  </si>
  <si>
    <t>Творческая активность</t>
  </si>
  <si>
    <t>Рационализаторство</t>
  </si>
  <si>
    <t>Изобретательство</t>
  </si>
  <si>
    <t>Разработка инноваций</t>
  </si>
  <si>
    <t>Поиск неиспользованных резервов</t>
  </si>
  <si>
    <t>Развитие личности</t>
  </si>
  <si>
    <t>Повышение уровня образования</t>
  </si>
  <si>
    <t>Повышение квалификации</t>
  </si>
  <si>
    <t>Повышение уровня культуры труда</t>
  </si>
  <si>
    <t>Расширение профессионального профиля</t>
  </si>
  <si>
    <t>Трудовая карьера</t>
  </si>
  <si>
    <t>Общественная активность в сфере производства</t>
  </si>
  <si>
    <t>Участие в работе общественных организаций</t>
  </si>
  <si>
    <t>Участие в управлении предприятием</t>
  </si>
  <si>
    <t>Участие в выработке и принятии хозяйственных решений</t>
  </si>
  <si>
    <t>Кружки качества</t>
  </si>
  <si>
    <t>№ п/п</t>
  </si>
  <si>
    <t>Показатель</t>
  </si>
  <si>
    <t>Предыдущий год</t>
  </si>
  <si>
    <t>План отчётного года</t>
  </si>
  <si>
    <t>Фактически в отчётном году</t>
  </si>
  <si>
    <t>Изменение в процентах к предыдущему году</t>
  </si>
  <si>
    <t>Коэффициент интенсивности работы по приему</t>
  </si>
  <si>
    <t>Коэффициент работы по выбытию</t>
  </si>
  <si>
    <t>Коэффициент текучести</t>
  </si>
  <si>
    <t>Коэффициент замещения</t>
  </si>
  <si>
    <t>Коэффициент постоянства кадров</t>
  </si>
  <si>
    <t>План (гр.2/гр.1*100)</t>
  </si>
  <si>
    <t>Факт (гр.3/гр.1*100)</t>
  </si>
  <si>
    <t>Среднесписочная численность работающих чел, в т.ч.:</t>
  </si>
  <si>
    <t>- мужчин</t>
  </si>
  <si>
    <t>- женщин</t>
  </si>
  <si>
    <t>Квалификационный состав чел, в т.ч.</t>
  </si>
  <si>
    <t>- высшее</t>
  </si>
  <si>
    <t>- среднее специальное</t>
  </si>
  <si>
    <t>- среднее профессиональное</t>
  </si>
  <si>
    <t>Распределение работников по категориям работ чел, из них:</t>
  </si>
  <si>
    <t>Разработчики</t>
  </si>
  <si>
    <t>Тестировщики</t>
  </si>
  <si>
    <t>Управляющие</t>
  </si>
  <si>
    <t>Обслуживающие</t>
  </si>
  <si>
    <t>Распределение работников по профессиям чел, из них:</t>
  </si>
  <si>
    <t>Сотрудники, которые занимаются управленческой деятельностью</t>
  </si>
  <si>
    <t>Аналитики</t>
  </si>
  <si>
    <t>Специалисты по работе с персоналом</t>
  </si>
  <si>
    <t>Специалисты по работе с клиентами</t>
  </si>
  <si>
    <t>Обсуживающие</t>
  </si>
  <si>
    <t>Среднегодовая з/п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</si>
</sst>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2" fontId="1" fillId="4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6013-6FBD-104F-96FB-7FB60176DE6A}">
  <dimension ref="A1:M32"/>
  <sheetViews>
    <sheetView topLeftCell="B1" zoomScale="144" workbookViewId="0">
      <selection activeCell="M2" sqref="M2"/>
    </sheetView>
  </sheetViews>
  <sheetFormatPr baseColWidth="10" defaultColWidth="8.83203125" defaultRowHeight="16" x14ac:dyDescent="0.2"/>
  <cols>
    <col min="1" max="1" width="5.5" style="10" bestFit="1" customWidth="1"/>
    <col min="2" max="2" width="26.6640625" style="10" bestFit="1" customWidth="1"/>
    <col min="3" max="3" width="14.1640625" style="10" customWidth="1"/>
    <col min="4" max="4" width="13.5" style="10" bestFit="1" customWidth="1"/>
    <col min="5" max="5" width="12.6640625" style="10" bestFit="1" customWidth="1"/>
    <col min="6" max="6" width="11.5" style="10" bestFit="1" customWidth="1"/>
    <col min="7" max="8" width="8.83203125" style="10"/>
    <col min="9" max="9" width="15.1640625" style="10" bestFit="1" customWidth="1"/>
    <col min="10" max="13" width="11.6640625" style="10" bestFit="1" customWidth="1"/>
    <col min="14" max="16384" width="8.83203125" style="10"/>
  </cols>
  <sheetData>
    <row r="1" spans="1:13" ht="68" x14ac:dyDescent="0.2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/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</row>
    <row r="2" spans="1:13" ht="51" x14ac:dyDescent="0.2">
      <c r="A2" s="8"/>
      <c r="B2" s="8"/>
      <c r="C2" s="8"/>
      <c r="D2" s="8"/>
      <c r="E2" s="8"/>
      <c r="F2" s="4" t="s">
        <v>36</v>
      </c>
      <c r="G2" s="4" t="s">
        <v>37</v>
      </c>
      <c r="I2" s="11">
        <f>(E3-C3)/D3</f>
        <v>4.8000000000000001E-2</v>
      </c>
      <c r="J2" s="11">
        <f>1/D3</f>
        <v>1E-3</v>
      </c>
      <c r="K2" s="11">
        <f>1/D3</f>
        <v>1E-3</v>
      </c>
      <c r="L2" s="11">
        <f>((E3-C3)-2)/D3</f>
        <v>4.5999999999999999E-2</v>
      </c>
      <c r="M2" s="12">
        <f>((D3-E3)-2)/(D3-E3)</f>
        <v>0.95238095238095233</v>
      </c>
    </row>
    <row r="3" spans="1:13" ht="51" x14ac:dyDescent="0.2">
      <c r="A3" s="17">
        <v>1</v>
      </c>
      <c r="B3" s="19" t="s">
        <v>38</v>
      </c>
      <c r="C3" s="19">
        <f>E3-48</f>
        <v>910</v>
      </c>
      <c r="D3" s="19">
        <v>1000</v>
      </c>
      <c r="E3" s="19">
        <v>958</v>
      </c>
      <c r="F3" s="20">
        <f>D3/C3*100</f>
        <v>109.8901098901099</v>
      </c>
      <c r="G3" s="20">
        <f>(E3/C3)*100</f>
        <v>105.27472527472528</v>
      </c>
    </row>
    <row r="4" spans="1:13" ht="17" x14ac:dyDescent="0.2">
      <c r="A4" s="17"/>
      <c r="B4" s="13" t="s">
        <v>39</v>
      </c>
      <c r="C4" s="14">
        <v>569</v>
      </c>
      <c r="D4" s="14">
        <v>652</v>
      </c>
      <c r="E4" s="14">
        <v>678</v>
      </c>
      <c r="F4" s="12">
        <f t="shared" ref="F4:F5" si="0">D4/C4*100</f>
        <v>114.58699472759226</v>
      </c>
      <c r="G4" s="12">
        <f t="shared" ref="G4:G5" si="1">E4/C4*100</f>
        <v>119.15641476274166</v>
      </c>
    </row>
    <row r="5" spans="1:13" ht="17" x14ac:dyDescent="0.2">
      <c r="A5" s="17"/>
      <c r="B5" s="13" t="s">
        <v>40</v>
      </c>
      <c r="C5" s="14">
        <f>C3-C4</f>
        <v>341</v>
      </c>
      <c r="D5" s="14">
        <f>D3-D4</f>
        <v>348</v>
      </c>
      <c r="E5" s="14">
        <f>E3-E4</f>
        <v>280</v>
      </c>
      <c r="F5" s="12">
        <f t="shared" si="0"/>
        <v>102.05278592375366</v>
      </c>
      <c r="G5" s="12">
        <f t="shared" si="1"/>
        <v>82.111436950146626</v>
      </c>
    </row>
    <row r="6" spans="1:13" ht="34" x14ac:dyDescent="0.2">
      <c r="A6" s="17">
        <v>2</v>
      </c>
      <c r="B6" s="19" t="s">
        <v>41</v>
      </c>
      <c r="C6" s="19">
        <f>E6-48</f>
        <v>910</v>
      </c>
      <c r="D6" s="19">
        <v>1000</v>
      </c>
      <c r="E6" s="19">
        <v>958</v>
      </c>
      <c r="F6" s="20">
        <f>D6/C6*100</f>
        <v>109.8901098901099</v>
      </c>
      <c r="G6" s="20">
        <f>E6/C6*100</f>
        <v>105.27472527472528</v>
      </c>
    </row>
    <row r="7" spans="1:13" ht="17" x14ac:dyDescent="0.2">
      <c r="A7" s="17"/>
      <c r="B7" s="13" t="s">
        <v>42</v>
      </c>
      <c r="C7" s="14">
        <v>783</v>
      </c>
      <c r="D7" s="14">
        <v>890</v>
      </c>
      <c r="E7" s="14">
        <v>890</v>
      </c>
      <c r="F7" s="12">
        <f t="shared" ref="F7:F9" si="2">D7/C7*100</f>
        <v>113.66538952745849</v>
      </c>
      <c r="G7" s="12">
        <f t="shared" ref="G7:G9" si="3">E7/C7*100</f>
        <v>113.66538952745849</v>
      </c>
    </row>
    <row r="8" spans="1:13" ht="17" x14ac:dyDescent="0.2">
      <c r="A8" s="17"/>
      <c r="B8" s="13" t="s">
        <v>43</v>
      </c>
      <c r="C8" s="14">
        <v>58</v>
      </c>
      <c r="D8" s="14">
        <v>70</v>
      </c>
      <c r="E8" s="14">
        <v>60</v>
      </c>
      <c r="F8" s="12">
        <f t="shared" si="2"/>
        <v>120.68965517241379</v>
      </c>
      <c r="G8" s="12">
        <f t="shared" si="3"/>
        <v>103.44827586206897</v>
      </c>
    </row>
    <row r="9" spans="1:13" ht="17" x14ac:dyDescent="0.2">
      <c r="A9" s="17"/>
      <c r="B9" s="13" t="s">
        <v>44</v>
      </c>
      <c r="C9" s="14">
        <f>C6-C7-C8</f>
        <v>69</v>
      </c>
      <c r="D9" s="14">
        <f>D6-D7-D8</f>
        <v>40</v>
      </c>
      <c r="E9" s="14">
        <f>E6-E7-E8</f>
        <v>8</v>
      </c>
      <c r="F9" s="12">
        <f t="shared" si="2"/>
        <v>57.971014492753625</v>
      </c>
      <c r="G9" s="12">
        <f t="shared" si="3"/>
        <v>11.594202898550725</v>
      </c>
    </row>
    <row r="10" spans="1:13" ht="51" x14ac:dyDescent="0.2">
      <c r="A10" s="17">
        <v>3</v>
      </c>
      <c r="B10" s="19" t="s">
        <v>45</v>
      </c>
      <c r="C10" s="19">
        <f>E10-48</f>
        <v>910</v>
      </c>
      <c r="D10" s="19">
        <v>1000</v>
      </c>
      <c r="E10" s="19">
        <v>958</v>
      </c>
      <c r="F10" s="20">
        <f>D10/C10*100</f>
        <v>109.8901098901099</v>
      </c>
      <c r="G10" s="20">
        <f>E10/C10*100</f>
        <v>105.27472527472528</v>
      </c>
    </row>
    <row r="11" spans="1:13" ht="17" x14ac:dyDescent="0.2">
      <c r="A11" s="17"/>
      <c r="B11" s="13" t="s">
        <v>46</v>
      </c>
      <c r="C11" s="14">
        <v>542</v>
      </c>
      <c r="D11" s="14">
        <v>560</v>
      </c>
      <c r="E11" s="14">
        <v>550</v>
      </c>
      <c r="F11" s="12">
        <f t="shared" ref="F11:F14" si="4">D11/C11*100</f>
        <v>103.3210332103321</v>
      </c>
      <c r="G11" s="12">
        <f t="shared" ref="G11:G14" si="5">E11/C11*100</f>
        <v>101.47601476014761</v>
      </c>
    </row>
    <row r="12" spans="1:13" ht="17" x14ac:dyDescent="0.2">
      <c r="A12" s="17"/>
      <c r="B12" s="13" t="s">
        <v>47</v>
      </c>
      <c r="C12" s="14">
        <v>150</v>
      </c>
      <c r="D12" s="14">
        <v>156</v>
      </c>
      <c r="E12" s="14">
        <v>150</v>
      </c>
      <c r="F12" s="12">
        <f t="shared" si="4"/>
        <v>104</v>
      </c>
      <c r="G12" s="12">
        <f t="shared" si="5"/>
        <v>100</v>
      </c>
    </row>
    <row r="13" spans="1:13" ht="17" x14ac:dyDescent="0.2">
      <c r="A13" s="17"/>
      <c r="B13" s="13" t="s">
        <v>48</v>
      </c>
      <c r="C13" s="14">
        <v>100</v>
      </c>
      <c r="D13" s="14">
        <v>120</v>
      </c>
      <c r="E13" s="14">
        <v>120</v>
      </c>
      <c r="F13" s="12">
        <f t="shared" si="4"/>
        <v>120</v>
      </c>
      <c r="G13" s="12">
        <f t="shared" si="5"/>
        <v>120</v>
      </c>
    </row>
    <row r="14" spans="1:13" ht="17" x14ac:dyDescent="0.2">
      <c r="A14" s="17"/>
      <c r="B14" s="13" t="s">
        <v>49</v>
      </c>
      <c r="C14" s="14">
        <f>C10-C11-C12-C13</f>
        <v>118</v>
      </c>
      <c r="D14" s="14">
        <f>D10-D11-D12-D13</f>
        <v>164</v>
      </c>
      <c r="E14" s="14">
        <f>E10-E11-E12-E13</f>
        <v>138</v>
      </c>
      <c r="F14" s="12">
        <f t="shared" si="4"/>
        <v>138.98305084745763</v>
      </c>
      <c r="G14" s="12">
        <f t="shared" si="5"/>
        <v>116.94915254237289</v>
      </c>
    </row>
    <row r="15" spans="1:13" ht="34" x14ac:dyDescent="0.2">
      <c r="A15" s="17">
        <v>4</v>
      </c>
      <c r="B15" s="19" t="s">
        <v>50</v>
      </c>
      <c r="C15" s="19">
        <f>E15-48</f>
        <v>910</v>
      </c>
      <c r="D15" s="19">
        <v>1000</v>
      </c>
      <c r="E15" s="19">
        <v>958</v>
      </c>
      <c r="F15" s="20">
        <f>D15/C15*100</f>
        <v>109.8901098901099</v>
      </c>
      <c r="G15" s="20">
        <f>E15/C15*100</f>
        <v>105.27472527472528</v>
      </c>
    </row>
    <row r="16" spans="1:13" ht="17" x14ac:dyDescent="0.2">
      <c r="A16" s="17"/>
      <c r="B16" s="13" t="s">
        <v>46</v>
      </c>
      <c r="C16" s="14">
        <v>542</v>
      </c>
      <c r="D16" s="14">
        <v>560</v>
      </c>
      <c r="E16" s="14">
        <v>550</v>
      </c>
      <c r="F16" s="12">
        <f t="shared" ref="F16:F22" si="6">D16/C16*100</f>
        <v>103.3210332103321</v>
      </c>
      <c r="G16" s="12">
        <f t="shared" ref="G16:G22" si="7">E16/C16*100</f>
        <v>101.47601476014761</v>
      </c>
    </row>
    <row r="17" spans="1:7" ht="17" x14ac:dyDescent="0.2">
      <c r="A17" s="17"/>
      <c r="B17" s="13" t="s">
        <v>47</v>
      </c>
      <c r="C17" s="14">
        <v>150</v>
      </c>
      <c r="D17" s="14">
        <v>156</v>
      </c>
      <c r="E17" s="14">
        <v>150</v>
      </c>
      <c r="F17" s="12">
        <f t="shared" si="6"/>
        <v>104</v>
      </c>
      <c r="G17" s="12">
        <f t="shared" si="7"/>
        <v>100</v>
      </c>
    </row>
    <row r="18" spans="1:7" ht="51" x14ac:dyDescent="0.2">
      <c r="A18" s="17"/>
      <c r="B18" s="13" t="s">
        <v>51</v>
      </c>
      <c r="C18" s="14">
        <v>100</v>
      </c>
      <c r="D18" s="14">
        <v>120</v>
      </c>
      <c r="E18" s="14">
        <v>120</v>
      </c>
      <c r="F18" s="12">
        <f t="shared" si="6"/>
        <v>120</v>
      </c>
      <c r="G18" s="12">
        <f t="shared" si="7"/>
        <v>120</v>
      </c>
    </row>
    <row r="19" spans="1:7" ht="17" x14ac:dyDescent="0.2">
      <c r="A19" s="17"/>
      <c r="B19" s="13" t="s">
        <v>52</v>
      </c>
      <c r="C19" s="14">
        <v>70</v>
      </c>
      <c r="D19" s="14">
        <v>80</v>
      </c>
      <c r="E19" s="14">
        <v>75</v>
      </c>
      <c r="F19" s="12">
        <f t="shared" si="6"/>
        <v>114.28571428571428</v>
      </c>
      <c r="G19" s="12">
        <f t="shared" si="7"/>
        <v>107.14285714285714</v>
      </c>
    </row>
    <row r="20" spans="1:7" ht="34" x14ac:dyDescent="0.2">
      <c r="A20" s="17"/>
      <c r="B20" s="13" t="s">
        <v>53</v>
      </c>
      <c r="C20" s="14">
        <v>21</v>
      </c>
      <c r="D20" s="14">
        <v>36</v>
      </c>
      <c r="E20" s="14">
        <v>25</v>
      </c>
      <c r="F20" s="12">
        <f t="shared" si="6"/>
        <v>171.42857142857142</v>
      </c>
      <c r="G20" s="12">
        <f t="shared" si="7"/>
        <v>119.04761904761905</v>
      </c>
    </row>
    <row r="21" spans="1:7" ht="34" x14ac:dyDescent="0.2">
      <c r="A21" s="17"/>
      <c r="B21" s="15" t="s">
        <v>54</v>
      </c>
      <c r="C21" s="14">
        <v>20</v>
      </c>
      <c r="D21" s="14">
        <v>30</v>
      </c>
      <c r="E21" s="14">
        <v>23</v>
      </c>
      <c r="F21" s="12">
        <f t="shared" si="6"/>
        <v>150</v>
      </c>
      <c r="G21" s="12">
        <f t="shared" si="7"/>
        <v>114.99999999999999</v>
      </c>
    </row>
    <row r="22" spans="1:7" ht="17" x14ac:dyDescent="0.2">
      <c r="A22" s="17"/>
      <c r="B22" s="13" t="s">
        <v>55</v>
      </c>
      <c r="C22" s="14">
        <f>C15-C16-C17-C18-C19-C20-C21</f>
        <v>7</v>
      </c>
      <c r="D22" s="14">
        <f>D15-D16-D17-D18-D19-D20-D21</f>
        <v>18</v>
      </c>
      <c r="E22" s="14">
        <f>E15-E16-E17-E18-E19-E20-E21</f>
        <v>15</v>
      </c>
      <c r="F22" s="12">
        <f t="shared" si="6"/>
        <v>257.14285714285717</v>
      </c>
      <c r="G22" s="12">
        <f t="shared" si="7"/>
        <v>214.28571428571428</v>
      </c>
    </row>
    <row r="23" spans="1:7" ht="17" x14ac:dyDescent="0.2">
      <c r="A23" s="18">
        <v>5</v>
      </c>
      <c r="B23" s="19" t="s">
        <v>56</v>
      </c>
      <c r="C23" s="19">
        <v>843000</v>
      </c>
      <c r="D23" s="19">
        <v>950000</v>
      </c>
      <c r="E23" s="19">
        <v>1035000</v>
      </c>
      <c r="F23" s="20">
        <f>D23/C23*100</f>
        <v>112.69276393831554</v>
      </c>
      <c r="G23" s="20">
        <f>E23/C23*100</f>
        <v>122.77580071174377</v>
      </c>
    </row>
    <row r="25" spans="1:7" x14ac:dyDescent="0.2">
      <c r="B25" s="16"/>
      <c r="D25" s="16"/>
      <c r="E25" s="16"/>
      <c r="F25" s="16"/>
      <c r="G25" s="16"/>
    </row>
    <row r="26" spans="1:7" x14ac:dyDescent="0.2">
      <c r="B26" s="16"/>
      <c r="C26" s="16"/>
      <c r="D26" s="16"/>
      <c r="E26" s="16"/>
      <c r="F26" s="16"/>
      <c r="G26" s="16"/>
    </row>
    <row r="27" spans="1:7" x14ac:dyDescent="0.2">
      <c r="B27" s="16"/>
      <c r="C27" s="16"/>
      <c r="D27" s="16"/>
      <c r="E27" s="16"/>
      <c r="F27" s="16"/>
      <c r="G27" s="16"/>
    </row>
    <row r="28" spans="1:7" x14ac:dyDescent="0.2">
      <c r="B28" s="16"/>
      <c r="C28" s="16"/>
      <c r="D28" s="16"/>
      <c r="E28" s="16"/>
      <c r="F28" s="16"/>
      <c r="G28" s="16"/>
    </row>
    <row r="29" spans="1:7" x14ac:dyDescent="0.2">
      <c r="B29" s="16"/>
      <c r="C29" s="16"/>
      <c r="D29" s="16"/>
      <c r="E29" s="16"/>
      <c r="F29" s="16"/>
      <c r="G29" s="16"/>
    </row>
    <row r="30" spans="1:7" x14ac:dyDescent="0.2">
      <c r="B30" s="16"/>
      <c r="C30" s="16"/>
      <c r="D30" s="16"/>
      <c r="E30" s="16"/>
      <c r="F30" s="16"/>
      <c r="G30" s="16"/>
    </row>
    <row r="31" spans="1:7" x14ac:dyDescent="0.2">
      <c r="B31" s="16"/>
      <c r="C31" s="16"/>
      <c r="D31" s="16"/>
      <c r="E31" s="16"/>
      <c r="F31" s="16"/>
      <c r="G31" s="16"/>
    </row>
    <row r="32" spans="1:7" x14ac:dyDescent="0.2">
      <c r="B32" s="16"/>
      <c r="C32" s="16"/>
      <c r="D32" s="16"/>
      <c r="E32" s="16"/>
      <c r="F32" s="16"/>
      <c r="G32" s="16"/>
    </row>
  </sheetData>
  <mergeCells count="10">
    <mergeCell ref="A3:A5"/>
    <mergeCell ref="A6:A9"/>
    <mergeCell ref="A10:A14"/>
    <mergeCell ref="A15:A2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="134" zoomScaleNormal="70" workbookViewId="0">
      <selection activeCell="D8" sqref="D8"/>
    </sheetView>
  </sheetViews>
  <sheetFormatPr baseColWidth="10" defaultColWidth="8.83203125" defaultRowHeight="16" x14ac:dyDescent="0.2"/>
  <cols>
    <col min="1" max="1" width="24.6640625" style="1" bestFit="1" customWidth="1"/>
    <col min="2" max="2" width="8.83203125" style="1"/>
    <col min="3" max="3" width="21.33203125" style="1" customWidth="1"/>
    <col min="4" max="4" width="12.5" style="1" bestFit="1" customWidth="1"/>
    <col min="5" max="8" width="8.83203125" style="1"/>
    <col min="9" max="15" width="8.83203125" style="1" customWidth="1"/>
    <col min="16" max="16384" width="8.83203125" style="1"/>
  </cols>
  <sheetData>
    <row r="1" spans="1:4" ht="32.25" customHeight="1" x14ac:dyDescent="0.2">
      <c r="A1" s="8" t="s">
        <v>0</v>
      </c>
      <c r="B1" s="8"/>
      <c r="C1" s="4" t="s">
        <v>1</v>
      </c>
      <c r="D1" s="5"/>
    </row>
    <row r="2" spans="1:4" ht="17" x14ac:dyDescent="0.2">
      <c r="A2" s="6" t="s">
        <v>2</v>
      </c>
      <c r="B2" s="2">
        <v>51</v>
      </c>
      <c r="C2" s="2">
        <v>120</v>
      </c>
      <c r="D2" s="3">
        <f>B2/C2</f>
        <v>0.42499999999999999</v>
      </c>
    </row>
    <row r="3" spans="1:4" ht="34" x14ac:dyDescent="0.2">
      <c r="A3" s="6" t="s">
        <v>3</v>
      </c>
      <c r="B3" s="2">
        <v>23</v>
      </c>
      <c r="C3" s="2">
        <v>120</v>
      </c>
      <c r="D3" s="3">
        <f t="shared" ref="D3:D7" si="0">B3/C3</f>
        <v>0.19166666666666668</v>
      </c>
    </row>
    <row r="4" spans="1:4" ht="34" x14ac:dyDescent="0.2">
      <c r="A4" s="6" t="s">
        <v>4</v>
      </c>
      <c r="B4" s="2">
        <v>32</v>
      </c>
      <c r="C4" s="2">
        <v>120</v>
      </c>
      <c r="D4" s="3">
        <f t="shared" si="0"/>
        <v>0.26666666666666666</v>
      </c>
    </row>
    <row r="5" spans="1:4" ht="17" x14ac:dyDescent="0.2">
      <c r="A5" s="6" t="s">
        <v>5</v>
      </c>
      <c r="B5" s="2">
        <v>15</v>
      </c>
      <c r="C5" s="2">
        <v>120</v>
      </c>
      <c r="D5" s="3">
        <f t="shared" si="0"/>
        <v>0.125</v>
      </c>
    </row>
    <row r="6" spans="1:4" ht="34" x14ac:dyDescent="0.2">
      <c r="A6" s="6" t="s">
        <v>6</v>
      </c>
      <c r="B6" s="2">
        <v>31</v>
      </c>
      <c r="C6" s="2">
        <v>120</v>
      </c>
      <c r="D6" s="3">
        <f t="shared" si="0"/>
        <v>0.25833333333333336</v>
      </c>
    </row>
    <row r="7" spans="1:4" ht="17" x14ac:dyDescent="0.2">
      <c r="A7" s="6" t="s">
        <v>7</v>
      </c>
      <c r="B7" s="2">
        <v>25</v>
      </c>
      <c r="C7" s="2">
        <v>120</v>
      </c>
      <c r="D7" s="3">
        <f t="shared" si="0"/>
        <v>0.20833333333333334</v>
      </c>
    </row>
    <row r="8" spans="1:4" x14ac:dyDescent="0.2">
      <c r="A8" s="9" t="s">
        <v>8</v>
      </c>
      <c r="B8" s="9"/>
      <c r="C8" s="9"/>
      <c r="D8" s="7">
        <f>AVERAGE(D2:D7)</f>
        <v>0.24583333333333332</v>
      </c>
    </row>
    <row r="9" spans="1:4" ht="34" x14ac:dyDescent="0.2">
      <c r="A9" s="8" t="s">
        <v>9</v>
      </c>
      <c r="B9" s="8"/>
      <c r="C9" s="4" t="s">
        <v>1</v>
      </c>
      <c r="D9" s="5"/>
    </row>
    <row r="10" spans="1:4" ht="17" x14ac:dyDescent="0.2">
      <c r="A10" s="6" t="s">
        <v>10</v>
      </c>
      <c r="B10" s="2">
        <v>35</v>
      </c>
      <c r="C10" s="2">
        <v>120</v>
      </c>
      <c r="D10" s="3">
        <f>B10/C10</f>
        <v>0.29166666666666669</v>
      </c>
    </row>
    <row r="11" spans="1:4" ht="17" x14ac:dyDescent="0.2">
      <c r="A11" s="6" t="s">
        <v>11</v>
      </c>
      <c r="B11" s="2">
        <v>51</v>
      </c>
      <c r="C11" s="2">
        <v>120</v>
      </c>
      <c r="D11" s="3">
        <f>B11/C11</f>
        <v>0.42499999999999999</v>
      </c>
    </row>
    <row r="12" spans="1:4" ht="17" x14ac:dyDescent="0.2">
      <c r="A12" s="6" t="s">
        <v>12</v>
      </c>
      <c r="B12" s="2">
        <v>12</v>
      </c>
      <c r="C12" s="2">
        <v>120</v>
      </c>
      <c r="D12" s="3">
        <f>B12/C12</f>
        <v>0.1</v>
      </c>
    </row>
    <row r="13" spans="1:4" ht="34" x14ac:dyDescent="0.2">
      <c r="A13" s="6" t="s">
        <v>13</v>
      </c>
      <c r="B13" s="2">
        <v>15</v>
      </c>
      <c r="C13" s="2">
        <v>120</v>
      </c>
      <c r="D13" s="3">
        <f>B13/C13</f>
        <v>0.125</v>
      </c>
    </row>
    <row r="14" spans="1:4" x14ac:dyDescent="0.2">
      <c r="A14" s="9" t="s">
        <v>8</v>
      </c>
      <c r="B14" s="9"/>
      <c r="C14" s="9"/>
      <c r="D14" s="7">
        <f>AVERAGE(D10:D13)</f>
        <v>0.23541666666666666</v>
      </c>
    </row>
    <row r="15" spans="1:4" ht="34" x14ac:dyDescent="0.2">
      <c r="A15" s="8" t="s">
        <v>14</v>
      </c>
      <c r="B15" s="8"/>
      <c r="C15" s="4" t="s">
        <v>1</v>
      </c>
      <c r="D15" s="5"/>
    </row>
    <row r="16" spans="1:4" ht="34" x14ac:dyDescent="0.2">
      <c r="A16" s="6" t="s">
        <v>15</v>
      </c>
      <c r="B16" s="2">
        <v>20</v>
      </c>
      <c r="C16" s="2">
        <v>120</v>
      </c>
      <c r="D16" s="3">
        <f>B16/C16</f>
        <v>0.16666666666666666</v>
      </c>
    </row>
    <row r="17" spans="1:4" ht="17" x14ac:dyDescent="0.2">
      <c r="A17" s="6" t="s">
        <v>16</v>
      </c>
      <c r="B17" s="2">
        <v>16</v>
      </c>
      <c r="C17" s="2">
        <v>120</v>
      </c>
      <c r="D17" s="3">
        <f t="shared" ref="D17:D20" si="1">B17/C17</f>
        <v>0.13333333333333333</v>
      </c>
    </row>
    <row r="18" spans="1:4" ht="34" x14ac:dyDescent="0.2">
      <c r="A18" s="6" t="s">
        <v>17</v>
      </c>
      <c r="B18" s="2">
        <v>13</v>
      </c>
      <c r="C18" s="2">
        <v>120</v>
      </c>
      <c r="D18" s="3">
        <f t="shared" si="1"/>
        <v>0.10833333333333334</v>
      </c>
    </row>
    <row r="19" spans="1:4" ht="51" x14ac:dyDescent="0.2">
      <c r="A19" s="6" t="s">
        <v>18</v>
      </c>
      <c r="B19" s="2">
        <v>32</v>
      </c>
      <c r="C19" s="2">
        <v>120</v>
      </c>
      <c r="D19" s="3">
        <f t="shared" si="1"/>
        <v>0.26666666666666666</v>
      </c>
    </row>
    <row r="20" spans="1:4" ht="17" x14ac:dyDescent="0.2">
      <c r="A20" s="6" t="s">
        <v>19</v>
      </c>
      <c r="B20" s="2">
        <v>15</v>
      </c>
      <c r="C20" s="2">
        <v>120</v>
      </c>
      <c r="D20" s="3">
        <f t="shared" si="1"/>
        <v>0.125</v>
      </c>
    </row>
    <row r="21" spans="1:4" x14ac:dyDescent="0.2">
      <c r="A21" s="9" t="s">
        <v>8</v>
      </c>
      <c r="B21" s="9"/>
      <c r="C21" s="9"/>
      <c r="D21" s="7">
        <f>AVERAGE(D16:D20)</f>
        <v>0.16</v>
      </c>
    </row>
    <row r="22" spans="1:4" ht="34" x14ac:dyDescent="0.2">
      <c r="A22" s="8" t="s">
        <v>20</v>
      </c>
      <c r="B22" s="8"/>
      <c r="C22" s="4" t="s">
        <v>1</v>
      </c>
      <c r="D22" s="5"/>
    </row>
    <row r="23" spans="1:4" ht="51" x14ac:dyDescent="0.2">
      <c r="A23" s="6" t="s">
        <v>21</v>
      </c>
      <c r="B23" s="2">
        <v>68</v>
      </c>
      <c r="C23" s="2">
        <v>120</v>
      </c>
      <c r="D23" s="3">
        <f>B23/C23</f>
        <v>0.56666666666666665</v>
      </c>
    </row>
    <row r="24" spans="1:4" ht="34" x14ac:dyDescent="0.2">
      <c r="A24" s="6" t="s">
        <v>22</v>
      </c>
      <c r="B24" s="2">
        <v>37</v>
      </c>
      <c r="C24" s="2">
        <v>120</v>
      </c>
      <c r="D24" s="3">
        <f t="shared" ref="D24:D26" si="2">B24/C24</f>
        <v>0.30833333333333335</v>
      </c>
    </row>
    <row r="25" spans="1:4" ht="51" x14ac:dyDescent="0.2">
      <c r="A25" s="6" t="s">
        <v>23</v>
      </c>
      <c r="B25" s="2">
        <v>38</v>
      </c>
      <c r="C25" s="2">
        <v>120</v>
      </c>
      <c r="D25" s="3">
        <f t="shared" si="2"/>
        <v>0.31666666666666665</v>
      </c>
    </row>
    <row r="26" spans="1:4" ht="17" x14ac:dyDescent="0.2">
      <c r="A26" s="6" t="s">
        <v>24</v>
      </c>
      <c r="B26" s="2">
        <v>16</v>
      </c>
      <c r="C26" s="2">
        <v>120</v>
      </c>
      <c r="D26" s="3">
        <f t="shared" si="2"/>
        <v>0.13333333333333333</v>
      </c>
    </row>
    <row r="27" spans="1:4" x14ac:dyDescent="0.2">
      <c r="A27" s="9" t="s">
        <v>8</v>
      </c>
      <c r="B27" s="9"/>
      <c r="C27" s="9"/>
      <c r="D27" s="7">
        <f>AVERAGE(D23:D26)</f>
        <v>0.33124999999999999</v>
      </c>
    </row>
  </sheetData>
  <mergeCells count="8">
    <mergeCell ref="A22:B22"/>
    <mergeCell ref="A27:C27"/>
    <mergeCell ref="A1:B1"/>
    <mergeCell ref="A8:C8"/>
    <mergeCell ref="A9:B9"/>
    <mergeCell ref="A14:C14"/>
    <mergeCell ref="A15:B15"/>
    <mergeCell ref="A21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gggchaseggg</dc:creator>
  <cp:lastModifiedBy>aga chase</cp:lastModifiedBy>
  <dcterms:created xsi:type="dcterms:W3CDTF">2015-06-05T18:19:34Z</dcterms:created>
  <dcterms:modified xsi:type="dcterms:W3CDTF">2024-03-18T17:54:51Z</dcterms:modified>
</cp:coreProperties>
</file>