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filterPrivacy="1" codeName="ThisWorkbook"/>
  <xr:revisionPtr revIDLastSave="104" documentId="13_ncr:1_{2CB886C7-02C3-4763-9EF3-620FB0B81056}" xr6:coauthVersionLast="47" xr6:coauthVersionMax="47" xr10:uidLastSave="{2A07CBC4-6DFB-4EBE-A2BB-A92416FABDC6}"/>
  <bookViews>
    <workbookView xWindow="-108" yWindow="-108" windowWidth="23256" windowHeight="12456" xr2:uid="{00000000-000D-0000-FFFF-FFFF00000000}"/>
  </bookViews>
  <sheets>
    <sheet name="ProjectSchedule" sheetId="11" r:id="rId1"/>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6" i="11" l="1"/>
  <c r="F25" i="11"/>
  <c r="H25" i="11"/>
  <c r="E26" i="11"/>
  <c r="F22" i="11"/>
  <c r="H22" i="11"/>
  <c r="F24" i="11"/>
  <c r="F23" i="11"/>
  <c r="E24" i="11"/>
  <c r="E23" i="11"/>
  <c r="E22" i="11"/>
  <c r="F28" i="11"/>
  <c r="E28" i="11"/>
  <c r="E3" i="11"/>
  <c r="E9" i="11"/>
  <c r="F9" i="11"/>
  <c r="H7" i="11"/>
  <c r="E13" i="11"/>
  <c r="F13" i="11"/>
  <c r="E15" i="11"/>
  <c r="E10" i="11"/>
  <c r="F10" i="11"/>
  <c r="E11" i="11"/>
  <c r="I5" i="11"/>
  <c r="I4" i="11"/>
  <c r="H27" i="11"/>
  <c r="H20" i="11"/>
  <c r="H14" i="11"/>
  <c r="H8" i="11"/>
  <c r="E18" i="11"/>
  <c r="F18" i="11"/>
  <c r="E16" i="11"/>
  <c r="F16" i="11"/>
  <c r="E19" i="11"/>
  <c r="E17" i="11"/>
  <c r="F17" i="11"/>
  <c r="F15" i="11"/>
  <c r="H15" i="11"/>
  <c r="F11" i="11"/>
  <c r="E12" i="11"/>
  <c r="F12" i="11"/>
  <c r="I6" i="11"/>
  <c r="F19" i="11"/>
  <c r="E21" i="11"/>
  <c r="H28" i="11"/>
  <c r="H10" i="11"/>
  <c r="J5" i="11"/>
  <c r="K5" i="11"/>
  <c r="L5" i="11"/>
  <c r="M5" i="11"/>
  <c r="N5" i="11"/>
  <c r="O5" i="11"/>
  <c r="P5" i="11"/>
  <c r="F21" i="11"/>
  <c r="H21" i="11"/>
  <c r="H16" i="11"/>
  <c r="H11" i="11"/>
  <c r="P4" i="11"/>
  <c r="Q5" i="11"/>
  <c r="R5" i="11"/>
  <c r="S5" i="11"/>
  <c r="T5" i="11"/>
  <c r="U5" i="11"/>
  <c r="V5" i="11"/>
  <c r="W5" i="11"/>
  <c r="J6" i="11"/>
  <c r="H13" i="11"/>
  <c r="H19" i="11"/>
  <c r="H18" i="11"/>
  <c r="H17" i="11"/>
  <c r="W4" i="11"/>
  <c r="X5" i="11"/>
  <c r="Y5" i="11"/>
  <c r="Z5" i="11"/>
  <c r="AA5" i="11"/>
  <c r="AB5" i="11"/>
  <c r="AC5" i="11"/>
  <c r="AD5" i="11"/>
  <c r="K6" i="11"/>
  <c r="H23" i="11"/>
  <c r="AE5" i="11"/>
  <c r="AF5" i="11"/>
  <c r="AG5" i="11"/>
  <c r="AH5" i="11"/>
  <c r="AI5" i="11"/>
  <c r="AJ5" i="11"/>
  <c r="AD4" i="11"/>
  <c r="L6" i="11"/>
  <c r="H24" i="11"/>
  <c r="E25" i="11"/>
  <c r="AK5" i="11"/>
  <c r="AL5" i="11"/>
  <c r="AM5" i="11"/>
  <c r="AN5" i="11"/>
  <c r="AO5" i="11"/>
  <c r="AP5" i="11"/>
  <c r="AQ5" i="11"/>
  <c r="M6" i="11"/>
  <c r="AR5" i="11"/>
  <c r="AS5" i="11"/>
  <c r="AK4" i="11"/>
  <c r="N6" i="11"/>
  <c r="H26" i="11"/>
  <c r="AT5" i="11"/>
  <c r="AS6" i="11"/>
  <c r="AR4" i="11"/>
  <c r="O6" i="11"/>
  <c r="AU5" i="11"/>
  <c r="AT6" i="11"/>
  <c r="AV5" i="11"/>
  <c r="AU6" i="11"/>
  <c r="P6" i="11"/>
  <c r="Q6" i="11"/>
  <c r="AW5" i="11"/>
  <c r="AV6" i="11"/>
  <c r="R6" i="11"/>
  <c r="AX5" i="11"/>
  <c r="AY5" i="11"/>
  <c r="AY4" i="11"/>
  <c r="AW6" i="11"/>
  <c r="S6" i="11"/>
  <c r="AY6" i="11"/>
  <c r="AZ5" i="11"/>
  <c r="AX6" i="11"/>
  <c r="T6" i="11"/>
  <c r="BA5" i="11"/>
  <c r="AZ6" i="11"/>
  <c r="U6" i="11"/>
  <c r="BA6" i="11"/>
  <c r="BB5" i="11"/>
  <c r="V6" i="11"/>
  <c r="BB6" i="11"/>
  <c r="BC5" i="11"/>
  <c r="W6" i="11"/>
  <c r="BC6" i="11"/>
  <c r="BD5" i="11"/>
  <c r="X6" i="11"/>
  <c r="BE5" i="11"/>
  <c r="BD6" i="11"/>
  <c r="Y6" i="11"/>
  <c r="BE6" i="11"/>
  <c r="BF5" i="11"/>
  <c r="BF4" i="11"/>
  <c r="Z6" i="11"/>
  <c r="BF6" i="11"/>
  <c r="BG5" i="11"/>
  <c r="AA6" i="11"/>
  <c r="BG6" i="11"/>
  <c r="BH5" i="11"/>
  <c r="AB6" i="11"/>
  <c r="BI5" i="11"/>
  <c r="BH6" i="11"/>
  <c r="AC6" i="11"/>
  <c r="BJ5" i="11"/>
  <c r="BI6" i="11"/>
  <c r="AD6" i="11"/>
  <c r="BK5" i="11"/>
  <c r="BJ6" i="11"/>
  <c r="AE6" i="11"/>
  <c r="BL5" i="11"/>
  <c r="BK6" i="11"/>
  <c r="AF6" i="11"/>
  <c r="BL6" i="11"/>
  <c r="AG6" i="11"/>
  <c r="AH6" i="11"/>
  <c r="AI6" i="11"/>
  <c r="AJ6" i="11"/>
  <c r="AK6" i="11"/>
  <c r="AL6" i="11"/>
  <c r="AM6" i="11"/>
  <c r="AN6" i="11"/>
  <c r="AO6" i="11"/>
  <c r="AP6" i="11"/>
  <c r="AQ6" i="11"/>
  <c r="AR6" i="11"/>
</calcChain>
</file>

<file path=xl/sharedStrings.xml><?xml version="1.0" encoding="utf-8"?>
<sst xmlns="http://schemas.openxmlformats.org/spreadsheetml/2006/main" count="61" uniqueCount="43">
  <si>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</si>
  <si>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MasterThesis</t>
  </si>
  <si>
    <t>Enter Company Name in cell B2.</t>
  </si>
  <si>
    <t>Wenjie Fan</t>
  </si>
  <si>
    <t>Enter the name of the Project Lead in cell B3. Enter the Project Start date in cell E3. Project Start: label is in cell C3.</t>
  </si>
  <si>
    <t>Project Start:</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</si>
  <si>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</si>
  <si>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Display Week:</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</si>
  <si>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</si>
  <si>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</si>
  <si>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TASK</t>
  </si>
  <si>
    <t>ASSIGNED
TO</t>
  </si>
  <si>
    <t>PROGRESS</t>
  </si>
  <si>
    <t>START</t>
  </si>
  <si>
    <t>END</t>
  </si>
  <si>
    <t>DAYS</t>
  </si>
  <si>
    <t xml:space="preserve">Do not delete this row. This row is hidden to preserve a formula that is used to highlight the current day within the project schedule. </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</si>
  <si>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</si>
  <si>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Prepare</t>
  </si>
  <si>
    <t xml:space="preserve">Cell B9 contains the sample task "Task 1." 
Enter a new task name in cell B9.
Enter a person to assign the task to in cell C9.
Enter progress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</si>
  <si>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Make a schedule</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</si>
  <si>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</si>
  <si>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Check available languages: 
* BioScript
* BioCoder
* AquaCore
* try to find more</t>
  </si>
  <si>
    <t>Examples of Platform: 
* DropBot
* OpenDrop
* Puddle
* our modular reconfigurable platform</t>
  </si>
  <si>
    <t>Read papers:
* Michael I. Sadowski, Chris Grant, and Tim S. Fell. Harnessing QbD, programming languages, and automation for reproducible biology.
* Paul Pop, Mirela Alistar, Elena Stuart, and Jan Madsen. Fault-tolerant Digital Microfluidic Biochips: Compilation and Synthesis. Springer, 2015.
* Jason Ott, Tyson Loveless, Chris Curtis, Mohsen Lesani, and Philip Brisk. BioScript: Programming safe chemistry on laboratories-on-a-chip. Proc. of the ACM on Programming Languages
* Ahmed M. Amin, Mithuna Thottethodi, T. N. Vijaykumar, Steven Wereley, and Stephen C. Jacobson. AquaCore: A programmable architecture for microfluidics. In Proc. of the 34th Annual International Symposium on Computer Architecture, pages 254–265. ACM, 2007
* Vaishnavi Ananthanarayanan and William Thies. BioCoder: A programming language for standardizing and automating biology protocols. Journal of Biological Engineering, 4(1):13, 2010.</t>
  </si>
  <si>
    <t>Write down notes about the papers</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</si>
  <si>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</si>
  <si>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Define requirement and go through necessary tools</t>
  </si>
  <si>
    <t>Specify the problems we want to solve and how:
- List what our language supports and why</t>
  </si>
  <si>
    <t>Define language:
- Syntax design
- Exception/Errors
- Rules Check
- Define a basic route-finding algorithm</t>
  </si>
  <si>
    <t>Install and go through ANTLR</t>
  </si>
  <si>
    <t>Go through DMF Simulator</t>
  </si>
  <si>
    <t>Create a git repo and a Overleaf project</t>
  </si>
  <si>
    <t>Sample phase title block</t>
  </si>
  <si>
    <t>Coding</t>
  </si>
  <si>
    <t xml:space="preserve">Input program:
- read config file and set up
- read source file </t>
  </si>
  <si>
    <t>Compiler to generate C# code:
- AST
- optimization 
- Back-End</t>
  </si>
  <si>
    <t>Execution Engine
- read and execute the file generated by compiler
- Path finding and scheduling
- Connect to Yolov5
- Connect to Simulator</t>
  </si>
  <si>
    <t>Integration with some tools (e.g., report errors, rule checkers)</t>
  </si>
  <si>
    <t>VSCode Plugin (Front End)</t>
  </si>
  <si>
    <t>Optimizations</t>
  </si>
  <si>
    <t>Writing Paper</t>
  </si>
  <si>
    <t>Writing paper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</si>
</sst>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17"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11"/>
      <color theme="0"/>
      <name val="Calibri"/>
      <family val="2"/>
      <scheme val="minor"/>
    </font>
    <font>
      <b/>
      <sz val="11"/>
      <name val="Calibri"/>
      <family val="2"/>
      <scheme val="minor"/>
    </font>
    <font>
      <sz val="10"/>
      <name val="Arial"/>
      <family val="2"/>
    </font>
  </fonts>
  <fills count="13">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7" fillId="0" borderId="0" applyFont="0" applyFill="0" applyBorder="0" applyAlignment="0" applyProtection="0"/>
    <xf numFmtId="0" fontId="14" fillId="0" borderId="0"/>
    <xf numFmtId="43" fontId="7" fillId="0" borderId="3" applyFont="0" applyFill="0" applyAlignment="0" applyProtection="0"/>
    <xf numFmtId="0" fontId="11" fillId="0" borderId="0" applyNumberFormat="0" applyFill="0" applyBorder="0" applyAlignment="0" applyProtection="0"/>
    <xf numFmtId="0" fontId="8" fillId="0" borderId="0" applyNumberFormat="0" applyFill="0" applyAlignment="0" applyProtection="0"/>
    <xf numFmtId="0" fontId="8" fillId="0" borderId="0" applyNumberFormat="0" applyFill="0" applyProtection="0">
      <alignment vertical="top"/>
    </xf>
    <xf numFmtId="0" fontId="7" fillId="0" borderId="0" applyNumberFormat="0" applyFill="0" applyProtection="0">
      <alignment horizontal="right" indent="1"/>
    </xf>
    <xf numFmtId="165" fontId="7" fillId="0" borderId="3">
      <alignment horizontal="center" vertical="center"/>
    </xf>
    <xf numFmtId="164" fontId="7" fillId="0" borderId="2" applyFill="0">
      <alignment horizontal="center" vertical="center"/>
    </xf>
    <xf numFmtId="0" fontId="7" fillId="0" borderId="2" applyFill="0">
      <alignment horizontal="center" vertical="center"/>
    </xf>
    <xf numFmtId="0" fontId="7" fillId="0" borderId="2" applyFill="0">
      <alignment horizontal="left" vertical="center" indent="2"/>
    </xf>
  </cellStyleXfs>
  <cellXfs count="76">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6" fillId="12" borderId="1" xfId="0" applyFont="1" applyFill="1" applyBorder="1" applyAlignment="1">
      <alignment horizontal="left" vertical="center" indent="1"/>
    </xf>
    <xf numFmtId="0" fontId="6" fillId="12" borderId="1" xfId="0" applyFont="1" applyFill="1" applyBorder="1" applyAlignment="1">
      <alignment horizontal="center" vertical="center" wrapText="1"/>
    </xf>
    <xf numFmtId="167" fontId="9" fillId="6" borderId="0" xfId="0" applyNumberFormat="1" applyFont="1" applyFill="1" applyAlignment="1">
      <alignment horizontal="center" vertical="center"/>
    </xf>
    <xf numFmtId="167" fontId="9" fillId="6" borderId="6" xfId="0" applyNumberFormat="1" applyFont="1" applyFill="1" applyBorder="1" applyAlignment="1">
      <alignment horizontal="center" vertical="center"/>
    </xf>
    <xf numFmtId="167" fontId="9" fillId="6" borderId="7" xfId="0" applyNumberFormat="1" applyFont="1" applyFill="1" applyBorder="1" applyAlignment="1">
      <alignment horizontal="center" vertical="center"/>
    </xf>
    <xf numFmtId="0" fontId="10" fillId="11" borderId="8" xfId="0" applyFont="1" applyFill="1" applyBorder="1" applyAlignment="1">
      <alignment horizontal="center" vertical="center" shrinkToFit="1"/>
    </xf>
    <xf numFmtId="0" fontId="12" fillId="0" borderId="0" xfId="0" applyFont="1"/>
    <xf numFmtId="0" fontId="13" fillId="0" borderId="0" xfId="1" applyFont="1" applyAlignment="1" applyProtection="1"/>
    <xf numFmtId="0" fontId="4" fillId="0" borderId="2" xfId="0" applyFont="1" applyBorder="1" applyAlignment="1">
      <alignment horizontal="center" vertical="center"/>
    </xf>
    <xf numFmtId="0" fontId="5" fillId="7" borderId="2" xfId="0" applyFont="1" applyFill="1" applyBorder="1" applyAlignment="1">
      <alignment horizontal="left" vertical="center" indent="1"/>
    </xf>
    <xf numFmtId="9" fontId="4" fillId="7" borderId="2" xfId="2" applyFont="1" applyFill="1" applyBorder="1" applyAlignment="1">
      <alignment horizontal="center" vertical="center"/>
    </xf>
    <xf numFmtId="164" fontId="0" fillId="7" borderId="2" xfId="0" applyNumberFormat="1" applyFill="1" applyBorder="1" applyAlignment="1">
      <alignment horizontal="center" vertical="center"/>
    </xf>
    <xf numFmtId="164" fontId="4" fillId="7" borderId="2" xfId="0" applyNumberFormat="1" applyFont="1" applyFill="1" applyBorder="1" applyAlignment="1">
      <alignment horizontal="center" vertical="center"/>
    </xf>
    <xf numFmtId="9" fontId="4" fillId="2" borderId="2" xfId="2" applyFont="1" applyFill="1" applyBorder="1" applyAlignment="1">
      <alignment horizontal="center" vertical="center"/>
    </xf>
    <xf numFmtId="0" fontId="5" fillId="8" borderId="2" xfId="0" applyFont="1" applyFill="1" applyBorder="1" applyAlignment="1">
      <alignment horizontal="left" vertical="center" indent="1"/>
    </xf>
    <xf numFmtId="9" fontId="4" fillId="8" borderId="2" xfId="2" applyFont="1" applyFill="1" applyBorder="1" applyAlignment="1">
      <alignment horizontal="center" vertical="center"/>
    </xf>
    <xf numFmtId="164" fontId="0" fillId="8" borderId="2" xfId="0" applyNumberFormat="1" applyFill="1" applyBorder="1" applyAlignment="1">
      <alignment horizontal="center" vertical="center"/>
    </xf>
    <xf numFmtId="164" fontId="4" fillId="8" borderId="2" xfId="0" applyNumberFormat="1" applyFont="1" applyFill="1" applyBorder="1" applyAlignment="1">
      <alignment horizontal="center" vertical="center"/>
    </xf>
    <xf numFmtId="9" fontId="4" fillId="3" borderId="2" xfId="2" applyFont="1" applyFill="1" applyBorder="1" applyAlignment="1">
      <alignment horizontal="center" vertical="center"/>
    </xf>
    <xf numFmtId="0" fontId="5" fillId="5" borderId="2" xfId="0" applyFont="1" applyFill="1" applyBorder="1" applyAlignment="1">
      <alignment horizontal="left" vertical="center" indent="1"/>
    </xf>
    <xf numFmtId="9" fontId="4" fillId="5" borderId="2" xfId="2" applyFont="1" applyFill="1" applyBorder="1" applyAlignment="1">
      <alignment horizontal="center" vertical="center"/>
    </xf>
    <xf numFmtId="164" fontId="0" fillId="5" borderId="2" xfId="0" applyNumberFormat="1" applyFill="1" applyBorder="1" applyAlignment="1">
      <alignment horizontal="center" vertical="center"/>
    </xf>
    <xf numFmtId="164" fontId="4" fillId="5" borderId="2" xfId="0" applyNumberFormat="1" applyFont="1" applyFill="1" applyBorder="1" applyAlignment="1">
      <alignment horizontal="center" vertical="center"/>
    </xf>
    <xf numFmtId="9" fontId="4" fillId="10" borderId="2" xfId="2" applyFont="1" applyFill="1" applyBorder="1" applyAlignment="1">
      <alignment horizontal="center" vertical="center"/>
    </xf>
    <xf numFmtId="0" fontId="5" fillId="4" borderId="2" xfId="0" applyFont="1" applyFill="1" applyBorder="1" applyAlignment="1">
      <alignment horizontal="left" vertical="center" indent="1"/>
    </xf>
    <xf numFmtId="9" fontId="4" fillId="4" borderId="2" xfId="2" applyFont="1" applyFill="1" applyBorder="1" applyAlignment="1">
      <alignment horizontal="center" vertical="center"/>
    </xf>
    <xf numFmtId="164" fontId="0" fillId="4" borderId="2" xfId="0" applyNumberFormat="1" applyFill="1" applyBorder="1" applyAlignment="1">
      <alignment horizontal="center" vertical="center"/>
    </xf>
    <xf numFmtId="164" fontId="4" fillId="4" borderId="2" xfId="0" applyNumberFormat="1" applyFont="1" applyFill="1" applyBorder="1" applyAlignment="1">
      <alignment horizontal="center" vertical="center"/>
    </xf>
    <xf numFmtId="9" fontId="4" fillId="9" borderId="2" xfId="2"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2" fillId="0" borderId="0" xfId="0" applyFont="1" applyAlignment="1">
      <alignment horizontal="center" vertical="center"/>
    </xf>
    <xf numFmtId="0" fontId="14" fillId="0" borderId="0" xfId="3"/>
    <xf numFmtId="0" fontId="14" fillId="0" borderId="0" xfId="3" applyAlignment="1">
      <alignment wrapText="1"/>
    </xf>
    <xf numFmtId="0" fontId="14" fillId="0" borderId="0" xfId="0" applyFont="1" applyAlignment="1">
      <alignment horizontal="center"/>
    </xf>
    <xf numFmtId="0" fontId="0" fillId="0" borderId="0" xfId="0" applyAlignment="1">
      <alignment wrapText="1"/>
    </xf>
    <xf numFmtId="0" fontId="11" fillId="0" borderId="0" xfId="5" applyAlignment="1">
      <alignment horizontal="left"/>
    </xf>
    <xf numFmtId="0" fontId="8" fillId="0" borderId="0" xfId="6"/>
    <xf numFmtId="0" fontId="8" fillId="0" borderId="0" xfId="7">
      <alignment vertical="top"/>
    </xf>
    <xf numFmtId="164" fontId="7" fillId="2" borderId="2" xfId="10" applyFill="1">
      <alignment horizontal="center" vertical="center"/>
    </xf>
    <xf numFmtId="164" fontId="7" fillId="3" borderId="2" xfId="10" applyFill="1">
      <alignment horizontal="center" vertical="center"/>
    </xf>
    <xf numFmtId="164" fontId="7" fillId="10" borderId="2" xfId="10" applyFill="1">
      <alignment horizontal="center" vertical="center"/>
    </xf>
    <xf numFmtId="164" fontId="7" fillId="9" borderId="2" xfId="10" applyFill="1">
      <alignment horizontal="center" vertical="center"/>
    </xf>
    <xf numFmtId="0" fontId="7" fillId="7" borderId="2" xfId="11" applyFill="1">
      <alignment horizontal="center" vertical="center"/>
    </xf>
    <xf numFmtId="0" fontId="7" fillId="2" borderId="2" xfId="11" applyFill="1">
      <alignment horizontal="center" vertical="center"/>
    </xf>
    <xf numFmtId="0" fontId="7" fillId="8" borderId="2" xfId="11" applyFill="1">
      <alignment horizontal="center" vertical="center"/>
    </xf>
    <xf numFmtId="0" fontId="7" fillId="3" borderId="2" xfId="11" applyFill="1">
      <alignment horizontal="center" vertical="center"/>
    </xf>
    <xf numFmtId="0" fontId="7" fillId="5" borderId="2" xfId="11" applyFill="1">
      <alignment horizontal="center" vertical="center"/>
    </xf>
    <xf numFmtId="0" fontId="7" fillId="10" borderId="2" xfId="11" applyFill="1">
      <alignment horizontal="center" vertical="center"/>
    </xf>
    <xf numFmtId="0" fontId="7" fillId="4" borderId="2" xfId="11" applyFill="1">
      <alignment horizontal="center" vertical="center"/>
    </xf>
    <xf numFmtId="0" fontId="7" fillId="9" borderId="2" xfId="11" applyFill="1">
      <alignment horizontal="center" vertical="center"/>
    </xf>
    <xf numFmtId="0" fontId="7" fillId="10" borderId="2" xfId="12" applyFill="1">
      <alignment horizontal="left" vertical="center" indent="2"/>
    </xf>
    <xf numFmtId="0" fontId="7" fillId="9" borderId="2" xfId="12" applyFill="1">
      <alignment horizontal="left" vertical="center" indent="2"/>
    </xf>
    <xf numFmtId="0" fontId="0" fillId="0" borderId="10" xfId="0" applyBorder="1"/>
    <xf numFmtId="0" fontId="15" fillId="0" borderId="0" xfId="0" applyFont="1"/>
    <xf numFmtId="0" fontId="16" fillId="0" borderId="0" xfId="1" applyFont="1" applyProtection="1">
      <alignment vertical="top"/>
    </xf>
    <xf numFmtId="0" fontId="7" fillId="2" borderId="2" xfId="12" applyFill="1" applyAlignment="1">
      <alignment horizontal="left" vertical="center" wrapText="1" indent="2"/>
    </xf>
    <xf numFmtId="0" fontId="0" fillId="2" borderId="2" xfId="12" applyFont="1" applyFill="1">
      <alignment horizontal="left" vertical="center" indent="2"/>
    </xf>
    <xf numFmtId="0" fontId="0" fillId="2" borderId="2" xfId="12" applyFont="1" applyFill="1" applyAlignment="1">
      <alignment horizontal="left" vertical="center" wrapText="1" indent="2"/>
    </xf>
    <xf numFmtId="0" fontId="0" fillId="3" borderId="2" xfId="12" applyFont="1" applyFill="1">
      <alignment horizontal="left" vertical="center" indent="2"/>
    </xf>
    <xf numFmtId="0" fontId="0" fillId="3" borderId="2" xfId="12" applyFont="1" applyFill="1" applyAlignment="1">
      <alignment horizontal="left" vertical="center" wrapText="1" indent="2"/>
    </xf>
    <xf numFmtId="0" fontId="0" fillId="10" borderId="2" xfId="12" applyFont="1" applyFill="1" applyAlignment="1">
      <alignment horizontal="left" vertical="center" wrapText="1" indent="2"/>
    </xf>
    <xf numFmtId="0" fontId="7" fillId="0" borderId="0" xfId="8">
      <alignment horizontal="right" indent="1"/>
    </xf>
    <xf numFmtId="0" fontId="7" fillId="0" borderId="7" xfId="8" applyBorder="1">
      <alignment horizontal="right" indent="1"/>
    </xf>
    <xf numFmtId="166" fontId="0" fillId="6" borderId="4" xfId="0" applyNumberFormat="1" applyFill="1" applyBorder="1" applyAlignment="1">
      <alignment horizontal="left" vertical="center" wrapText="1" indent="1"/>
    </xf>
    <xf numFmtId="166" fontId="0" fillId="6" borderId="1" xfId="0" applyNumberFormat="1" applyFill="1" applyBorder="1" applyAlignment="1">
      <alignment horizontal="left" vertical="center" wrapText="1" indent="1"/>
    </xf>
    <xf numFmtId="166" fontId="0" fillId="6" borderId="5" xfId="0" applyNumberFormat="1" applyFill="1" applyBorder="1" applyAlignment="1">
      <alignment horizontal="left" vertical="center" wrapText="1" indent="1"/>
    </xf>
    <xf numFmtId="165" fontId="7" fillId="0" borderId="3" xfId="9">
      <alignment horizontal="center" vertical="center"/>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1"/>
  <sheetViews>
    <sheetView showGridLines="0" tabSelected="1" showRuler="0" zoomScale="85" zoomScaleNormal="85" zoomScalePageLayoutView="70" workbookViewId="0">
      <pane ySplit="6" topLeftCell="A23" activePane="bottomLeft" state="frozen"/>
      <selection pane="bottomLeft" activeCell="D24" sqref="D24"/>
    </sheetView>
  </sheetViews>
  <sheetFormatPr defaultRowHeight="30" customHeight="1" x14ac:dyDescent="0.3"/>
  <cols>
    <col min="1" max="1" width="2.6640625" style="40" customWidth="1"/>
    <col min="2" max="2" width="63.6640625" bestFit="1" customWidth="1"/>
    <col min="3" max="3" width="11.88671875" bestFit="1" customWidth="1"/>
    <col min="4" max="4" width="10.77734375" customWidth="1"/>
    <col min="5" max="5" width="10.33203125" style="5" customWidth="1"/>
    <col min="6" max="6" width="10.77734375" customWidth="1"/>
    <col min="7" max="7" width="2.6640625" customWidth="1"/>
    <col min="8" max="8" width="8.21875" bestFit="1" customWidth="1"/>
    <col min="9" max="12" width="3" bestFit="1" customWidth="1"/>
    <col min="13" max="30" width="2.5546875" customWidth="1"/>
    <col min="31" max="31" width="3" bestFit="1" customWidth="1"/>
    <col min="32" max="32" width="2.6640625" bestFit="1" customWidth="1"/>
    <col min="33" max="35" width="3" bestFit="1" customWidth="1"/>
    <col min="36" max="36" width="3.6640625" bestFit="1" customWidth="1"/>
    <col min="37" max="43" width="3" bestFit="1" customWidth="1"/>
    <col min="44" max="63" width="2.5546875" customWidth="1"/>
    <col min="64" max="64" width="3" bestFit="1" customWidth="1"/>
    <col min="69" max="70" width="10.21875"/>
  </cols>
  <sheetData>
    <row r="1" spans="1:64" ht="30" customHeight="1" x14ac:dyDescent="0.55000000000000004">
      <c r="A1" s="41" t="s">
        <v>0</v>
      </c>
      <c r="B1" s="44" t="s">
        <v>1</v>
      </c>
      <c r="C1" s="1"/>
      <c r="D1" s="2"/>
      <c r="E1" s="4"/>
      <c r="F1" s="39"/>
      <c r="H1" s="2"/>
      <c r="I1" s="62"/>
    </row>
    <row r="2" spans="1:64" ht="30" customHeight="1" x14ac:dyDescent="0.35">
      <c r="A2" s="40" t="s">
        <v>2</v>
      </c>
      <c r="B2" s="45" t="s">
        <v>3</v>
      </c>
      <c r="I2" s="63"/>
    </row>
    <row r="3" spans="1:64" ht="30" customHeight="1" x14ac:dyDescent="0.3">
      <c r="A3" s="40" t="s">
        <v>4</v>
      </c>
      <c r="B3" s="46"/>
      <c r="C3" s="70" t="s">
        <v>5</v>
      </c>
      <c r="D3" s="71"/>
      <c r="E3" s="75">
        <f>DATE(2022,8,29)</f>
        <v>44802</v>
      </c>
      <c r="F3" s="75"/>
    </row>
    <row r="4" spans="1:64" ht="30" customHeight="1" x14ac:dyDescent="0.3">
      <c r="A4" s="41" t="s">
        <v>6</v>
      </c>
      <c r="C4" s="70" t="s">
        <v>7</v>
      </c>
      <c r="D4" s="71"/>
      <c r="E4" s="7">
        <v>2</v>
      </c>
      <c r="I4" s="72">
        <f>I5</f>
        <v>44809</v>
      </c>
      <c r="J4" s="73"/>
      <c r="K4" s="73"/>
      <c r="L4" s="73"/>
      <c r="M4" s="73"/>
      <c r="N4" s="73"/>
      <c r="O4" s="74"/>
      <c r="P4" s="72">
        <f>P5</f>
        <v>44816</v>
      </c>
      <c r="Q4" s="73"/>
      <c r="R4" s="73"/>
      <c r="S4" s="73"/>
      <c r="T4" s="73"/>
      <c r="U4" s="73"/>
      <c r="V4" s="74"/>
      <c r="W4" s="72">
        <f>W5</f>
        <v>44823</v>
      </c>
      <c r="X4" s="73"/>
      <c r="Y4" s="73"/>
      <c r="Z4" s="73"/>
      <c r="AA4" s="73"/>
      <c r="AB4" s="73"/>
      <c r="AC4" s="74"/>
      <c r="AD4" s="72">
        <f>AD5</f>
        <v>44830</v>
      </c>
      <c r="AE4" s="73"/>
      <c r="AF4" s="73"/>
      <c r="AG4" s="73"/>
      <c r="AH4" s="73"/>
      <c r="AI4" s="73"/>
      <c r="AJ4" s="74"/>
      <c r="AK4" s="72">
        <f>AK5</f>
        <v>44837</v>
      </c>
      <c r="AL4" s="73"/>
      <c r="AM4" s="73"/>
      <c r="AN4" s="73"/>
      <c r="AO4" s="73"/>
      <c r="AP4" s="73"/>
      <c r="AQ4" s="74"/>
      <c r="AR4" s="72">
        <f>AR5</f>
        <v>44844</v>
      </c>
      <c r="AS4" s="73"/>
      <c r="AT4" s="73"/>
      <c r="AU4" s="73"/>
      <c r="AV4" s="73"/>
      <c r="AW4" s="73"/>
      <c r="AX4" s="74"/>
      <c r="AY4" s="72">
        <f>AY5</f>
        <v>44851</v>
      </c>
      <c r="AZ4" s="73"/>
      <c r="BA4" s="73"/>
      <c r="BB4" s="73"/>
      <c r="BC4" s="73"/>
      <c r="BD4" s="73"/>
      <c r="BE4" s="74"/>
      <c r="BF4" s="72">
        <f>BF5</f>
        <v>44858</v>
      </c>
      <c r="BG4" s="73"/>
      <c r="BH4" s="73"/>
      <c r="BI4" s="73"/>
      <c r="BJ4" s="73"/>
      <c r="BK4" s="73"/>
      <c r="BL4" s="74"/>
    </row>
    <row r="5" spans="1:64" ht="15" customHeight="1" x14ac:dyDescent="0.3">
      <c r="A5" s="41" t="s">
        <v>8</v>
      </c>
      <c r="B5" s="61"/>
      <c r="C5" s="61"/>
      <c r="D5" s="61"/>
      <c r="E5" s="61"/>
      <c r="F5" s="61"/>
      <c r="G5" s="61"/>
      <c r="I5" s="11">
        <f>Project_Start-WEEKDAY(Project_Start,1)+2+7*(Display_Week-1)</f>
        <v>44809</v>
      </c>
      <c r="J5" s="10">
        <f>I5+1</f>
        <v>44810</v>
      </c>
      <c r="K5" s="10">
        <f t="shared" ref="K5:AX5" si="0">J5+1</f>
        <v>44811</v>
      </c>
      <c r="L5" s="10">
        <f t="shared" si="0"/>
        <v>44812</v>
      </c>
      <c r="M5" s="10">
        <f t="shared" si="0"/>
        <v>44813</v>
      </c>
      <c r="N5" s="10">
        <f t="shared" si="0"/>
        <v>44814</v>
      </c>
      <c r="O5" s="12">
        <f t="shared" si="0"/>
        <v>44815</v>
      </c>
      <c r="P5" s="11">
        <f>O5+1</f>
        <v>44816</v>
      </c>
      <c r="Q5" s="10">
        <f>P5+1</f>
        <v>44817</v>
      </c>
      <c r="R5" s="10">
        <f t="shared" si="0"/>
        <v>44818</v>
      </c>
      <c r="S5" s="10">
        <f t="shared" si="0"/>
        <v>44819</v>
      </c>
      <c r="T5" s="10">
        <f t="shared" si="0"/>
        <v>44820</v>
      </c>
      <c r="U5" s="10">
        <f t="shared" si="0"/>
        <v>44821</v>
      </c>
      <c r="V5" s="12">
        <f t="shared" si="0"/>
        <v>44822</v>
      </c>
      <c r="W5" s="11">
        <f>V5+1</f>
        <v>44823</v>
      </c>
      <c r="X5" s="10">
        <f>W5+1</f>
        <v>44824</v>
      </c>
      <c r="Y5" s="10">
        <f t="shared" si="0"/>
        <v>44825</v>
      </c>
      <c r="Z5" s="10">
        <f t="shared" si="0"/>
        <v>44826</v>
      </c>
      <c r="AA5" s="10">
        <f t="shared" si="0"/>
        <v>44827</v>
      </c>
      <c r="AB5" s="10">
        <f t="shared" si="0"/>
        <v>44828</v>
      </c>
      <c r="AC5" s="12">
        <f t="shared" si="0"/>
        <v>44829</v>
      </c>
      <c r="AD5" s="11">
        <f>AC5+1</f>
        <v>44830</v>
      </c>
      <c r="AE5" s="10">
        <f>AD5+1</f>
        <v>44831</v>
      </c>
      <c r="AF5" s="10">
        <f t="shared" si="0"/>
        <v>44832</v>
      </c>
      <c r="AG5" s="10">
        <f t="shared" si="0"/>
        <v>44833</v>
      </c>
      <c r="AH5" s="10">
        <f t="shared" si="0"/>
        <v>44834</v>
      </c>
      <c r="AI5" s="10">
        <f t="shared" si="0"/>
        <v>44835</v>
      </c>
      <c r="AJ5" s="12">
        <f t="shared" si="0"/>
        <v>44836</v>
      </c>
      <c r="AK5" s="11">
        <f>AJ5+1</f>
        <v>44837</v>
      </c>
      <c r="AL5" s="10">
        <f>AK5+1</f>
        <v>44838</v>
      </c>
      <c r="AM5" s="10">
        <f t="shared" si="0"/>
        <v>44839</v>
      </c>
      <c r="AN5" s="10">
        <f t="shared" si="0"/>
        <v>44840</v>
      </c>
      <c r="AO5" s="10">
        <f t="shared" si="0"/>
        <v>44841</v>
      </c>
      <c r="AP5" s="10">
        <f t="shared" si="0"/>
        <v>44842</v>
      </c>
      <c r="AQ5" s="12">
        <f t="shared" si="0"/>
        <v>44843</v>
      </c>
      <c r="AR5" s="11">
        <f>AQ5+1</f>
        <v>44844</v>
      </c>
      <c r="AS5" s="10">
        <f>AR5+1</f>
        <v>44845</v>
      </c>
      <c r="AT5" s="10">
        <f t="shared" si="0"/>
        <v>44846</v>
      </c>
      <c r="AU5" s="10">
        <f t="shared" si="0"/>
        <v>44847</v>
      </c>
      <c r="AV5" s="10">
        <f t="shared" si="0"/>
        <v>44848</v>
      </c>
      <c r="AW5" s="10">
        <f t="shared" si="0"/>
        <v>44849</v>
      </c>
      <c r="AX5" s="12">
        <f t="shared" si="0"/>
        <v>44850</v>
      </c>
      <c r="AY5" s="11">
        <f>AX5+1</f>
        <v>44851</v>
      </c>
      <c r="AZ5" s="10">
        <f>AY5+1</f>
        <v>44852</v>
      </c>
      <c r="BA5" s="10">
        <f t="shared" ref="BA5:BE5" si="1">AZ5+1</f>
        <v>44853</v>
      </c>
      <c r="BB5" s="10">
        <f t="shared" si="1"/>
        <v>44854</v>
      </c>
      <c r="BC5" s="10">
        <f t="shared" si="1"/>
        <v>44855</v>
      </c>
      <c r="BD5" s="10">
        <f t="shared" si="1"/>
        <v>44856</v>
      </c>
      <c r="BE5" s="12">
        <f t="shared" si="1"/>
        <v>44857</v>
      </c>
      <c r="BF5" s="11">
        <f>BE5+1</f>
        <v>44858</v>
      </c>
      <c r="BG5" s="10">
        <f>BF5+1</f>
        <v>44859</v>
      </c>
      <c r="BH5" s="10">
        <f t="shared" ref="BH5:BL5" si="2">BG5+1</f>
        <v>44860</v>
      </c>
      <c r="BI5" s="10">
        <f t="shared" si="2"/>
        <v>44861</v>
      </c>
      <c r="BJ5" s="10">
        <f t="shared" si="2"/>
        <v>44862</v>
      </c>
      <c r="BK5" s="10">
        <f t="shared" si="2"/>
        <v>44863</v>
      </c>
      <c r="BL5" s="12">
        <f t="shared" si="2"/>
        <v>44864</v>
      </c>
    </row>
    <row r="6" spans="1:64" ht="30" customHeight="1" thickBot="1" x14ac:dyDescent="0.35">
      <c r="A6" s="41" t="s">
        <v>9</v>
      </c>
      <c r="B6" s="8" t="s">
        <v>10</v>
      </c>
      <c r="C6" s="9" t="s">
        <v>11</v>
      </c>
      <c r="D6" s="9" t="s">
        <v>12</v>
      </c>
      <c r="E6" s="9" t="s">
        <v>13</v>
      </c>
      <c r="F6" s="9" t="s">
        <v>14</v>
      </c>
      <c r="G6" s="9"/>
      <c r="H6" s="9" t="s">
        <v>15</v>
      </c>
      <c r="I6" s="13" t="str">
        <f t="shared" ref="I6" si="3">LEFT(TEXT(I5,"ddd"),1)</f>
        <v>M</v>
      </c>
      <c r="J6" s="13" t="str">
        <f t="shared" ref="J6:AR6" si="4">LEFT(TEXT(J5,"ddd"),1)</f>
        <v>T</v>
      </c>
      <c r="K6" s="13" t="str">
        <f t="shared" si="4"/>
        <v>W</v>
      </c>
      <c r="L6" s="13" t="str">
        <f t="shared" si="4"/>
        <v>T</v>
      </c>
      <c r="M6" s="13" t="str">
        <f t="shared" si="4"/>
        <v>F</v>
      </c>
      <c r="N6" s="13" t="str">
        <f t="shared" si="4"/>
        <v>S</v>
      </c>
      <c r="O6" s="13" t="str">
        <f t="shared" si="4"/>
        <v>S</v>
      </c>
      <c r="P6" s="13" t="str">
        <f t="shared" si="4"/>
        <v>M</v>
      </c>
      <c r="Q6" s="13" t="str">
        <f t="shared" si="4"/>
        <v>T</v>
      </c>
      <c r="R6" s="13" t="str">
        <f t="shared" si="4"/>
        <v>W</v>
      </c>
      <c r="S6" s="13" t="str">
        <f t="shared" si="4"/>
        <v>T</v>
      </c>
      <c r="T6" s="13" t="str">
        <f t="shared" si="4"/>
        <v>F</v>
      </c>
      <c r="U6" s="13" t="str">
        <f t="shared" si="4"/>
        <v>S</v>
      </c>
      <c r="V6" s="13" t="str">
        <f t="shared" si="4"/>
        <v>S</v>
      </c>
      <c r="W6" s="13" t="str">
        <f t="shared" si="4"/>
        <v>M</v>
      </c>
      <c r="X6" s="13" t="str">
        <f t="shared" si="4"/>
        <v>T</v>
      </c>
      <c r="Y6" s="13" t="str">
        <f t="shared" si="4"/>
        <v>W</v>
      </c>
      <c r="Z6" s="13" t="str">
        <f t="shared" si="4"/>
        <v>T</v>
      </c>
      <c r="AA6" s="13" t="str">
        <f t="shared" si="4"/>
        <v>F</v>
      </c>
      <c r="AB6" s="13" t="str">
        <f t="shared" si="4"/>
        <v>S</v>
      </c>
      <c r="AC6" s="13" t="str">
        <f t="shared" si="4"/>
        <v>S</v>
      </c>
      <c r="AD6" s="13" t="str">
        <f t="shared" si="4"/>
        <v>M</v>
      </c>
      <c r="AE6" s="13" t="str">
        <f t="shared" si="4"/>
        <v>T</v>
      </c>
      <c r="AF6" s="13" t="str">
        <f t="shared" si="4"/>
        <v>W</v>
      </c>
      <c r="AG6" s="13" t="str">
        <f t="shared" si="4"/>
        <v>T</v>
      </c>
      <c r="AH6" s="13" t="str">
        <f t="shared" si="4"/>
        <v>F</v>
      </c>
      <c r="AI6" s="13" t="str">
        <f t="shared" si="4"/>
        <v>S</v>
      </c>
      <c r="AJ6" s="13" t="str">
        <f t="shared" si="4"/>
        <v>S</v>
      </c>
      <c r="AK6" s="13" t="str">
        <f t="shared" si="4"/>
        <v>M</v>
      </c>
      <c r="AL6" s="13" t="str">
        <f t="shared" si="4"/>
        <v>T</v>
      </c>
      <c r="AM6" s="13" t="str">
        <f t="shared" si="4"/>
        <v>W</v>
      </c>
      <c r="AN6" s="13" t="str">
        <f t="shared" si="4"/>
        <v>T</v>
      </c>
      <c r="AO6" s="13" t="str">
        <f t="shared" si="4"/>
        <v>F</v>
      </c>
      <c r="AP6" s="13" t="str">
        <f t="shared" si="4"/>
        <v>S</v>
      </c>
      <c r="AQ6" s="13" t="str">
        <f t="shared" si="4"/>
        <v>S</v>
      </c>
      <c r="AR6" s="13" t="str">
        <f t="shared" si="4"/>
        <v>M</v>
      </c>
      <c r="AS6" s="13" t="str">
        <f t="shared" ref="AS6:BL6" si="5">LEFT(TEXT(AS5,"ddd"),1)</f>
        <v>T</v>
      </c>
      <c r="AT6" s="13" t="str">
        <f t="shared" si="5"/>
        <v>W</v>
      </c>
      <c r="AU6" s="13" t="str">
        <f t="shared" si="5"/>
        <v>T</v>
      </c>
      <c r="AV6" s="13" t="str">
        <f t="shared" si="5"/>
        <v>F</v>
      </c>
      <c r="AW6" s="13" t="str">
        <f t="shared" si="5"/>
        <v>S</v>
      </c>
      <c r="AX6" s="13" t="str">
        <f t="shared" si="5"/>
        <v>S</v>
      </c>
      <c r="AY6" s="13" t="str">
        <f t="shared" si="5"/>
        <v>M</v>
      </c>
      <c r="AZ6" s="13" t="str">
        <f t="shared" si="5"/>
        <v>T</v>
      </c>
      <c r="BA6" s="13" t="str">
        <f t="shared" si="5"/>
        <v>W</v>
      </c>
      <c r="BB6" s="13" t="str">
        <f t="shared" si="5"/>
        <v>T</v>
      </c>
      <c r="BC6" s="13" t="str">
        <f t="shared" si="5"/>
        <v>F</v>
      </c>
      <c r="BD6" s="13" t="str">
        <f t="shared" si="5"/>
        <v>S</v>
      </c>
      <c r="BE6" s="13" t="str">
        <f t="shared" si="5"/>
        <v>S</v>
      </c>
      <c r="BF6" s="13" t="str">
        <f t="shared" si="5"/>
        <v>M</v>
      </c>
      <c r="BG6" s="13" t="str">
        <f t="shared" si="5"/>
        <v>T</v>
      </c>
      <c r="BH6" s="13" t="str">
        <f t="shared" si="5"/>
        <v>W</v>
      </c>
      <c r="BI6" s="13" t="str">
        <f t="shared" si="5"/>
        <v>T</v>
      </c>
      <c r="BJ6" s="13" t="str">
        <f t="shared" si="5"/>
        <v>F</v>
      </c>
      <c r="BK6" s="13" t="str">
        <f t="shared" si="5"/>
        <v>S</v>
      </c>
      <c r="BL6" s="13" t="str">
        <f t="shared" si="5"/>
        <v>S</v>
      </c>
    </row>
    <row r="7" spans="1:64" ht="30" hidden="1" customHeight="1" thickBot="1" x14ac:dyDescent="0.35">
      <c r="A7" s="40" t="s">
        <v>16</v>
      </c>
      <c r="C7" s="43"/>
      <c r="E7"/>
      <c r="H7" t="str">
        <f>IF(OR(ISBLANK(task_start),ISBLANK(task_end)),"",task_end-task_start+1)</f>
        <v/>
      </c>
      <c r="I7" s="37"/>
      <c r="J7" s="37"/>
      <c r="K7" s="37"/>
      <c r="L7" s="37"/>
      <c r="M7" s="37"/>
      <c r="N7" s="37"/>
      <c r="O7" s="37"/>
      <c r="P7" s="37"/>
      <c r="Q7" s="37"/>
      <c r="R7" s="37"/>
      <c r="S7" s="37"/>
      <c r="T7" s="37"/>
      <c r="U7" s="37"/>
      <c r="V7" s="37"/>
      <c r="W7" s="37"/>
      <c r="X7" s="37"/>
      <c r="Y7" s="37"/>
      <c r="Z7" s="37"/>
      <c r="AA7" s="37"/>
      <c r="AB7" s="37"/>
      <c r="AC7" s="37"/>
      <c r="AD7" s="37"/>
      <c r="AE7" s="37"/>
      <c r="AF7" s="37"/>
      <c r="AG7" s="37"/>
      <c r="AH7" s="37"/>
      <c r="AI7" s="37"/>
      <c r="AJ7" s="37"/>
      <c r="AK7" s="37"/>
      <c r="AL7" s="37"/>
      <c r="AM7" s="37"/>
      <c r="AN7" s="37"/>
      <c r="AO7" s="37"/>
      <c r="AP7" s="37"/>
      <c r="AQ7" s="37"/>
      <c r="AR7" s="37"/>
      <c r="AS7" s="37"/>
      <c r="AT7" s="37"/>
      <c r="AU7" s="37"/>
      <c r="AV7" s="37"/>
      <c r="AW7" s="37"/>
      <c r="AX7" s="37"/>
      <c r="AY7" s="37"/>
      <c r="AZ7" s="37"/>
      <c r="BA7" s="37"/>
      <c r="BB7" s="37"/>
      <c r="BC7" s="37"/>
      <c r="BD7" s="37"/>
      <c r="BE7" s="37"/>
      <c r="BF7" s="37"/>
      <c r="BG7" s="37"/>
      <c r="BH7" s="37"/>
      <c r="BI7" s="37"/>
      <c r="BJ7" s="37"/>
      <c r="BK7" s="37"/>
      <c r="BL7" s="37"/>
    </row>
    <row r="8" spans="1:64" s="3" customFormat="1" ht="30" customHeight="1" thickBot="1" x14ac:dyDescent="0.35">
      <c r="A8" s="41" t="s">
        <v>17</v>
      </c>
      <c r="B8" s="17" t="s">
        <v>18</v>
      </c>
      <c r="C8" s="51"/>
      <c r="D8" s="18"/>
      <c r="E8" s="19"/>
      <c r="F8" s="20"/>
      <c r="G8" s="16"/>
      <c r="H8" s="16" t="str">
        <f t="shared" ref="H8:H28" si="6">IF(OR(ISBLANK(task_start),ISBLANK(task_end)),"",task_end-task_start+1)</f>
        <v/>
      </c>
      <c r="I8" s="37"/>
      <c r="J8" s="37"/>
      <c r="K8" s="37"/>
      <c r="L8" s="37"/>
      <c r="M8" s="37"/>
      <c r="N8" s="37"/>
      <c r="O8" s="37"/>
      <c r="P8" s="37"/>
      <c r="Q8" s="37"/>
      <c r="R8" s="37"/>
      <c r="S8" s="37"/>
      <c r="T8" s="37"/>
      <c r="U8" s="37"/>
      <c r="V8" s="37"/>
      <c r="W8" s="37"/>
      <c r="X8" s="37"/>
      <c r="Y8" s="37"/>
      <c r="Z8" s="37"/>
      <c r="AA8" s="37"/>
      <c r="AB8" s="37"/>
      <c r="AC8" s="37"/>
      <c r="AD8" s="37"/>
      <c r="AE8" s="37"/>
      <c r="AF8" s="37"/>
      <c r="AG8" s="37"/>
      <c r="AH8" s="37"/>
      <c r="AI8" s="37"/>
      <c r="AJ8" s="37"/>
      <c r="AK8" s="37"/>
      <c r="AL8" s="37"/>
      <c r="AM8" s="37"/>
      <c r="AN8" s="37"/>
      <c r="AO8" s="37"/>
      <c r="AP8" s="37"/>
      <c r="AQ8" s="37"/>
      <c r="AR8" s="37"/>
      <c r="AS8" s="37"/>
      <c r="AT8" s="37"/>
      <c r="AU8" s="37"/>
      <c r="AV8" s="37"/>
      <c r="AW8" s="37"/>
      <c r="AX8" s="37"/>
      <c r="AY8" s="37"/>
      <c r="AZ8" s="37"/>
      <c r="BA8" s="37"/>
      <c r="BB8" s="37"/>
      <c r="BC8" s="37"/>
      <c r="BD8" s="37"/>
      <c r="BE8" s="37"/>
      <c r="BF8" s="37"/>
      <c r="BG8" s="37"/>
      <c r="BH8" s="37"/>
      <c r="BI8" s="37"/>
      <c r="BJ8" s="37"/>
      <c r="BK8" s="37"/>
      <c r="BL8" s="37"/>
    </row>
    <row r="9" spans="1:64" s="3" customFormat="1" ht="22.95" customHeight="1" thickBot="1" x14ac:dyDescent="0.35">
      <c r="A9" s="41" t="s">
        <v>19</v>
      </c>
      <c r="B9" s="66" t="s">
        <v>20</v>
      </c>
      <c r="C9" s="52" t="s">
        <v>3</v>
      </c>
      <c r="D9" s="21">
        <v>1</v>
      </c>
      <c r="E9" s="47">
        <f>Project_Start</f>
        <v>44802</v>
      </c>
      <c r="F9" s="47">
        <f>E9+7</f>
        <v>44809</v>
      </c>
      <c r="G9" s="16"/>
      <c r="H9" s="16">
        <v>7</v>
      </c>
      <c r="I9" s="37"/>
      <c r="J9" s="37"/>
      <c r="K9" s="37"/>
      <c r="L9" s="37"/>
      <c r="M9" s="37"/>
      <c r="N9" s="37"/>
      <c r="O9" s="37"/>
      <c r="P9" s="37"/>
      <c r="Q9" s="37"/>
      <c r="R9" s="37"/>
      <c r="S9" s="37"/>
      <c r="T9" s="37"/>
      <c r="U9" s="37"/>
      <c r="V9" s="37"/>
      <c r="W9" s="37"/>
      <c r="X9" s="37"/>
      <c r="Y9" s="37"/>
      <c r="Z9" s="37"/>
      <c r="AA9" s="37"/>
      <c r="AB9" s="37"/>
      <c r="AC9" s="37"/>
      <c r="AD9" s="37"/>
      <c r="AE9" s="37"/>
      <c r="AF9" s="37"/>
      <c r="AG9" s="37"/>
      <c r="AH9" s="37"/>
      <c r="AI9" s="37"/>
      <c r="AJ9" s="37"/>
      <c r="AK9" s="37"/>
      <c r="AL9" s="37"/>
      <c r="AM9" s="37"/>
      <c r="AN9" s="37"/>
      <c r="AO9" s="37"/>
      <c r="AP9" s="37"/>
      <c r="AQ9" s="37"/>
      <c r="AR9" s="37"/>
      <c r="AS9" s="37"/>
      <c r="AT9" s="37"/>
      <c r="AU9" s="37"/>
      <c r="AV9" s="37"/>
      <c r="AW9" s="37"/>
      <c r="AX9" s="37"/>
      <c r="AY9" s="37"/>
      <c r="AZ9" s="37"/>
      <c r="BA9" s="37"/>
      <c r="BB9" s="37"/>
      <c r="BC9" s="37"/>
      <c r="BD9" s="37"/>
      <c r="BE9" s="37"/>
      <c r="BF9" s="37"/>
      <c r="BG9" s="37"/>
      <c r="BH9" s="37"/>
      <c r="BI9" s="37"/>
      <c r="BJ9" s="37"/>
      <c r="BK9" s="37"/>
      <c r="BL9" s="37"/>
    </row>
    <row r="10" spans="1:64" s="3" customFormat="1" ht="93" customHeight="1" thickBot="1" x14ac:dyDescent="0.35">
      <c r="A10" s="41" t="s">
        <v>21</v>
      </c>
      <c r="B10" s="66" t="s">
        <v>22</v>
      </c>
      <c r="C10" s="52" t="s">
        <v>3</v>
      </c>
      <c r="D10" s="21">
        <v>1</v>
      </c>
      <c r="E10" s="47">
        <f>F9</f>
        <v>44809</v>
      </c>
      <c r="F10" s="47">
        <f>E10+6</f>
        <v>44815</v>
      </c>
      <c r="G10" s="16"/>
      <c r="H10" s="16">
        <f t="shared" si="6"/>
        <v>7</v>
      </c>
      <c r="I10" s="37"/>
      <c r="J10" s="37"/>
      <c r="K10" s="37"/>
      <c r="L10" s="37"/>
      <c r="M10" s="37"/>
      <c r="N10" s="37"/>
      <c r="O10" s="37"/>
      <c r="P10" s="37"/>
      <c r="Q10" s="37"/>
      <c r="R10" s="37"/>
      <c r="S10" s="37"/>
      <c r="T10" s="37"/>
      <c r="U10" s="38"/>
      <c r="V10" s="38"/>
      <c r="W10" s="37"/>
      <c r="X10" s="37"/>
      <c r="Y10" s="37"/>
      <c r="Z10" s="37"/>
      <c r="AA10" s="37"/>
      <c r="AB10" s="37"/>
      <c r="AC10" s="37"/>
      <c r="AD10" s="37"/>
      <c r="AE10" s="37"/>
      <c r="AF10" s="37"/>
      <c r="AG10" s="37"/>
      <c r="AH10" s="37"/>
      <c r="AI10" s="37"/>
      <c r="AJ10" s="37"/>
      <c r="AK10" s="37"/>
      <c r="AL10" s="37"/>
      <c r="AM10" s="37"/>
      <c r="AN10" s="37"/>
      <c r="AO10" s="37"/>
      <c r="AP10" s="37"/>
      <c r="AQ10" s="37"/>
      <c r="AR10" s="37"/>
      <c r="AS10" s="37"/>
      <c r="AT10" s="37"/>
      <c r="AU10" s="37"/>
      <c r="AV10" s="37"/>
      <c r="AW10" s="37"/>
      <c r="AX10" s="37"/>
      <c r="AY10" s="37"/>
      <c r="AZ10" s="37"/>
      <c r="BA10" s="37"/>
      <c r="BB10" s="37"/>
      <c r="BC10" s="37"/>
      <c r="BD10" s="37"/>
      <c r="BE10" s="37"/>
      <c r="BF10" s="37"/>
      <c r="BG10" s="37"/>
      <c r="BH10" s="37"/>
      <c r="BI10" s="37"/>
      <c r="BJ10" s="37"/>
      <c r="BK10" s="37"/>
      <c r="BL10" s="37"/>
    </row>
    <row r="11" spans="1:64" s="3" customFormat="1" ht="72.599999999999994" thickBot="1" x14ac:dyDescent="0.35">
      <c r="A11" s="40"/>
      <c r="B11" s="64" t="s">
        <v>23</v>
      </c>
      <c r="C11" s="52" t="s">
        <v>3</v>
      </c>
      <c r="D11" s="21">
        <v>1</v>
      </c>
      <c r="E11" s="47">
        <f>F10</f>
        <v>44815</v>
      </c>
      <c r="F11" s="47">
        <f>E11+6</f>
        <v>44821</v>
      </c>
      <c r="G11" s="16"/>
      <c r="H11" s="16">
        <f t="shared" si="6"/>
        <v>7</v>
      </c>
      <c r="I11" s="37"/>
      <c r="J11" s="37"/>
      <c r="K11" s="37"/>
      <c r="L11" s="37"/>
      <c r="M11" s="37"/>
      <c r="N11" s="37"/>
      <c r="O11" s="37"/>
      <c r="P11" s="37"/>
      <c r="Q11" s="37"/>
      <c r="R11" s="37"/>
      <c r="S11" s="37"/>
      <c r="T11" s="37"/>
      <c r="U11" s="37"/>
      <c r="V11" s="37"/>
      <c r="W11" s="37"/>
      <c r="X11" s="37"/>
      <c r="Y11" s="37"/>
      <c r="Z11" s="37"/>
      <c r="AA11" s="37"/>
      <c r="AB11" s="37"/>
      <c r="AC11" s="37"/>
      <c r="AD11" s="37"/>
      <c r="AE11" s="37"/>
      <c r="AF11" s="37"/>
      <c r="AG11" s="37"/>
      <c r="AH11" s="37"/>
      <c r="AI11" s="37"/>
      <c r="AJ11" s="37"/>
      <c r="AK11" s="37"/>
      <c r="AL11" s="37"/>
      <c r="AM11" s="37"/>
      <c r="AN11" s="37"/>
      <c r="AO11" s="37"/>
      <c r="AP11" s="37"/>
      <c r="AQ11" s="37"/>
      <c r="AR11" s="37"/>
      <c r="AS11" s="37"/>
      <c r="AT11" s="37"/>
      <c r="AU11" s="37"/>
      <c r="AV11" s="37"/>
      <c r="AW11" s="37"/>
      <c r="AX11" s="37"/>
      <c r="AY11" s="37"/>
      <c r="AZ11" s="37"/>
      <c r="BA11" s="37"/>
      <c r="BB11" s="37"/>
      <c r="BC11" s="37"/>
      <c r="BD11" s="37"/>
      <c r="BE11" s="37"/>
      <c r="BF11" s="37"/>
      <c r="BG11" s="37"/>
      <c r="BH11" s="37"/>
      <c r="BI11" s="37"/>
      <c r="BJ11" s="37"/>
      <c r="BK11" s="37"/>
      <c r="BL11" s="37"/>
    </row>
    <row r="12" spans="1:64" s="3" customFormat="1" ht="216.6" thickBot="1" x14ac:dyDescent="0.35">
      <c r="A12" s="40"/>
      <c r="B12" s="64" t="s">
        <v>24</v>
      </c>
      <c r="C12" s="52" t="s">
        <v>3</v>
      </c>
      <c r="D12" s="21">
        <v>1</v>
      </c>
      <c r="E12" s="47">
        <f>F11</f>
        <v>44821</v>
      </c>
      <c r="F12" s="47">
        <f>E12+6</f>
        <v>44827</v>
      </c>
      <c r="G12" s="16"/>
      <c r="H12" s="16">
        <v>7</v>
      </c>
      <c r="I12" s="37"/>
      <c r="J12" s="37"/>
      <c r="K12" s="37"/>
      <c r="L12" s="37"/>
      <c r="M12" s="37"/>
      <c r="N12" s="37"/>
      <c r="O12" s="37"/>
      <c r="P12" s="37"/>
      <c r="Q12" s="37"/>
      <c r="R12" s="37"/>
      <c r="S12" s="37"/>
      <c r="T12" s="37"/>
      <c r="U12" s="37"/>
      <c r="V12" s="37"/>
      <c r="W12" s="37"/>
      <c r="X12" s="37"/>
      <c r="Y12" s="38"/>
      <c r="Z12" s="37"/>
      <c r="AA12" s="37"/>
      <c r="AB12" s="37"/>
      <c r="AC12" s="37"/>
      <c r="AD12" s="37"/>
      <c r="AE12" s="37"/>
      <c r="AF12" s="37"/>
      <c r="AG12" s="37"/>
      <c r="AH12" s="37"/>
      <c r="AI12" s="37"/>
      <c r="AJ12" s="37"/>
      <c r="AK12" s="37"/>
      <c r="AL12" s="37"/>
      <c r="AM12" s="37"/>
      <c r="AN12" s="37"/>
      <c r="AO12" s="37"/>
      <c r="AP12" s="37"/>
      <c r="AQ12" s="37"/>
      <c r="AR12" s="37"/>
      <c r="AS12" s="37"/>
      <c r="AT12" s="37"/>
      <c r="AU12" s="37"/>
      <c r="AV12" s="37"/>
      <c r="AW12" s="37"/>
      <c r="AX12" s="37"/>
      <c r="AY12" s="37"/>
      <c r="AZ12" s="37"/>
      <c r="BA12" s="37"/>
      <c r="BB12" s="37"/>
      <c r="BC12" s="37"/>
      <c r="BD12" s="37"/>
      <c r="BE12" s="37"/>
      <c r="BF12" s="37"/>
      <c r="BG12" s="37"/>
      <c r="BH12" s="37"/>
      <c r="BI12" s="37"/>
      <c r="BJ12" s="37"/>
      <c r="BK12" s="37"/>
      <c r="BL12" s="37"/>
    </row>
    <row r="13" spans="1:64" s="3" customFormat="1" ht="30" customHeight="1" thickBot="1" x14ac:dyDescent="0.35">
      <c r="A13" s="40"/>
      <c r="B13" s="65" t="s">
        <v>25</v>
      </c>
      <c r="C13" s="52" t="s">
        <v>3</v>
      </c>
      <c r="D13" s="21">
        <v>0.7</v>
      </c>
      <c r="E13" s="47">
        <f>F9</f>
        <v>44809</v>
      </c>
      <c r="F13" s="47">
        <f>E13+18</f>
        <v>44827</v>
      </c>
      <c r="G13" s="16"/>
      <c r="H13" s="16">
        <f t="shared" si="6"/>
        <v>19</v>
      </c>
      <c r="I13" s="37"/>
      <c r="J13" s="37"/>
      <c r="K13" s="37"/>
      <c r="L13" s="37"/>
      <c r="M13" s="37"/>
      <c r="N13" s="37"/>
      <c r="O13" s="37"/>
      <c r="P13" s="37"/>
      <c r="Q13" s="37"/>
      <c r="R13" s="37"/>
      <c r="S13" s="37"/>
      <c r="T13" s="37"/>
      <c r="U13" s="37"/>
      <c r="V13" s="37"/>
      <c r="W13" s="37"/>
      <c r="X13" s="37"/>
      <c r="Y13" s="37"/>
      <c r="Z13" s="37"/>
      <c r="AA13" s="37"/>
      <c r="AB13" s="37"/>
      <c r="AC13" s="37"/>
      <c r="AD13" s="37"/>
      <c r="AE13" s="37"/>
      <c r="AF13" s="37"/>
      <c r="AG13" s="37"/>
      <c r="AH13" s="37"/>
      <c r="AI13" s="37"/>
      <c r="AJ13" s="37"/>
      <c r="AK13" s="37"/>
      <c r="AL13" s="37"/>
      <c r="AM13" s="37"/>
      <c r="AN13" s="37"/>
      <c r="AO13" s="37"/>
      <c r="AP13" s="37"/>
      <c r="AQ13" s="37"/>
      <c r="AR13" s="37"/>
      <c r="AS13" s="37"/>
      <c r="AT13" s="37"/>
      <c r="AU13" s="37"/>
      <c r="AV13" s="37"/>
      <c r="AW13" s="37"/>
      <c r="AX13" s="37"/>
      <c r="AY13" s="37"/>
      <c r="AZ13" s="37"/>
      <c r="BA13" s="37"/>
      <c r="BB13" s="37"/>
      <c r="BC13" s="37"/>
      <c r="BD13" s="37"/>
      <c r="BE13" s="37"/>
      <c r="BF13" s="37"/>
      <c r="BG13" s="37"/>
      <c r="BH13" s="37"/>
      <c r="BI13" s="37"/>
      <c r="BJ13" s="37"/>
      <c r="BK13" s="37"/>
      <c r="BL13" s="37"/>
    </row>
    <row r="14" spans="1:64" s="3" customFormat="1" ht="30" customHeight="1" thickBot="1" x14ac:dyDescent="0.35">
      <c r="A14" s="41" t="s">
        <v>26</v>
      </c>
      <c r="B14" s="22" t="s">
        <v>27</v>
      </c>
      <c r="C14" s="53"/>
      <c r="D14" s="23"/>
      <c r="E14" s="24"/>
      <c r="F14" s="25"/>
      <c r="G14" s="16"/>
      <c r="H14" s="16" t="str">
        <f t="shared" si="6"/>
        <v/>
      </c>
      <c r="I14" s="37"/>
      <c r="J14" s="37"/>
      <c r="K14" s="37"/>
      <c r="L14" s="37"/>
      <c r="M14" s="37"/>
      <c r="N14" s="37"/>
      <c r="O14" s="37"/>
      <c r="P14" s="37"/>
      <c r="Q14" s="37"/>
      <c r="R14" s="37"/>
      <c r="S14" s="37"/>
      <c r="T14" s="37"/>
      <c r="U14" s="37"/>
      <c r="V14" s="37"/>
      <c r="W14" s="37"/>
      <c r="X14" s="37"/>
      <c r="Y14" s="37"/>
      <c r="Z14" s="37"/>
      <c r="AA14" s="37"/>
      <c r="AB14" s="37"/>
      <c r="AC14" s="37"/>
      <c r="AD14" s="37"/>
      <c r="AE14" s="37"/>
      <c r="AF14" s="37"/>
      <c r="AG14" s="37"/>
      <c r="AH14" s="37"/>
      <c r="AI14" s="37"/>
      <c r="AJ14" s="37"/>
      <c r="AK14" s="37"/>
      <c r="AL14" s="37"/>
      <c r="AM14" s="37"/>
      <c r="AN14" s="37"/>
      <c r="AO14" s="37"/>
      <c r="AP14" s="37"/>
      <c r="AQ14" s="37"/>
      <c r="AR14" s="37"/>
      <c r="AS14" s="37"/>
      <c r="AT14" s="37"/>
      <c r="AU14" s="37"/>
      <c r="AV14" s="37"/>
      <c r="AW14" s="37"/>
      <c r="AX14" s="37"/>
      <c r="AY14" s="37"/>
      <c r="AZ14" s="37"/>
      <c r="BA14" s="37"/>
      <c r="BB14" s="37"/>
      <c r="BC14" s="37"/>
      <c r="BD14" s="37"/>
      <c r="BE14" s="37"/>
      <c r="BF14" s="37"/>
      <c r="BG14" s="37"/>
      <c r="BH14" s="37"/>
      <c r="BI14" s="37"/>
      <c r="BJ14" s="37"/>
      <c r="BK14" s="37"/>
      <c r="BL14" s="37"/>
    </row>
    <row r="15" spans="1:64" s="3" customFormat="1" ht="30" customHeight="1" thickBot="1" x14ac:dyDescent="0.35">
      <c r="A15" s="41"/>
      <c r="B15" s="68" t="s">
        <v>28</v>
      </c>
      <c r="C15" s="54" t="s">
        <v>3</v>
      </c>
      <c r="D15" s="26">
        <v>0.2</v>
      </c>
      <c r="E15" s="48">
        <f>F13+1</f>
        <v>44828</v>
      </c>
      <c r="F15" s="48">
        <f>E15+6</f>
        <v>44834</v>
      </c>
      <c r="G15" s="16"/>
      <c r="H15" s="16">
        <f>IF(OR(ISBLANK(task_start),ISBLANK(task_end)),"",task_end-task_start+1)</f>
        <v>7</v>
      </c>
      <c r="I15" s="37"/>
      <c r="J15" s="37"/>
      <c r="K15" s="37"/>
      <c r="L15" s="37"/>
      <c r="M15" s="37"/>
      <c r="N15" s="37"/>
      <c r="O15" s="37"/>
      <c r="P15" s="37"/>
      <c r="Q15" s="37"/>
      <c r="R15" s="37"/>
      <c r="S15" s="37"/>
      <c r="T15" s="37"/>
      <c r="U15" s="37"/>
      <c r="V15" s="37"/>
      <c r="W15" s="37"/>
      <c r="X15" s="37"/>
      <c r="Y15" s="37"/>
      <c r="Z15" s="37"/>
      <c r="AA15" s="37"/>
      <c r="AB15" s="37"/>
      <c r="AC15" s="37"/>
      <c r="AD15" s="37"/>
      <c r="AE15" s="37"/>
      <c r="AF15" s="37"/>
      <c r="AG15" s="37"/>
      <c r="AH15" s="37"/>
      <c r="AI15" s="37"/>
      <c r="AJ15" s="37"/>
      <c r="AK15" s="37"/>
      <c r="AL15" s="37"/>
      <c r="AM15" s="37"/>
      <c r="AN15" s="37"/>
      <c r="AO15" s="37"/>
      <c r="AP15" s="37"/>
      <c r="AQ15" s="37"/>
      <c r="AR15" s="37"/>
      <c r="AS15" s="37"/>
      <c r="AT15" s="37"/>
      <c r="AU15" s="37"/>
      <c r="AV15" s="37"/>
      <c r="AW15" s="37"/>
      <c r="AX15" s="37"/>
      <c r="AY15" s="37"/>
      <c r="AZ15" s="37"/>
      <c r="BA15" s="37"/>
      <c r="BB15" s="37"/>
      <c r="BC15" s="37"/>
      <c r="BD15" s="37"/>
      <c r="BE15" s="37"/>
      <c r="BF15" s="37"/>
      <c r="BG15" s="37"/>
      <c r="BH15" s="37"/>
      <c r="BI15" s="37"/>
      <c r="BJ15" s="37"/>
      <c r="BK15" s="37"/>
      <c r="BL15" s="37"/>
    </row>
    <row r="16" spans="1:64" s="3" customFormat="1" ht="99.6" customHeight="1" thickBot="1" x14ac:dyDescent="0.35">
      <c r="A16" s="40"/>
      <c r="B16" s="68" t="s">
        <v>29</v>
      </c>
      <c r="C16" s="54" t="s">
        <v>3</v>
      </c>
      <c r="D16" s="26">
        <v>0.5</v>
      </c>
      <c r="E16" s="48">
        <f>E15</f>
        <v>44828</v>
      </c>
      <c r="F16" s="48">
        <f>E16+6</f>
        <v>44834</v>
      </c>
      <c r="G16" s="16"/>
      <c r="H16" s="16">
        <f t="shared" si="6"/>
        <v>7</v>
      </c>
      <c r="I16" s="37"/>
      <c r="J16" s="37"/>
      <c r="K16" s="37"/>
      <c r="L16" s="37"/>
      <c r="M16" s="37"/>
      <c r="N16" s="37"/>
      <c r="O16" s="37"/>
      <c r="P16" s="37"/>
      <c r="Q16" s="37"/>
      <c r="R16" s="37"/>
      <c r="S16" s="37"/>
      <c r="T16" s="37"/>
      <c r="U16" s="38"/>
      <c r="V16" s="38"/>
      <c r="W16" s="37"/>
      <c r="X16" s="37"/>
      <c r="Y16" s="37"/>
      <c r="Z16" s="37"/>
      <c r="AA16" s="37"/>
      <c r="AB16" s="37"/>
      <c r="AC16" s="37"/>
      <c r="AD16" s="37"/>
      <c r="AE16" s="37"/>
      <c r="AF16" s="37"/>
      <c r="AG16" s="37"/>
      <c r="AH16" s="37"/>
      <c r="AI16" s="37"/>
      <c r="AJ16" s="37"/>
      <c r="AK16" s="37"/>
      <c r="AL16" s="37"/>
      <c r="AM16" s="37"/>
      <c r="AN16" s="37"/>
      <c r="AO16" s="37"/>
      <c r="AP16" s="37"/>
      <c r="AQ16" s="37"/>
      <c r="AR16" s="37"/>
      <c r="AS16" s="37"/>
      <c r="AT16" s="37"/>
      <c r="AU16" s="37"/>
      <c r="AV16" s="37"/>
      <c r="AW16" s="37"/>
      <c r="AX16" s="37"/>
      <c r="AY16" s="37"/>
      <c r="AZ16" s="37"/>
      <c r="BA16" s="37"/>
      <c r="BB16" s="37"/>
      <c r="BC16" s="37"/>
      <c r="BD16" s="37"/>
      <c r="BE16" s="37"/>
      <c r="BF16" s="37"/>
      <c r="BG16" s="37"/>
      <c r="BH16" s="37"/>
      <c r="BI16" s="37"/>
      <c r="BJ16" s="37"/>
      <c r="BK16" s="37"/>
      <c r="BL16" s="37"/>
    </row>
    <row r="17" spans="1:64" s="3" customFormat="1" ht="30" customHeight="1" thickBot="1" x14ac:dyDescent="0.35">
      <c r="A17" s="40"/>
      <c r="B17" s="67" t="s">
        <v>30</v>
      </c>
      <c r="C17" s="54" t="s">
        <v>3</v>
      </c>
      <c r="D17" s="26">
        <v>0.7</v>
      </c>
      <c r="E17" s="48">
        <f>E15</f>
        <v>44828</v>
      </c>
      <c r="F17" s="48">
        <f>E17+6</f>
        <v>44834</v>
      </c>
      <c r="G17" s="16"/>
      <c r="H17" s="16">
        <f t="shared" si="6"/>
        <v>7</v>
      </c>
      <c r="I17" s="37"/>
      <c r="J17" s="37"/>
      <c r="K17" s="37"/>
      <c r="L17" s="37"/>
      <c r="M17" s="37"/>
      <c r="N17" s="37"/>
      <c r="O17" s="37"/>
      <c r="P17" s="37"/>
      <c r="Q17" s="37"/>
      <c r="R17" s="37"/>
      <c r="S17" s="37"/>
      <c r="T17" s="37"/>
      <c r="U17" s="37"/>
      <c r="V17" s="37"/>
      <c r="W17" s="37"/>
      <c r="X17" s="37"/>
      <c r="Y17" s="37"/>
      <c r="Z17" s="37"/>
      <c r="AA17" s="37"/>
      <c r="AB17" s="37"/>
      <c r="AC17" s="37"/>
      <c r="AD17" s="37"/>
      <c r="AE17" s="37"/>
      <c r="AF17" s="37"/>
      <c r="AG17" s="37"/>
      <c r="AH17" s="37"/>
      <c r="AI17" s="37"/>
      <c r="AJ17" s="37"/>
      <c r="AK17" s="37"/>
      <c r="AL17" s="37"/>
      <c r="AM17" s="37"/>
      <c r="AN17" s="37"/>
      <c r="AO17" s="37"/>
      <c r="AP17" s="37"/>
      <c r="AQ17" s="37"/>
      <c r="AR17" s="37"/>
      <c r="AS17" s="37"/>
      <c r="AT17" s="37"/>
      <c r="AU17" s="37"/>
      <c r="AV17" s="37"/>
      <c r="AW17" s="37"/>
      <c r="AX17" s="37"/>
      <c r="AY17" s="37"/>
      <c r="AZ17" s="37"/>
      <c r="BA17" s="37"/>
      <c r="BB17" s="37"/>
      <c r="BC17" s="37"/>
      <c r="BD17" s="37"/>
      <c r="BE17" s="37"/>
      <c r="BF17" s="37"/>
      <c r="BG17" s="37"/>
      <c r="BH17" s="37"/>
      <c r="BI17" s="37"/>
      <c r="BJ17" s="37"/>
      <c r="BK17" s="37"/>
      <c r="BL17" s="37"/>
    </row>
    <row r="18" spans="1:64" s="3" customFormat="1" ht="30" customHeight="1" thickBot="1" x14ac:dyDescent="0.35">
      <c r="A18" s="40"/>
      <c r="B18" s="67" t="s">
        <v>31</v>
      </c>
      <c r="C18" s="54" t="s">
        <v>3</v>
      </c>
      <c r="D18" s="26">
        <v>0.8</v>
      </c>
      <c r="E18" s="48">
        <f>E15</f>
        <v>44828</v>
      </c>
      <c r="F18" s="48">
        <f>E18+6</f>
        <v>44834</v>
      </c>
      <c r="G18" s="16"/>
      <c r="H18" s="16">
        <f t="shared" si="6"/>
        <v>7</v>
      </c>
      <c r="I18" s="37"/>
      <c r="J18" s="37"/>
      <c r="K18" s="37"/>
      <c r="L18" s="37"/>
      <c r="M18" s="37"/>
      <c r="N18" s="37"/>
      <c r="O18" s="37"/>
      <c r="P18" s="37"/>
      <c r="Q18" s="37"/>
      <c r="R18" s="37"/>
      <c r="S18" s="37"/>
      <c r="T18" s="37"/>
      <c r="U18" s="37"/>
      <c r="V18" s="37"/>
      <c r="W18" s="37"/>
      <c r="X18" s="37"/>
      <c r="Y18" s="38"/>
      <c r="Z18" s="37"/>
      <c r="AA18" s="37"/>
      <c r="AB18" s="37"/>
      <c r="AC18" s="37"/>
      <c r="AD18" s="37"/>
      <c r="AE18" s="37"/>
      <c r="AF18" s="37"/>
      <c r="AG18" s="37"/>
      <c r="AH18" s="37"/>
      <c r="AI18" s="37"/>
      <c r="AJ18" s="37"/>
      <c r="AK18" s="37"/>
      <c r="AL18" s="37"/>
      <c r="AM18" s="37"/>
      <c r="AN18" s="37"/>
      <c r="AO18" s="37"/>
      <c r="AP18" s="37"/>
      <c r="AQ18" s="37"/>
      <c r="AR18" s="37"/>
      <c r="AS18" s="37"/>
      <c r="AT18" s="37"/>
      <c r="AU18" s="37"/>
      <c r="AV18" s="37"/>
      <c r="AW18" s="37"/>
      <c r="AX18" s="37"/>
      <c r="AY18" s="37"/>
      <c r="AZ18" s="37"/>
      <c r="BA18" s="37"/>
      <c r="BB18" s="37"/>
      <c r="BC18" s="37"/>
      <c r="BD18" s="37"/>
      <c r="BE18" s="37"/>
      <c r="BF18" s="37"/>
      <c r="BG18" s="37"/>
      <c r="BH18" s="37"/>
      <c r="BI18" s="37"/>
      <c r="BJ18" s="37"/>
      <c r="BK18" s="37"/>
      <c r="BL18" s="37"/>
    </row>
    <row r="19" spans="1:64" s="3" customFormat="1" ht="30" customHeight="1" thickBot="1" x14ac:dyDescent="0.35">
      <c r="A19" s="40"/>
      <c r="B19" s="67" t="s">
        <v>32</v>
      </c>
      <c r="C19" s="54" t="s">
        <v>3</v>
      </c>
      <c r="D19" s="26">
        <v>1</v>
      </c>
      <c r="E19" s="48">
        <f>E15</f>
        <v>44828</v>
      </c>
      <c r="F19" s="48">
        <f>E19+6</f>
        <v>44834</v>
      </c>
      <c r="G19" s="16"/>
      <c r="H19" s="16">
        <f t="shared" si="6"/>
        <v>7</v>
      </c>
      <c r="I19" s="37"/>
      <c r="J19" s="37"/>
      <c r="K19" s="37"/>
      <c r="L19" s="37"/>
      <c r="M19" s="37"/>
      <c r="N19" s="37"/>
      <c r="O19" s="37"/>
      <c r="P19" s="37"/>
      <c r="Q19" s="37"/>
      <c r="R19" s="37"/>
      <c r="S19" s="37"/>
      <c r="T19" s="37"/>
      <c r="U19" s="37"/>
      <c r="V19" s="37"/>
      <c r="W19" s="37"/>
      <c r="X19" s="37"/>
      <c r="Y19" s="37"/>
      <c r="Z19" s="37"/>
      <c r="AA19" s="37"/>
      <c r="AB19" s="37"/>
      <c r="AC19" s="37"/>
      <c r="AD19" s="37"/>
      <c r="AE19" s="37"/>
      <c r="AF19" s="37"/>
      <c r="AG19" s="37"/>
      <c r="AH19" s="37"/>
      <c r="AI19" s="37"/>
      <c r="AJ19" s="37"/>
      <c r="AK19" s="37"/>
      <c r="AL19" s="37"/>
      <c r="AM19" s="37"/>
      <c r="AN19" s="37"/>
      <c r="AO19" s="37"/>
      <c r="AP19" s="37"/>
      <c r="AQ19" s="37"/>
      <c r="AR19" s="37"/>
      <c r="AS19" s="37"/>
      <c r="AT19" s="37"/>
      <c r="AU19" s="37"/>
      <c r="AV19" s="37"/>
      <c r="AW19" s="37"/>
      <c r="AX19" s="37"/>
      <c r="AY19" s="37"/>
      <c r="AZ19" s="37"/>
      <c r="BA19" s="37"/>
      <c r="BB19" s="37"/>
      <c r="BC19" s="37"/>
      <c r="BD19" s="37"/>
      <c r="BE19" s="37"/>
      <c r="BF19" s="37"/>
      <c r="BG19" s="37"/>
      <c r="BH19" s="37"/>
      <c r="BI19" s="37"/>
      <c r="BJ19" s="37"/>
      <c r="BK19" s="37"/>
      <c r="BL19" s="37"/>
    </row>
    <row r="20" spans="1:64" s="3" customFormat="1" ht="30" customHeight="1" thickBot="1" x14ac:dyDescent="0.35">
      <c r="A20" s="40" t="s">
        <v>33</v>
      </c>
      <c r="B20" s="27" t="s">
        <v>34</v>
      </c>
      <c r="C20" s="55"/>
      <c r="D20" s="28"/>
      <c r="E20" s="29"/>
      <c r="F20" s="30"/>
      <c r="G20" s="16"/>
      <c r="H20" s="16" t="str">
        <f t="shared" si="6"/>
        <v/>
      </c>
      <c r="I20" s="37"/>
      <c r="J20" s="37"/>
      <c r="K20" s="37"/>
      <c r="L20" s="37"/>
      <c r="M20" s="37"/>
      <c r="N20" s="37"/>
      <c r="O20" s="37"/>
      <c r="P20" s="37"/>
      <c r="Q20" s="37"/>
      <c r="R20" s="37"/>
      <c r="S20" s="37"/>
      <c r="T20" s="37"/>
      <c r="U20" s="37"/>
      <c r="V20" s="37"/>
      <c r="W20" s="37"/>
      <c r="X20" s="37"/>
      <c r="Y20" s="37"/>
      <c r="Z20" s="37"/>
      <c r="AA20" s="37"/>
      <c r="AB20" s="37"/>
      <c r="AC20" s="37"/>
      <c r="AD20" s="37"/>
      <c r="AE20" s="37"/>
      <c r="AF20" s="37"/>
      <c r="AG20" s="37"/>
      <c r="AH20" s="37"/>
      <c r="AI20" s="37"/>
      <c r="AJ20" s="37"/>
      <c r="AK20" s="37"/>
      <c r="AL20" s="37"/>
      <c r="AM20" s="37"/>
      <c r="AN20" s="37"/>
      <c r="AO20" s="37"/>
      <c r="AP20" s="37"/>
      <c r="AQ20" s="37"/>
      <c r="AR20" s="37"/>
      <c r="AS20" s="37"/>
      <c r="AT20" s="37"/>
      <c r="AU20" s="37"/>
      <c r="AV20" s="37"/>
      <c r="AW20" s="37"/>
      <c r="AX20" s="37"/>
      <c r="AY20" s="37"/>
      <c r="AZ20" s="37"/>
      <c r="BA20" s="37"/>
      <c r="BB20" s="37"/>
      <c r="BC20" s="37"/>
      <c r="BD20" s="37"/>
      <c r="BE20" s="37"/>
      <c r="BF20" s="37"/>
      <c r="BG20" s="37"/>
      <c r="BH20" s="37"/>
      <c r="BI20" s="37"/>
      <c r="BJ20" s="37"/>
      <c r="BK20" s="37"/>
      <c r="BL20" s="37"/>
    </row>
    <row r="21" spans="1:64" s="3" customFormat="1" ht="55.95" customHeight="1" thickBot="1" x14ac:dyDescent="0.35">
      <c r="A21" s="40"/>
      <c r="B21" s="69" t="s">
        <v>35</v>
      </c>
      <c r="C21" s="56" t="s">
        <v>3</v>
      </c>
      <c r="D21" s="31">
        <v>1</v>
      </c>
      <c r="E21" s="49">
        <f>E19</f>
        <v>44828</v>
      </c>
      <c r="F21" s="49">
        <f>E21+13</f>
        <v>44841</v>
      </c>
      <c r="G21" s="16"/>
      <c r="H21" s="16">
        <f t="shared" si="6"/>
        <v>14</v>
      </c>
      <c r="I21" s="37"/>
      <c r="J21" s="37"/>
      <c r="K21" s="37"/>
      <c r="L21" s="37"/>
      <c r="M21" s="37"/>
      <c r="N21" s="37"/>
      <c r="O21" s="37"/>
      <c r="P21" s="37"/>
      <c r="Q21" s="37"/>
      <c r="R21" s="37"/>
      <c r="S21" s="37"/>
      <c r="T21" s="37"/>
      <c r="U21" s="37"/>
      <c r="V21" s="37"/>
      <c r="W21" s="37"/>
      <c r="X21" s="37"/>
      <c r="Y21" s="37"/>
      <c r="Z21" s="37"/>
      <c r="AA21" s="37"/>
      <c r="AB21" s="37"/>
      <c r="AC21" s="37"/>
      <c r="AD21" s="37"/>
      <c r="AE21" s="37"/>
      <c r="AF21" s="37"/>
      <c r="AG21" s="37"/>
      <c r="AH21" s="37"/>
      <c r="AI21" s="37"/>
      <c r="AJ21" s="37"/>
      <c r="AK21" s="37"/>
      <c r="AL21" s="37"/>
      <c r="AM21" s="37"/>
      <c r="AN21" s="37"/>
      <c r="AO21" s="37"/>
      <c r="AP21" s="37"/>
      <c r="AQ21" s="37"/>
      <c r="AR21" s="37"/>
      <c r="AS21" s="37"/>
      <c r="AT21" s="37"/>
      <c r="AU21" s="37"/>
      <c r="AV21" s="37"/>
      <c r="AW21" s="37"/>
      <c r="AX21" s="37"/>
      <c r="AY21" s="37"/>
      <c r="AZ21" s="37"/>
      <c r="BA21" s="37"/>
      <c r="BB21" s="37"/>
      <c r="BC21" s="37"/>
      <c r="BD21" s="37"/>
      <c r="BE21" s="37"/>
      <c r="BF21" s="37"/>
      <c r="BG21" s="37"/>
      <c r="BH21" s="37"/>
      <c r="BI21" s="37"/>
      <c r="BJ21" s="37"/>
      <c r="BK21" s="37"/>
      <c r="BL21" s="37"/>
    </row>
    <row r="22" spans="1:64" s="3" customFormat="1" ht="78" customHeight="1" x14ac:dyDescent="0.3">
      <c r="A22" s="40"/>
      <c r="B22" s="69" t="s">
        <v>36</v>
      </c>
      <c r="C22" s="56" t="s">
        <v>3</v>
      </c>
      <c r="D22" s="31">
        <v>1</v>
      </c>
      <c r="E22" s="49">
        <f>F21+1</f>
        <v>44842</v>
      </c>
      <c r="F22" s="49">
        <f>E22+48</f>
        <v>44890</v>
      </c>
      <c r="G22" s="16"/>
      <c r="H22" s="16">
        <f>IF(OR(ISBLANK(task_start),ISBLANK(task_end)),"",task_end-task_start+1)</f>
        <v>49</v>
      </c>
      <c r="I22" s="37"/>
      <c r="J22" s="37"/>
      <c r="K22" s="37"/>
      <c r="L22" s="37"/>
      <c r="M22" s="37"/>
      <c r="N22" s="37"/>
      <c r="O22" s="37"/>
      <c r="P22" s="37"/>
      <c r="Q22" s="37"/>
      <c r="R22" s="37"/>
      <c r="S22" s="37"/>
      <c r="T22" s="37"/>
      <c r="U22" s="37"/>
      <c r="V22" s="37"/>
      <c r="W22" s="37"/>
      <c r="X22" s="37"/>
      <c r="Y22" s="37"/>
      <c r="Z22" s="37"/>
      <c r="AA22" s="37"/>
      <c r="AB22" s="37"/>
      <c r="AC22" s="37"/>
      <c r="AD22" s="37"/>
      <c r="AE22" s="37"/>
      <c r="AF22" s="37"/>
      <c r="AG22" s="37"/>
      <c r="AH22" s="37"/>
      <c r="AI22" s="37"/>
      <c r="AJ22" s="37"/>
      <c r="AK22" s="37"/>
      <c r="AL22" s="37"/>
      <c r="AM22" s="37"/>
      <c r="AN22" s="37"/>
      <c r="AO22" s="37"/>
      <c r="AP22" s="37"/>
      <c r="AQ22" s="37"/>
      <c r="AR22" s="37"/>
      <c r="AS22" s="37"/>
      <c r="AT22" s="37"/>
      <c r="AU22" s="37"/>
      <c r="AV22" s="37"/>
      <c r="AW22" s="37"/>
      <c r="AX22" s="37"/>
      <c r="AY22" s="37"/>
      <c r="AZ22" s="37"/>
      <c r="BA22" s="37"/>
      <c r="BB22" s="37"/>
      <c r="BC22" s="37"/>
      <c r="BD22" s="37"/>
      <c r="BE22" s="37"/>
      <c r="BF22" s="37"/>
      <c r="BG22" s="37"/>
      <c r="BH22" s="37"/>
      <c r="BI22" s="37"/>
      <c r="BJ22" s="37"/>
      <c r="BK22" s="37"/>
      <c r="BL22" s="37"/>
    </row>
    <row r="23" spans="1:64" s="3" customFormat="1" ht="94.5" customHeight="1" x14ac:dyDescent="0.3">
      <c r="A23" s="40"/>
      <c r="B23" s="69" t="s">
        <v>37</v>
      </c>
      <c r="C23" s="56" t="s">
        <v>3</v>
      </c>
      <c r="D23" s="31">
        <v>0.3</v>
      </c>
      <c r="E23" s="49">
        <f>F21+1</f>
        <v>44842</v>
      </c>
      <c r="F23" s="49">
        <f>E23+48</f>
        <v>44890</v>
      </c>
      <c r="G23" s="16"/>
      <c r="H23" s="16">
        <f t="shared" si="6"/>
        <v>49</v>
      </c>
      <c r="I23" s="37"/>
      <c r="J23" s="37"/>
      <c r="K23" s="37"/>
      <c r="L23" s="37"/>
      <c r="M23" s="37"/>
      <c r="N23" s="37"/>
      <c r="O23" s="37"/>
      <c r="P23" s="37"/>
      <c r="Q23" s="37"/>
      <c r="R23" s="37"/>
      <c r="S23" s="37"/>
      <c r="T23" s="37"/>
      <c r="U23" s="37"/>
      <c r="V23" s="37"/>
      <c r="W23" s="37"/>
      <c r="X23" s="37"/>
      <c r="Y23" s="37"/>
      <c r="Z23" s="37"/>
      <c r="AA23" s="37"/>
      <c r="AB23" s="37"/>
      <c r="AC23" s="37"/>
      <c r="AD23" s="37"/>
      <c r="AE23" s="37"/>
      <c r="AF23" s="37"/>
      <c r="AG23" s="37"/>
      <c r="AH23" s="37"/>
      <c r="AI23" s="37"/>
      <c r="AJ23" s="37"/>
      <c r="AK23" s="37"/>
      <c r="AL23" s="37"/>
      <c r="AM23" s="37"/>
      <c r="AN23" s="37"/>
      <c r="AO23" s="37"/>
      <c r="AP23" s="37"/>
      <c r="AQ23" s="37"/>
      <c r="AR23" s="37"/>
      <c r="AS23" s="37"/>
      <c r="AT23" s="37"/>
      <c r="AU23" s="37"/>
      <c r="AV23" s="37"/>
      <c r="AW23" s="37"/>
      <c r="AX23" s="37"/>
      <c r="AY23" s="37"/>
      <c r="AZ23" s="37"/>
      <c r="BA23" s="37"/>
      <c r="BB23" s="37"/>
      <c r="BC23" s="37"/>
      <c r="BD23" s="37"/>
      <c r="BE23" s="37"/>
      <c r="BF23" s="37"/>
      <c r="BG23" s="37"/>
      <c r="BH23" s="37"/>
      <c r="BI23" s="37"/>
      <c r="BJ23" s="37"/>
      <c r="BK23" s="37"/>
      <c r="BL23" s="37"/>
    </row>
    <row r="24" spans="1:64" s="3" customFormat="1" ht="30" customHeight="1" x14ac:dyDescent="0.3">
      <c r="A24" s="40"/>
      <c r="B24" s="69" t="s">
        <v>38</v>
      </c>
      <c r="C24" s="56" t="s">
        <v>3</v>
      </c>
      <c r="D24" s="31">
        <v>0</v>
      </c>
      <c r="E24" s="49">
        <f>F21+1</f>
        <v>44842</v>
      </c>
      <c r="F24" s="49">
        <f>E24+48</f>
        <v>44890</v>
      </c>
      <c r="G24" s="16"/>
      <c r="H24" s="16">
        <f t="shared" si="6"/>
        <v>49</v>
      </c>
      <c r="I24" s="37"/>
      <c r="J24" s="37"/>
      <c r="K24" s="37"/>
      <c r="L24" s="37"/>
      <c r="M24" s="37"/>
      <c r="N24" s="37"/>
      <c r="O24" s="37"/>
      <c r="P24" s="37"/>
      <c r="Q24" s="37"/>
      <c r="R24" s="37"/>
      <c r="S24" s="37"/>
      <c r="T24" s="37"/>
      <c r="U24" s="37"/>
      <c r="V24" s="37"/>
      <c r="W24" s="37"/>
      <c r="X24" s="37"/>
      <c r="Y24" s="37"/>
      <c r="Z24" s="37"/>
      <c r="AA24" s="37"/>
      <c r="AB24" s="37"/>
      <c r="AC24" s="37"/>
      <c r="AD24" s="37"/>
      <c r="AE24" s="37"/>
      <c r="AF24" s="37"/>
      <c r="AG24" s="37"/>
      <c r="AH24" s="37"/>
      <c r="AI24" s="37"/>
      <c r="AJ24" s="37"/>
      <c r="AK24" s="37"/>
      <c r="AL24" s="37"/>
      <c r="AM24" s="37"/>
      <c r="AN24" s="37"/>
      <c r="AO24" s="37"/>
      <c r="AP24" s="37"/>
      <c r="AQ24" s="37"/>
      <c r="AR24" s="37"/>
      <c r="AS24" s="37"/>
      <c r="AT24" s="37"/>
      <c r="AU24" s="37"/>
      <c r="AV24" s="37"/>
      <c r="AW24" s="37"/>
      <c r="AX24" s="37"/>
      <c r="AY24" s="37"/>
      <c r="AZ24" s="37"/>
      <c r="BA24" s="37"/>
      <c r="BB24" s="37"/>
      <c r="BC24" s="37"/>
      <c r="BD24" s="37"/>
      <c r="BE24" s="37"/>
      <c r="BF24" s="37"/>
      <c r="BG24" s="37"/>
      <c r="BH24" s="37"/>
      <c r="BI24" s="37"/>
      <c r="BJ24" s="37"/>
      <c r="BK24" s="37"/>
      <c r="BL24" s="37"/>
    </row>
    <row r="25" spans="1:64" s="3" customFormat="1" ht="30" customHeight="1" thickBot="1" x14ac:dyDescent="0.35">
      <c r="A25" s="40"/>
      <c r="B25" s="59" t="s">
        <v>39</v>
      </c>
      <c r="C25" s="56" t="s">
        <v>3</v>
      </c>
      <c r="D25" s="31">
        <v>0</v>
      </c>
      <c r="E25" s="49">
        <f>F24+1</f>
        <v>44891</v>
      </c>
      <c r="F25" s="49">
        <f>E25+6</f>
        <v>44897</v>
      </c>
      <c r="G25" s="16"/>
      <c r="H25" s="16">
        <f>IF(OR(ISBLANK(task_start),ISBLANK(task_end)),"",task_end-task_start+1)</f>
        <v>7</v>
      </c>
      <c r="I25" s="37"/>
      <c r="J25" s="37"/>
      <c r="K25" s="37"/>
      <c r="L25" s="37"/>
      <c r="M25" s="37"/>
      <c r="N25" s="37"/>
      <c r="O25" s="37"/>
      <c r="P25" s="37"/>
      <c r="Q25" s="37"/>
      <c r="R25" s="37"/>
      <c r="S25" s="37"/>
      <c r="T25" s="37"/>
      <c r="U25" s="37"/>
      <c r="V25" s="37"/>
      <c r="W25" s="37"/>
      <c r="X25" s="37"/>
      <c r="Y25" s="37"/>
      <c r="Z25" s="37"/>
      <c r="AA25" s="37"/>
      <c r="AB25" s="37"/>
      <c r="AC25" s="37"/>
      <c r="AD25" s="37"/>
      <c r="AE25" s="37"/>
      <c r="AF25" s="37"/>
      <c r="AG25" s="37"/>
      <c r="AH25" s="37"/>
      <c r="AI25" s="37"/>
      <c r="AJ25" s="37"/>
      <c r="AK25" s="37"/>
      <c r="AL25" s="37"/>
      <c r="AM25" s="37"/>
      <c r="AN25" s="37"/>
      <c r="AO25" s="37"/>
      <c r="AP25" s="37"/>
      <c r="AQ25" s="37"/>
      <c r="AR25" s="37"/>
      <c r="AS25" s="37"/>
      <c r="AT25" s="37"/>
      <c r="AU25" s="37"/>
      <c r="AV25" s="37"/>
      <c r="AW25" s="37"/>
      <c r="AX25" s="37"/>
      <c r="AY25" s="37"/>
      <c r="AZ25" s="37"/>
      <c r="BA25" s="37"/>
      <c r="BB25" s="37"/>
      <c r="BC25" s="37"/>
      <c r="BD25" s="37"/>
      <c r="BE25" s="37"/>
      <c r="BF25" s="37"/>
      <c r="BG25" s="37"/>
      <c r="BH25" s="37"/>
      <c r="BI25" s="37"/>
      <c r="BJ25" s="37"/>
      <c r="BK25" s="37"/>
      <c r="BL25" s="37"/>
    </row>
    <row r="26" spans="1:64" s="3" customFormat="1" ht="30" customHeight="1" x14ac:dyDescent="0.3">
      <c r="A26" s="40"/>
      <c r="B26" s="69" t="s">
        <v>40</v>
      </c>
      <c r="C26" s="56" t="s">
        <v>3</v>
      </c>
      <c r="D26" s="31">
        <v>0</v>
      </c>
      <c r="E26" s="49">
        <f>F25+1</f>
        <v>44898</v>
      </c>
      <c r="F26" s="49">
        <f>E26+6</f>
        <v>44904</v>
      </c>
      <c r="G26" s="16"/>
      <c r="H26" s="16">
        <f t="shared" si="6"/>
        <v>7</v>
      </c>
      <c r="I26" s="37"/>
      <c r="J26" s="37"/>
      <c r="K26" s="37"/>
      <c r="L26" s="37"/>
      <c r="M26" s="37"/>
      <c r="N26" s="37"/>
      <c r="O26" s="37"/>
      <c r="P26" s="37"/>
      <c r="Q26" s="37"/>
      <c r="R26" s="37"/>
      <c r="S26" s="37"/>
      <c r="T26" s="37"/>
      <c r="U26" s="37"/>
      <c r="V26" s="37"/>
      <c r="W26" s="37"/>
      <c r="X26" s="37"/>
      <c r="Y26" s="37"/>
      <c r="Z26" s="37"/>
      <c r="AA26" s="37"/>
      <c r="AB26" s="37"/>
      <c r="AC26" s="37"/>
      <c r="AD26" s="37"/>
      <c r="AE26" s="37"/>
      <c r="AF26" s="37"/>
      <c r="AG26" s="37"/>
      <c r="AH26" s="37"/>
      <c r="AI26" s="37"/>
      <c r="AJ26" s="37"/>
      <c r="AK26" s="37"/>
      <c r="AL26" s="37"/>
      <c r="AM26" s="37"/>
      <c r="AN26" s="37"/>
      <c r="AO26" s="37"/>
      <c r="AP26" s="37"/>
      <c r="AQ26" s="37"/>
      <c r="AR26" s="37"/>
      <c r="AS26" s="37"/>
      <c r="AT26" s="37"/>
      <c r="AU26" s="37"/>
      <c r="AV26" s="37"/>
      <c r="AW26" s="37"/>
      <c r="AX26" s="37"/>
      <c r="AY26" s="37"/>
      <c r="AZ26" s="37"/>
      <c r="BA26" s="37"/>
      <c r="BB26" s="37"/>
      <c r="BC26" s="37"/>
      <c r="BD26" s="37"/>
      <c r="BE26" s="37"/>
      <c r="BF26" s="37"/>
      <c r="BG26" s="37"/>
      <c r="BH26" s="37"/>
      <c r="BI26" s="37"/>
      <c r="BJ26" s="37"/>
      <c r="BK26" s="37"/>
      <c r="BL26" s="37"/>
    </row>
    <row r="27" spans="1:64" s="3" customFormat="1" ht="30" customHeight="1" thickBot="1" x14ac:dyDescent="0.35">
      <c r="A27" s="40" t="s">
        <v>33</v>
      </c>
      <c r="B27" s="32" t="s">
        <v>41</v>
      </c>
      <c r="C27" s="57"/>
      <c r="D27" s="33"/>
      <c r="E27" s="34"/>
      <c r="F27" s="35"/>
      <c r="G27" s="16"/>
      <c r="H27" s="16" t="str">
        <f t="shared" si="6"/>
        <v/>
      </c>
      <c r="I27" s="37"/>
      <c r="J27" s="37"/>
      <c r="K27" s="37"/>
      <c r="L27" s="37"/>
      <c r="M27" s="37"/>
      <c r="N27" s="37"/>
      <c r="O27" s="37"/>
      <c r="P27" s="37"/>
      <c r="Q27" s="37"/>
      <c r="R27" s="37"/>
      <c r="S27" s="37"/>
      <c r="T27" s="37"/>
      <c r="U27" s="37"/>
      <c r="V27" s="37"/>
      <c r="W27" s="37"/>
      <c r="X27" s="37"/>
      <c r="Y27" s="37"/>
      <c r="Z27" s="37"/>
      <c r="AA27" s="37"/>
      <c r="AB27" s="37"/>
      <c r="AC27" s="37"/>
      <c r="AD27" s="37"/>
      <c r="AE27" s="37"/>
      <c r="AF27" s="37"/>
      <c r="AG27" s="37"/>
      <c r="AH27" s="37"/>
      <c r="AI27" s="37"/>
      <c r="AJ27" s="37"/>
      <c r="AK27" s="37"/>
      <c r="AL27" s="37"/>
      <c r="AM27" s="37"/>
      <c r="AN27" s="37"/>
      <c r="AO27" s="37"/>
      <c r="AP27" s="37"/>
      <c r="AQ27" s="37"/>
      <c r="AR27" s="37"/>
      <c r="AS27" s="37"/>
      <c r="AT27" s="37"/>
      <c r="AU27" s="37"/>
      <c r="AV27" s="37"/>
      <c r="AW27" s="37"/>
      <c r="AX27" s="37"/>
      <c r="AY27" s="37"/>
      <c r="AZ27" s="37"/>
      <c r="BA27" s="37"/>
      <c r="BB27" s="37"/>
      <c r="BC27" s="37"/>
      <c r="BD27" s="37"/>
      <c r="BE27" s="37"/>
      <c r="BF27" s="37"/>
      <c r="BG27" s="37"/>
      <c r="BH27" s="37"/>
      <c r="BI27" s="37"/>
      <c r="BJ27" s="37"/>
      <c r="BK27" s="37"/>
      <c r="BL27" s="37"/>
    </row>
    <row r="28" spans="1:64" s="3" customFormat="1" ht="30" customHeight="1" x14ac:dyDescent="0.3">
      <c r="A28" s="40"/>
      <c r="B28" s="60" t="s">
        <v>42</v>
      </c>
      <c r="C28" s="58" t="s">
        <v>3</v>
      </c>
      <c r="D28" s="36">
        <v>0.05</v>
      </c>
      <c r="E28" s="50">
        <f>DATE(2022,12,9)</f>
        <v>44904</v>
      </c>
      <c r="F28" s="50">
        <f>DATE(2023,1,9)</f>
        <v>44935</v>
      </c>
      <c r="G28" s="16"/>
      <c r="H28" s="16">
        <f t="shared" si="6"/>
        <v>32</v>
      </c>
      <c r="I28" s="37"/>
      <c r="J28" s="37"/>
      <c r="K28" s="37"/>
      <c r="L28" s="37"/>
      <c r="M28" s="37"/>
      <c r="N28" s="37"/>
      <c r="O28" s="37"/>
      <c r="P28" s="37"/>
      <c r="Q28" s="37"/>
      <c r="R28" s="37"/>
      <c r="S28" s="37"/>
      <c r="T28" s="37"/>
      <c r="U28" s="37"/>
      <c r="V28" s="37"/>
      <c r="W28" s="37"/>
      <c r="X28" s="37"/>
      <c r="Y28" s="37"/>
      <c r="Z28" s="37"/>
      <c r="AA28" s="37"/>
      <c r="AB28" s="37"/>
      <c r="AC28" s="37"/>
      <c r="AD28" s="37"/>
      <c r="AE28" s="37"/>
      <c r="AF28" s="37"/>
      <c r="AG28" s="37"/>
      <c r="AH28" s="37"/>
      <c r="AI28" s="37"/>
      <c r="AJ28" s="37"/>
      <c r="AK28" s="37"/>
      <c r="AL28" s="37"/>
      <c r="AM28" s="37"/>
      <c r="AN28" s="37"/>
      <c r="AO28" s="37"/>
      <c r="AP28" s="37"/>
      <c r="AQ28" s="37"/>
      <c r="AR28" s="37"/>
      <c r="AS28" s="37"/>
      <c r="AT28" s="37"/>
      <c r="AU28" s="37"/>
      <c r="AV28" s="37"/>
      <c r="AW28" s="37"/>
      <c r="AX28" s="37"/>
      <c r="AY28" s="37"/>
      <c r="AZ28" s="37"/>
      <c r="BA28" s="37"/>
      <c r="BB28" s="37"/>
      <c r="BC28" s="37"/>
      <c r="BD28" s="37"/>
      <c r="BE28" s="37"/>
      <c r="BF28" s="37"/>
      <c r="BG28" s="37"/>
      <c r="BH28" s="37"/>
      <c r="BI28" s="37"/>
      <c r="BJ28" s="37"/>
      <c r="BK28" s="37"/>
      <c r="BL28" s="37"/>
    </row>
    <row r="29" spans="1:64" ht="30" customHeight="1" x14ac:dyDescent="0.3">
      <c r="G29" s="6"/>
    </row>
    <row r="30" spans="1:64" ht="30" customHeight="1" x14ac:dyDescent="0.3">
      <c r="C30" s="14"/>
      <c r="F30" s="42"/>
    </row>
    <row r="31" spans="1:64" ht="30" customHeight="1" x14ac:dyDescent="0.3">
      <c r="C31" s="15"/>
    </row>
  </sheetData>
  <mergeCells count="11">
    <mergeCell ref="BF4:BL4"/>
    <mergeCell ref="E3:F3"/>
    <mergeCell ref="I4:O4"/>
    <mergeCell ref="P4:V4"/>
    <mergeCell ref="W4:AC4"/>
    <mergeCell ref="AD4:AJ4"/>
    <mergeCell ref="C3:D3"/>
    <mergeCell ref="C4:D4"/>
    <mergeCell ref="AK4:AQ4"/>
    <mergeCell ref="AR4:AX4"/>
    <mergeCell ref="AY4:BE4"/>
  </mergeCells>
  <conditionalFormatting sqref="D7:D28">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28">
    <cfRule type="expression" dxfId="2" priority="33">
      <formula>AND(TODAY()&gt;=I$5,TODAY()&lt;J$5)</formula>
    </cfRule>
  </conditionalFormatting>
  <conditionalFormatting sqref="I7:BL28">
    <cfRule type="expression" dxfId="1" priority="27">
      <formula>AND(task_start&lt;=I$5,ROUNDDOWN((task_end-task_start+1)*task_progress,0)+task_start-1&gt;=I$5)</formula>
    </cfRule>
    <cfRule type="expression" dxfId="0" priority="28" stopIfTrue="1">
      <formula>AND(task_end&gt;=I$5,task_start&lt;J$5)</formula>
    </cfRule>
  </conditionalFormatting>
  <dataValidations disablePrompts="1" count="1">
    <dataValidation type="whole" operator="greaterThanOrEqual" allowBlank="1" showInputMessage="1" promptTitle="Display Week" prompt="Changing this number will scroll the Gantt Chart view." sqref="E4" xr:uid="{00000000-0002-0000-0000-000000000000}">
      <formula1>1</formula1>
    </dataValidation>
  </dataValidations>
  <printOptions horizontalCentered="1"/>
  <pageMargins left="0.35" right="0.35" top="0.35" bottom="0.5" header="0.3" footer="0.3"/>
  <pageSetup scale="45"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D7:D28</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1</vt:i4>
      </vt:variant>
      <vt:variant>
        <vt:lpstr>Named Ranges</vt:lpstr>
      </vt:variant>
      <vt:variant>
        <vt:i4>6</vt:i4>
      </vt:variant>
    </vt:vector>
  </HeadingPairs>
  <TitlesOfParts>
    <vt:vector size="7" baseType="lpstr">
      <vt:lpstr>ProjectSchedule</vt:lpstr>
      <vt:lpstr>Display_Week</vt:lpstr>
      <vt:lpstr>ProjectSchedule!Print_Titles</vt:lpstr>
      <vt:lpstr>Project_Start</vt:lpstr>
      <vt:lpstr>ProjectSchedule!task_end</vt:lpstr>
      <vt:lpstr>ProjectSchedule!task_progress</vt:lpstr>
      <vt:lpstr>ProjectSchedule!task_start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2022-03-11T22:40:12Z</dcterms:created>
  <dcterms:modified xsi:type="dcterms:W3CDTF">2022-11-10T23:25:21Z</dcterms:modified>
  <cp:category/>
  <cp:contentStatus/>
</cp:coreProperties>
</file>