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l_admin/Documents/github/12_Mile/"/>
    </mc:Choice>
  </mc:AlternateContent>
  <xr:revisionPtr revIDLastSave="0" documentId="13_ncr:1_{379175CF-4136-554B-B5C3-0AFC684B416B}" xr6:coauthVersionLast="47" xr6:coauthVersionMax="47" xr10:uidLastSave="{00000000-0000-0000-0000-000000000000}"/>
  <bookViews>
    <workbookView xWindow="7940" yWindow="1040" windowWidth="27640" windowHeight="16940" xr2:uid="{E2C21082-584E-4542-BB83-BB62598071E2}"/>
  </bookViews>
  <sheets>
    <sheet name="12Mile_fish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S2" i="1"/>
  <c r="T2" i="1"/>
  <c r="M3" i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7" i="1"/>
  <c r="N47" i="1"/>
  <c r="O47" i="1"/>
  <c r="P47" i="1"/>
  <c r="Q47" i="1"/>
  <c r="R47" i="1"/>
  <c r="S47" i="1"/>
  <c r="T47" i="1"/>
  <c r="M48" i="1"/>
  <c r="N48" i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M51" i="1"/>
  <c r="N51" i="1"/>
  <c r="O51" i="1"/>
  <c r="P51" i="1"/>
  <c r="Q51" i="1"/>
  <c r="R51" i="1"/>
  <c r="S51" i="1"/>
  <c r="T51" i="1"/>
  <c r="M52" i="1"/>
  <c r="N52" i="1"/>
  <c r="O52" i="1"/>
  <c r="P52" i="1"/>
  <c r="Q52" i="1"/>
  <c r="R52" i="1"/>
  <c r="S52" i="1"/>
  <c r="T52" i="1"/>
  <c r="M53" i="1"/>
  <c r="N53" i="1"/>
  <c r="O53" i="1"/>
  <c r="P53" i="1"/>
  <c r="Q53" i="1"/>
  <c r="R53" i="1"/>
  <c r="S53" i="1"/>
  <c r="T53" i="1"/>
  <c r="M54" i="1"/>
  <c r="N54" i="1"/>
  <c r="O54" i="1"/>
  <c r="P54" i="1"/>
  <c r="Q54" i="1"/>
  <c r="R54" i="1"/>
  <c r="S54" i="1"/>
  <c r="T54" i="1"/>
  <c r="M55" i="1"/>
  <c r="N55" i="1"/>
  <c r="O55" i="1"/>
  <c r="P55" i="1"/>
  <c r="Q55" i="1"/>
  <c r="R55" i="1"/>
  <c r="S55" i="1"/>
  <c r="T55" i="1"/>
  <c r="M56" i="1"/>
  <c r="N56" i="1"/>
  <c r="O56" i="1"/>
  <c r="P56" i="1"/>
  <c r="Q56" i="1"/>
  <c r="R56" i="1"/>
  <c r="S56" i="1"/>
  <c r="T56" i="1"/>
  <c r="M57" i="1"/>
  <c r="N57" i="1"/>
  <c r="O57" i="1"/>
  <c r="P57" i="1"/>
  <c r="Q57" i="1"/>
  <c r="R57" i="1"/>
  <c r="S57" i="1"/>
  <c r="T57" i="1"/>
  <c r="M58" i="1"/>
  <c r="N58" i="1"/>
  <c r="O58" i="1"/>
  <c r="P58" i="1"/>
  <c r="Q58" i="1"/>
  <c r="R58" i="1"/>
  <c r="S58" i="1"/>
  <c r="T58" i="1"/>
  <c r="M59" i="1"/>
  <c r="N59" i="1"/>
  <c r="O59" i="1"/>
  <c r="P59" i="1"/>
  <c r="Q59" i="1"/>
  <c r="R59" i="1"/>
  <c r="S59" i="1"/>
  <c r="T59" i="1"/>
  <c r="M60" i="1"/>
  <c r="N60" i="1"/>
  <c r="O60" i="1"/>
  <c r="P60" i="1"/>
  <c r="Q60" i="1"/>
  <c r="R60" i="1"/>
  <c r="S60" i="1"/>
  <c r="T60" i="1"/>
  <c r="M61" i="1"/>
  <c r="N61" i="1"/>
  <c r="O61" i="1"/>
  <c r="P61" i="1"/>
  <c r="Q61" i="1"/>
  <c r="R61" i="1"/>
  <c r="S61" i="1"/>
  <c r="T61" i="1"/>
  <c r="M62" i="1"/>
  <c r="N62" i="1"/>
  <c r="O62" i="1"/>
  <c r="P62" i="1"/>
  <c r="Q62" i="1"/>
  <c r="R62" i="1"/>
  <c r="S62" i="1"/>
  <c r="T62" i="1"/>
  <c r="M63" i="1"/>
  <c r="N63" i="1"/>
  <c r="O63" i="1"/>
  <c r="P63" i="1"/>
  <c r="Q63" i="1"/>
  <c r="R63" i="1"/>
  <c r="S63" i="1"/>
  <c r="T63" i="1"/>
  <c r="M64" i="1"/>
  <c r="N64" i="1"/>
  <c r="O64" i="1"/>
  <c r="P64" i="1"/>
  <c r="Q64" i="1"/>
  <c r="R64" i="1"/>
  <c r="S64" i="1"/>
  <c r="T64" i="1"/>
  <c r="M65" i="1"/>
  <c r="N65" i="1"/>
  <c r="O65" i="1"/>
  <c r="P65" i="1"/>
  <c r="Q65" i="1"/>
  <c r="R65" i="1"/>
  <c r="S65" i="1"/>
  <c r="T65" i="1"/>
  <c r="M66" i="1"/>
  <c r="N66" i="1"/>
  <c r="O66" i="1"/>
  <c r="P66" i="1"/>
  <c r="Q66" i="1"/>
  <c r="R66" i="1"/>
  <c r="S66" i="1"/>
  <c r="T66" i="1"/>
  <c r="M67" i="1"/>
  <c r="N67" i="1"/>
  <c r="O67" i="1"/>
  <c r="P67" i="1"/>
  <c r="Q67" i="1"/>
  <c r="R67" i="1"/>
  <c r="S67" i="1"/>
  <c r="T67" i="1"/>
  <c r="M68" i="1"/>
  <c r="N68" i="1"/>
  <c r="O68" i="1"/>
  <c r="P68" i="1"/>
  <c r="Q68" i="1"/>
  <c r="R68" i="1"/>
  <c r="S68" i="1"/>
  <c r="T68" i="1"/>
  <c r="M69" i="1"/>
  <c r="N69" i="1"/>
  <c r="O69" i="1"/>
  <c r="P69" i="1"/>
  <c r="Q69" i="1"/>
  <c r="R69" i="1"/>
  <c r="S69" i="1"/>
  <c r="T69" i="1"/>
  <c r="M70" i="1"/>
  <c r="N70" i="1"/>
  <c r="O70" i="1"/>
  <c r="P70" i="1"/>
  <c r="Q70" i="1"/>
  <c r="R70" i="1"/>
  <c r="S70" i="1"/>
  <c r="T70" i="1"/>
  <c r="M71" i="1"/>
  <c r="N71" i="1"/>
  <c r="O71" i="1"/>
  <c r="P71" i="1"/>
  <c r="Q71" i="1"/>
  <c r="R71" i="1"/>
  <c r="S71" i="1"/>
  <c r="T71" i="1"/>
  <c r="M72" i="1"/>
  <c r="N72" i="1"/>
  <c r="O72" i="1"/>
  <c r="P72" i="1"/>
  <c r="Q72" i="1"/>
  <c r="R72" i="1"/>
  <c r="S72" i="1"/>
  <c r="T72" i="1"/>
  <c r="M73" i="1"/>
  <c r="N73" i="1"/>
  <c r="O73" i="1"/>
  <c r="P73" i="1"/>
  <c r="Q73" i="1"/>
  <c r="R73" i="1"/>
  <c r="S73" i="1"/>
  <c r="T73" i="1"/>
  <c r="M74" i="1"/>
  <c r="N74" i="1"/>
  <c r="O74" i="1"/>
  <c r="P74" i="1"/>
  <c r="Q74" i="1"/>
  <c r="R74" i="1"/>
  <c r="S74" i="1"/>
  <c r="T74" i="1"/>
  <c r="M75" i="1"/>
  <c r="N75" i="1"/>
  <c r="O75" i="1"/>
  <c r="P75" i="1"/>
  <c r="Q75" i="1"/>
  <c r="R75" i="1"/>
  <c r="S75" i="1"/>
  <c r="T75" i="1"/>
  <c r="M76" i="1"/>
  <c r="N76" i="1"/>
  <c r="O76" i="1"/>
  <c r="P76" i="1"/>
  <c r="Q76" i="1"/>
  <c r="R76" i="1"/>
  <c r="S76" i="1"/>
  <c r="T76" i="1"/>
  <c r="M77" i="1"/>
  <c r="N77" i="1"/>
  <c r="O77" i="1"/>
  <c r="P77" i="1"/>
  <c r="Q77" i="1"/>
  <c r="R77" i="1"/>
  <c r="S77" i="1"/>
  <c r="T77" i="1"/>
  <c r="M78" i="1"/>
  <c r="N78" i="1"/>
  <c r="O78" i="1"/>
  <c r="P78" i="1"/>
  <c r="Q78" i="1"/>
  <c r="R78" i="1"/>
  <c r="S78" i="1"/>
  <c r="T78" i="1"/>
  <c r="M79" i="1"/>
  <c r="N79" i="1"/>
  <c r="O79" i="1"/>
  <c r="P79" i="1"/>
  <c r="Q79" i="1"/>
  <c r="R79" i="1"/>
  <c r="S79" i="1"/>
  <c r="T79" i="1"/>
  <c r="M80" i="1"/>
  <c r="N80" i="1"/>
  <c r="O80" i="1"/>
  <c r="P80" i="1"/>
  <c r="Q80" i="1"/>
  <c r="R80" i="1"/>
  <c r="S80" i="1"/>
  <c r="T80" i="1"/>
  <c r="M81" i="1"/>
  <c r="N81" i="1"/>
  <c r="O81" i="1"/>
  <c r="P81" i="1"/>
  <c r="Q81" i="1"/>
  <c r="R81" i="1"/>
  <c r="S81" i="1"/>
  <c r="T81" i="1"/>
  <c r="M82" i="1"/>
  <c r="N82" i="1"/>
  <c r="O82" i="1"/>
  <c r="P82" i="1"/>
  <c r="Q82" i="1"/>
  <c r="R82" i="1"/>
  <c r="S82" i="1"/>
  <c r="T82" i="1"/>
  <c r="M83" i="1"/>
  <c r="N83" i="1"/>
  <c r="O83" i="1"/>
  <c r="P83" i="1"/>
  <c r="Q83" i="1"/>
  <c r="R83" i="1"/>
  <c r="S83" i="1"/>
  <c r="T83" i="1"/>
  <c r="M84" i="1"/>
  <c r="N84" i="1"/>
  <c r="O84" i="1"/>
  <c r="P84" i="1"/>
  <c r="Q84" i="1"/>
  <c r="R84" i="1"/>
  <c r="S84" i="1"/>
  <c r="T84" i="1"/>
  <c r="M85" i="1"/>
  <c r="N85" i="1"/>
  <c r="O85" i="1"/>
  <c r="P85" i="1"/>
  <c r="Q85" i="1"/>
  <c r="R85" i="1"/>
  <c r="S85" i="1"/>
  <c r="T85" i="1"/>
  <c r="M86" i="1"/>
  <c r="N86" i="1"/>
  <c r="O86" i="1"/>
  <c r="P86" i="1"/>
  <c r="Q86" i="1"/>
  <c r="R86" i="1"/>
  <c r="S86" i="1"/>
  <c r="T86" i="1"/>
  <c r="M87" i="1"/>
  <c r="N87" i="1"/>
  <c r="O87" i="1"/>
  <c r="P87" i="1"/>
  <c r="Q87" i="1"/>
  <c r="R87" i="1"/>
  <c r="S87" i="1"/>
  <c r="T87" i="1"/>
  <c r="M88" i="1"/>
  <c r="N88" i="1"/>
  <c r="O88" i="1"/>
  <c r="P88" i="1"/>
  <c r="Q88" i="1"/>
  <c r="R88" i="1"/>
  <c r="S88" i="1"/>
  <c r="T88" i="1"/>
  <c r="M89" i="1"/>
  <c r="N89" i="1"/>
  <c r="O89" i="1"/>
  <c r="P89" i="1"/>
  <c r="Q89" i="1"/>
  <c r="R89" i="1"/>
  <c r="S89" i="1"/>
  <c r="T89" i="1"/>
  <c r="M90" i="1"/>
  <c r="N90" i="1"/>
  <c r="O90" i="1"/>
  <c r="P90" i="1"/>
  <c r="Q90" i="1"/>
  <c r="R90" i="1"/>
  <c r="S90" i="1"/>
  <c r="T90" i="1"/>
  <c r="M91" i="1"/>
  <c r="N91" i="1"/>
  <c r="O91" i="1"/>
  <c r="P91" i="1"/>
  <c r="Q91" i="1"/>
  <c r="R91" i="1"/>
  <c r="S91" i="1"/>
  <c r="T91" i="1"/>
  <c r="M92" i="1"/>
  <c r="N92" i="1"/>
  <c r="O92" i="1"/>
  <c r="P92" i="1"/>
  <c r="Q92" i="1"/>
  <c r="R92" i="1"/>
  <c r="S92" i="1"/>
  <c r="T92" i="1"/>
  <c r="M93" i="1"/>
  <c r="N93" i="1"/>
  <c r="O93" i="1"/>
  <c r="P93" i="1"/>
  <c r="Q93" i="1"/>
  <c r="R93" i="1"/>
  <c r="S93" i="1"/>
  <c r="T93" i="1"/>
  <c r="M94" i="1"/>
  <c r="N94" i="1"/>
  <c r="O94" i="1"/>
  <c r="P94" i="1"/>
  <c r="Q94" i="1"/>
  <c r="R94" i="1"/>
  <c r="S94" i="1"/>
  <c r="T94" i="1"/>
  <c r="M95" i="1"/>
  <c r="N95" i="1"/>
  <c r="O95" i="1"/>
  <c r="P95" i="1"/>
  <c r="Q95" i="1"/>
  <c r="R95" i="1"/>
  <c r="S95" i="1"/>
  <c r="T95" i="1"/>
  <c r="M96" i="1"/>
  <c r="N96" i="1"/>
  <c r="O96" i="1"/>
  <c r="P96" i="1"/>
  <c r="Q96" i="1"/>
  <c r="R96" i="1"/>
  <c r="S96" i="1"/>
  <c r="T96" i="1"/>
  <c r="M97" i="1"/>
  <c r="N97" i="1"/>
  <c r="O97" i="1"/>
  <c r="P97" i="1"/>
  <c r="Q97" i="1"/>
  <c r="R97" i="1"/>
  <c r="S97" i="1"/>
  <c r="T97" i="1"/>
  <c r="M98" i="1"/>
  <c r="N98" i="1"/>
  <c r="O98" i="1"/>
  <c r="P98" i="1"/>
  <c r="Q98" i="1"/>
  <c r="R98" i="1"/>
  <c r="S98" i="1"/>
  <c r="T98" i="1"/>
  <c r="M99" i="1"/>
  <c r="N99" i="1"/>
  <c r="O99" i="1"/>
  <c r="P99" i="1"/>
  <c r="Q99" i="1"/>
  <c r="R99" i="1"/>
  <c r="S99" i="1"/>
  <c r="T99" i="1"/>
  <c r="M100" i="1"/>
  <c r="N100" i="1"/>
  <c r="O100" i="1"/>
  <c r="P100" i="1"/>
  <c r="Q100" i="1"/>
  <c r="R100" i="1"/>
  <c r="S100" i="1"/>
  <c r="T100" i="1"/>
  <c r="M101" i="1"/>
  <c r="N101" i="1"/>
  <c r="O101" i="1"/>
  <c r="P101" i="1"/>
  <c r="Q101" i="1"/>
  <c r="R101" i="1"/>
  <c r="S101" i="1"/>
  <c r="T101" i="1"/>
  <c r="M102" i="1"/>
  <c r="N102" i="1"/>
  <c r="O102" i="1"/>
  <c r="P102" i="1"/>
  <c r="Q102" i="1"/>
  <c r="R102" i="1"/>
  <c r="S102" i="1"/>
  <c r="T102" i="1"/>
  <c r="M103" i="1"/>
  <c r="N103" i="1"/>
  <c r="O103" i="1"/>
  <c r="P103" i="1"/>
  <c r="Q103" i="1"/>
  <c r="R103" i="1"/>
  <c r="S103" i="1"/>
  <c r="T103" i="1"/>
  <c r="M104" i="1"/>
  <c r="N104" i="1"/>
  <c r="O104" i="1"/>
  <c r="P104" i="1"/>
  <c r="Q104" i="1"/>
  <c r="R104" i="1"/>
  <c r="S104" i="1"/>
  <c r="T104" i="1"/>
  <c r="M105" i="1"/>
  <c r="N105" i="1"/>
  <c r="O105" i="1"/>
  <c r="P105" i="1"/>
  <c r="Q105" i="1"/>
  <c r="R105" i="1"/>
  <c r="S105" i="1"/>
  <c r="T105" i="1"/>
  <c r="M106" i="1"/>
  <c r="N106" i="1"/>
  <c r="O106" i="1"/>
  <c r="P106" i="1"/>
  <c r="Q106" i="1"/>
  <c r="R106" i="1"/>
  <c r="S106" i="1"/>
  <c r="T106" i="1"/>
  <c r="M107" i="1"/>
  <c r="N107" i="1"/>
  <c r="O107" i="1"/>
  <c r="P107" i="1"/>
  <c r="Q107" i="1"/>
  <c r="R107" i="1"/>
  <c r="S107" i="1"/>
  <c r="T107" i="1"/>
  <c r="M108" i="1"/>
  <c r="N108" i="1"/>
  <c r="O108" i="1"/>
  <c r="P108" i="1"/>
  <c r="Q108" i="1"/>
  <c r="R108" i="1"/>
  <c r="S108" i="1"/>
  <c r="T108" i="1"/>
  <c r="M109" i="1"/>
  <c r="N109" i="1"/>
  <c r="O109" i="1"/>
  <c r="P109" i="1"/>
  <c r="Q109" i="1"/>
  <c r="R109" i="1"/>
  <c r="S109" i="1"/>
  <c r="T109" i="1"/>
  <c r="M110" i="1"/>
  <c r="N110" i="1"/>
  <c r="O110" i="1"/>
  <c r="P110" i="1"/>
  <c r="Q110" i="1"/>
  <c r="R110" i="1"/>
  <c r="S110" i="1"/>
  <c r="T110" i="1"/>
  <c r="M111" i="1"/>
  <c r="N111" i="1"/>
  <c r="O111" i="1"/>
  <c r="P111" i="1"/>
  <c r="Q111" i="1"/>
  <c r="R111" i="1"/>
  <c r="S111" i="1"/>
  <c r="T111" i="1"/>
  <c r="M112" i="1"/>
  <c r="N112" i="1"/>
  <c r="O112" i="1"/>
  <c r="P112" i="1"/>
  <c r="Q112" i="1"/>
  <c r="R112" i="1"/>
  <c r="S112" i="1"/>
  <c r="T112" i="1"/>
  <c r="M113" i="1"/>
  <c r="N113" i="1"/>
  <c r="O113" i="1"/>
  <c r="P113" i="1"/>
  <c r="Q113" i="1"/>
  <c r="R113" i="1"/>
  <c r="S113" i="1"/>
  <c r="T113" i="1"/>
  <c r="M114" i="1"/>
  <c r="N114" i="1"/>
  <c r="O114" i="1"/>
  <c r="P114" i="1"/>
  <c r="Q114" i="1"/>
  <c r="R114" i="1"/>
  <c r="S114" i="1"/>
  <c r="T114" i="1"/>
  <c r="M115" i="1"/>
  <c r="N115" i="1"/>
  <c r="O115" i="1"/>
  <c r="P115" i="1"/>
  <c r="Q115" i="1"/>
  <c r="R115" i="1"/>
  <c r="S115" i="1"/>
  <c r="T115" i="1"/>
  <c r="M116" i="1"/>
  <c r="N116" i="1"/>
  <c r="O116" i="1"/>
  <c r="P116" i="1"/>
  <c r="Q116" i="1"/>
  <c r="R116" i="1"/>
  <c r="S116" i="1"/>
  <c r="T116" i="1"/>
  <c r="M117" i="1"/>
  <c r="N117" i="1"/>
  <c r="O117" i="1"/>
  <c r="P117" i="1"/>
  <c r="Q117" i="1"/>
  <c r="R117" i="1"/>
  <c r="S117" i="1"/>
  <c r="T117" i="1"/>
  <c r="M118" i="1"/>
  <c r="N118" i="1"/>
  <c r="O118" i="1"/>
  <c r="P118" i="1"/>
  <c r="Q118" i="1"/>
  <c r="R118" i="1"/>
  <c r="S118" i="1"/>
  <c r="T118" i="1"/>
  <c r="M119" i="1"/>
  <c r="N119" i="1"/>
  <c r="O119" i="1"/>
  <c r="P119" i="1"/>
  <c r="Q119" i="1"/>
  <c r="R119" i="1"/>
  <c r="S119" i="1"/>
  <c r="T119" i="1"/>
  <c r="M120" i="1"/>
  <c r="N120" i="1"/>
  <c r="O120" i="1"/>
  <c r="P120" i="1"/>
  <c r="Q120" i="1"/>
  <c r="R120" i="1"/>
  <c r="S120" i="1"/>
  <c r="T120" i="1"/>
  <c r="M121" i="1"/>
  <c r="N121" i="1"/>
  <c r="O121" i="1"/>
  <c r="P121" i="1"/>
  <c r="Q121" i="1"/>
  <c r="R121" i="1"/>
  <c r="S121" i="1"/>
  <c r="T121" i="1"/>
  <c r="M122" i="1"/>
  <c r="N122" i="1"/>
  <c r="O122" i="1"/>
  <c r="P122" i="1"/>
  <c r="Q122" i="1"/>
  <c r="R122" i="1"/>
  <c r="S122" i="1"/>
  <c r="T122" i="1"/>
  <c r="M123" i="1"/>
  <c r="N123" i="1"/>
  <c r="O123" i="1"/>
  <c r="P123" i="1"/>
  <c r="Q123" i="1"/>
  <c r="R123" i="1"/>
  <c r="S123" i="1"/>
  <c r="T123" i="1"/>
  <c r="M124" i="1"/>
  <c r="N124" i="1"/>
  <c r="O124" i="1"/>
  <c r="P124" i="1"/>
  <c r="Q124" i="1"/>
  <c r="R124" i="1"/>
  <c r="S124" i="1"/>
  <c r="T124" i="1"/>
  <c r="M125" i="1"/>
  <c r="N125" i="1"/>
  <c r="O125" i="1"/>
  <c r="P125" i="1"/>
  <c r="Q125" i="1"/>
  <c r="R125" i="1"/>
  <c r="S125" i="1"/>
  <c r="T125" i="1"/>
  <c r="M126" i="1"/>
  <c r="N126" i="1"/>
  <c r="O126" i="1"/>
  <c r="P126" i="1"/>
  <c r="Q126" i="1"/>
  <c r="R126" i="1"/>
  <c r="S126" i="1"/>
  <c r="T126" i="1"/>
  <c r="M127" i="1"/>
  <c r="N127" i="1"/>
  <c r="O127" i="1"/>
  <c r="P127" i="1"/>
  <c r="Q127" i="1"/>
  <c r="R127" i="1"/>
  <c r="S127" i="1"/>
  <c r="T127" i="1"/>
  <c r="M128" i="1"/>
  <c r="N128" i="1"/>
  <c r="O128" i="1"/>
  <c r="P128" i="1"/>
  <c r="Q128" i="1"/>
  <c r="R128" i="1"/>
  <c r="S128" i="1"/>
  <c r="T128" i="1"/>
  <c r="M129" i="1"/>
  <c r="N129" i="1"/>
  <c r="O129" i="1"/>
  <c r="P129" i="1"/>
  <c r="Q129" i="1"/>
  <c r="R129" i="1"/>
  <c r="S129" i="1"/>
  <c r="T129" i="1"/>
  <c r="M130" i="1"/>
  <c r="N130" i="1"/>
  <c r="O130" i="1"/>
  <c r="P130" i="1"/>
  <c r="Q130" i="1"/>
  <c r="R130" i="1"/>
  <c r="S130" i="1"/>
  <c r="T130" i="1"/>
  <c r="M131" i="1"/>
  <c r="N131" i="1"/>
  <c r="O131" i="1"/>
  <c r="P131" i="1"/>
  <c r="Q131" i="1"/>
  <c r="R131" i="1"/>
  <c r="S131" i="1"/>
  <c r="T131" i="1"/>
  <c r="M132" i="1"/>
  <c r="N132" i="1"/>
  <c r="O132" i="1"/>
  <c r="P132" i="1"/>
  <c r="Q132" i="1"/>
  <c r="R132" i="1"/>
  <c r="S132" i="1"/>
  <c r="T132" i="1"/>
  <c r="M133" i="1"/>
  <c r="N133" i="1"/>
  <c r="O133" i="1"/>
  <c r="P133" i="1"/>
  <c r="Q133" i="1"/>
  <c r="R133" i="1"/>
  <c r="S133" i="1"/>
  <c r="T133" i="1"/>
  <c r="M134" i="1"/>
  <c r="N134" i="1"/>
  <c r="O134" i="1"/>
  <c r="P134" i="1"/>
  <c r="Q134" i="1"/>
  <c r="R134" i="1"/>
  <c r="S134" i="1"/>
  <c r="T134" i="1"/>
  <c r="M135" i="1"/>
  <c r="N135" i="1"/>
  <c r="O135" i="1"/>
  <c r="P135" i="1"/>
  <c r="Q135" i="1"/>
  <c r="R135" i="1"/>
  <c r="S135" i="1"/>
  <c r="T135" i="1"/>
  <c r="M136" i="1"/>
  <c r="N136" i="1"/>
  <c r="O136" i="1"/>
  <c r="P136" i="1"/>
  <c r="Q136" i="1"/>
  <c r="R136" i="1"/>
  <c r="S136" i="1"/>
  <c r="T136" i="1"/>
  <c r="M137" i="1"/>
  <c r="N137" i="1"/>
  <c r="O137" i="1"/>
  <c r="P137" i="1"/>
  <c r="Q137" i="1"/>
  <c r="R137" i="1"/>
  <c r="S137" i="1"/>
  <c r="T137" i="1"/>
  <c r="M138" i="1"/>
  <c r="N138" i="1"/>
  <c r="O138" i="1"/>
  <c r="P138" i="1"/>
  <c r="Q138" i="1"/>
  <c r="R138" i="1"/>
  <c r="S138" i="1"/>
  <c r="T138" i="1"/>
  <c r="M139" i="1"/>
  <c r="N139" i="1"/>
  <c r="O139" i="1"/>
  <c r="P139" i="1"/>
  <c r="Q139" i="1"/>
  <c r="R139" i="1"/>
  <c r="S139" i="1"/>
  <c r="T139" i="1"/>
  <c r="M140" i="1"/>
  <c r="N140" i="1"/>
  <c r="O140" i="1"/>
  <c r="P140" i="1"/>
  <c r="Q140" i="1"/>
  <c r="R140" i="1"/>
  <c r="S140" i="1"/>
  <c r="T140" i="1"/>
  <c r="M141" i="1"/>
  <c r="N141" i="1"/>
  <c r="O141" i="1"/>
  <c r="P141" i="1"/>
  <c r="Q141" i="1"/>
  <c r="R141" i="1"/>
  <c r="S141" i="1"/>
  <c r="T141" i="1"/>
  <c r="M142" i="1"/>
  <c r="N142" i="1"/>
  <c r="O142" i="1"/>
  <c r="P142" i="1"/>
  <c r="Q142" i="1"/>
  <c r="R142" i="1"/>
  <c r="S142" i="1"/>
  <c r="T142" i="1"/>
  <c r="M143" i="1"/>
  <c r="N143" i="1"/>
  <c r="O143" i="1"/>
  <c r="P143" i="1"/>
  <c r="Q143" i="1"/>
  <c r="R143" i="1"/>
  <c r="S143" i="1"/>
  <c r="T143" i="1"/>
  <c r="M144" i="1"/>
  <c r="N144" i="1"/>
  <c r="O144" i="1"/>
  <c r="P144" i="1"/>
  <c r="Q144" i="1"/>
  <c r="R144" i="1"/>
  <c r="S144" i="1"/>
  <c r="T144" i="1"/>
  <c r="M145" i="1"/>
  <c r="N145" i="1"/>
  <c r="O145" i="1"/>
  <c r="P145" i="1"/>
  <c r="Q145" i="1"/>
  <c r="R145" i="1"/>
  <c r="S145" i="1"/>
  <c r="T145" i="1"/>
  <c r="M146" i="1"/>
  <c r="N146" i="1"/>
  <c r="O146" i="1"/>
  <c r="P146" i="1"/>
  <c r="Q146" i="1"/>
  <c r="R146" i="1"/>
  <c r="S146" i="1"/>
  <c r="T146" i="1"/>
  <c r="M147" i="1"/>
  <c r="N147" i="1"/>
  <c r="O147" i="1"/>
  <c r="P147" i="1"/>
  <c r="Q147" i="1"/>
  <c r="R147" i="1"/>
  <c r="S147" i="1"/>
  <c r="T147" i="1"/>
  <c r="M148" i="1"/>
  <c r="N148" i="1"/>
  <c r="O148" i="1"/>
  <c r="P148" i="1"/>
  <c r="Q148" i="1"/>
  <c r="R148" i="1"/>
  <c r="S148" i="1"/>
  <c r="T148" i="1"/>
  <c r="M149" i="1"/>
  <c r="N149" i="1"/>
  <c r="O149" i="1"/>
  <c r="P149" i="1"/>
  <c r="Q149" i="1"/>
  <c r="R149" i="1"/>
  <c r="S149" i="1"/>
  <c r="T149" i="1"/>
  <c r="M150" i="1"/>
  <c r="N150" i="1"/>
  <c r="O150" i="1"/>
  <c r="P150" i="1"/>
  <c r="Q150" i="1"/>
  <c r="R150" i="1"/>
  <c r="S150" i="1"/>
  <c r="T150" i="1"/>
  <c r="M151" i="1"/>
  <c r="N151" i="1"/>
  <c r="O151" i="1"/>
  <c r="P151" i="1"/>
  <c r="Q151" i="1"/>
  <c r="R151" i="1"/>
  <c r="S151" i="1"/>
  <c r="T151" i="1"/>
  <c r="M152" i="1"/>
  <c r="N152" i="1"/>
  <c r="O152" i="1"/>
  <c r="P152" i="1"/>
  <c r="Q152" i="1"/>
  <c r="R152" i="1"/>
  <c r="S152" i="1"/>
  <c r="T152" i="1"/>
  <c r="M153" i="1"/>
  <c r="N153" i="1"/>
  <c r="O153" i="1"/>
  <c r="P153" i="1"/>
  <c r="Q153" i="1"/>
  <c r="R153" i="1"/>
  <c r="S153" i="1"/>
  <c r="T153" i="1"/>
  <c r="M154" i="1"/>
  <c r="N154" i="1"/>
  <c r="O154" i="1"/>
  <c r="P154" i="1"/>
  <c r="Q154" i="1"/>
  <c r="R154" i="1"/>
  <c r="S154" i="1"/>
  <c r="T154" i="1"/>
  <c r="M155" i="1"/>
  <c r="N155" i="1"/>
  <c r="O155" i="1"/>
  <c r="P155" i="1"/>
  <c r="Q155" i="1"/>
  <c r="R155" i="1"/>
  <c r="S155" i="1"/>
  <c r="T155" i="1"/>
  <c r="M156" i="1"/>
  <c r="N156" i="1"/>
  <c r="O156" i="1"/>
  <c r="P156" i="1"/>
  <c r="Q156" i="1"/>
  <c r="R156" i="1"/>
  <c r="S156" i="1"/>
  <c r="T156" i="1"/>
  <c r="M157" i="1"/>
  <c r="N157" i="1"/>
  <c r="O157" i="1"/>
  <c r="P157" i="1"/>
  <c r="Q157" i="1"/>
  <c r="R157" i="1"/>
  <c r="S157" i="1"/>
  <c r="T157" i="1"/>
  <c r="M158" i="1"/>
  <c r="N158" i="1"/>
  <c r="O158" i="1"/>
  <c r="P158" i="1"/>
  <c r="Q158" i="1"/>
  <c r="R158" i="1"/>
  <c r="S158" i="1"/>
  <c r="T158" i="1"/>
  <c r="M159" i="1"/>
  <c r="N159" i="1"/>
  <c r="O159" i="1"/>
  <c r="P159" i="1"/>
  <c r="Q159" i="1"/>
  <c r="R159" i="1"/>
  <c r="S159" i="1"/>
  <c r="T159" i="1"/>
  <c r="M160" i="1"/>
  <c r="N160" i="1"/>
  <c r="O160" i="1"/>
  <c r="P160" i="1"/>
  <c r="Q160" i="1"/>
  <c r="R160" i="1"/>
  <c r="S160" i="1"/>
  <c r="T160" i="1"/>
  <c r="M161" i="1"/>
  <c r="N161" i="1"/>
  <c r="O161" i="1"/>
  <c r="P161" i="1"/>
  <c r="Q161" i="1"/>
  <c r="R161" i="1"/>
  <c r="S161" i="1"/>
  <c r="T161" i="1"/>
  <c r="M162" i="1"/>
  <c r="N162" i="1"/>
  <c r="O162" i="1"/>
  <c r="P162" i="1"/>
  <c r="Q162" i="1"/>
  <c r="R162" i="1"/>
  <c r="S162" i="1"/>
  <c r="T162" i="1"/>
  <c r="M163" i="1"/>
  <c r="N163" i="1"/>
  <c r="O163" i="1"/>
  <c r="P163" i="1"/>
  <c r="Q163" i="1"/>
  <c r="R163" i="1"/>
  <c r="S163" i="1"/>
  <c r="T163" i="1"/>
  <c r="M164" i="1"/>
  <c r="N164" i="1"/>
  <c r="O164" i="1"/>
  <c r="P164" i="1"/>
  <c r="Q164" i="1"/>
  <c r="R164" i="1"/>
  <c r="S164" i="1"/>
  <c r="T164" i="1"/>
  <c r="M165" i="1"/>
  <c r="N165" i="1"/>
  <c r="O165" i="1"/>
  <c r="P165" i="1"/>
  <c r="Q165" i="1"/>
  <c r="R165" i="1"/>
  <c r="S165" i="1"/>
  <c r="T165" i="1"/>
  <c r="M166" i="1"/>
  <c r="N166" i="1"/>
  <c r="O166" i="1"/>
  <c r="P166" i="1"/>
  <c r="Q166" i="1"/>
  <c r="R166" i="1"/>
  <c r="S166" i="1"/>
  <c r="T166" i="1"/>
  <c r="M167" i="1"/>
  <c r="N167" i="1"/>
  <c r="O167" i="1"/>
  <c r="P167" i="1"/>
  <c r="Q167" i="1"/>
  <c r="R167" i="1"/>
  <c r="S167" i="1"/>
  <c r="T167" i="1"/>
  <c r="M168" i="1"/>
  <c r="N168" i="1"/>
  <c r="O168" i="1"/>
  <c r="P168" i="1"/>
  <c r="Q168" i="1"/>
  <c r="R168" i="1"/>
  <c r="S168" i="1"/>
  <c r="T168" i="1"/>
  <c r="M169" i="1"/>
  <c r="N169" i="1"/>
  <c r="O169" i="1"/>
  <c r="P169" i="1"/>
  <c r="Q169" i="1"/>
  <c r="R169" i="1"/>
  <c r="S169" i="1"/>
  <c r="T169" i="1"/>
  <c r="M170" i="1"/>
  <c r="N170" i="1"/>
  <c r="O170" i="1"/>
  <c r="P170" i="1"/>
  <c r="Q170" i="1"/>
  <c r="R170" i="1"/>
  <c r="S170" i="1"/>
  <c r="T170" i="1"/>
  <c r="M171" i="1"/>
  <c r="N171" i="1"/>
  <c r="O171" i="1"/>
  <c r="P171" i="1"/>
  <c r="Q171" i="1"/>
  <c r="R171" i="1"/>
  <c r="S171" i="1"/>
  <c r="T171" i="1"/>
  <c r="M172" i="1"/>
  <c r="N172" i="1"/>
  <c r="O172" i="1"/>
  <c r="P172" i="1"/>
  <c r="Q172" i="1"/>
  <c r="R172" i="1"/>
  <c r="S172" i="1"/>
  <c r="T172" i="1"/>
  <c r="M173" i="1"/>
  <c r="N173" i="1"/>
  <c r="O173" i="1"/>
  <c r="P173" i="1"/>
  <c r="Q173" i="1"/>
  <c r="R173" i="1"/>
  <c r="S173" i="1"/>
  <c r="T173" i="1"/>
  <c r="M174" i="1"/>
  <c r="N174" i="1"/>
  <c r="O174" i="1"/>
  <c r="P174" i="1"/>
  <c r="Q174" i="1"/>
  <c r="R174" i="1"/>
  <c r="S174" i="1"/>
  <c r="T174" i="1"/>
  <c r="M175" i="1"/>
  <c r="N175" i="1"/>
  <c r="O175" i="1"/>
  <c r="P175" i="1"/>
  <c r="Q175" i="1"/>
  <c r="R175" i="1"/>
  <c r="S175" i="1"/>
  <c r="T175" i="1"/>
  <c r="M176" i="1"/>
  <c r="N176" i="1"/>
  <c r="O176" i="1"/>
  <c r="P176" i="1"/>
  <c r="Q176" i="1"/>
  <c r="R176" i="1"/>
  <c r="S176" i="1"/>
  <c r="T176" i="1"/>
  <c r="M177" i="1"/>
  <c r="N177" i="1"/>
  <c r="O177" i="1"/>
  <c r="P177" i="1"/>
  <c r="Q177" i="1"/>
  <c r="R177" i="1"/>
  <c r="S177" i="1"/>
  <c r="T177" i="1"/>
  <c r="M178" i="1"/>
  <c r="N178" i="1"/>
  <c r="O178" i="1"/>
  <c r="P178" i="1"/>
  <c r="Q178" i="1"/>
  <c r="R178" i="1"/>
  <c r="S178" i="1"/>
  <c r="T178" i="1"/>
  <c r="M179" i="1"/>
  <c r="N179" i="1"/>
  <c r="O179" i="1"/>
  <c r="P179" i="1"/>
  <c r="Q179" i="1"/>
  <c r="R179" i="1"/>
  <c r="S179" i="1"/>
  <c r="T179" i="1"/>
  <c r="M180" i="1"/>
  <c r="N180" i="1"/>
  <c r="O180" i="1"/>
  <c r="P180" i="1"/>
  <c r="Q180" i="1"/>
  <c r="R180" i="1"/>
  <c r="S180" i="1"/>
  <c r="T180" i="1"/>
  <c r="M181" i="1"/>
  <c r="N181" i="1"/>
  <c r="O181" i="1"/>
  <c r="P181" i="1"/>
  <c r="Q181" i="1"/>
  <c r="R181" i="1"/>
  <c r="S181" i="1"/>
  <c r="T181" i="1"/>
  <c r="M182" i="1"/>
  <c r="N182" i="1"/>
  <c r="O182" i="1"/>
  <c r="P182" i="1"/>
  <c r="Q182" i="1"/>
  <c r="R182" i="1"/>
  <c r="S182" i="1"/>
  <c r="T182" i="1"/>
  <c r="M183" i="1"/>
  <c r="N183" i="1"/>
  <c r="O183" i="1"/>
  <c r="P183" i="1"/>
  <c r="Q183" i="1"/>
  <c r="R183" i="1"/>
  <c r="S183" i="1"/>
  <c r="T183" i="1"/>
  <c r="M184" i="1"/>
  <c r="N184" i="1"/>
  <c r="O184" i="1"/>
  <c r="P184" i="1"/>
  <c r="Q184" i="1"/>
  <c r="R184" i="1"/>
  <c r="S184" i="1"/>
  <c r="T184" i="1"/>
  <c r="M185" i="1"/>
  <c r="N185" i="1"/>
  <c r="O185" i="1"/>
  <c r="P185" i="1"/>
  <c r="Q185" i="1"/>
  <c r="R185" i="1"/>
  <c r="S185" i="1"/>
  <c r="T185" i="1"/>
  <c r="M186" i="1"/>
  <c r="N186" i="1"/>
  <c r="O186" i="1"/>
  <c r="P186" i="1"/>
  <c r="Q186" i="1"/>
  <c r="R186" i="1"/>
  <c r="S186" i="1"/>
  <c r="T186" i="1"/>
  <c r="M187" i="1"/>
  <c r="N187" i="1"/>
  <c r="O187" i="1"/>
  <c r="P187" i="1"/>
  <c r="Q187" i="1"/>
  <c r="R187" i="1"/>
  <c r="S187" i="1"/>
  <c r="T187" i="1"/>
  <c r="M188" i="1"/>
  <c r="N188" i="1"/>
  <c r="O188" i="1"/>
  <c r="P188" i="1"/>
  <c r="Q188" i="1"/>
  <c r="R188" i="1"/>
  <c r="S188" i="1"/>
  <c r="T188" i="1"/>
  <c r="M189" i="1"/>
  <c r="N189" i="1"/>
  <c r="O189" i="1"/>
  <c r="P189" i="1"/>
  <c r="Q189" i="1"/>
  <c r="R189" i="1"/>
  <c r="S189" i="1"/>
  <c r="T189" i="1"/>
  <c r="M190" i="1"/>
  <c r="N190" i="1"/>
  <c r="O190" i="1"/>
  <c r="P190" i="1"/>
  <c r="Q190" i="1"/>
  <c r="R190" i="1"/>
  <c r="S190" i="1"/>
  <c r="T190" i="1"/>
  <c r="M191" i="1"/>
  <c r="N191" i="1"/>
  <c r="O191" i="1"/>
  <c r="P191" i="1"/>
  <c r="Q191" i="1"/>
  <c r="R191" i="1"/>
  <c r="S191" i="1"/>
  <c r="T191" i="1"/>
  <c r="M192" i="1"/>
  <c r="N192" i="1"/>
  <c r="O192" i="1"/>
  <c r="P192" i="1"/>
  <c r="Q192" i="1"/>
  <c r="R192" i="1"/>
  <c r="S192" i="1"/>
  <c r="T192" i="1"/>
  <c r="M193" i="1"/>
  <c r="N193" i="1"/>
  <c r="O193" i="1"/>
  <c r="P193" i="1"/>
  <c r="Q193" i="1"/>
  <c r="R193" i="1"/>
  <c r="S193" i="1"/>
  <c r="T193" i="1"/>
  <c r="M194" i="1"/>
  <c r="N194" i="1"/>
  <c r="O194" i="1"/>
  <c r="P194" i="1"/>
  <c r="Q194" i="1"/>
  <c r="R194" i="1"/>
  <c r="S194" i="1"/>
  <c r="T194" i="1"/>
  <c r="M195" i="1"/>
  <c r="N195" i="1"/>
  <c r="O195" i="1"/>
  <c r="P195" i="1"/>
  <c r="Q195" i="1"/>
  <c r="R195" i="1"/>
  <c r="S195" i="1"/>
  <c r="T195" i="1"/>
  <c r="M196" i="1"/>
  <c r="N196" i="1"/>
  <c r="O196" i="1"/>
  <c r="P196" i="1"/>
  <c r="Q196" i="1"/>
  <c r="R196" i="1"/>
  <c r="S196" i="1"/>
  <c r="T196" i="1"/>
  <c r="M197" i="1"/>
  <c r="N197" i="1"/>
  <c r="O197" i="1"/>
  <c r="P197" i="1"/>
  <c r="Q197" i="1"/>
  <c r="R197" i="1"/>
  <c r="S197" i="1"/>
  <c r="T197" i="1"/>
  <c r="M198" i="1"/>
  <c r="N198" i="1"/>
  <c r="O198" i="1"/>
  <c r="P198" i="1"/>
  <c r="Q198" i="1"/>
  <c r="R198" i="1"/>
  <c r="S198" i="1"/>
  <c r="T198" i="1"/>
  <c r="M199" i="1"/>
  <c r="N199" i="1"/>
  <c r="O199" i="1"/>
  <c r="P199" i="1"/>
  <c r="Q199" i="1"/>
  <c r="R199" i="1"/>
  <c r="S199" i="1"/>
  <c r="T199" i="1"/>
  <c r="M200" i="1"/>
  <c r="N200" i="1"/>
  <c r="O200" i="1"/>
  <c r="P200" i="1"/>
  <c r="Q200" i="1"/>
  <c r="R200" i="1"/>
  <c r="S200" i="1"/>
  <c r="T200" i="1"/>
  <c r="M201" i="1"/>
  <c r="N201" i="1"/>
  <c r="O201" i="1"/>
  <c r="P201" i="1"/>
  <c r="Q201" i="1"/>
  <c r="R201" i="1"/>
  <c r="S201" i="1"/>
  <c r="T201" i="1"/>
  <c r="M202" i="1"/>
  <c r="N202" i="1"/>
  <c r="O202" i="1"/>
  <c r="P202" i="1"/>
  <c r="Q202" i="1"/>
  <c r="R202" i="1"/>
  <c r="S202" i="1"/>
  <c r="T202" i="1"/>
  <c r="M203" i="1"/>
  <c r="N203" i="1"/>
  <c r="O203" i="1"/>
  <c r="P203" i="1"/>
  <c r="Q203" i="1"/>
  <c r="R203" i="1"/>
  <c r="S203" i="1"/>
  <c r="T203" i="1"/>
  <c r="M204" i="1"/>
  <c r="N204" i="1"/>
  <c r="O204" i="1"/>
  <c r="P204" i="1"/>
  <c r="Q204" i="1"/>
  <c r="R204" i="1"/>
  <c r="S204" i="1"/>
  <c r="T204" i="1"/>
  <c r="M205" i="1"/>
  <c r="N205" i="1"/>
  <c r="O205" i="1"/>
  <c r="P205" i="1"/>
  <c r="Q205" i="1"/>
  <c r="R205" i="1"/>
  <c r="S205" i="1"/>
  <c r="T205" i="1"/>
  <c r="M206" i="1"/>
  <c r="N206" i="1"/>
  <c r="O206" i="1"/>
  <c r="P206" i="1"/>
  <c r="Q206" i="1"/>
  <c r="R206" i="1"/>
  <c r="S206" i="1"/>
  <c r="T206" i="1"/>
  <c r="M207" i="1"/>
  <c r="N207" i="1"/>
  <c r="O207" i="1"/>
  <c r="P207" i="1"/>
  <c r="Q207" i="1"/>
  <c r="R207" i="1"/>
  <c r="S207" i="1"/>
  <c r="T207" i="1"/>
  <c r="M208" i="1"/>
  <c r="N208" i="1"/>
  <c r="O208" i="1"/>
  <c r="P208" i="1"/>
  <c r="Q208" i="1"/>
  <c r="R208" i="1"/>
  <c r="S208" i="1"/>
  <c r="T208" i="1"/>
  <c r="M209" i="1"/>
  <c r="N209" i="1"/>
  <c r="O209" i="1"/>
  <c r="P209" i="1"/>
  <c r="Q209" i="1"/>
  <c r="R209" i="1"/>
  <c r="S209" i="1"/>
  <c r="T209" i="1"/>
  <c r="M210" i="1"/>
  <c r="N210" i="1"/>
  <c r="O210" i="1"/>
  <c r="P210" i="1"/>
  <c r="Q210" i="1"/>
  <c r="R210" i="1"/>
  <c r="S210" i="1"/>
  <c r="T210" i="1"/>
  <c r="M211" i="1"/>
  <c r="N211" i="1"/>
  <c r="O211" i="1"/>
  <c r="P211" i="1"/>
  <c r="Q211" i="1"/>
  <c r="R211" i="1"/>
  <c r="S211" i="1"/>
  <c r="T211" i="1"/>
  <c r="M212" i="1"/>
  <c r="N212" i="1"/>
  <c r="O212" i="1"/>
  <c r="P212" i="1"/>
  <c r="Q212" i="1"/>
  <c r="R212" i="1"/>
  <c r="S212" i="1"/>
  <c r="T212" i="1"/>
  <c r="M213" i="1"/>
  <c r="N213" i="1"/>
  <c r="O213" i="1"/>
  <c r="P213" i="1"/>
  <c r="Q213" i="1"/>
  <c r="R213" i="1"/>
  <c r="S213" i="1"/>
  <c r="T213" i="1"/>
  <c r="M214" i="1"/>
  <c r="N214" i="1"/>
  <c r="O214" i="1"/>
  <c r="P214" i="1"/>
  <c r="Q214" i="1"/>
  <c r="R214" i="1"/>
  <c r="S214" i="1"/>
  <c r="T214" i="1"/>
  <c r="M215" i="1"/>
  <c r="N215" i="1"/>
  <c r="O215" i="1"/>
  <c r="P215" i="1"/>
  <c r="Q215" i="1"/>
  <c r="R215" i="1"/>
  <c r="S215" i="1"/>
  <c r="T215" i="1"/>
  <c r="M216" i="1"/>
  <c r="N216" i="1"/>
  <c r="O216" i="1"/>
  <c r="P216" i="1"/>
  <c r="Q216" i="1"/>
  <c r="R216" i="1"/>
  <c r="S216" i="1"/>
  <c r="T216" i="1"/>
  <c r="M217" i="1"/>
  <c r="N217" i="1"/>
  <c r="O217" i="1"/>
  <c r="P217" i="1"/>
  <c r="Q217" i="1"/>
  <c r="R217" i="1"/>
  <c r="S217" i="1"/>
  <c r="T217" i="1"/>
  <c r="M218" i="1"/>
  <c r="N218" i="1"/>
  <c r="O218" i="1"/>
  <c r="P218" i="1"/>
  <c r="Q218" i="1"/>
  <c r="R218" i="1"/>
  <c r="S218" i="1"/>
  <c r="T218" i="1"/>
  <c r="M219" i="1"/>
  <c r="N219" i="1"/>
  <c r="O219" i="1"/>
  <c r="P219" i="1"/>
  <c r="Q219" i="1"/>
  <c r="R219" i="1"/>
  <c r="S219" i="1"/>
  <c r="T219" i="1"/>
  <c r="M220" i="1"/>
  <c r="N220" i="1"/>
  <c r="O220" i="1"/>
  <c r="P220" i="1"/>
  <c r="Q220" i="1"/>
  <c r="R220" i="1"/>
  <c r="S220" i="1"/>
  <c r="T220" i="1"/>
  <c r="M221" i="1"/>
  <c r="N221" i="1"/>
  <c r="O221" i="1"/>
  <c r="P221" i="1"/>
  <c r="Q221" i="1"/>
  <c r="R221" i="1"/>
  <c r="S221" i="1"/>
  <c r="T221" i="1"/>
  <c r="M222" i="1"/>
  <c r="N222" i="1"/>
  <c r="O222" i="1"/>
  <c r="P222" i="1"/>
  <c r="Q222" i="1"/>
  <c r="R222" i="1"/>
  <c r="S222" i="1"/>
  <c r="T222" i="1"/>
  <c r="M223" i="1"/>
  <c r="N223" i="1"/>
  <c r="O223" i="1"/>
  <c r="P223" i="1"/>
  <c r="Q223" i="1"/>
  <c r="R223" i="1"/>
  <c r="S223" i="1"/>
  <c r="T223" i="1"/>
  <c r="M224" i="1"/>
  <c r="N224" i="1"/>
  <c r="O224" i="1"/>
  <c r="P224" i="1"/>
  <c r="Q224" i="1"/>
  <c r="R224" i="1"/>
  <c r="S224" i="1"/>
  <c r="T224" i="1"/>
  <c r="M225" i="1"/>
  <c r="N225" i="1"/>
  <c r="O225" i="1"/>
  <c r="P225" i="1"/>
  <c r="Q225" i="1"/>
  <c r="R225" i="1"/>
  <c r="S225" i="1"/>
  <c r="T225" i="1"/>
  <c r="M226" i="1"/>
  <c r="N226" i="1"/>
  <c r="O226" i="1"/>
  <c r="P226" i="1"/>
  <c r="Q226" i="1"/>
  <c r="R226" i="1"/>
  <c r="S226" i="1"/>
  <c r="T226" i="1"/>
  <c r="M227" i="1"/>
  <c r="N227" i="1"/>
  <c r="O227" i="1"/>
  <c r="P227" i="1"/>
  <c r="Q227" i="1"/>
  <c r="R227" i="1"/>
  <c r="S227" i="1"/>
  <c r="T227" i="1"/>
  <c r="M228" i="1"/>
  <c r="N228" i="1"/>
  <c r="O228" i="1"/>
  <c r="P228" i="1"/>
  <c r="Q228" i="1"/>
  <c r="R228" i="1"/>
  <c r="S228" i="1"/>
  <c r="T228" i="1"/>
  <c r="M229" i="1"/>
  <c r="N229" i="1"/>
  <c r="O229" i="1"/>
  <c r="P229" i="1"/>
  <c r="Q229" i="1"/>
  <c r="R229" i="1"/>
  <c r="S229" i="1"/>
  <c r="T229" i="1"/>
  <c r="M230" i="1"/>
  <c r="N230" i="1"/>
  <c r="O230" i="1"/>
  <c r="P230" i="1"/>
  <c r="Q230" i="1"/>
  <c r="R230" i="1"/>
  <c r="S230" i="1"/>
  <c r="T230" i="1"/>
  <c r="M231" i="1"/>
  <c r="N231" i="1"/>
  <c r="O231" i="1"/>
  <c r="P231" i="1"/>
  <c r="Q231" i="1"/>
  <c r="R231" i="1"/>
  <c r="S231" i="1"/>
  <c r="T231" i="1"/>
  <c r="M232" i="1"/>
  <c r="N232" i="1"/>
  <c r="O232" i="1"/>
  <c r="P232" i="1"/>
  <c r="Q232" i="1"/>
  <c r="R232" i="1"/>
  <c r="S232" i="1"/>
  <c r="T232" i="1"/>
  <c r="M233" i="1"/>
  <c r="N233" i="1"/>
  <c r="O233" i="1"/>
  <c r="P233" i="1"/>
  <c r="Q233" i="1"/>
  <c r="R233" i="1"/>
  <c r="S233" i="1"/>
  <c r="T233" i="1"/>
  <c r="M234" i="1"/>
  <c r="N234" i="1"/>
  <c r="O234" i="1"/>
  <c r="P234" i="1"/>
  <c r="Q234" i="1"/>
  <c r="R234" i="1"/>
  <c r="S234" i="1"/>
  <c r="T234" i="1"/>
  <c r="M235" i="1"/>
  <c r="N235" i="1"/>
  <c r="O235" i="1"/>
  <c r="P235" i="1"/>
  <c r="Q235" i="1"/>
  <c r="R235" i="1"/>
  <c r="S235" i="1"/>
  <c r="T235" i="1"/>
  <c r="M236" i="1"/>
  <c r="N236" i="1"/>
  <c r="O236" i="1"/>
  <c r="P236" i="1"/>
  <c r="Q236" i="1"/>
  <c r="R236" i="1"/>
  <c r="S236" i="1"/>
  <c r="T236" i="1"/>
  <c r="M237" i="1"/>
  <c r="N237" i="1"/>
  <c r="O237" i="1"/>
  <c r="P237" i="1"/>
  <c r="Q237" i="1"/>
  <c r="R237" i="1"/>
  <c r="S237" i="1"/>
  <c r="T237" i="1"/>
  <c r="M238" i="1"/>
  <c r="N238" i="1"/>
  <c r="O238" i="1"/>
  <c r="P238" i="1"/>
  <c r="Q238" i="1"/>
  <c r="R238" i="1"/>
  <c r="S238" i="1"/>
  <c r="T238" i="1"/>
  <c r="M239" i="1"/>
  <c r="N239" i="1"/>
  <c r="O239" i="1"/>
  <c r="P239" i="1"/>
  <c r="Q239" i="1"/>
  <c r="R239" i="1"/>
  <c r="S239" i="1"/>
  <c r="T239" i="1"/>
  <c r="M240" i="1"/>
  <c r="N240" i="1"/>
  <c r="O240" i="1"/>
  <c r="P240" i="1"/>
  <c r="Q240" i="1"/>
  <c r="R240" i="1"/>
  <c r="S240" i="1"/>
  <c r="T240" i="1"/>
  <c r="M241" i="1"/>
  <c r="N241" i="1"/>
  <c r="O241" i="1"/>
  <c r="P241" i="1"/>
  <c r="Q241" i="1"/>
  <c r="R241" i="1"/>
  <c r="S241" i="1"/>
  <c r="T241" i="1"/>
  <c r="M242" i="1"/>
  <c r="N242" i="1"/>
  <c r="O242" i="1"/>
  <c r="P242" i="1"/>
  <c r="Q242" i="1"/>
  <c r="R242" i="1"/>
  <c r="S242" i="1"/>
  <c r="T242" i="1"/>
  <c r="M243" i="1"/>
  <c r="N243" i="1"/>
  <c r="O243" i="1"/>
  <c r="P243" i="1"/>
  <c r="Q243" i="1"/>
  <c r="R243" i="1"/>
  <c r="S243" i="1"/>
  <c r="T243" i="1"/>
  <c r="M244" i="1"/>
  <c r="N244" i="1"/>
  <c r="O244" i="1"/>
  <c r="P244" i="1"/>
  <c r="Q244" i="1"/>
  <c r="R244" i="1"/>
  <c r="S244" i="1"/>
  <c r="T244" i="1"/>
  <c r="M245" i="1"/>
  <c r="N245" i="1"/>
  <c r="O245" i="1"/>
  <c r="P245" i="1"/>
  <c r="Q245" i="1"/>
  <c r="R245" i="1"/>
  <c r="S245" i="1"/>
  <c r="T245" i="1"/>
  <c r="M246" i="1"/>
  <c r="N246" i="1"/>
  <c r="O246" i="1"/>
  <c r="P246" i="1"/>
  <c r="Q246" i="1"/>
  <c r="R246" i="1"/>
  <c r="S246" i="1"/>
  <c r="T246" i="1"/>
  <c r="M247" i="1"/>
  <c r="N247" i="1"/>
  <c r="O247" i="1"/>
  <c r="P247" i="1"/>
  <c r="Q247" i="1"/>
  <c r="R247" i="1"/>
  <c r="S247" i="1"/>
  <c r="T247" i="1"/>
  <c r="M248" i="1"/>
  <c r="N248" i="1"/>
  <c r="O248" i="1"/>
  <c r="P248" i="1"/>
  <c r="Q248" i="1"/>
  <c r="R248" i="1"/>
  <c r="S248" i="1"/>
  <c r="T248" i="1"/>
  <c r="M249" i="1"/>
  <c r="N249" i="1"/>
  <c r="O249" i="1"/>
  <c r="P249" i="1"/>
  <c r="Q249" i="1"/>
  <c r="R249" i="1"/>
  <c r="S249" i="1"/>
  <c r="T249" i="1"/>
  <c r="M250" i="1"/>
  <c r="N250" i="1"/>
  <c r="O250" i="1"/>
  <c r="P250" i="1"/>
  <c r="Q250" i="1"/>
  <c r="R250" i="1"/>
  <c r="S250" i="1"/>
  <c r="T250" i="1"/>
  <c r="M251" i="1"/>
  <c r="N251" i="1"/>
  <c r="O251" i="1"/>
  <c r="P251" i="1"/>
  <c r="Q251" i="1"/>
  <c r="R251" i="1"/>
  <c r="S251" i="1"/>
  <c r="T251" i="1"/>
  <c r="M252" i="1"/>
  <c r="N252" i="1"/>
  <c r="O252" i="1"/>
  <c r="P252" i="1"/>
  <c r="Q252" i="1"/>
  <c r="R252" i="1"/>
  <c r="S252" i="1"/>
  <c r="T252" i="1"/>
  <c r="M253" i="1"/>
  <c r="N253" i="1"/>
  <c r="O253" i="1"/>
  <c r="P253" i="1"/>
  <c r="Q253" i="1"/>
  <c r="R253" i="1"/>
  <c r="S253" i="1"/>
  <c r="T253" i="1"/>
  <c r="M254" i="1"/>
  <c r="N254" i="1"/>
  <c r="O254" i="1"/>
  <c r="P254" i="1"/>
  <c r="Q254" i="1"/>
  <c r="R254" i="1"/>
  <c r="S254" i="1"/>
  <c r="T254" i="1"/>
  <c r="M255" i="1"/>
  <c r="N255" i="1"/>
  <c r="O255" i="1"/>
  <c r="P255" i="1"/>
  <c r="Q255" i="1"/>
  <c r="R255" i="1"/>
  <c r="S255" i="1"/>
  <c r="T255" i="1"/>
  <c r="M256" i="1"/>
  <c r="N256" i="1"/>
  <c r="O256" i="1"/>
  <c r="P256" i="1"/>
  <c r="Q256" i="1"/>
  <c r="R256" i="1"/>
  <c r="S256" i="1"/>
  <c r="T256" i="1"/>
  <c r="M257" i="1"/>
  <c r="N257" i="1"/>
  <c r="O257" i="1"/>
  <c r="P257" i="1"/>
  <c r="Q257" i="1"/>
  <c r="R257" i="1"/>
  <c r="S257" i="1"/>
  <c r="T257" i="1"/>
  <c r="M258" i="1"/>
  <c r="N258" i="1"/>
  <c r="O258" i="1"/>
  <c r="P258" i="1"/>
  <c r="Q258" i="1"/>
  <c r="R258" i="1"/>
  <c r="S258" i="1"/>
  <c r="T258" i="1"/>
  <c r="M259" i="1"/>
  <c r="N259" i="1"/>
  <c r="O259" i="1"/>
  <c r="P259" i="1"/>
  <c r="Q259" i="1"/>
  <c r="R259" i="1"/>
  <c r="S259" i="1"/>
  <c r="T259" i="1"/>
  <c r="M260" i="1"/>
  <c r="N260" i="1"/>
  <c r="O260" i="1"/>
  <c r="P260" i="1"/>
  <c r="Q260" i="1"/>
  <c r="R260" i="1"/>
  <c r="S260" i="1"/>
  <c r="T260" i="1"/>
  <c r="M261" i="1"/>
  <c r="N261" i="1"/>
  <c r="O261" i="1"/>
  <c r="P261" i="1"/>
  <c r="Q261" i="1"/>
  <c r="R261" i="1"/>
  <c r="S261" i="1"/>
  <c r="T261" i="1"/>
  <c r="M262" i="1"/>
  <c r="N262" i="1"/>
  <c r="O262" i="1"/>
  <c r="P262" i="1"/>
  <c r="Q262" i="1"/>
  <c r="R262" i="1"/>
  <c r="S262" i="1"/>
  <c r="T262" i="1"/>
  <c r="M263" i="1"/>
  <c r="N263" i="1"/>
  <c r="O263" i="1"/>
  <c r="P263" i="1"/>
  <c r="Q263" i="1"/>
  <c r="R263" i="1"/>
  <c r="S263" i="1"/>
  <c r="T263" i="1"/>
  <c r="M264" i="1"/>
  <c r="N264" i="1"/>
  <c r="O264" i="1"/>
  <c r="P264" i="1"/>
  <c r="Q264" i="1"/>
  <c r="R264" i="1"/>
  <c r="S264" i="1"/>
  <c r="T264" i="1"/>
  <c r="M265" i="1"/>
  <c r="N265" i="1"/>
  <c r="O265" i="1"/>
  <c r="P265" i="1"/>
  <c r="Q265" i="1"/>
  <c r="R265" i="1"/>
  <c r="S265" i="1"/>
  <c r="T265" i="1"/>
  <c r="M266" i="1"/>
  <c r="N266" i="1"/>
  <c r="O266" i="1"/>
  <c r="P266" i="1"/>
  <c r="Q266" i="1"/>
  <c r="R266" i="1"/>
  <c r="S266" i="1"/>
  <c r="T266" i="1"/>
  <c r="M267" i="1"/>
  <c r="N267" i="1"/>
  <c r="O267" i="1"/>
  <c r="P267" i="1"/>
  <c r="Q267" i="1"/>
  <c r="R267" i="1"/>
  <c r="S267" i="1"/>
  <c r="T267" i="1"/>
  <c r="M268" i="1"/>
  <c r="N268" i="1"/>
  <c r="O268" i="1"/>
  <c r="P268" i="1"/>
  <c r="Q268" i="1"/>
  <c r="R268" i="1"/>
  <c r="S268" i="1"/>
  <c r="T268" i="1"/>
  <c r="M269" i="1"/>
  <c r="N269" i="1"/>
  <c r="O269" i="1"/>
  <c r="P269" i="1"/>
  <c r="Q269" i="1"/>
  <c r="R269" i="1"/>
  <c r="S269" i="1"/>
  <c r="T269" i="1"/>
  <c r="M270" i="1"/>
  <c r="N270" i="1"/>
  <c r="O270" i="1"/>
  <c r="P270" i="1"/>
  <c r="Q270" i="1"/>
  <c r="R270" i="1"/>
  <c r="S270" i="1"/>
  <c r="T270" i="1"/>
  <c r="M271" i="1"/>
  <c r="N271" i="1"/>
  <c r="O271" i="1"/>
  <c r="P271" i="1"/>
  <c r="Q271" i="1"/>
  <c r="R271" i="1"/>
  <c r="S271" i="1"/>
  <c r="T271" i="1"/>
  <c r="M272" i="1"/>
  <c r="N272" i="1"/>
  <c r="O272" i="1"/>
  <c r="P272" i="1"/>
  <c r="Q272" i="1"/>
  <c r="R272" i="1"/>
  <c r="S272" i="1"/>
  <c r="T272" i="1"/>
  <c r="M273" i="1"/>
  <c r="N273" i="1"/>
  <c r="O273" i="1"/>
  <c r="P273" i="1"/>
  <c r="Q273" i="1"/>
  <c r="R273" i="1"/>
  <c r="S273" i="1"/>
  <c r="T273" i="1"/>
  <c r="M274" i="1"/>
  <c r="N274" i="1"/>
  <c r="O274" i="1"/>
  <c r="P274" i="1"/>
  <c r="Q274" i="1"/>
  <c r="R274" i="1"/>
  <c r="S274" i="1"/>
  <c r="T274" i="1"/>
  <c r="M275" i="1"/>
  <c r="N275" i="1"/>
  <c r="O275" i="1"/>
  <c r="P275" i="1"/>
  <c r="Q275" i="1"/>
  <c r="R275" i="1"/>
  <c r="S275" i="1"/>
  <c r="T275" i="1"/>
  <c r="M276" i="1"/>
  <c r="N276" i="1"/>
  <c r="O276" i="1"/>
  <c r="P276" i="1"/>
  <c r="Q276" i="1"/>
  <c r="R276" i="1"/>
  <c r="S276" i="1"/>
  <c r="T276" i="1"/>
  <c r="M277" i="1"/>
  <c r="N277" i="1"/>
  <c r="O277" i="1"/>
  <c r="P277" i="1"/>
  <c r="Q277" i="1"/>
  <c r="R277" i="1"/>
  <c r="S277" i="1"/>
  <c r="T277" i="1"/>
  <c r="M278" i="1"/>
  <c r="N278" i="1"/>
  <c r="O278" i="1"/>
  <c r="P278" i="1"/>
  <c r="Q278" i="1"/>
  <c r="R278" i="1"/>
  <c r="S278" i="1"/>
  <c r="T278" i="1"/>
  <c r="M279" i="1"/>
  <c r="N279" i="1"/>
  <c r="O279" i="1"/>
  <c r="P279" i="1"/>
  <c r="Q279" i="1"/>
  <c r="R279" i="1"/>
  <c r="S279" i="1"/>
  <c r="T279" i="1"/>
  <c r="M280" i="1"/>
  <c r="N280" i="1"/>
  <c r="O280" i="1"/>
  <c r="P280" i="1"/>
  <c r="Q280" i="1"/>
  <c r="R280" i="1"/>
  <c r="S280" i="1"/>
  <c r="T280" i="1"/>
  <c r="M281" i="1"/>
  <c r="N281" i="1"/>
  <c r="O281" i="1"/>
  <c r="P281" i="1"/>
  <c r="Q281" i="1"/>
  <c r="R281" i="1"/>
  <c r="S281" i="1"/>
  <c r="T281" i="1"/>
  <c r="M282" i="1"/>
  <c r="N282" i="1"/>
  <c r="O282" i="1"/>
  <c r="P282" i="1"/>
  <c r="Q282" i="1"/>
  <c r="R282" i="1"/>
  <c r="S282" i="1"/>
  <c r="T282" i="1"/>
  <c r="M283" i="1"/>
  <c r="N283" i="1"/>
  <c r="O283" i="1"/>
  <c r="P283" i="1"/>
  <c r="Q283" i="1"/>
  <c r="R283" i="1"/>
  <c r="S283" i="1"/>
  <c r="T283" i="1"/>
  <c r="M284" i="1"/>
  <c r="N284" i="1"/>
  <c r="O284" i="1"/>
  <c r="P284" i="1"/>
  <c r="Q284" i="1"/>
  <c r="R284" i="1"/>
  <c r="S284" i="1"/>
  <c r="T284" i="1"/>
  <c r="M285" i="1"/>
  <c r="N285" i="1"/>
  <c r="O285" i="1"/>
  <c r="P285" i="1"/>
  <c r="Q285" i="1"/>
  <c r="R285" i="1"/>
  <c r="S285" i="1"/>
  <c r="T285" i="1"/>
  <c r="M286" i="1"/>
  <c r="N286" i="1"/>
  <c r="O286" i="1"/>
  <c r="P286" i="1"/>
  <c r="Q286" i="1"/>
  <c r="R286" i="1"/>
  <c r="S286" i="1"/>
  <c r="T286" i="1"/>
  <c r="M287" i="1"/>
  <c r="N287" i="1"/>
  <c r="O287" i="1"/>
  <c r="P287" i="1"/>
  <c r="Q287" i="1"/>
  <c r="R287" i="1"/>
  <c r="S287" i="1"/>
  <c r="T287" i="1"/>
  <c r="M288" i="1"/>
  <c r="N288" i="1"/>
  <c r="O288" i="1"/>
  <c r="P288" i="1"/>
  <c r="Q288" i="1"/>
  <c r="R288" i="1"/>
  <c r="S288" i="1"/>
  <c r="T288" i="1"/>
  <c r="M289" i="1"/>
  <c r="N289" i="1"/>
  <c r="O289" i="1"/>
  <c r="P289" i="1"/>
  <c r="Q289" i="1"/>
  <c r="R289" i="1"/>
  <c r="S289" i="1"/>
  <c r="T289" i="1"/>
  <c r="M290" i="1"/>
  <c r="N290" i="1"/>
  <c r="O290" i="1"/>
  <c r="P290" i="1"/>
  <c r="Q290" i="1"/>
  <c r="R290" i="1"/>
  <c r="S290" i="1"/>
  <c r="T290" i="1"/>
  <c r="M291" i="1"/>
  <c r="N291" i="1"/>
  <c r="O291" i="1"/>
  <c r="P291" i="1"/>
  <c r="Q291" i="1"/>
  <c r="R291" i="1"/>
  <c r="S291" i="1"/>
  <c r="T291" i="1"/>
  <c r="M292" i="1"/>
  <c r="N292" i="1"/>
  <c r="O292" i="1"/>
  <c r="P292" i="1"/>
  <c r="Q292" i="1"/>
  <c r="R292" i="1"/>
  <c r="S292" i="1"/>
  <c r="T292" i="1"/>
  <c r="M293" i="1"/>
  <c r="N293" i="1"/>
  <c r="O293" i="1"/>
  <c r="P293" i="1"/>
  <c r="Q293" i="1"/>
  <c r="R293" i="1"/>
  <c r="S293" i="1"/>
  <c r="T293" i="1"/>
  <c r="M294" i="1"/>
  <c r="N294" i="1"/>
  <c r="O294" i="1"/>
  <c r="P294" i="1"/>
  <c r="Q294" i="1"/>
  <c r="R294" i="1"/>
  <c r="S294" i="1"/>
  <c r="T294" i="1"/>
  <c r="M295" i="1"/>
  <c r="N295" i="1"/>
  <c r="O295" i="1"/>
  <c r="P295" i="1"/>
  <c r="Q295" i="1"/>
  <c r="R295" i="1"/>
  <c r="S295" i="1"/>
  <c r="T295" i="1"/>
  <c r="M296" i="1"/>
  <c r="N296" i="1"/>
  <c r="O296" i="1"/>
  <c r="P296" i="1"/>
  <c r="Q296" i="1"/>
  <c r="R296" i="1"/>
  <c r="S296" i="1"/>
  <c r="T296" i="1"/>
  <c r="M297" i="1"/>
  <c r="N297" i="1"/>
  <c r="O297" i="1"/>
  <c r="P297" i="1"/>
  <c r="Q297" i="1"/>
  <c r="R297" i="1"/>
  <c r="S297" i="1"/>
  <c r="T297" i="1"/>
  <c r="M298" i="1"/>
  <c r="N298" i="1"/>
  <c r="O298" i="1"/>
  <c r="P298" i="1"/>
  <c r="Q298" i="1"/>
  <c r="R298" i="1"/>
  <c r="S298" i="1"/>
  <c r="T298" i="1"/>
  <c r="M299" i="1"/>
  <c r="N299" i="1"/>
  <c r="O299" i="1"/>
  <c r="P299" i="1"/>
  <c r="Q299" i="1"/>
  <c r="R299" i="1"/>
  <c r="S299" i="1"/>
  <c r="T299" i="1"/>
  <c r="M300" i="1"/>
  <c r="N300" i="1"/>
  <c r="O300" i="1"/>
  <c r="P300" i="1"/>
  <c r="Q300" i="1"/>
  <c r="R300" i="1"/>
  <c r="S300" i="1"/>
  <c r="T300" i="1"/>
  <c r="M301" i="1"/>
  <c r="N301" i="1"/>
  <c r="O301" i="1"/>
  <c r="P301" i="1"/>
  <c r="Q301" i="1"/>
  <c r="R301" i="1"/>
  <c r="S301" i="1"/>
  <c r="T301" i="1"/>
  <c r="M302" i="1"/>
  <c r="N302" i="1"/>
  <c r="O302" i="1"/>
  <c r="P302" i="1"/>
  <c r="Q302" i="1"/>
  <c r="R302" i="1"/>
  <c r="S302" i="1"/>
  <c r="T302" i="1"/>
  <c r="M303" i="1"/>
  <c r="N303" i="1"/>
  <c r="O303" i="1"/>
  <c r="P303" i="1"/>
  <c r="Q303" i="1"/>
  <c r="R303" i="1"/>
  <c r="S303" i="1"/>
  <c r="T303" i="1"/>
  <c r="M304" i="1"/>
  <c r="N304" i="1"/>
  <c r="O304" i="1"/>
  <c r="P304" i="1"/>
  <c r="Q304" i="1"/>
  <c r="R304" i="1"/>
  <c r="S304" i="1"/>
  <c r="T304" i="1"/>
  <c r="M305" i="1"/>
  <c r="N305" i="1"/>
  <c r="O305" i="1"/>
  <c r="P305" i="1"/>
  <c r="Q305" i="1"/>
  <c r="R305" i="1"/>
  <c r="S305" i="1"/>
  <c r="T305" i="1"/>
  <c r="M306" i="1"/>
  <c r="N306" i="1"/>
  <c r="O306" i="1"/>
  <c r="P306" i="1"/>
  <c r="Q306" i="1"/>
  <c r="R306" i="1"/>
  <c r="S306" i="1"/>
  <c r="T306" i="1"/>
  <c r="M307" i="1"/>
  <c r="N307" i="1"/>
  <c r="O307" i="1"/>
  <c r="P307" i="1"/>
  <c r="Q307" i="1"/>
  <c r="R307" i="1"/>
  <c r="S307" i="1"/>
  <c r="T307" i="1"/>
  <c r="M308" i="1"/>
  <c r="N308" i="1"/>
  <c r="O308" i="1"/>
  <c r="P308" i="1"/>
  <c r="Q308" i="1"/>
  <c r="R308" i="1"/>
  <c r="S308" i="1"/>
  <c r="T308" i="1"/>
  <c r="M309" i="1"/>
  <c r="N309" i="1"/>
  <c r="O309" i="1"/>
  <c r="P309" i="1"/>
  <c r="Q309" i="1"/>
  <c r="R309" i="1"/>
  <c r="S309" i="1"/>
  <c r="T309" i="1"/>
  <c r="M310" i="1"/>
  <c r="N310" i="1"/>
  <c r="O310" i="1"/>
  <c r="P310" i="1"/>
  <c r="Q310" i="1"/>
  <c r="R310" i="1"/>
  <c r="S310" i="1"/>
  <c r="T310" i="1"/>
  <c r="M311" i="1"/>
  <c r="N311" i="1"/>
  <c r="O311" i="1"/>
  <c r="P311" i="1"/>
  <c r="Q311" i="1"/>
  <c r="R311" i="1"/>
  <c r="S311" i="1"/>
  <c r="T311" i="1"/>
  <c r="M312" i="1"/>
  <c r="N312" i="1"/>
  <c r="O312" i="1"/>
  <c r="P312" i="1"/>
  <c r="Q312" i="1"/>
  <c r="R312" i="1"/>
  <c r="S312" i="1"/>
  <c r="T312" i="1"/>
  <c r="M313" i="1"/>
  <c r="N313" i="1"/>
  <c r="O313" i="1"/>
  <c r="P313" i="1"/>
  <c r="Q313" i="1"/>
  <c r="R313" i="1"/>
  <c r="S313" i="1"/>
  <c r="T313" i="1"/>
  <c r="M314" i="1"/>
  <c r="N314" i="1"/>
  <c r="O314" i="1"/>
  <c r="P314" i="1"/>
  <c r="Q314" i="1"/>
  <c r="R314" i="1"/>
  <c r="S314" i="1"/>
  <c r="T314" i="1"/>
  <c r="M315" i="1"/>
  <c r="N315" i="1"/>
  <c r="O315" i="1"/>
  <c r="P315" i="1"/>
  <c r="Q315" i="1"/>
  <c r="R315" i="1"/>
  <c r="S315" i="1"/>
  <c r="T315" i="1"/>
  <c r="M316" i="1"/>
  <c r="N316" i="1"/>
  <c r="O316" i="1"/>
  <c r="P316" i="1"/>
  <c r="Q316" i="1"/>
  <c r="R316" i="1"/>
  <c r="S316" i="1"/>
  <c r="T316" i="1"/>
  <c r="M317" i="1"/>
  <c r="N317" i="1"/>
  <c r="O317" i="1"/>
  <c r="P317" i="1"/>
  <c r="Q317" i="1"/>
  <c r="R317" i="1"/>
  <c r="S317" i="1"/>
  <c r="T317" i="1"/>
  <c r="M318" i="1"/>
  <c r="N318" i="1"/>
  <c r="O318" i="1"/>
  <c r="P318" i="1"/>
  <c r="Q318" i="1"/>
  <c r="R318" i="1"/>
  <c r="S318" i="1"/>
  <c r="T318" i="1"/>
  <c r="M319" i="1"/>
  <c r="N319" i="1"/>
  <c r="O319" i="1"/>
  <c r="P319" i="1"/>
  <c r="Q319" i="1"/>
  <c r="R319" i="1"/>
  <c r="S319" i="1"/>
  <c r="T319" i="1"/>
  <c r="M320" i="1"/>
  <c r="N320" i="1"/>
  <c r="O320" i="1"/>
  <c r="P320" i="1"/>
  <c r="Q320" i="1"/>
  <c r="R320" i="1"/>
  <c r="S320" i="1"/>
  <c r="T320" i="1"/>
  <c r="M321" i="1"/>
  <c r="N321" i="1"/>
  <c r="O321" i="1"/>
  <c r="P321" i="1"/>
  <c r="Q321" i="1"/>
  <c r="R321" i="1"/>
  <c r="S321" i="1"/>
  <c r="T321" i="1"/>
  <c r="M322" i="1"/>
  <c r="N322" i="1"/>
  <c r="O322" i="1"/>
  <c r="P322" i="1"/>
  <c r="Q322" i="1"/>
  <c r="R322" i="1"/>
  <c r="S322" i="1"/>
  <c r="T322" i="1"/>
  <c r="M323" i="1"/>
  <c r="N323" i="1"/>
  <c r="O323" i="1"/>
  <c r="P323" i="1"/>
  <c r="Q323" i="1"/>
  <c r="R323" i="1"/>
  <c r="S323" i="1"/>
  <c r="T323" i="1"/>
  <c r="M324" i="1"/>
  <c r="N324" i="1"/>
  <c r="O324" i="1"/>
  <c r="P324" i="1"/>
  <c r="Q324" i="1"/>
  <c r="R324" i="1"/>
  <c r="S324" i="1"/>
  <c r="T324" i="1"/>
  <c r="M325" i="1"/>
  <c r="N325" i="1"/>
  <c r="O325" i="1"/>
  <c r="P325" i="1"/>
  <c r="Q325" i="1"/>
  <c r="R325" i="1"/>
  <c r="S325" i="1"/>
  <c r="T325" i="1"/>
  <c r="M326" i="1"/>
  <c r="N326" i="1"/>
  <c r="O326" i="1"/>
  <c r="P326" i="1"/>
  <c r="Q326" i="1"/>
  <c r="R326" i="1"/>
  <c r="S326" i="1"/>
  <c r="T326" i="1"/>
  <c r="M327" i="1"/>
  <c r="N327" i="1"/>
  <c r="O327" i="1"/>
  <c r="P327" i="1"/>
  <c r="Q327" i="1"/>
  <c r="R327" i="1"/>
  <c r="S327" i="1"/>
  <c r="T327" i="1"/>
  <c r="M328" i="1"/>
  <c r="N328" i="1"/>
  <c r="O328" i="1"/>
  <c r="P328" i="1"/>
  <c r="Q328" i="1"/>
  <c r="R328" i="1"/>
  <c r="S328" i="1"/>
  <c r="T328" i="1"/>
  <c r="M329" i="1"/>
  <c r="N329" i="1"/>
  <c r="O329" i="1"/>
  <c r="P329" i="1"/>
  <c r="Q329" i="1"/>
  <c r="R329" i="1"/>
  <c r="S329" i="1"/>
  <c r="T329" i="1"/>
  <c r="M330" i="1"/>
  <c r="N330" i="1"/>
  <c r="O330" i="1"/>
  <c r="P330" i="1"/>
  <c r="Q330" i="1"/>
  <c r="R330" i="1"/>
  <c r="S330" i="1"/>
  <c r="T330" i="1"/>
  <c r="M331" i="1"/>
  <c r="N331" i="1"/>
  <c r="O331" i="1"/>
  <c r="P331" i="1"/>
  <c r="Q331" i="1"/>
  <c r="R331" i="1"/>
  <c r="S331" i="1"/>
  <c r="T331" i="1"/>
  <c r="M332" i="1"/>
  <c r="N332" i="1"/>
  <c r="O332" i="1"/>
  <c r="P332" i="1"/>
  <c r="Q332" i="1"/>
  <c r="R332" i="1"/>
  <c r="S332" i="1"/>
  <c r="T332" i="1"/>
  <c r="M333" i="1"/>
  <c r="N333" i="1"/>
  <c r="O333" i="1"/>
  <c r="P333" i="1"/>
  <c r="Q333" i="1"/>
  <c r="R333" i="1"/>
  <c r="S333" i="1"/>
  <c r="T333" i="1"/>
  <c r="M334" i="1"/>
  <c r="N334" i="1"/>
  <c r="O334" i="1"/>
  <c r="P334" i="1"/>
  <c r="Q334" i="1"/>
  <c r="R334" i="1"/>
  <c r="S334" i="1"/>
  <c r="T334" i="1"/>
  <c r="M335" i="1"/>
  <c r="N335" i="1"/>
  <c r="O335" i="1"/>
  <c r="P335" i="1"/>
  <c r="Q335" i="1"/>
  <c r="R335" i="1"/>
  <c r="S335" i="1"/>
  <c r="T335" i="1"/>
  <c r="M336" i="1"/>
  <c r="N336" i="1"/>
  <c r="O336" i="1"/>
  <c r="P336" i="1"/>
  <c r="Q336" i="1"/>
  <c r="R336" i="1"/>
  <c r="S336" i="1"/>
  <c r="T336" i="1"/>
  <c r="M337" i="1"/>
  <c r="N337" i="1"/>
  <c r="O337" i="1"/>
  <c r="P337" i="1"/>
  <c r="Q337" i="1"/>
  <c r="R337" i="1"/>
  <c r="S337" i="1"/>
  <c r="T337" i="1"/>
  <c r="M338" i="1"/>
  <c r="N338" i="1"/>
  <c r="O338" i="1"/>
  <c r="P338" i="1"/>
  <c r="Q338" i="1"/>
  <c r="R338" i="1"/>
  <c r="S338" i="1"/>
  <c r="T338" i="1"/>
  <c r="M339" i="1"/>
  <c r="N339" i="1"/>
  <c r="O339" i="1"/>
  <c r="P339" i="1"/>
  <c r="Q339" i="1"/>
  <c r="R339" i="1"/>
  <c r="S339" i="1"/>
  <c r="T339" i="1"/>
  <c r="M340" i="1"/>
  <c r="N340" i="1"/>
  <c r="O340" i="1"/>
  <c r="P340" i="1"/>
  <c r="Q340" i="1"/>
  <c r="R340" i="1"/>
  <c r="S340" i="1"/>
  <c r="T340" i="1"/>
  <c r="M341" i="1"/>
  <c r="N341" i="1"/>
  <c r="O341" i="1"/>
  <c r="P341" i="1"/>
  <c r="Q341" i="1"/>
  <c r="R341" i="1"/>
  <c r="S341" i="1"/>
  <c r="T341" i="1"/>
  <c r="M342" i="1"/>
  <c r="N342" i="1"/>
  <c r="O342" i="1"/>
  <c r="P342" i="1"/>
  <c r="Q342" i="1"/>
  <c r="R342" i="1"/>
  <c r="S342" i="1"/>
  <c r="T342" i="1"/>
  <c r="M343" i="1"/>
  <c r="N343" i="1"/>
  <c r="O343" i="1"/>
  <c r="P343" i="1"/>
  <c r="Q343" i="1"/>
  <c r="R343" i="1"/>
  <c r="S343" i="1"/>
  <c r="T343" i="1"/>
  <c r="M344" i="1"/>
  <c r="N344" i="1"/>
  <c r="O344" i="1"/>
  <c r="P344" i="1"/>
  <c r="Q344" i="1"/>
  <c r="R344" i="1"/>
  <c r="S344" i="1"/>
  <c r="T344" i="1"/>
  <c r="M345" i="1"/>
  <c r="N345" i="1"/>
  <c r="O345" i="1"/>
  <c r="P345" i="1"/>
  <c r="Q345" i="1"/>
  <c r="R345" i="1"/>
  <c r="S345" i="1"/>
  <c r="T345" i="1"/>
  <c r="M346" i="1"/>
  <c r="N346" i="1"/>
  <c r="O346" i="1"/>
  <c r="P346" i="1"/>
  <c r="Q346" i="1"/>
  <c r="R346" i="1"/>
  <c r="S346" i="1"/>
  <c r="T346" i="1"/>
  <c r="M347" i="1"/>
  <c r="N347" i="1"/>
  <c r="O347" i="1"/>
  <c r="P347" i="1"/>
  <c r="Q347" i="1"/>
  <c r="R347" i="1"/>
  <c r="S347" i="1"/>
  <c r="T347" i="1"/>
  <c r="M348" i="1"/>
  <c r="N348" i="1"/>
  <c r="O348" i="1"/>
  <c r="P348" i="1"/>
  <c r="Q348" i="1"/>
  <c r="R348" i="1"/>
  <c r="S348" i="1"/>
  <c r="T348" i="1"/>
  <c r="M349" i="1"/>
  <c r="N349" i="1"/>
  <c r="O349" i="1"/>
  <c r="P349" i="1"/>
  <c r="Q349" i="1"/>
  <c r="R349" i="1"/>
  <c r="S349" i="1"/>
  <c r="T349" i="1"/>
  <c r="M350" i="1"/>
  <c r="N350" i="1"/>
  <c r="O350" i="1"/>
  <c r="P350" i="1"/>
  <c r="Q350" i="1"/>
  <c r="R350" i="1"/>
  <c r="S350" i="1"/>
  <c r="T350" i="1"/>
  <c r="M351" i="1"/>
  <c r="N351" i="1"/>
  <c r="O351" i="1"/>
  <c r="P351" i="1"/>
  <c r="Q351" i="1"/>
  <c r="R351" i="1"/>
  <c r="S351" i="1"/>
  <c r="T351" i="1"/>
  <c r="M352" i="1"/>
  <c r="N352" i="1"/>
  <c r="O352" i="1"/>
  <c r="P352" i="1"/>
  <c r="Q352" i="1"/>
  <c r="R352" i="1"/>
  <c r="S352" i="1"/>
  <c r="T352" i="1"/>
  <c r="M353" i="1"/>
  <c r="N353" i="1"/>
  <c r="O353" i="1"/>
  <c r="P353" i="1"/>
  <c r="Q353" i="1"/>
  <c r="R353" i="1"/>
  <c r="S353" i="1"/>
  <c r="T353" i="1"/>
  <c r="M354" i="1"/>
  <c r="N354" i="1"/>
  <c r="O354" i="1"/>
  <c r="P354" i="1"/>
  <c r="Q354" i="1"/>
  <c r="R354" i="1"/>
  <c r="S354" i="1"/>
  <c r="T354" i="1"/>
  <c r="M355" i="1"/>
  <c r="N355" i="1"/>
  <c r="O355" i="1"/>
  <c r="P355" i="1"/>
  <c r="Q355" i="1"/>
  <c r="R355" i="1"/>
  <c r="S355" i="1"/>
  <c r="T355" i="1"/>
  <c r="M356" i="1"/>
  <c r="N356" i="1"/>
  <c r="O356" i="1"/>
  <c r="P356" i="1"/>
  <c r="Q356" i="1"/>
  <c r="R356" i="1"/>
  <c r="S356" i="1"/>
  <c r="T356" i="1"/>
  <c r="M357" i="1"/>
  <c r="N357" i="1"/>
  <c r="O357" i="1"/>
  <c r="P357" i="1"/>
  <c r="Q357" i="1"/>
  <c r="R357" i="1"/>
  <c r="S357" i="1"/>
  <c r="T357" i="1"/>
  <c r="M358" i="1"/>
  <c r="N358" i="1"/>
  <c r="O358" i="1"/>
  <c r="P358" i="1"/>
  <c r="Q358" i="1"/>
  <c r="R358" i="1"/>
  <c r="S358" i="1"/>
  <c r="T358" i="1"/>
  <c r="M359" i="1"/>
  <c r="N359" i="1"/>
  <c r="O359" i="1"/>
  <c r="P359" i="1"/>
  <c r="Q359" i="1"/>
  <c r="R359" i="1"/>
  <c r="S359" i="1"/>
  <c r="T359" i="1"/>
  <c r="M360" i="1"/>
  <c r="N360" i="1"/>
  <c r="O360" i="1"/>
  <c r="P360" i="1"/>
  <c r="Q360" i="1"/>
  <c r="R360" i="1"/>
  <c r="S360" i="1"/>
  <c r="T360" i="1"/>
  <c r="M361" i="1"/>
  <c r="N361" i="1"/>
  <c r="O361" i="1"/>
  <c r="P361" i="1"/>
  <c r="Q361" i="1"/>
  <c r="R361" i="1"/>
  <c r="S361" i="1"/>
  <c r="T361" i="1"/>
  <c r="M362" i="1"/>
  <c r="N362" i="1"/>
  <c r="O362" i="1"/>
  <c r="P362" i="1"/>
  <c r="Q362" i="1"/>
  <c r="R362" i="1"/>
  <c r="S362" i="1"/>
  <c r="T362" i="1"/>
  <c r="M363" i="1"/>
  <c r="N363" i="1"/>
  <c r="O363" i="1"/>
  <c r="P363" i="1"/>
  <c r="Q363" i="1"/>
  <c r="R363" i="1"/>
  <c r="S363" i="1"/>
  <c r="T363" i="1"/>
  <c r="M364" i="1"/>
  <c r="N364" i="1"/>
  <c r="O364" i="1"/>
  <c r="P364" i="1"/>
  <c r="Q364" i="1"/>
  <c r="R364" i="1"/>
  <c r="S364" i="1"/>
  <c r="T364" i="1"/>
  <c r="M365" i="1"/>
  <c r="N365" i="1"/>
  <c r="O365" i="1"/>
  <c r="P365" i="1"/>
  <c r="Q365" i="1"/>
  <c r="R365" i="1"/>
  <c r="S365" i="1"/>
  <c r="T365" i="1"/>
  <c r="M366" i="1"/>
  <c r="N366" i="1"/>
  <c r="O366" i="1"/>
  <c r="P366" i="1"/>
  <c r="Q366" i="1"/>
  <c r="R366" i="1"/>
  <c r="S366" i="1"/>
  <c r="T366" i="1"/>
  <c r="M367" i="1"/>
  <c r="N367" i="1"/>
  <c r="O367" i="1"/>
  <c r="P367" i="1"/>
  <c r="Q367" i="1"/>
  <c r="R367" i="1"/>
  <c r="S367" i="1"/>
  <c r="T367" i="1"/>
  <c r="M368" i="1"/>
  <c r="N368" i="1"/>
  <c r="O368" i="1"/>
  <c r="P368" i="1"/>
  <c r="Q368" i="1"/>
  <c r="R368" i="1"/>
  <c r="S368" i="1"/>
  <c r="T368" i="1"/>
  <c r="M369" i="1"/>
  <c r="N369" i="1"/>
  <c r="O369" i="1"/>
  <c r="P369" i="1"/>
  <c r="Q369" i="1"/>
  <c r="R369" i="1"/>
  <c r="S369" i="1"/>
  <c r="T369" i="1"/>
  <c r="M370" i="1"/>
  <c r="N370" i="1"/>
  <c r="O370" i="1"/>
  <c r="P370" i="1"/>
  <c r="Q370" i="1"/>
  <c r="R370" i="1"/>
  <c r="S370" i="1"/>
  <c r="T370" i="1"/>
  <c r="M371" i="1"/>
  <c r="N371" i="1"/>
  <c r="O371" i="1"/>
  <c r="P371" i="1"/>
  <c r="Q371" i="1"/>
  <c r="R371" i="1"/>
  <c r="S371" i="1"/>
  <c r="T371" i="1"/>
  <c r="M372" i="1"/>
  <c r="N372" i="1"/>
  <c r="O372" i="1"/>
  <c r="P372" i="1"/>
  <c r="Q372" i="1"/>
  <c r="R372" i="1"/>
  <c r="S372" i="1"/>
  <c r="T372" i="1"/>
  <c r="M373" i="1"/>
  <c r="N373" i="1"/>
  <c r="O373" i="1"/>
  <c r="P373" i="1"/>
  <c r="Q373" i="1"/>
  <c r="R373" i="1"/>
  <c r="S373" i="1"/>
  <c r="T373" i="1"/>
  <c r="M374" i="1"/>
  <c r="N374" i="1"/>
  <c r="O374" i="1"/>
  <c r="P374" i="1"/>
  <c r="Q374" i="1"/>
  <c r="R374" i="1"/>
  <c r="S374" i="1"/>
  <c r="T374" i="1"/>
  <c r="M375" i="1"/>
  <c r="N375" i="1"/>
  <c r="O375" i="1"/>
  <c r="P375" i="1"/>
  <c r="Q375" i="1"/>
  <c r="R375" i="1"/>
  <c r="S375" i="1"/>
  <c r="T375" i="1"/>
  <c r="M376" i="1"/>
  <c r="N376" i="1"/>
  <c r="O376" i="1"/>
  <c r="P376" i="1"/>
  <c r="Q376" i="1"/>
  <c r="R376" i="1"/>
  <c r="S376" i="1"/>
  <c r="T376" i="1"/>
  <c r="M377" i="1"/>
  <c r="N377" i="1"/>
  <c r="O377" i="1"/>
  <c r="P377" i="1"/>
  <c r="Q377" i="1"/>
  <c r="R377" i="1"/>
  <c r="S377" i="1"/>
  <c r="T377" i="1"/>
  <c r="M378" i="1"/>
  <c r="N378" i="1"/>
  <c r="O378" i="1"/>
  <c r="P378" i="1"/>
  <c r="Q378" i="1"/>
  <c r="R378" i="1"/>
  <c r="S378" i="1"/>
  <c r="T378" i="1"/>
  <c r="M379" i="1"/>
  <c r="N379" i="1"/>
  <c r="O379" i="1"/>
  <c r="P379" i="1"/>
  <c r="Q379" i="1"/>
  <c r="R379" i="1"/>
  <c r="S379" i="1"/>
  <c r="T379" i="1"/>
  <c r="M380" i="1"/>
  <c r="N380" i="1"/>
  <c r="O380" i="1"/>
  <c r="P380" i="1"/>
  <c r="Q380" i="1"/>
  <c r="R380" i="1"/>
  <c r="S380" i="1"/>
  <c r="T380" i="1"/>
  <c r="M381" i="1"/>
  <c r="N381" i="1"/>
  <c r="O381" i="1"/>
  <c r="P381" i="1"/>
  <c r="Q381" i="1"/>
  <c r="R381" i="1"/>
  <c r="S381" i="1"/>
  <c r="T381" i="1"/>
  <c r="M382" i="1"/>
  <c r="N382" i="1"/>
  <c r="O382" i="1"/>
  <c r="P382" i="1"/>
  <c r="Q382" i="1"/>
  <c r="R382" i="1"/>
  <c r="S382" i="1"/>
  <c r="T382" i="1"/>
  <c r="M383" i="1"/>
  <c r="N383" i="1"/>
  <c r="O383" i="1"/>
  <c r="P383" i="1"/>
  <c r="Q383" i="1"/>
  <c r="R383" i="1"/>
  <c r="S383" i="1"/>
  <c r="T383" i="1"/>
  <c r="M384" i="1"/>
  <c r="N384" i="1"/>
  <c r="O384" i="1"/>
  <c r="P384" i="1"/>
  <c r="Q384" i="1"/>
  <c r="R384" i="1"/>
  <c r="S384" i="1"/>
  <c r="T384" i="1"/>
  <c r="M385" i="1"/>
  <c r="N385" i="1"/>
  <c r="O385" i="1"/>
  <c r="P385" i="1"/>
  <c r="Q385" i="1"/>
  <c r="R385" i="1"/>
  <c r="S385" i="1"/>
  <c r="T385" i="1"/>
  <c r="M386" i="1"/>
  <c r="N386" i="1"/>
  <c r="O386" i="1"/>
  <c r="P386" i="1"/>
  <c r="Q386" i="1"/>
  <c r="R386" i="1"/>
  <c r="S386" i="1"/>
  <c r="T386" i="1"/>
  <c r="M387" i="1"/>
  <c r="N387" i="1"/>
  <c r="O387" i="1"/>
  <c r="P387" i="1"/>
  <c r="Q387" i="1"/>
  <c r="R387" i="1"/>
  <c r="S387" i="1"/>
  <c r="T387" i="1"/>
  <c r="M388" i="1"/>
  <c r="N388" i="1"/>
  <c r="O388" i="1"/>
  <c r="P388" i="1"/>
  <c r="Q388" i="1"/>
  <c r="R388" i="1"/>
  <c r="S388" i="1"/>
  <c r="T388" i="1"/>
  <c r="M389" i="1"/>
  <c r="N389" i="1"/>
  <c r="O389" i="1"/>
  <c r="P389" i="1"/>
  <c r="Q389" i="1"/>
  <c r="R389" i="1"/>
  <c r="S389" i="1"/>
  <c r="T389" i="1"/>
  <c r="M390" i="1"/>
  <c r="N390" i="1"/>
  <c r="O390" i="1"/>
  <c r="P390" i="1"/>
  <c r="Q390" i="1"/>
  <c r="R390" i="1"/>
  <c r="S390" i="1"/>
  <c r="T390" i="1"/>
  <c r="M391" i="1"/>
  <c r="N391" i="1"/>
  <c r="O391" i="1"/>
  <c r="P391" i="1"/>
  <c r="Q391" i="1"/>
  <c r="R391" i="1"/>
  <c r="S391" i="1"/>
  <c r="T391" i="1"/>
  <c r="M392" i="1"/>
  <c r="N392" i="1"/>
  <c r="O392" i="1"/>
  <c r="P392" i="1"/>
  <c r="Q392" i="1"/>
  <c r="R392" i="1"/>
  <c r="S392" i="1"/>
  <c r="T392" i="1"/>
  <c r="M393" i="1"/>
  <c r="N393" i="1"/>
  <c r="O393" i="1"/>
  <c r="P393" i="1"/>
  <c r="Q393" i="1"/>
  <c r="R393" i="1"/>
  <c r="S393" i="1"/>
  <c r="T393" i="1"/>
  <c r="M394" i="1"/>
  <c r="N394" i="1"/>
  <c r="O394" i="1"/>
  <c r="P394" i="1"/>
  <c r="Q394" i="1"/>
  <c r="R394" i="1"/>
  <c r="S394" i="1"/>
  <c r="T394" i="1"/>
  <c r="M395" i="1"/>
  <c r="N395" i="1"/>
  <c r="O395" i="1"/>
  <c r="P395" i="1"/>
  <c r="Q395" i="1"/>
  <c r="R395" i="1"/>
  <c r="S395" i="1"/>
  <c r="T395" i="1"/>
  <c r="M396" i="1"/>
  <c r="N396" i="1"/>
  <c r="O396" i="1"/>
  <c r="P396" i="1"/>
  <c r="Q396" i="1"/>
  <c r="R396" i="1"/>
  <c r="S396" i="1"/>
  <c r="T396" i="1"/>
  <c r="M397" i="1"/>
  <c r="N397" i="1"/>
  <c r="O397" i="1"/>
  <c r="P397" i="1"/>
  <c r="Q397" i="1"/>
  <c r="R397" i="1"/>
  <c r="S397" i="1"/>
  <c r="T397" i="1"/>
  <c r="M398" i="1"/>
  <c r="N398" i="1"/>
  <c r="O398" i="1"/>
  <c r="P398" i="1"/>
  <c r="Q398" i="1"/>
  <c r="R398" i="1"/>
  <c r="S398" i="1"/>
  <c r="T398" i="1"/>
  <c r="M399" i="1"/>
  <c r="N399" i="1"/>
  <c r="O399" i="1"/>
  <c r="P399" i="1"/>
  <c r="Q399" i="1"/>
  <c r="R399" i="1"/>
  <c r="S399" i="1"/>
  <c r="T399" i="1"/>
  <c r="M400" i="1"/>
  <c r="N400" i="1"/>
  <c r="O400" i="1"/>
  <c r="P400" i="1"/>
  <c r="Q400" i="1"/>
  <c r="R400" i="1"/>
  <c r="S400" i="1"/>
  <c r="T400" i="1"/>
  <c r="M401" i="1"/>
  <c r="N401" i="1"/>
  <c r="O401" i="1"/>
  <c r="P401" i="1"/>
  <c r="Q401" i="1"/>
  <c r="R401" i="1"/>
  <c r="S401" i="1"/>
  <c r="T401" i="1"/>
  <c r="M402" i="1"/>
  <c r="N402" i="1"/>
  <c r="O402" i="1"/>
  <c r="P402" i="1"/>
  <c r="Q402" i="1"/>
  <c r="R402" i="1"/>
  <c r="S402" i="1"/>
  <c r="T402" i="1"/>
  <c r="M403" i="1"/>
  <c r="N403" i="1"/>
  <c r="O403" i="1"/>
  <c r="P403" i="1"/>
  <c r="Q403" i="1"/>
  <c r="R403" i="1"/>
  <c r="S403" i="1"/>
  <c r="T403" i="1"/>
  <c r="M404" i="1"/>
  <c r="N404" i="1"/>
  <c r="O404" i="1"/>
  <c r="P404" i="1"/>
  <c r="Q404" i="1"/>
  <c r="R404" i="1"/>
  <c r="S404" i="1"/>
  <c r="T404" i="1"/>
  <c r="M405" i="1"/>
  <c r="N405" i="1"/>
  <c r="O405" i="1"/>
  <c r="P405" i="1"/>
  <c r="Q405" i="1"/>
  <c r="R405" i="1"/>
  <c r="S405" i="1"/>
  <c r="T405" i="1"/>
  <c r="M406" i="1"/>
  <c r="N406" i="1"/>
  <c r="O406" i="1"/>
  <c r="P406" i="1"/>
  <c r="Q406" i="1"/>
  <c r="R406" i="1"/>
  <c r="S406" i="1"/>
  <c r="T406" i="1"/>
  <c r="M407" i="1"/>
  <c r="N407" i="1"/>
  <c r="O407" i="1"/>
  <c r="P407" i="1"/>
  <c r="Q407" i="1"/>
  <c r="R407" i="1"/>
  <c r="S407" i="1"/>
  <c r="T407" i="1"/>
  <c r="M408" i="1"/>
  <c r="N408" i="1"/>
  <c r="O408" i="1"/>
  <c r="P408" i="1"/>
  <c r="Q408" i="1"/>
  <c r="R408" i="1"/>
  <c r="S408" i="1"/>
  <c r="T408" i="1"/>
  <c r="M409" i="1"/>
  <c r="N409" i="1"/>
  <c r="O409" i="1"/>
  <c r="P409" i="1"/>
  <c r="Q409" i="1"/>
  <c r="R409" i="1"/>
  <c r="S409" i="1"/>
  <c r="T409" i="1"/>
  <c r="M410" i="1"/>
  <c r="N410" i="1"/>
  <c r="O410" i="1"/>
  <c r="P410" i="1"/>
  <c r="Q410" i="1"/>
  <c r="R410" i="1"/>
  <c r="S410" i="1"/>
  <c r="T410" i="1"/>
  <c r="M411" i="1"/>
  <c r="N411" i="1"/>
  <c r="O411" i="1"/>
  <c r="P411" i="1"/>
  <c r="Q411" i="1"/>
  <c r="R411" i="1"/>
  <c r="S411" i="1"/>
  <c r="T411" i="1"/>
  <c r="M412" i="1"/>
  <c r="N412" i="1"/>
  <c r="O412" i="1"/>
  <c r="P412" i="1"/>
  <c r="Q412" i="1"/>
  <c r="R412" i="1"/>
  <c r="S412" i="1"/>
  <c r="T412" i="1"/>
  <c r="M413" i="1"/>
  <c r="N413" i="1"/>
  <c r="O413" i="1"/>
  <c r="P413" i="1"/>
  <c r="Q413" i="1"/>
  <c r="R413" i="1"/>
  <c r="S413" i="1"/>
  <c r="T413" i="1"/>
  <c r="M414" i="1"/>
  <c r="N414" i="1"/>
  <c r="O414" i="1"/>
  <c r="P414" i="1"/>
  <c r="Q414" i="1"/>
  <c r="R414" i="1"/>
  <c r="S414" i="1"/>
  <c r="T414" i="1"/>
  <c r="M415" i="1"/>
  <c r="N415" i="1"/>
  <c r="O415" i="1"/>
  <c r="P415" i="1"/>
  <c r="Q415" i="1"/>
  <c r="R415" i="1"/>
  <c r="S415" i="1"/>
  <c r="T415" i="1"/>
  <c r="M416" i="1"/>
  <c r="N416" i="1"/>
  <c r="O416" i="1"/>
  <c r="P416" i="1"/>
  <c r="Q416" i="1"/>
  <c r="R416" i="1"/>
  <c r="S416" i="1"/>
  <c r="T416" i="1"/>
  <c r="M417" i="1"/>
  <c r="N417" i="1"/>
  <c r="O417" i="1"/>
  <c r="P417" i="1"/>
  <c r="Q417" i="1"/>
  <c r="R417" i="1"/>
  <c r="S417" i="1"/>
  <c r="T417" i="1"/>
  <c r="M418" i="1"/>
  <c r="N418" i="1"/>
  <c r="O418" i="1"/>
  <c r="P418" i="1"/>
  <c r="Q418" i="1"/>
  <c r="R418" i="1"/>
  <c r="S418" i="1"/>
  <c r="T418" i="1"/>
  <c r="M419" i="1"/>
  <c r="N419" i="1"/>
  <c r="O419" i="1"/>
  <c r="P419" i="1"/>
  <c r="Q419" i="1"/>
  <c r="R419" i="1"/>
  <c r="S419" i="1"/>
  <c r="T419" i="1"/>
  <c r="M420" i="1"/>
  <c r="N420" i="1"/>
  <c r="O420" i="1"/>
  <c r="P420" i="1"/>
  <c r="Q420" i="1"/>
  <c r="R420" i="1"/>
  <c r="S420" i="1"/>
  <c r="T420" i="1"/>
  <c r="M421" i="1"/>
  <c r="N421" i="1"/>
  <c r="O421" i="1"/>
  <c r="P421" i="1"/>
  <c r="Q421" i="1"/>
  <c r="R421" i="1"/>
  <c r="S421" i="1"/>
  <c r="T421" i="1"/>
  <c r="M422" i="1"/>
  <c r="N422" i="1"/>
  <c r="O422" i="1"/>
  <c r="P422" i="1"/>
  <c r="Q422" i="1"/>
  <c r="R422" i="1"/>
  <c r="S422" i="1"/>
  <c r="T422" i="1"/>
  <c r="M423" i="1"/>
  <c r="N423" i="1"/>
  <c r="O423" i="1"/>
  <c r="P423" i="1"/>
  <c r="Q423" i="1"/>
  <c r="R423" i="1"/>
  <c r="S423" i="1"/>
  <c r="T423" i="1"/>
  <c r="M424" i="1"/>
  <c r="N424" i="1"/>
  <c r="O424" i="1"/>
  <c r="P424" i="1"/>
  <c r="Q424" i="1"/>
  <c r="R424" i="1"/>
  <c r="S424" i="1"/>
  <c r="T424" i="1"/>
  <c r="M425" i="1"/>
  <c r="N425" i="1"/>
  <c r="O425" i="1"/>
  <c r="P425" i="1"/>
  <c r="Q425" i="1"/>
  <c r="R425" i="1"/>
  <c r="S425" i="1"/>
  <c r="T425" i="1"/>
  <c r="M426" i="1"/>
  <c r="N426" i="1"/>
  <c r="O426" i="1"/>
  <c r="P426" i="1"/>
  <c r="Q426" i="1"/>
  <c r="R426" i="1"/>
  <c r="S426" i="1"/>
  <c r="T426" i="1"/>
  <c r="M427" i="1"/>
  <c r="N427" i="1"/>
  <c r="O427" i="1"/>
  <c r="P427" i="1"/>
  <c r="Q427" i="1"/>
  <c r="R427" i="1"/>
  <c r="S427" i="1"/>
  <c r="T427" i="1"/>
  <c r="M428" i="1"/>
  <c r="N428" i="1"/>
  <c r="O428" i="1"/>
  <c r="P428" i="1"/>
  <c r="Q428" i="1"/>
  <c r="R428" i="1"/>
  <c r="S428" i="1"/>
  <c r="T428" i="1"/>
  <c r="M429" i="1"/>
  <c r="N429" i="1"/>
  <c r="O429" i="1"/>
  <c r="P429" i="1"/>
  <c r="Q429" i="1"/>
  <c r="R429" i="1"/>
  <c r="S429" i="1"/>
  <c r="T429" i="1"/>
  <c r="M430" i="1"/>
  <c r="N430" i="1"/>
  <c r="O430" i="1"/>
  <c r="P430" i="1"/>
  <c r="Q430" i="1"/>
  <c r="R430" i="1"/>
  <c r="S430" i="1"/>
  <c r="T430" i="1"/>
  <c r="M431" i="1"/>
  <c r="N431" i="1"/>
  <c r="O431" i="1"/>
  <c r="P431" i="1"/>
  <c r="Q431" i="1"/>
  <c r="R431" i="1"/>
  <c r="S431" i="1"/>
  <c r="T431" i="1"/>
  <c r="M432" i="1"/>
  <c r="N432" i="1"/>
  <c r="O432" i="1"/>
  <c r="P432" i="1"/>
  <c r="Q432" i="1"/>
  <c r="R432" i="1"/>
  <c r="S432" i="1"/>
  <c r="T432" i="1"/>
  <c r="M433" i="1"/>
  <c r="N433" i="1"/>
  <c r="O433" i="1"/>
  <c r="P433" i="1"/>
  <c r="Q433" i="1"/>
  <c r="R433" i="1"/>
  <c r="S433" i="1"/>
  <c r="T433" i="1"/>
  <c r="M434" i="1"/>
  <c r="N434" i="1"/>
  <c r="O434" i="1"/>
  <c r="P434" i="1"/>
  <c r="Q434" i="1"/>
  <c r="R434" i="1"/>
  <c r="S434" i="1"/>
  <c r="T434" i="1"/>
  <c r="M435" i="1"/>
  <c r="N435" i="1"/>
  <c r="O435" i="1"/>
  <c r="P435" i="1"/>
  <c r="Q435" i="1"/>
  <c r="R435" i="1"/>
  <c r="S435" i="1"/>
  <c r="T435" i="1"/>
  <c r="M436" i="1"/>
  <c r="N436" i="1"/>
  <c r="O436" i="1"/>
  <c r="P436" i="1"/>
  <c r="Q436" i="1"/>
  <c r="R436" i="1"/>
  <c r="S436" i="1"/>
  <c r="T436" i="1"/>
  <c r="M437" i="1"/>
  <c r="N437" i="1"/>
  <c r="O437" i="1"/>
  <c r="P437" i="1"/>
  <c r="Q437" i="1"/>
  <c r="R437" i="1"/>
  <c r="S437" i="1"/>
  <c r="T437" i="1"/>
  <c r="M438" i="1"/>
  <c r="N438" i="1"/>
  <c r="O438" i="1"/>
  <c r="P438" i="1"/>
  <c r="Q438" i="1"/>
  <c r="R438" i="1"/>
  <c r="S438" i="1"/>
  <c r="T438" i="1"/>
  <c r="M439" i="1"/>
  <c r="N439" i="1"/>
  <c r="O439" i="1"/>
  <c r="P439" i="1"/>
  <c r="Q439" i="1"/>
  <c r="R439" i="1"/>
  <c r="S439" i="1"/>
  <c r="T439" i="1"/>
  <c r="M440" i="1"/>
  <c r="N440" i="1"/>
  <c r="O440" i="1"/>
  <c r="P440" i="1"/>
  <c r="Q440" i="1"/>
  <c r="R440" i="1"/>
  <c r="S440" i="1"/>
  <c r="T440" i="1"/>
  <c r="M441" i="1"/>
  <c r="N441" i="1"/>
  <c r="O441" i="1"/>
  <c r="P441" i="1"/>
  <c r="Q441" i="1"/>
  <c r="R441" i="1"/>
  <c r="S441" i="1"/>
  <c r="T441" i="1"/>
  <c r="M442" i="1"/>
  <c r="N442" i="1"/>
  <c r="O442" i="1"/>
  <c r="P442" i="1"/>
  <c r="Q442" i="1"/>
  <c r="R442" i="1"/>
  <c r="S442" i="1"/>
  <c r="T442" i="1"/>
  <c r="M443" i="1"/>
  <c r="N443" i="1"/>
  <c r="O443" i="1"/>
  <c r="P443" i="1"/>
  <c r="Q443" i="1"/>
  <c r="R443" i="1"/>
  <c r="S443" i="1"/>
  <c r="T443" i="1"/>
  <c r="M444" i="1"/>
  <c r="N444" i="1"/>
  <c r="O444" i="1"/>
  <c r="P444" i="1"/>
  <c r="Q444" i="1"/>
  <c r="R444" i="1"/>
  <c r="S444" i="1"/>
  <c r="T444" i="1"/>
  <c r="M445" i="1"/>
  <c r="N445" i="1"/>
  <c r="O445" i="1"/>
  <c r="P445" i="1"/>
  <c r="Q445" i="1"/>
  <c r="R445" i="1"/>
  <c r="S445" i="1"/>
  <c r="T445" i="1"/>
  <c r="M446" i="1"/>
  <c r="N446" i="1"/>
  <c r="O446" i="1"/>
  <c r="P446" i="1"/>
  <c r="Q446" i="1"/>
  <c r="R446" i="1"/>
  <c r="S446" i="1"/>
  <c r="T446" i="1"/>
  <c r="M447" i="1"/>
  <c r="N447" i="1"/>
  <c r="O447" i="1"/>
  <c r="P447" i="1"/>
  <c r="Q447" i="1"/>
  <c r="R447" i="1"/>
  <c r="S447" i="1"/>
  <c r="T447" i="1"/>
  <c r="M448" i="1"/>
  <c r="N448" i="1"/>
  <c r="O448" i="1"/>
  <c r="P448" i="1"/>
  <c r="Q448" i="1"/>
  <c r="R448" i="1"/>
  <c r="S448" i="1"/>
  <c r="T448" i="1"/>
  <c r="M449" i="1"/>
  <c r="N449" i="1"/>
  <c r="O449" i="1"/>
  <c r="P449" i="1"/>
  <c r="Q449" i="1"/>
  <c r="R449" i="1"/>
  <c r="S449" i="1"/>
  <c r="T449" i="1"/>
  <c r="M450" i="1"/>
  <c r="N450" i="1"/>
  <c r="O450" i="1"/>
  <c r="P450" i="1"/>
  <c r="Q450" i="1"/>
  <c r="R450" i="1"/>
  <c r="S450" i="1"/>
  <c r="T450" i="1"/>
  <c r="M451" i="1"/>
  <c r="N451" i="1"/>
  <c r="O451" i="1"/>
  <c r="P451" i="1"/>
  <c r="Q451" i="1"/>
  <c r="R451" i="1"/>
  <c r="S451" i="1"/>
  <c r="T451" i="1"/>
  <c r="M452" i="1"/>
  <c r="N452" i="1"/>
  <c r="O452" i="1"/>
  <c r="P452" i="1"/>
  <c r="Q452" i="1"/>
  <c r="R452" i="1"/>
  <c r="S452" i="1"/>
  <c r="T452" i="1"/>
  <c r="M453" i="1"/>
  <c r="N453" i="1"/>
  <c r="O453" i="1"/>
  <c r="P453" i="1"/>
  <c r="Q453" i="1"/>
  <c r="R453" i="1"/>
  <c r="S453" i="1"/>
  <c r="T453" i="1"/>
  <c r="M454" i="1"/>
  <c r="N454" i="1"/>
  <c r="O454" i="1"/>
  <c r="P454" i="1"/>
  <c r="Q454" i="1"/>
  <c r="R454" i="1"/>
  <c r="S454" i="1"/>
  <c r="T454" i="1"/>
  <c r="M455" i="1"/>
  <c r="N455" i="1"/>
  <c r="O455" i="1"/>
  <c r="P455" i="1"/>
  <c r="Q455" i="1"/>
  <c r="R455" i="1"/>
  <c r="S455" i="1"/>
  <c r="T455" i="1"/>
  <c r="M456" i="1"/>
  <c r="N456" i="1"/>
  <c r="O456" i="1"/>
  <c r="P456" i="1"/>
  <c r="Q456" i="1"/>
  <c r="R456" i="1"/>
  <c r="S456" i="1"/>
  <c r="T456" i="1"/>
  <c r="M457" i="1"/>
  <c r="N457" i="1"/>
  <c r="O457" i="1"/>
  <c r="P457" i="1"/>
  <c r="Q457" i="1"/>
  <c r="R457" i="1"/>
  <c r="S457" i="1"/>
  <c r="T457" i="1"/>
  <c r="M458" i="1"/>
  <c r="N458" i="1"/>
  <c r="O458" i="1"/>
  <c r="P458" i="1"/>
  <c r="Q458" i="1"/>
  <c r="R458" i="1"/>
  <c r="S458" i="1"/>
  <c r="T458" i="1"/>
  <c r="M459" i="1"/>
  <c r="N459" i="1"/>
  <c r="O459" i="1"/>
  <c r="P459" i="1"/>
  <c r="Q459" i="1"/>
  <c r="R459" i="1"/>
  <c r="S459" i="1"/>
  <c r="T459" i="1"/>
  <c r="M460" i="1"/>
  <c r="N460" i="1"/>
  <c r="O460" i="1"/>
  <c r="P460" i="1"/>
  <c r="Q460" i="1"/>
  <c r="R460" i="1"/>
  <c r="S460" i="1"/>
  <c r="T460" i="1"/>
  <c r="M461" i="1"/>
  <c r="N461" i="1"/>
  <c r="O461" i="1"/>
  <c r="P461" i="1"/>
  <c r="Q461" i="1"/>
  <c r="R461" i="1"/>
  <c r="S461" i="1"/>
  <c r="T461" i="1"/>
  <c r="M462" i="1"/>
  <c r="N462" i="1"/>
  <c r="O462" i="1"/>
  <c r="P462" i="1"/>
  <c r="Q462" i="1"/>
  <c r="R462" i="1"/>
  <c r="S462" i="1"/>
  <c r="T462" i="1"/>
  <c r="M463" i="1"/>
  <c r="N463" i="1"/>
  <c r="O463" i="1"/>
  <c r="P463" i="1"/>
  <c r="Q463" i="1"/>
  <c r="R463" i="1"/>
  <c r="S463" i="1"/>
  <c r="T463" i="1"/>
  <c r="M464" i="1"/>
  <c r="N464" i="1"/>
  <c r="O464" i="1"/>
  <c r="P464" i="1"/>
  <c r="Q464" i="1"/>
  <c r="R464" i="1"/>
  <c r="S464" i="1"/>
  <c r="T464" i="1"/>
  <c r="M465" i="1"/>
  <c r="N465" i="1"/>
  <c r="O465" i="1"/>
  <c r="P465" i="1"/>
  <c r="Q465" i="1"/>
  <c r="R465" i="1"/>
  <c r="S465" i="1"/>
  <c r="T465" i="1"/>
  <c r="M466" i="1"/>
  <c r="N466" i="1"/>
  <c r="O466" i="1"/>
  <c r="P466" i="1"/>
  <c r="Q466" i="1"/>
  <c r="R466" i="1"/>
  <c r="S466" i="1"/>
  <c r="T466" i="1"/>
  <c r="M467" i="1"/>
  <c r="N467" i="1"/>
  <c r="O467" i="1"/>
  <c r="P467" i="1"/>
  <c r="Q467" i="1"/>
  <c r="R467" i="1"/>
  <c r="S467" i="1"/>
  <c r="T467" i="1"/>
  <c r="M468" i="1"/>
  <c r="N468" i="1"/>
  <c r="O468" i="1"/>
  <c r="P468" i="1"/>
  <c r="Q468" i="1"/>
  <c r="R468" i="1"/>
  <c r="S468" i="1"/>
  <c r="T468" i="1"/>
  <c r="M469" i="1"/>
  <c r="N469" i="1"/>
  <c r="O469" i="1"/>
  <c r="P469" i="1"/>
  <c r="Q469" i="1"/>
  <c r="R469" i="1"/>
  <c r="S469" i="1"/>
  <c r="T469" i="1"/>
  <c r="M470" i="1"/>
  <c r="N470" i="1"/>
  <c r="O470" i="1"/>
  <c r="P470" i="1"/>
  <c r="Q470" i="1"/>
  <c r="R470" i="1"/>
  <c r="S470" i="1"/>
  <c r="T470" i="1"/>
  <c r="M471" i="1"/>
  <c r="N471" i="1"/>
  <c r="O471" i="1"/>
  <c r="P471" i="1"/>
  <c r="Q471" i="1"/>
  <c r="R471" i="1"/>
  <c r="S471" i="1"/>
  <c r="T471" i="1"/>
  <c r="M472" i="1"/>
  <c r="N472" i="1"/>
  <c r="O472" i="1"/>
  <c r="P472" i="1"/>
  <c r="Q472" i="1"/>
  <c r="R472" i="1"/>
  <c r="S472" i="1"/>
  <c r="T472" i="1"/>
  <c r="M473" i="1"/>
  <c r="N473" i="1"/>
  <c r="O473" i="1"/>
  <c r="P473" i="1"/>
  <c r="Q473" i="1"/>
  <c r="R473" i="1"/>
  <c r="S473" i="1"/>
  <c r="T473" i="1"/>
  <c r="M474" i="1"/>
  <c r="N474" i="1"/>
  <c r="O474" i="1"/>
  <c r="P474" i="1"/>
  <c r="Q474" i="1"/>
  <c r="R474" i="1"/>
  <c r="S474" i="1"/>
  <c r="T474" i="1"/>
  <c r="M475" i="1"/>
  <c r="N475" i="1"/>
  <c r="O475" i="1"/>
  <c r="P475" i="1"/>
  <c r="Q475" i="1"/>
  <c r="R475" i="1"/>
  <c r="S475" i="1"/>
  <c r="T475" i="1"/>
  <c r="M476" i="1"/>
  <c r="N476" i="1"/>
  <c r="O476" i="1"/>
  <c r="P476" i="1"/>
  <c r="Q476" i="1"/>
  <c r="R476" i="1"/>
  <c r="S476" i="1"/>
  <c r="T476" i="1"/>
  <c r="M477" i="1"/>
  <c r="N477" i="1"/>
  <c r="O477" i="1"/>
  <c r="P477" i="1"/>
  <c r="Q477" i="1"/>
  <c r="R477" i="1"/>
  <c r="S477" i="1"/>
  <c r="T477" i="1"/>
  <c r="M478" i="1"/>
  <c r="N478" i="1"/>
  <c r="O478" i="1"/>
  <c r="P478" i="1"/>
  <c r="Q478" i="1"/>
  <c r="R478" i="1"/>
  <c r="S478" i="1"/>
  <c r="T478" i="1"/>
  <c r="M479" i="1"/>
  <c r="N479" i="1"/>
  <c r="O479" i="1"/>
  <c r="P479" i="1"/>
  <c r="Q479" i="1"/>
  <c r="R479" i="1"/>
  <c r="S479" i="1"/>
  <c r="T479" i="1"/>
  <c r="M480" i="1"/>
  <c r="N480" i="1"/>
  <c r="O480" i="1"/>
  <c r="P480" i="1"/>
  <c r="Q480" i="1"/>
  <c r="R480" i="1"/>
  <c r="S480" i="1"/>
  <c r="T480" i="1"/>
  <c r="M481" i="1"/>
  <c r="N481" i="1"/>
  <c r="O481" i="1"/>
  <c r="P481" i="1"/>
  <c r="Q481" i="1"/>
  <c r="R481" i="1"/>
  <c r="S481" i="1"/>
  <c r="T481" i="1"/>
  <c r="M482" i="1"/>
  <c r="N482" i="1"/>
  <c r="O482" i="1"/>
  <c r="P482" i="1"/>
  <c r="Q482" i="1"/>
  <c r="R482" i="1"/>
  <c r="S482" i="1"/>
  <c r="T482" i="1"/>
  <c r="M483" i="1"/>
  <c r="N483" i="1"/>
  <c r="O483" i="1"/>
  <c r="P483" i="1"/>
  <c r="Q483" i="1"/>
  <c r="R483" i="1"/>
  <c r="S483" i="1"/>
  <c r="T483" i="1"/>
  <c r="M484" i="1"/>
  <c r="N484" i="1"/>
  <c r="O484" i="1"/>
  <c r="P484" i="1"/>
  <c r="Q484" i="1"/>
  <c r="R484" i="1"/>
  <c r="S484" i="1"/>
  <c r="T484" i="1"/>
  <c r="M485" i="1"/>
  <c r="N485" i="1"/>
  <c r="O485" i="1"/>
  <c r="P485" i="1"/>
  <c r="Q485" i="1"/>
  <c r="R485" i="1"/>
  <c r="S485" i="1"/>
  <c r="T485" i="1"/>
  <c r="M486" i="1"/>
  <c r="N486" i="1"/>
  <c r="O486" i="1"/>
  <c r="P486" i="1"/>
  <c r="Q486" i="1"/>
  <c r="R486" i="1"/>
  <c r="S486" i="1"/>
  <c r="T486" i="1"/>
  <c r="M487" i="1"/>
  <c r="N487" i="1"/>
  <c r="O487" i="1"/>
  <c r="P487" i="1"/>
  <c r="Q487" i="1"/>
  <c r="R487" i="1"/>
  <c r="S487" i="1"/>
  <c r="T487" i="1"/>
  <c r="M488" i="1"/>
  <c r="N488" i="1"/>
  <c r="O488" i="1"/>
  <c r="P488" i="1"/>
  <c r="Q488" i="1"/>
  <c r="R488" i="1"/>
  <c r="S488" i="1"/>
  <c r="T488" i="1"/>
  <c r="M489" i="1"/>
  <c r="N489" i="1"/>
  <c r="O489" i="1"/>
  <c r="P489" i="1"/>
  <c r="Q489" i="1"/>
  <c r="R489" i="1"/>
  <c r="S489" i="1"/>
  <c r="T489" i="1"/>
  <c r="M490" i="1"/>
  <c r="N490" i="1"/>
  <c r="O490" i="1"/>
  <c r="P490" i="1"/>
  <c r="Q490" i="1"/>
  <c r="R490" i="1"/>
  <c r="S490" i="1"/>
  <c r="T490" i="1"/>
  <c r="M491" i="1"/>
  <c r="N491" i="1"/>
  <c r="O491" i="1"/>
  <c r="P491" i="1"/>
  <c r="Q491" i="1"/>
  <c r="R491" i="1"/>
  <c r="S491" i="1"/>
  <c r="T491" i="1"/>
  <c r="M492" i="1"/>
  <c r="N492" i="1"/>
  <c r="O492" i="1"/>
  <c r="P492" i="1"/>
  <c r="Q492" i="1"/>
  <c r="R492" i="1"/>
  <c r="S492" i="1"/>
  <c r="T492" i="1"/>
  <c r="M493" i="1"/>
  <c r="N493" i="1"/>
  <c r="O493" i="1"/>
  <c r="P493" i="1"/>
  <c r="Q493" i="1"/>
  <c r="R493" i="1"/>
  <c r="S493" i="1"/>
  <c r="T493" i="1"/>
  <c r="M494" i="1"/>
  <c r="N494" i="1"/>
  <c r="O494" i="1"/>
  <c r="P494" i="1"/>
  <c r="Q494" i="1"/>
  <c r="R494" i="1"/>
  <c r="S494" i="1"/>
  <c r="T494" i="1"/>
  <c r="M495" i="1"/>
  <c r="N495" i="1"/>
  <c r="O495" i="1"/>
  <c r="P495" i="1"/>
  <c r="Q495" i="1"/>
  <c r="R495" i="1"/>
  <c r="S495" i="1"/>
  <c r="T495" i="1"/>
  <c r="M496" i="1"/>
  <c r="N496" i="1"/>
  <c r="O496" i="1"/>
  <c r="P496" i="1"/>
  <c r="Q496" i="1"/>
  <c r="R496" i="1"/>
  <c r="S496" i="1"/>
  <c r="T496" i="1"/>
  <c r="M497" i="1"/>
  <c r="N497" i="1"/>
  <c r="O497" i="1"/>
  <c r="P497" i="1"/>
  <c r="Q497" i="1"/>
  <c r="R497" i="1"/>
  <c r="S497" i="1"/>
  <c r="T497" i="1"/>
  <c r="M498" i="1"/>
  <c r="N498" i="1"/>
  <c r="O498" i="1"/>
  <c r="P498" i="1"/>
  <c r="Q498" i="1"/>
  <c r="R498" i="1"/>
  <c r="S498" i="1"/>
  <c r="T498" i="1"/>
  <c r="M499" i="1"/>
  <c r="N499" i="1"/>
  <c r="O499" i="1"/>
  <c r="P499" i="1"/>
  <c r="Q499" i="1"/>
  <c r="R499" i="1"/>
  <c r="S499" i="1"/>
  <c r="T499" i="1"/>
  <c r="M500" i="1"/>
  <c r="N500" i="1"/>
  <c r="O500" i="1"/>
  <c r="P500" i="1"/>
  <c r="Q500" i="1"/>
  <c r="R500" i="1"/>
  <c r="S500" i="1"/>
  <c r="T500" i="1"/>
  <c r="M501" i="1"/>
  <c r="N501" i="1"/>
  <c r="O501" i="1"/>
  <c r="P501" i="1"/>
  <c r="Q501" i="1"/>
  <c r="R501" i="1"/>
  <c r="S501" i="1"/>
  <c r="T501" i="1"/>
  <c r="M502" i="1"/>
  <c r="N502" i="1"/>
  <c r="O502" i="1"/>
  <c r="P502" i="1"/>
  <c r="Q502" i="1"/>
  <c r="R502" i="1"/>
  <c r="S502" i="1"/>
  <c r="T502" i="1"/>
  <c r="M503" i="1"/>
  <c r="N503" i="1"/>
  <c r="O503" i="1"/>
  <c r="P503" i="1"/>
  <c r="Q503" i="1"/>
  <c r="R503" i="1"/>
  <c r="S503" i="1"/>
  <c r="T503" i="1"/>
  <c r="M504" i="1"/>
  <c r="N504" i="1"/>
  <c r="O504" i="1"/>
  <c r="P504" i="1"/>
  <c r="Q504" i="1"/>
  <c r="R504" i="1"/>
  <c r="S504" i="1"/>
  <c r="T504" i="1"/>
  <c r="M505" i="1"/>
  <c r="N505" i="1"/>
  <c r="O505" i="1"/>
  <c r="P505" i="1"/>
  <c r="Q505" i="1"/>
  <c r="R505" i="1"/>
  <c r="S505" i="1"/>
  <c r="T505" i="1"/>
  <c r="M506" i="1"/>
  <c r="N506" i="1"/>
  <c r="O506" i="1"/>
  <c r="P506" i="1"/>
  <c r="Q506" i="1"/>
  <c r="R506" i="1"/>
  <c r="S506" i="1"/>
  <c r="T506" i="1"/>
  <c r="M507" i="1"/>
  <c r="N507" i="1"/>
  <c r="O507" i="1"/>
  <c r="P507" i="1"/>
  <c r="Q507" i="1"/>
  <c r="R507" i="1"/>
  <c r="S507" i="1"/>
  <c r="T507" i="1"/>
  <c r="M508" i="1"/>
  <c r="N508" i="1"/>
  <c r="O508" i="1"/>
  <c r="P508" i="1"/>
  <c r="Q508" i="1"/>
  <c r="R508" i="1"/>
  <c r="S508" i="1"/>
  <c r="T508" i="1"/>
  <c r="M509" i="1"/>
  <c r="N509" i="1"/>
  <c r="O509" i="1"/>
  <c r="P509" i="1"/>
  <c r="Q509" i="1"/>
  <c r="R509" i="1"/>
  <c r="S509" i="1"/>
  <c r="T509" i="1"/>
  <c r="M510" i="1"/>
  <c r="N510" i="1"/>
  <c r="O510" i="1"/>
  <c r="P510" i="1"/>
  <c r="Q510" i="1"/>
  <c r="R510" i="1"/>
  <c r="S510" i="1"/>
  <c r="T510" i="1"/>
  <c r="M511" i="1"/>
  <c r="N511" i="1"/>
  <c r="O511" i="1"/>
  <c r="P511" i="1"/>
  <c r="Q511" i="1"/>
  <c r="R511" i="1"/>
  <c r="S511" i="1"/>
  <c r="T511" i="1"/>
  <c r="M512" i="1"/>
  <c r="N512" i="1"/>
  <c r="O512" i="1"/>
  <c r="P512" i="1"/>
  <c r="Q512" i="1"/>
  <c r="R512" i="1"/>
  <c r="S512" i="1"/>
  <c r="T512" i="1"/>
  <c r="M513" i="1"/>
  <c r="N513" i="1"/>
  <c r="O513" i="1"/>
  <c r="P513" i="1"/>
  <c r="Q513" i="1"/>
  <c r="R513" i="1"/>
  <c r="S513" i="1"/>
  <c r="T513" i="1"/>
  <c r="M514" i="1"/>
  <c r="N514" i="1"/>
  <c r="O514" i="1"/>
  <c r="P514" i="1"/>
  <c r="Q514" i="1"/>
  <c r="R514" i="1"/>
  <c r="S514" i="1"/>
  <c r="T514" i="1"/>
  <c r="M515" i="1"/>
  <c r="N515" i="1"/>
  <c r="O515" i="1"/>
  <c r="P515" i="1"/>
  <c r="Q515" i="1"/>
  <c r="R515" i="1"/>
  <c r="S515" i="1"/>
  <c r="T515" i="1"/>
  <c r="M516" i="1"/>
  <c r="N516" i="1"/>
  <c r="O516" i="1"/>
  <c r="P516" i="1"/>
  <c r="Q516" i="1"/>
  <c r="R516" i="1"/>
  <c r="S516" i="1"/>
  <c r="T516" i="1"/>
  <c r="M517" i="1"/>
  <c r="N517" i="1"/>
  <c r="O517" i="1"/>
  <c r="P517" i="1"/>
  <c r="Q517" i="1"/>
  <c r="R517" i="1"/>
  <c r="S517" i="1"/>
  <c r="T517" i="1"/>
  <c r="M518" i="1"/>
  <c r="N518" i="1"/>
  <c r="O518" i="1"/>
  <c r="P518" i="1"/>
  <c r="Q518" i="1"/>
  <c r="R518" i="1"/>
  <c r="S518" i="1"/>
  <c r="T518" i="1"/>
  <c r="M519" i="1"/>
  <c r="N519" i="1"/>
  <c r="O519" i="1"/>
  <c r="P519" i="1"/>
  <c r="Q519" i="1"/>
  <c r="R519" i="1"/>
  <c r="S519" i="1"/>
  <c r="T519" i="1"/>
  <c r="M520" i="1"/>
  <c r="N520" i="1"/>
  <c r="O520" i="1"/>
  <c r="P520" i="1"/>
  <c r="Q520" i="1"/>
  <c r="R520" i="1"/>
  <c r="S520" i="1"/>
  <c r="T520" i="1"/>
  <c r="M521" i="1"/>
  <c r="N521" i="1"/>
  <c r="O521" i="1"/>
  <c r="P521" i="1"/>
  <c r="Q521" i="1"/>
  <c r="R521" i="1"/>
  <c r="S521" i="1"/>
  <c r="T521" i="1"/>
  <c r="M522" i="1"/>
  <c r="N522" i="1"/>
  <c r="O522" i="1"/>
  <c r="P522" i="1"/>
  <c r="Q522" i="1"/>
  <c r="R522" i="1"/>
  <c r="S522" i="1"/>
  <c r="T522" i="1"/>
  <c r="M523" i="1"/>
  <c r="N523" i="1"/>
  <c r="O523" i="1"/>
  <c r="P523" i="1"/>
  <c r="Q523" i="1"/>
  <c r="R523" i="1"/>
  <c r="S523" i="1"/>
  <c r="T523" i="1"/>
  <c r="M524" i="1"/>
  <c r="N524" i="1"/>
  <c r="O524" i="1"/>
  <c r="P524" i="1"/>
  <c r="Q524" i="1"/>
  <c r="R524" i="1"/>
  <c r="S524" i="1"/>
  <c r="T524" i="1"/>
  <c r="M525" i="1"/>
  <c r="N525" i="1"/>
  <c r="O525" i="1"/>
  <c r="P525" i="1"/>
  <c r="Q525" i="1"/>
  <c r="R525" i="1"/>
  <c r="S525" i="1"/>
  <c r="T525" i="1"/>
  <c r="M526" i="1"/>
  <c r="N526" i="1"/>
  <c r="O526" i="1"/>
  <c r="P526" i="1"/>
  <c r="Q526" i="1"/>
  <c r="R526" i="1"/>
  <c r="S526" i="1"/>
  <c r="T526" i="1"/>
  <c r="M527" i="1"/>
  <c r="N527" i="1"/>
  <c r="O527" i="1"/>
  <c r="P527" i="1"/>
  <c r="Q527" i="1"/>
  <c r="R527" i="1"/>
  <c r="S527" i="1"/>
  <c r="T527" i="1"/>
  <c r="M528" i="1"/>
  <c r="N528" i="1"/>
  <c r="O528" i="1"/>
  <c r="P528" i="1"/>
  <c r="Q528" i="1"/>
  <c r="R528" i="1"/>
  <c r="S528" i="1"/>
  <c r="T528" i="1"/>
  <c r="M529" i="1"/>
  <c r="N529" i="1"/>
  <c r="O529" i="1"/>
  <c r="P529" i="1"/>
  <c r="Q529" i="1"/>
  <c r="R529" i="1"/>
  <c r="S529" i="1"/>
  <c r="T529" i="1"/>
  <c r="M530" i="1"/>
  <c r="N530" i="1"/>
  <c r="O530" i="1"/>
  <c r="P530" i="1"/>
  <c r="Q530" i="1"/>
  <c r="R530" i="1"/>
  <c r="S530" i="1"/>
  <c r="T530" i="1"/>
  <c r="M531" i="1"/>
  <c r="N531" i="1"/>
  <c r="O531" i="1"/>
  <c r="P531" i="1"/>
  <c r="Q531" i="1"/>
  <c r="R531" i="1"/>
  <c r="S531" i="1"/>
  <c r="T531" i="1"/>
  <c r="M532" i="1"/>
  <c r="N532" i="1"/>
  <c r="O532" i="1"/>
  <c r="P532" i="1"/>
  <c r="Q532" i="1"/>
  <c r="R532" i="1"/>
  <c r="S532" i="1"/>
  <c r="T532" i="1"/>
  <c r="M533" i="1"/>
  <c r="N533" i="1"/>
  <c r="O533" i="1"/>
  <c r="P533" i="1"/>
  <c r="Q533" i="1"/>
  <c r="R533" i="1"/>
  <c r="S533" i="1"/>
  <c r="T533" i="1"/>
  <c r="M534" i="1"/>
  <c r="N534" i="1"/>
  <c r="O534" i="1"/>
  <c r="P534" i="1"/>
  <c r="Q534" i="1"/>
  <c r="R534" i="1"/>
  <c r="S534" i="1"/>
  <c r="T534" i="1"/>
  <c r="M535" i="1"/>
  <c r="N535" i="1"/>
  <c r="O535" i="1"/>
  <c r="P535" i="1"/>
  <c r="Q535" i="1"/>
  <c r="R535" i="1"/>
  <c r="S535" i="1"/>
  <c r="T535" i="1"/>
  <c r="M536" i="1"/>
  <c r="N536" i="1"/>
  <c r="O536" i="1"/>
  <c r="P536" i="1"/>
  <c r="Q536" i="1"/>
  <c r="R536" i="1"/>
  <c r="S536" i="1"/>
  <c r="T536" i="1"/>
  <c r="M537" i="1"/>
  <c r="N537" i="1"/>
  <c r="O537" i="1"/>
  <c r="P537" i="1"/>
  <c r="Q537" i="1"/>
  <c r="R537" i="1"/>
  <c r="S537" i="1"/>
  <c r="T537" i="1"/>
  <c r="M538" i="1"/>
  <c r="N538" i="1"/>
  <c r="O538" i="1"/>
  <c r="P538" i="1"/>
  <c r="Q538" i="1"/>
  <c r="R538" i="1"/>
  <c r="S538" i="1"/>
  <c r="T538" i="1"/>
  <c r="M539" i="1"/>
  <c r="N539" i="1"/>
  <c r="O539" i="1"/>
  <c r="P539" i="1"/>
  <c r="Q539" i="1"/>
  <c r="R539" i="1"/>
  <c r="S539" i="1"/>
  <c r="T539" i="1"/>
  <c r="M540" i="1"/>
  <c r="N540" i="1"/>
  <c r="O540" i="1"/>
  <c r="P540" i="1"/>
  <c r="Q540" i="1"/>
  <c r="R540" i="1"/>
  <c r="S540" i="1"/>
  <c r="T540" i="1"/>
  <c r="M541" i="1"/>
  <c r="N541" i="1"/>
  <c r="O541" i="1"/>
  <c r="P541" i="1"/>
  <c r="Q541" i="1"/>
  <c r="R541" i="1"/>
  <c r="S541" i="1"/>
  <c r="T541" i="1"/>
  <c r="M542" i="1"/>
  <c r="N542" i="1"/>
  <c r="O542" i="1"/>
  <c r="P542" i="1"/>
  <c r="Q542" i="1"/>
  <c r="R542" i="1"/>
  <c r="S542" i="1"/>
  <c r="T542" i="1"/>
  <c r="M543" i="1"/>
  <c r="N543" i="1"/>
  <c r="O543" i="1"/>
  <c r="P543" i="1"/>
  <c r="Q543" i="1"/>
  <c r="R543" i="1"/>
  <c r="S543" i="1"/>
  <c r="T543" i="1"/>
  <c r="M544" i="1"/>
  <c r="N544" i="1"/>
  <c r="O544" i="1"/>
  <c r="P544" i="1"/>
  <c r="Q544" i="1"/>
  <c r="R544" i="1"/>
  <c r="S544" i="1"/>
  <c r="T544" i="1"/>
  <c r="M545" i="1"/>
  <c r="N545" i="1"/>
  <c r="O545" i="1"/>
  <c r="P545" i="1"/>
  <c r="Q545" i="1"/>
  <c r="R545" i="1"/>
  <c r="S545" i="1"/>
  <c r="T545" i="1"/>
  <c r="M546" i="1"/>
  <c r="N546" i="1"/>
  <c r="O546" i="1"/>
  <c r="P546" i="1"/>
  <c r="Q546" i="1"/>
  <c r="R546" i="1"/>
  <c r="S546" i="1"/>
  <c r="T546" i="1"/>
  <c r="M547" i="1"/>
  <c r="N547" i="1"/>
  <c r="O547" i="1"/>
  <c r="P547" i="1"/>
  <c r="Q547" i="1"/>
  <c r="R547" i="1"/>
  <c r="S547" i="1"/>
  <c r="T547" i="1"/>
  <c r="M548" i="1"/>
  <c r="N548" i="1"/>
  <c r="O548" i="1"/>
  <c r="P548" i="1"/>
  <c r="Q548" i="1"/>
  <c r="R548" i="1"/>
  <c r="S548" i="1"/>
  <c r="T548" i="1"/>
  <c r="M549" i="1"/>
  <c r="N549" i="1"/>
  <c r="O549" i="1"/>
  <c r="P549" i="1"/>
  <c r="Q549" i="1"/>
  <c r="R549" i="1"/>
  <c r="S549" i="1"/>
  <c r="T549" i="1"/>
  <c r="M550" i="1"/>
  <c r="N550" i="1"/>
  <c r="O550" i="1"/>
  <c r="P550" i="1"/>
  <c r="Q550" i="1"/>
  <c r="R550" i="1"/>
  <c r="S550" i="1"/>
  <c r="T550" i="1"/>
  <c r="M551" i="1"/>
  <c r="N551" i="1"/>
  <c r="O551" i="1"/>
  <c r="P551" i="1"/>
  <c r="Q551" i="1"/>
  <c r="R551" i="1"/>
  <c r="S551" i="1"/>
  <c r="T551" i="1"/>
  <c r="M552" i="1"/>
  <c r="N552" i="1"/>
  <c r="O552" i="1"/>
  <c r="P552" i="1"/>
  <c r="Q552" i="1"/>
  <c r="R552" i="1"/>
  <c r="S552" i="1"/>
  <c r="T552" i="1"/>
  <c r="M553" i="1"/>
  <c r="N553" i="1"/>
  <c r="O553" i="1"/>
  <c r="P553" i="1"/>
  <c r="Q553" i="1"/>
  <c r="R553" i="1"/>
  <c r="S553" i="1"/>
  <c r="T553" i="1"/>
  <c r="M554" i="1"/>
  <c r="N554" i="1"/>
  <c r="O554" i="1"/>
  <c r="P554" i="1"/>
  <c r="Q554" i="1"/>
  <c r="R554" i="1"/>
  <c r="S554" i="1"/>
  <c r="T554" i="1"/>
  <c r="M555" i="1"/>
  <c r="N555" i="1"/>
  <c r="O555" i="1"/>
  <c r="P555" i="1"/>
  <c r="Q555" i="1"/>
  <c r="R555" i="1"/>
  <c r="S555" i="1"/>
  <c r="T555" i="1"/>
  <c r="M556" i="1"/>
  <c r="N556" i="1"/>
  <c r="O556" i="1"/>
  <c r="P556" i="1"/>
  <c r="Q556" i="1"/>
  <c r="R556" i="1"/>
  <c r="S556" i="1"/>
  <c r="T556" i="1"/>
  <c r="M557" i="1"/>
  <c r="N557" i="1"/>
  <c r="O557" i="1"/>
  <c r="P557" i="1"/>
  <c r="Q557" i="1"/>
  <c r="R557" i="1"/>
  <c r="S557" i="1"/>
  <c r="T557" i="1"/>
  <c r="M558" i="1"/>
  <c r="N558" i="1"/>
  <c r="O558" i="1"/>
  <c r="P558" i="1"/>
  <c r="Q558" i="1"/>
  <c r="R558" i="1"/>
  <c r="S558" i="1"/>
  <c r="T558" i="1"/>
  <c r="M559" i="1"/>
  <c r="N559" i="1"/>
  <c r="O559" i="1"/>
  <c r="P559" i="1"/>
  <c r="Q559" i="1"/>
  <c r="R559" i="1"/>
  <c r="S559" i="1"/>
  <c r="T559" i="1"/>
  <c r="M560" i="1"/>
  <c r="N560" i="1"/>
  <c r="O560" i="1"/>
  <c r="P560" i="1"/>
  <c r="Q560" i="1"/>
  <c r="R560" i="1"/>
  <c r="S560" i="1"/>
  <c r="T560" i="1"/>
  <c r="M561" i="1"/>
  <c r="N561" i="1"/>
  <c r="O561" i="1"/>
  <c r="P561" i="1"/>
  <c r="Q561" i="1"/>
  <c r="R561" i="1"/>
  <c r="S561" i="1"/>
  <c r="T561" i="1"/>
  <c r="M562" i="1"/>
  <c r="N562" i="1"/>
  <c r="O562" i="1"/>
  <c r="P562" i="1"/>
  <c r="Q562" i="1"/>
  <c r="R562" i="1"/>
  <c r="S562" i="1"/>
  <c r="T562" i="1"/>
  <c r="M563" i="1"/>
  <c r="N563" i="1"/>
  <c r="O563" i="1"/>
  <c r="P563" i="1"/>
  <c r="Q563" i="1"/>
  <c r="R563" i="1"/>
  <c r="S563" i="1"/>
  <c r="T563" i="1"/>
  <c r="M564" i="1"/>
  <c r="N564" i="1"/>
  <c r="O564" i="1"/>
  <c r="P564" i="1"/>
  <c r="Q564" i="1"/>
  <c r="R564" i="1"/>
  <c r="S564" i="1"/>
  <c r="T564" i="1"/>
  <c r="M565" i="1"/>
  <c r="N565" i="1"/>
  <c r="O565" i="1"/>
  <c r="P565" i="1"/>
  <c r="Q565" i="1"/>
  <c r="R565" i="1"/>
  <c r="S565" i="1"/>
  <c r="T565" i="1"/>
  <c r="M566" i="1"/>
  <c r="N566" i="1"/>
  <c r="O566" i="1"/>
  <c r="P566" i="1"/>
  <c r="Q566" i="1"/>
  <c r="R566" i="1"/>
  <c r="S566" i="1"/>
  <c r="T566" i="1"/>
  <c r="M567" i="1"/>
  <c r="N567" i="1"/>
  <c r="O567" i="1"/>
  <c r="P567" i="1"/>
  <c r="Q567" i="1"/>
  <c r="R567" i="1"/>
  <c r="S567" i="1"/>
  <c r="T567" i="1"/>
  <c r="M568" i="1"/>
  <c r="N568" i="1"/>
  <c r="O568" i="1"/>
  <c r="P568" i="1"/>
  <c r="Q568" i="1"/>
  <c r="R568" i="1"/>
  <c r="S568" i="1"/>
  <c r="T568" i="1"/>
  <c r="M569" i="1"/>
  <c r="N569" i="1"/>
  <c r="O569" i="1"/>
  <c r="P569" i="1"/>
  <c r="Q569" i="1"/>
  <c r="R569" i="1"/>
  <c r="S569" i="1"/>
  <c r="T569" i="1"/>
  <c r="M570" i="1"/>
  <c r="N570" i="1"/>
  <c r="O570" i="1"/>
  <c r="P570" i="1"/>
  <c r="Q570" i="1"/>
  <c r="R570" i="1"/>
  <c r="S570" i="1"/>
  <c r="T570" i="1"/>
  <c r="M571" i="1"/>
  <c r="N571" i="1"/>
  <c r="O571" i="1"/>
  <c r="P571" i="1"/>
  <c r="Q571" i="1"/>
  <c r="R571" i="1"/>
  <c r="S571" i="1"/>
  <c r="T571" i="1"/>
  <c r="M572" i="1"/>
  <c r="N572" i="1"/>
  <c r="O572" i="1"/>
  <c r="P572" i="1"/>
  <c r="Q572" i="1"/>
  <c r="R572" i="1"/>
  <c r="S572" i="1"/>
  <c r="T572" i="1"/>
  <c r="M573" i="1"/>
  <c r="N573" i="1"/>
  <c r="O573" i="1"/>
  <c r="P573" i="1"/>
  <c r="Q573" i="1"/>
  <c r="R573" i="1"/>
  <c r="S573" i="1"/>
  <c r="T573" i="1"/>
  <c r="M574" i="1"/>
  <c r="N574" i="1"/>
  <c r="O574" i="1"/>
  <c r="P574" i="1"/>
  <c r="Q574" i="1"/>
  <c r="R574" i="1"/>
  <c r="S574" i="1"/>
  <c r="T574" i="1"/>
  <c r="M575" i="1"/>
  <c r="N575" i="1"/>
  <c r="O575" i="1"/>
  <c r="P575" i="1"/>
  <c r="Q575" i="1"/>
  <c r="R575" i="1"/>
  <c r="S575" i="1"/>
  <c r="T575" i="1"/>
  <c r="M576" i="1"/>
  <c r="N576" i="1"/>
  <c r="O576" i="1"/>
  <c r="P576" i="1"/>
  <c r="Q576" i="1"/>
  <c r="R576" i="1"/>
  <c r="S576" i="1"/>
  <c r="T576" i="1"/>
  <c r="M577" i="1"/>
  <c r="N577" i="1"/>
  <c r="O577" i="1"/>
  <c r="P577" i="1"/>
  <c r="Q577" i="1"/>
  <c r="R577" i="1"/>
  <c r="S577" i="1"/>
  <c r="T577" i="1"/>
  <c r="M578" i="1"/>
  <c r="N578" i="1"/>
  <c r="O578" i="1"/>
  <c r="P578" i="1"/>
  <c r="Q578" i="1"/>
  <c r="R578" i="1"/>
  <c r="S578" i="1"/>
  <c r="T578" i="1"/>
  <c r="M579" i="1"/>
  <c r="N579" i="1"/>
  <c r="O579" i="1"/>
  <c r="P579" i="1"/>
  <c r="Q579" i="1"/>
  <c r="R579" i="1"/>
  <c r="S579" i="1"/>
  <c r="T579" i="1"/>
  <c r="M580" i="1"/>
  <c r="N580" i="1"/>
  <c r="O580" i="1"/>
  <c r="P580" i="1"/>
  <c r="Q580" i="1"/>
  <c r="R580" i="1"/>
  <c r="S580" i="1"/>
  <c r="T580" i="1"/>
  <c r="M581" i="1"/>
  <c r="N581" i="1"/>
  <c r="O581" i="1"/>
  <c r="P581" i="1"/>
  <c r="Q581" i="1"/>
  <c r="R581" i="1"/>
  <c r="S581" i="1"/>
  <c r="T581" i="1"/>
  <c r="M582" i="1"/>
  <c r="N582" i="1"/>
  <c r="O582" i="1"/>
  <c r="P582" i="1"/>
  <c r="Q582" i="1"/>
  <c r="R582" i="1"/>
  <c r="S582" i="1"/>
  <c r="T582" i="1"/>
  <c r="M583" i="1"/>
  <c r="N583" i="1"/>
  <c r="O583" i="1"/>
  <c r="P583" i="1"/>
  <c r="Q583" i="1"/>
  <c r="R583" i="1"/>
  <c r="S583" i="1"/>
  <c r="T583" i="1"/>
  <c r="M584" i="1"/>
  <c r="N584" i="1"/>
  <c r="O584" i="1"/>
  <c r="P584" i="1"/>
  <c r="Q584" i="1"/>
  <c r="R584" i="1"/>
  <c r="S584" i="1"/>
  <c r="T584" i="1"/>
  <c r="M585" i="1"/>
  <c r="N585" i="1"/>
  <c r="O585" i="1"/>
  <c r="P585" i="1"/>
  <c r="Q585" i="1"/>
  <c r="R585" i="1"/>
  <c r="S585" i="1"/>
  <c r="T585" i="1"/>
  <c r="M586" i="1"/>
  <c r="N586" i="1"/>
  <c r="O586" i="1"/>
  <c r="P586" i="1"/>
  <c r="Q586" i="1"/>
  <c r="R586" i="1"/>
  <c r="S586" i="1"/>
  <c r="T586" i="1"/>
  <c r="M587" i="1"/>
  <c r="N587" i="1"/>
  <c r="O587" i="1"/>
  <c r="P587" i="1"/>
  <c r="Q587" i="1"/>
  <c r="R587" i="1"/>
  <c r="S587" i="1"/>
  <c r="T587" i="1"/>
  <c r="M588" i="1"/>
  <c r="N588" i="1"/>
  <c r="O588" i="1"/>
  <c r="P588" i="1"/>
  <c r="Q588" i="1"/>
  <c r="R588" i="1"/>
  <c r="S588" i="1"/>
  <c r="T588" i="1"/>
  <c r="M589" i="1"/>
  <c r="N589" i="1"/>
  <c r="O589" i="1"/>
  <c r="P589" i="1"/>
  <c r="Q589" i="1"/>
  <c r="R589" i="1"/>
  <c r="S589" i="1"/>
  <c r="T589" i="1"/>
  <c r="M590" i="1"/>
  <c r="N590" i="1"/>
  <c r="O590" i="1"/>
  <c r="P590" i="1"/>
  <c r="Q590" i="1"/>
  <c r="R590" i="1"/>
  <c r="S590" i="1"/>
  <c r="T590" i="1"/>
  <c r="M591" i="1"/>
  <c r="N591" i="1"/>
  <c r="O591" i="1"/>
  <c r="P591" i="1"/>
  <c r="Q591" i="1"/>
  <c r="R591" i="1"/>
  <c r="S591" i="1"/>
  <c r="T591" i="1"/>
  <c r="M592" i="1"/>
  <c r="N592" i="1"/>
  <c r="O592" i="1"/>
  <c r="P592" i="1"/>
  <c r="Q592" i="1"/>
  <c r="R592" i="1"/>
  <c r="S592" i="1"/>
  <c r="T592" i="1"/>
  <c r="M593" i="1"/>
  <c r="N593" i="1"/>
  <c r="O593" i="1"/>
  <c r="P593" i="1"/>
  <c r="Q593" i="1"/>
  <c r="R593" i="1"/>
  <c r="S593" i="1"/>
  <c r="T593" i="1"/>
  <c r="M594" i="1"/>
  <c r="N594" i="1"/>
  <c r="O594" i="1"/>
  <c r="P594" i="1"/>
  <c r="Q594" i="1"/>
  <c r="R594" i="1"/>
  <c r="S594" i="1"/>
  <c r="T594" i="1"/>
  <c r="M595" i="1"/>
  <c r="N595" i="1"/>
  <c r="O595" i="1"/>
  <c r="P595" i="1"/>
  <c r="Q595" i="1"/>
  <c r="R595" i="1"/>
  <c r="S595" i="1"/>
  <c r="T595" i="1"/>
  <c r="M596" i="1"/>
  <c r="N596" i="1"/>
  <c r="O596" i="1"/>
  <c r="P596" i="1"/>
  <c r="Q596" i="1"/>
  <c r="R596" i="1"/>
  <c r="S596" i="1"/>
  <c r="T596" i="1"/>
  <c r="M597" i="1"/>
  <c r="N597" i="1"/>
  <c r="O597" i="1"/>
  <c r="P597" i="1"/>
  <c r="Q597" i="1"/>
  <c r="R597" i="1"/>
  <c r="S597" i="1"/>
  <c r="T597" i="1"/>
  <c r="M598" i="1"/>
  <c r="N598" i="1"/>
  <c r="O598" i="1"/>
  <c r="P598" i="1"/>
  <c r="Q598" i="1"/>
  <c r="R598" i="1"/>
  <c r="S598" i="1"/>
  <c r="T598" i="1"/>
  <c r="M599" i="1"/>
  <c r="N599" i="1"/>
  <c r="O599" i="1"/>
  <c r="P599" i="1"/>
  <c r="Q599" i="1"/>
  <c r="R599" i="1"/>
  <c r="S599" i="1"/>
  <c r="T599" i="1"/>
  <c r="M600" i="1"/>
  <c r="N600" i="1"/>
  <c r="O600" i="1"/>
  <c r="P600" i="1"/>
  <c r="Q600" i="1"/>
  <c r="R600" i="1"/>
  <c r="S600" i="1"/>
  <c r="T600" i="1"/>
  <c r="M601" i="1"/>
  <c r="N601" i="1"/>
  <c r="O601" i="1"/>
  <c r="P601" i="1"/>
  <c r="Q601" i="1"/>
  <c r="R601" i="1"/>
  <c r="S601" i="1"/>
  <c r="T601" i="1"/>
  <c r="M602" i="1"/>
  <c r="N602" i="1"/>
  <c r="O602" i="1"/>
  <c r="P602" i="1"/>
  <c r="Q602" i="1"/>
  <c r="R602" i="1"/>
  <c r="S602" i="1"/>
  <c r="T602" i="1"/>
  <c r="M603" i="1"/>
  <c r="N603" i="1"/>
  <c r="O603" i="1"/>
  <c r="P603" i="1"/>
  <c r="Q603" i="1"/>
  <c r="R603" i="1"/>
  <c r="S603" i="1"/>
  <c r="T603" i="1"/>
  <c r="M604" i="1"/>
  <c r="N604" i="1"/>
  <c r="O604" i="1"/>
  <c r="P604" i="1"/>
  <c r="Q604" i="1"/>
  <c r="R604" i="1"/>
  <c r="S604" i="1"/>
  <c r="T604" i="1"/>
  <c r="M605" i="1"/>
  <c r="N605" i="1"/>
  <c r="O605" i="1"/>
  <c r="P605" i="1"/>
  <c r="Q605" i="1"/>
  <c r="R605" i="1"/>
  <c r="S605" i="1"/>
  <c r="T605" i="1"/>
  <c r="M606" i="1"/>
  <c r="N606" i="1"/>
  <c r="O606" i="1"/>
  <c r="P606" i="1"/>
  <c r="Q606" i="1"/>
  <c r="R606" i="1"/>
  <c r="S606" i="1"/>
  <c r="T606" i="1"/>
  <c r="M607" i="1"/>
  <c r="N607" i="1"/>
  <c r="O607" i="1"/>
  <c r="P607" i="1"/>
  <c r="Q607" i="1"/>
  <c r="R607" i="1"/>
  <c r="S607" i="1"/>
  <c r="T607" i="1"/>
  <c r="M608" i="1"/>
  <c r="N608" i="1"/>
  <c r="O608" i="1"/>
  <c r="P608" i="1"/>
  <c r="Q608" i="1"/>
  <c r="R608" i="1"/>
  <c r="S608" i="1"/>
  <c r="T608" i="1"/>
  <c r="M609" i="1"/>
  <c r="N609" i="1"/>
  <c r="O609" i="1"/>
  <c r="P609" i="1"/>
  <c r="Q609" i="1"/>
  <c r="R609" i="1"/>
  <c r="S609" i="1"/>
  <c r="T609" i="1"/>
  <c r="M610" i="1"/>
  <c r="N610" i="1"/>
  <c r="O610" i="1"/>
  <c r="P610" i="1"/>
  <c r="Q610" i="1"/>
  <c r="R610" i="1"/>
  <c r="S610" i="1"/>
  <c r="T610" i="1"/>
  <c r="M611" i="1"/>
  <c r="N611" i="1"/>
  <c r="O611" i="1"/>
  <c r="P611" i="1"/>
  <c r="Q611" i="1"/>
  <c r="R611" i="1"/>
  <c r="S611" i="1"/>
  <c r="T611" i="1"/>
  <c r="M612" i="1"/>
  <c r="N612" i="1"/>
  <c r="O612" i="1"/>
  <c r="P612" i="1"/>
  <c r="Q612" i="1"/>
  <c r="R612" i="1"/>
  <c r="S612" i="1"/>
  <c r="T612" i="1"/>
  <c r="M613" i="1"/>
  <c r="N613" i="1"/>
  <c r="O613" i="1"/>
  <c r="P613" i="1"/>
  <c r="Q613" i="1"/>
  <c r="R613" i="1"/>
  <c r="S613" i="1"/>
  <c r="T613" i="1"/>
  <c r="M614" i="1"/>
  <c r="N614" i="1"/>
  <c r="O614" i="1"/>
  <c r="P614" i="1"/>
  <c r="Q614" i="1"/>
  <c r="R614" i="1"/>
  <c r="S614" i="1"/>
  <c r="T614" i="1"/>
  <c r="M615" i="1"/>
  <c r="N615" i="1"/>
  <c r="O615" i="1"/>
  <c r="P615" i="1"/>
  <c r="Q615" i="1"/>
  <c r="R615" i="1"/>
  <c r="S615" i="1"/>
  <c r="T615" i="1"/>
  <c r="M616" i="1"/>
  <c r="N616" i="1"/>
  <c r="O616" i="1"/>
  <c r="P616" i="1"/>
  <c r="Q616" i="1"/>
  <c r="R616" i="1"/>
  <c r="S616" i="1"/>
  <c r="T616" i="1"/>
  <c r="M617" i="1"/>
  <c r="N617" i="1"/>
  <c r="O617" i="1"/>
  <c r="P617" i="1"/>
  <c r="Q617" i="1"/>
  <c r="R617" i="1"/>
  <c r="S617" i="1"/>
  <c r="T617" i="1"/>
  <c r="M618" i="1"/>
  <c r="N618" i="1"/>
  <c r="O618" i="1"/>
  <c r="P618" i="1"/>
  <c r="Q618" i="1"/>
  <c r="R618" i="1"/>
  <c r="S618" i="1"/>
  <c r="T618" i="1"/>
  <c r="M619" i="1"/>
  <c r="N619" i="1"/>
  <c r="O619" i="1"/>
  <c r="P619" i="1"/>
  <c r="Q619" i="1"/>
  <c r="R619" i="1"/>
  <c r="S619" i="1"/>
  <c r="T619" i="1"/>
  <c r="M620" i="1"/>
  <c r="N620" i="1"/>
  <c r="O620" i="1"/>
  <c r="P620" i="1"/>
  <c r="Q620" i="1"/>
  <c r="R620" i="1"/>
  <c r="S620" i="1"/>
  <c r="T620" i="1"/>
  <c r="M621" i="1"/>
  <c r="N621" i="1"/>
  <c r="O621" i="1"/>
  <c r="P621" i="1"/>
  <c r="Q621" i="1"/>
  <c r="R621" i="1"/>
  <c r="S621" i="1"/>
  <c r="T621" i="1"/>
  <c r="M622" i="1"/>
  <c r="N622" i="1"/>
  <c r="O622" i="1"/>
  <c r="P622" i="1"/>
  <c r="Q622" i="1"/>
  <c r="R622" i="1"/>
  <c r="S622" i="1"/>
  <c r="T622" i="1"/>
  <c r="M623" i="1"/>
  <c r="N623" i="1"/>
  <c r="O623" i="1"/>
  <c r="P623" i="1"/>
  <c r="Q623" i="1"/>
  <c r="R623" i="1"/>
  <c r="S623" i="1"/>
  <c r="T623" i="1"/>
  <c r="M624" i="1"/>
  <c r="N624" i="1"/>
  <c r="O624" i="1"/>
  <c r="P624" i="1"/>
  <c r="Q624" i="1"/>
  <c r="R624" i="1"/>
  <c r="S624" i="1"/>
  <c r="T624" i="1"/>
  <c r="M625" i="1"/>
  <c r="N625" i="1"/>
  <c r="O625" i="1"/>
  <c r="P625" i="1"/>
  <c r="Q625" i="1"/>
  <c r="R625" i="1"/>
  <c r="S625" i="1"/>
  <c r="T625" i="1"/>
  <c r="M626" i="1"/>
  <c r="N626" i="1"/>
  <c r="O626" i="1"/>
  <c r="P626" i="1"/>
  <c r="Q626" i="1"/>
  <c r="R626" i="1"/>
  <c r="S626" i="1"/>
  <c r="T626" i="1"/>
  <c r="M627" i="1"/>
  <c r="N627" i="1"/>
  <c r="O627" i="1"/>
  <c r="P627" i="1"/>
  <c r="Q627" i="1"/>
  <c r="R627" i="1"/>
  <c r="S627" i="1"/>
  <c r="T627" i="1"/>
  <c r="M628" i="1"/>
  <c r="N628" i="1"/>
  <c r="O628" i="1"/>
  <c r="P628" i="1"/>
  <c r="Q628" i="1"/>
  <c r="R628" i="1"/>
  <c r="S628" i="1"/>
  <c r="T628" i="1"/>
  <c r="M629" i="1"/>
  <c r="N629" i="1"/>
  <c r="O629" i="1"/>
  <c r="P629" i="1"/>
  <c r="Q629" i="1"/>
  <c r="R629" i="1"/>
  <c r="S629" i="1"/>
  <c r="T629" i="1"/>
  <c r="M630" i="1"/>
  <c r="N630" i="1"/>
  <c r="O630" i="1"/>
  <c r="P630" i="1"/>
  <c r="Q630" i="1"/>
  <c r="R630" i="1"/>
  <c r="S630" i="1"/>
  <c r="T630" i="1"/>
  <c r="M631" i="1"/>
  <c r="N631" i="1"/>
  <c r="O631" i="1"/>
  <c r="P631" i="1"/>
  <c r="Q631" i="1"/>
  <c r="R631" i="1"/>
  <c r="S631" i="1"/>
  <c r="T631" i="1"/>
  <c r="M632" i="1"/>
  <c r="N632" i="1"/>
  <c r="O632" i="1"/>
  <c r="P632" i="1"/>
  <c r="Q632" i="1"/>
  <c r="R632" i="1"/>
  <c r="S632" i="1"/>
  <c r="T632" i="1"/>
  <c r="M633" i="1"/>
  <c r="N633" i="1"/>
  <c r="O633" i="1"/>
  <c r="P633" i="1"/>
  <c r="Q633" i="1"/>
  <c r="R633" i="1"/>
  <c r="S633" i="1"/>
  <c r="T633" i="1"/>
  <c r="M634" i="1"/>
  <c r="N634" i="1"/>
  <c r="O634" i="1"/>
  <c r="P634" i="1"/>
  <c r="Q634" i="1"/>
  <c r="R634" i="1"/>
  <c r="S634" i="1"/>
  <c r="T634" i="1"/>
  <c r="M635" i="1"/>
  <c r="N635" i="1"/>
  <c r="O635" i="1"/>
  <c r="P635" i="1"/>
  <c r="Q635" i="1"/>
  <c r="R635" i="1"/>
  <c r="S635" i="1"/>
  <c r="T635" i="1"/>
  <c r="M636" i="1"/>
  <c r="N636" i="1"/>
  <c r="O636" i="1"/>
  <c r="P636" i="1"/>
  <c r="Q636" i="1"/>
  <c r="R636" i="1"/>
  <c r="S636" i="1"/>
  <c r="T636" i="1"/>
  <c r="M637" i="1"/>
  <c r="N637" i="1"/>
  <c r="O637" i="1"/>
  <c r="P637" i="1"/>
  <c r="Q637" i="1"/>
  <c r="R637" i="1"/>
  <c r="S637" i="1"/>
  <c r="T637" i="1"/>
  <c r="M638" i="1"/>
  <c r="N638" i="1"/>
  <c r="O638" i="1"/>
  <c r="P638" i="1"/>
  <c r="Q638" i="1"/>
  <c r="R638" i="1"/>
  <c r="S638" i="1"/>
  <c r="T638" i="1"/>
  <c r="M639" i="1"/>
  <c r="N639" i="1"/>
  <c r="O639" i="1"/>
  <c r="P639" i="1"/>
  <c r="Q639" i="1"/>
  <c r="R639" i="1"/>
  <c r="S639" i="1"/>
  <c r="T639" i="1"/>
  <c r="M640" i="1"/>
  <c r="N640" i="1"/>
  <c r="O640" i="1"/>
  <c r="P640" i="1"/>
  <c r="Q640" i="1"/>
  <c r="R640" i="1"/>
  <c r="S640" i="1"/>
  <c r="T640" i="1"/>
  <c r="M641" i="1"/>
  <c r="N641" i="1"/>
  <c r="O641" i="1"/>
  <c r="P641" i="1"/>
  <c r="Q641" i="1"/>
  <c r="R641" i="1"/>
  <c r="S641" i="1"/>
  <c r="T641" i="1"/>
  <c r="M642" i="1"/>
  <c r="N642" i="1"/>
  <c r="O642" i="1"/>
  <c r="P642" i="1"/>
  <c r="Q642" i="1"/>
  <c r="R642" i="1"/>
  <c r="S642" i="1"/>
  <c r="T642" i="1"/>
  <c r="M643" i="1"/>
  <c r="N643" i="1"/>
  <c r="O643" i="1"/>
  <c r="P643" i="1"/>
  <c r="Q643" i="1"/>
  <c r="R643" i="1"/>
  <c r="S643" i="1"/>
  <c r="T643" i="1"/>
  <c r="M644" i="1"/>
  <c r="N644" i="1"/>
  <c r="O644" i="1"/>
  <c r="P644" i="1"/>
  <c r="Q644" i="1"/>
  <c r="R644" i="1"/>
  <c r="S644" i="1"/>
  <c r="T644" i="1"/>
  <c r="M645" i="1"/>
  <c r="N645" i="1"/>
  <c r="O645" i="1"/>
  <c r="P645" i="1"/>
  <c r="Q645" i="1"/>
  <c r="R645" i="1"/>
  <c r="S645" i="1"/>
  <c r="T645" i="1"/>
  <c r="M646" i="1"/>
  <c r="N646" i="1"/>
  <c r="O646" i="1"/>
  <c r="P646" i="1"/>
  <c r="Q646" i="1"/>
  <c r="R646" i="1"/>
  <c r="S646" i="1"/>
  <c r="T646" i="1"/>
  <c r="M647" i="1"/>
  <c r="N647" i="1"/>
  <c r="O647" i="1"/>
  <c r="P647" i="1"/>
  <c r="Q647" i="1"/>
  <c r="R647" i="1"/>
  <c r="S647" i="1"/>
  <c r="T647" i="1"/>
  <c r="M648" i="1"/>
  <c r="N648" i="1"/>
  <c r="O648" i="1"/>
  <c r="P648" i="1"/>
  <c r="Q648" i="1"/>
  <c r="R648" i="1"/>
  <c r="S648" i="1"/>
  <c r="T648" i="1"/>
  <c r="M649" i="1"/>
  <c r="N649" i="1"/>
  <c r="O649" i="1"/>
  <c r="P649" i="1"/>
  <c r="Q649" i="1"/>
  <c r="R649" i="1"/>
  <c r="S649" i="1"/>
  <c r="T649" i="1"/>
  <c r="M650" i="1"/>
  <c r="N650" i="1"/>
  <c r="O650" i="1"/>
  <c r="P650" i="1"/>
  <c r="Q650" i="1"/>
  <c r="R650" i="1"/>
  <c r="S650" i="1"/>
  <c r="T650" i="1"/>
  <c r="M651" i="1"/>
  <c r="N651" i="1"/>
  <c r="O651" i="1"/>
  <c r="P651" i="1"/>
  <c r="Q651" i="1"/>
  <c r="R651" i="1"/>
  <c r="S651" i="1"/>
  <c r="T651" i="1"/>
  <c r="M652" i="1"/>
  <c r="N652" i="1"/>
  <c r="O652" i="1"/>
  <c r="P652" i="1"/>
  <c r="Q652" i="1"/>
  <c r="R652" i="1"/>
  <c r="S652" i="1"/>
  <c r="T652" i="1"/>
  <c r="M653" i="1"/>
  <c r="N653" i="1"/>
  <c r="O653" i="1"/>
  <c r="P653" i="1"/>
  <c r="Q653" i="1"/>
  <c r="R653" i="1"/>
  <c r="S653" i="1"/>
  <c r="T653" i="1"/>
  <c r="M654" i="1"/>
  <c r="N654" i="1"/>
  <c r="O654" i="1"/>
  <c r="P654" i="1"/>
  <c r="Q654" i="1"/>
  <c r="R654" i="1"/>
  <c r="S654" i="1"/>
  <c r="T654" i="1"/>
  <c r="M655" i="1"/>
  <c r="N655" i="1"/>
  <c r="O655" i="1"/>
  <c r="P655" i="1"/>
  <c r="Q655" i="1"/>
  <c r="R655" i="1"/>
  <c r="S655" i="1"/>
  <c r="T655" i="1"/>
  <c r="M656" i="1"/>
  <c r="N656" i="1"/>
  <c r="O656" i="1"/>
  <c r="P656" i="1"/>
  <c r="Q656" i="1"/>
  <c r="R656" i="1"/>
  <c r="S656" i="1"/>
  <c r="T656" i="1"/>
  <c r="M657" i="1"/>
  <c r="N657" i="1"/>
  <c r="O657" i="1"/>
  <c r="P657" i="1"/>
  <c r="Q657" i="1"/>
  <c r="R657" i="1"/>
  <c r="S657" i="1"/>
  <c r="T657" i="1"/>
  <c r="M658" i="1"/>
  <c r="N658" i="1"/>
  <c r="O658" i="1"/>
  <c r="P658" i="1"/>
  <c r="Q658" i="1"/>
  <c r="R658" i="1"/>
  <c r="S658" i="1"/>
  <c r="T658" i="1"/>
  <c r="M659" i="1"/>
  <c r="N659" i="1"/>
  <c r="O659" i="1"/>
  <c r="P659" i="1"/>
  <c r="Q659" i="1"/>
  <c r="R659" i="1"/>
  <c r="S659" i="1"/>
  <c r="T659" i="1"/>
  <c r="M660" i="1"/>
  <c r="N660" i="1"/>
  <c r="O660" i="1"/>
  <c r="P660" i="1"/>
  <c r="Q660" i="1"/>
  <c r="R660" i="1"/>
  <c r="S660" i="1"/>
  <c r="T660" i="1"/>
  <c r="M661" i="1"/>
  <c r="N661" i="1"/>
  <c r="O661" i="1"/>
  <c r="P661" i="1"/>
  <c r="Q661" i="1"/>
  <c r="R661" i="1"/>
  <c r="S661" i="1"/>
  <c r="T661" i="1"/>
  <c r="M662" i="1"/>
  <c r="N662" i="1"/>
  <c r="O662" i="1"/>
  <c r="P662" i="1"/>
  <c r="Q662" i="1"/>
  <c r="R662" i="1"/>
  <c r="S662" i="1"/>
  <c r="T662" i="1"/>
  <c r="M663" i="1"/>
  <c r="N663" i="1"/>
  <c r="O663" i="1"/>
  <c r="P663" i="1"/>
  <c r="Q663" i="1"/>
  <c r="R663" i="1"/>
  <c r="S663" i="1"/>
  <c r="T663" i="1"/>
  <c r="M664" i="1"/>
  <c r="N664" i="1"/>
  <c r="O664" i="1"/>
  <c r="P664" i="1"/>
  <c r="Q664" i="1"/>
  <c r="R664" i="1"/>
  <c r="S664" i="1"/>
  <c r="T664" i="1"/>
  <c r="M665" i="1"/>
  <c r="N665" i="1"/>
  <c r="O665" i="1"/>
  <c r="P665" i="1"/>
  <c r="Q665" i="1"/>
  <c r="R665" i="1"/>
  <c r="S665" i="1"/>
  <c r="T665" i="1"/>
  <c r="M666" i="1"/>
  <c r="N666" i="1"/>
  <c r="O666" i="1"/>
  <c r="P666" i="1"/>
  <c r="Q666" i="1"/>
  <c r="R666" i="1"/>
  <c r="S666" i="1"/>
  <c r="T666" i="1"/>
  <c r="M667" i="1"/>
  <c r="N667" i="1"/>
  <c r="O667" i="1"/>
  <c r="P667" i="1"/>
  <c r="Q667" i="1"/>
  <c r="R667" i="1"/>
  <c r="S667" i="1"/>
  <c r="T667" i="1"/>
  <c r="M668" i="1"/>
  <c r="N668" i="1"/>
  <c r="O668" i="1"/>
  <c r="P668" i="1"/>
  <c r="Q668" i="1"/>
  <c r="R668" i="1"/>
  <c r="S668" i="1"/>
  <c r="T668" i="1"/>
  <c r="M669" i="1"/>
  <c r="N669" i="1"/>
  <c r="O669" i="1"/>
  <c r="P669" i="1"/>
  <c r="Q669" i="1"/>
  <c r="R669" i="1"/>
  <c r="S669" i="1"/>
  <c r="T669" i="1"/>
  <c r="M670" i="1"/>
  <c r="N670" i="1"/>
  <c r="O670" i="1"/>
  <c r="P670" i="1"/>
  <c r="Q670" i="1"/>
  <c r="R670" i="1"/>
  <c r="S670" i="1"/>
  <c r="T670" i="1"/>
  <c r="M671" i="1"/>
  <c r="N671" i="1"/>
  <c r="O671" i="1"/>
  <c r="P671" i="1"/>
  <c r="Q671" i="1"/>
  <c r="R671" i="1"/>
  <c r="S671" i="1"/>
  <c r="T671" i="1"/>
  <c r="M672" i="1"/>
  <c r="N672" i="1"/>
  <c r="O672" i="1"/>
  <c r="P672" i="1"/>
  <c r="Q672" i="1"/>
  <c r="R672" i="1"/>
  <c r="S672" i="1"/>
  <c r="T672" i="1"/>
  <c r="M673" i="1"/>
  <c r="N673" i="1"/>
  <c r="O673" i="1"/>
  <c r="P673" i="1"/>
  <c r="Q673" i="1"/>
  <c r="R673" i="1"/>
  <c r="S673" i="1"/>
  <c r="T673" i="1"/>
  <c r="M674" i="1"/>
  <c r="N674" i="1"/>
  <c r="O674" i="1"/>
  <c r="P674" i="1"/>
  <c r="Q674" i="1"/>
  <c r="R674" i="1"/>
  <c r="S674" i="1"/>
  <c r="T674" i="1"/>
  <c r="M675" i="1"/>
  <c r="N675" i="1"/>
  <c r="O675" i="1"/>
  <c r="P675" i="1"/>
  <c r="Q675" i="1"/>
  <c r="R675" i="1"/>
  <c r="S675" i="1"/>
  <c r="T675" i="1"/>
  <c r="M676" i="1"/>
  <c r="N676" i="1"/>
  <c r="O676" i="1"/>
  <c r="P676" i="1"/>
  <c r="Q676" i="1"/>
  <c r="R676" i="1"/>
  <c r="S676" i="1"/>
  <c r="T676" i="1"/>
  <c r="M677" i="1"/>
  <c r="N677" i="1"/>
  <c r="O677" i="1"/>
  <c r="P677" i="1"/>
  <c r="Q677" i="1"/>
  <c r="R677" i="1"/>
  <c r="S677" i="1"/>
  <c r="T677" i="1"/>
  <c r="M678" i="1"/>
  <c r="N678" i="1"/>
  <c r="O678" i="1"/>
  <c r="P678" i="1"/>
  <c r="Q678" i="1"/>
  <c r="R678" i="1"/>
  <c r="S678" i="1"/>
  <c r="T678" i="1"/>
  <c r="M679" i="1"/>
  <c r="N679" i="1"/>
  <c r="O679" i="1"/>
  <c r="P679" i="1"/>
  <c r="Q679" i="1"/>
  <c r="R679" i="1"/>
  <c r="S679" i="1"/>
  <c r="T679" i="1"/>
  <c r="M680" i="1"/>
  <c r="N680" i="1"/>
  <c r="O680" i="1"/>
  <c r="P680" i="1"/>
  <c r="Q680" i="1"/>
  <c r="R680" i="1"/>
  <c r="S680" i="1"/>
  <c r="T680" i="1"/>
  <c r="M681" i="1"/>
  <c r="N681" i="1"/>
  <c r="O681" i="1"/>
  <c r="P681" i="1"/>
  <c r="Q681" i="1"/>
  <c r="R681" i="1"/>
  <c r="S681" i="1"/>
  <c r="T681" i="1"/>
  <c r="M682" i="1"/>
  <c r="N682" i="1"/>
  <c r="O682" i="1"/>
  <c r="P682" i="1"/>
  <c r="Q682" i="1"/>
  <c r="R682" i="1"/>
  <c r="S682" i="1"/>
  <c r="T682" i="1"/>
  <c r="M683" i="1"/>
  <c r="N683" i="1"/>
  <c r="O683" i="1"/>
  <c r="P683" i="1"/>
  <c r="Q683" i="1"/>
  <c r="R683" i="1"/>
  <c r="S683" i="1"/>
  <c r="T683" i="1"/>
  <c r="M684" i="1"/>
  <c r="N684" i="1"/>
  <c r="O684" i="1"/>
  <c r="P684" i="1"/>
  <c r="Q684" i="1"/>
  <c r="R684" i="1"/>
  <c r="S684" i="1"/>
  <c r="T684" i="1"/>
  <c r="M685" i="1"/>
  <c r="N685" i="1"/>
  <c r="O685" i="1"/>
  <c r="P685" i="1"/>
  <c r="Q685" i="1"/>
  <c r="R685" i="1"/>
  <c r="S685" i="1"/>
  <c r="T685" i="1"/>
  <c r="M686" i="1"/>
  <c r="N686" i="1"/>
  <c r="O686" i="1"/>
  <c r="P686" i="1"/>
  <c r="Q686" i="1"/>
  <c r="R686" i="1"/>
  <c r="S686" i="1"/>
  <c r="T686" i="1"/>
  <c r="M687" i="1"/>
  <c r="N687" i="1"/>
  <c r="O687" i="1"/>
  <c r="P687" i="1"/>
  <c r="Q687" i="1"/>
  <c r="R687" i="1"/>
  <c r="S687" i="1"/>
  <c r="T687" i="1"/>
  <c r="M688" i="1"/>
  <c r="N688" i="1"/>
  <c r="O688" i="1"/>
  <c r="P688" i="1"/>
  <c r="Q688" i="1"/>
  <c r="R688" i="1"/>
  <c r="S688" i="1"/>
  <c r="T688" i="1"/>
  <c r="M689" i="1"/>
  <c r="N689" i="1"/>
  <c r="O689" i="1"/>
  <c r="P689" i="1"/>
  <c r="Q689" i="1"/>
  <c r="R689" i="1"/>
  <c r="S689" i="1"/>
  <c r="T689" i="1"/>
  <c r="M690" i="1"/>
  <c r="N690" i="1"/>
  <c r="O690" i="1"/>
  <c r="P690" i="1"/>
  <c r="Q690" i="1"/>
  <c r="R690" i="1"/>
  <c r="S690" i="1"/>
  <c r="T690" i="1"/>
  <c r="M691" i="1"/>
  <c r="N691" i="1"/>
  <c r="O691" i="1"/>
  <c r="P691" i="1"/>
  <c r="Q691" i="1"/>
  <c r="R691" i="1"/>
  <c r="S691" i="1"/>
  <c r="T691" i="1"/>
  <c r="M692" i="1"/>
  <c r="N692" i="1"/>
  <c r="O692" i="1"/>
  <c r="P692" i="1"/>
  <c r="Q692" i="1"/>
  <c r="R692" i="1"/>
  <c r="S692" i="1"/>
  <c r="T692" i="1"/>
  <c r="M693" i="1"/>
  <c r="N693" i="1"/>
  <c r="O693" i="1"/>
  <c r="P693" i="1"/>
  <c r="Q693" i="1"/>
  <c r="R693" i="1"/>
  <c r="S693" i="1"/>
  <c r="T693" i="1"/>
  <c r="M694" i="1"/>
  <c r="N694" i="1"/>
  <c r="O694" i="1"/>
  <c r="P694" i="1"/>
  <c r="Q694" i="1"/>
  <c r="R694" i="1"/>
  <c r="S694" i="1"/>
  <c r="T694" i="1"/>
  <c r="M695" i="1"/>
  <c r="N695" i="1"/>
  <c r="O695" i="1"/>
  <c r="P695" i="1"/>
  <c r="Q695" i="1"/>
  <c r="R695" i="1"/>
  <c r="S695" i="1"/>
  <c r="T695" i="1"/>
  <c r="M696" i="1"/>
  <c r="N696" i="1"/>
  <c r="O696" i="1"/>
  <c r="P696" i="1"/>
  <c r="Q696" i="1"/>
  <c r="R696" i="1"/>
  <c r="S696" i="1"/>
  <c r="T696" i="1"/>
  <c r="M697" i="1"/>
  <c r="N697" i="1"/>
  <c r="O697" i="1"/>
  <c r="P697" i="1"/>
  <c r="Q697" i="1"/>
  <c r="R697" i="1"/>
  <c r="S697" i="1"/>
  <c r="T697" i="1"/>
  <c r="M698" i="1"/>
  <c r="N698" i="1"/>
  <c r="O698" i="1"/>
  <c r="P698" i="1"/>
  <c r="Q698" i="1"/>
  <c r="R698" i="1"/>
  <c r="S698" i="1"/>
  <c r="T698" i="1"/>
  <c r="M699" i="1"/>
  <c r="N699" i="1"/>
  <c r="O699" i="1"/>
  <c r="P699" i="1"/>
  <c r="Q699" i="1"/>
  <c r="R699" i="1"/>
  <c r="S699" i="1"/>
  <c r="T699" i="1"/>
  <c r="M700" i="1"/>
  <c r="N700" i="1"/>
  <c r="O700" i="1"/>
  <c r="P700" i="1"/>
  <c r="Q700" i="1"/>
  <c r="R700" i="1"/>
  <c r="S700" i="1"/>
  <c r="T700" i="1"/>
  <c r="M701" i="1"/>
  <c r="N701" i="1"/>
  <c r="O701" i="1"/>
  <c r="P701" i="1"/>
  <c r="Q701" i="1"/>
  <c r="R701" i="1"/>
  <c r="S701" i="1"/>
  <c r="T701" i="1"/>
  <c r="M702" i="1"/>
  <c r="N702" i="1"/>
  <c r="O702" i="1"/>
  <c r="P702" i="1"/>
  <c r="Q702" i="1"/>
  <c r="R702" i="1"/>
  <c r="S702" i="1"/>
  <c r="T702" i="1"/>
  <c r="M703" i="1"/>
  <c r="N703" i="1"/>
  <c r="O703" i="1"/>
  <c r="P703" i="1"/>
  <c r="Q703" i="1"/>
  <c r="R703" i="1"/>
  <c r="S703" i="1"/>
  <c r="T703" i="1"/>
  <c r="M704" i="1"/>
  <c r="N704" i="1"/>
  <c r="O704" i="1"/>
  <c r="P704" i="1"/>
  <c r="Q704" i="1"/>
  <c r="R704" i="1"/>
  <c r="S704" i="1"/>
  <c r="T704" i="1"/>
  <c r="M705" i="1"/>
  <c r="N705" i="1"/>
  <c r="O705" i="1"/>
  <c r="P705" i="1"/>
  <c r="Q705" i="1"/>
  <c r="R705" i="1"/>
  <c r="S705" i="1"/>
  <c r="T705" i="1"/>
  <c r="M706" i="1"/>
  <c r="N706" i="1"/>
  <c r="O706" i="1"/>
  <c r="P706" i="1"/>
  <c r="Q706" i="1"/>
  <c r="R706" i="1"/>
  <c r="S706" i="1"/>
  <c r="T706" i="1"/>
  <c r="M707" i="1"/>
  <c r="N707" i="1"/>
  <c r="O707" i="1"/>
  <c r="P707" i="1"/>
  <c r="Q707" i="1"/>
  <c r="R707" i="1"/>
  <c r="S707" i="1"/>
  <c r="T707" i="1"/>
  <c r="M708" i="1"/>
  <c r="N708" i="1"/>
  <c r="O708" i="1"/>
  <c r="P708" i="1"/>
  <c r="Q708" i="1"/>
  <c r="R708" i="1"/>
  <c r="S708" i="1"/>
  <c r="T708" i="1"/>
  <c r="M709" i="1"/>
  <c r="N709" i="1"/>
  <c r="O709" i="1"/>
  <c r="P709" i="1"/>
  <c r="Q709" i="1"/>
  <c r="R709" i="1"/>
  <c r="S709" i="1"/>
  <c r="T709" i="1"/>
  <c r="M710" i="1"/>
  <c r="N710" i="1"/>
  <c r="O710" i="1"/>
  <c r="P710" i="1"/>
  <c r="Q710" i="1"/>
  <c r="R710" i="1"/>
  <c r="S710" i="1"/>
  <c r="T710" i="1"/>
  <c r="M711" i="1"/>
  <c r="N711" i="1"/>
  <c r="O711" i="1"/>
  <c r="P711" i="1"/>
  <c r="Q711" i="1"/>
  <c r="R711" i="1"/>
  <c r="S711" i="1"/>
  <c r="T711" i="1"/>
  <c r="M712" i="1"/>
  <c r="N712" i="1"/>
  <c r="O712" i="1"/>
  <c r="P712" i="1"/>
  <c r="Q712" i="1"/>
  <c r="R712" i="1"/>
  <c r="S712" i="1"/>
  <c r="T712" i="1"/>
  <c r="M713" i="1"/>
  <c r="N713" i="1"/>
  <c r="O713" i="1"/>
  <c r="P713" i="1"/>
  <c r="Q713" i="1"/>
  <c r="R713" i="1"/>
  <c r="S713" i="1"/>
  <c r="T713" i="1"/>
  <c r="M714" i="1"/>
  <c r="N714" i="1"/>
  <c r="O714" i="1"/>
  <c r="P714" i="1"/>
  <c r="Q714" i="1"/>
  <c r="R714" i="1"/>
  <c r="S714" i="1"/>
  <c r="T714" i="1"/>
  <c r="M715" i="1"/>
  <c r="N715" i="1"/>
  <c r="O715" i="1"/>
  <c r="P715" i="1"/>
  <c r="Q715" i="1"/>
  <c r="R715" i="1"/>
  <c r="S715" i="1"/>
  <c r="T715" i="1"/>
  <c r="M716" i="1"/>
  <c r="N716" i="1"/>
  <c r="O716" i="1"/>
  <c r="P716" i="1"/>
  <c r="Q716" i="1"/>
  <c r="R716" i="1"/>
  <c r="S716" i="1"/>
  <c r="T716" i="1"/>
  <c r="M717" i="1"/>
  <c r="N717" i="1"/>
  <c r="O717" i="1"/>
  <c r="P717" i="1"/>
  <c r="Q717" i="1"/>
  <c r="R717" i="1"/>
  <c r="S717" i="1"/>
  <c r="T717" i="1"/>
  <c r="M718" i="1"/>
  <c r="N718" i="1"/>
  <c r="O718" i="1"/>
  <c r="P718" i="1"/>
  <c r="Q718" i="1"/>
  <c r="R718" i="1"/>
  <c r="S718" i="1"/>
  <c r="T718" i="1"/>
  <c r="M719" i="1"/>
  <c r="N719" i="1"/>
  <c r="O719" i="1"/>
  <c r="P719" i="1"/>
  <c r="Q719" i="1"/>
  <c r="R719" i="1"/>
  <c r="S719" i="1"/>
  <c r="T719" i="1"/>
  <c r="M720" i="1"/>
  <c r="N720" i="1"/>
  <c r="O720" i="1"/>
  <c r="P720" i="1"/>
  <c r="Q720" i="1"/>
  <c r="R720" i="1"/>
  <c r="S720" i="1"/>
  <c r="T720" i="1"/>
  <c r="M721" i="1"/>
  <c r="N721" i="1"/>
  <c r="O721" i="1"/>
  <c r="P721" i="1"/>
  <c r="Q721" i="1"/>
  <c r="R721" i="1"/>
  <c r="S721" i="1"/>
  <c r="T721" i="1"/>
  <c r="M722" i="1"/>
  <c r="N722" i="1"/>
  <c r="O722" i="1"/>
  <c r="P722" i="1"/>
  <c r="Q722" i="1"/>
  <c r="R722" i="1"/>
  <c r="S722" i="1"/>
  <c r="T722" i="1"/>
  <c r="M723" i="1"/>
  <c r="N723" i="1"/>
  <c r="O723" i="1"/>
  <c r="P723" i="1"/>
  <c r="Q723" i="1"/>
  <c r="R723" i="1"/>
  <c r="S723" i="1"/>
  <c r="T723" i="1"/>
  <c r="M724" i="1"/>
  <c r="N724" i="1"/>
  <c r="O724" i="1"/>
  <c r="P724" i="1"/>
  <c r="Q724" i="1"/>
  <c r="R724" i="1"/>
  <c r="S724" i="1"/>
  <c r="T724" i="1"/>
  <c r="M725" i="1"/>
  <c r="N725" i="1"/>
  <c r="O725" i="1"/>
  <c r="P725" i="1"/>
  <c r="Q725" i="1"/>
  <c r="R725" i="1"/>
  <c r="S725" i="1"/>
  <c r="T725" i="1"/>
  <c r="M726" i="1"/>
  <c r="N726" i="1"/>
  <c r="O726" i="1"/>
  <c r="P726" i="1"/>
  <c r="Q726" i="1"/>
  <c r="R726" i="1"/>
  <c r="S726" i="1"/>
  <c r="T726" i="1"/>
  <c r="M727" i="1"/>
  <c r="N727" i="1"/>
  <c r="O727" i="1"/>
  <c r="P727" i="1"/>
  <c r="Q727" i="1"/>
  <c r="R727" i="1"/>
  <c r="S727" i="1"/>
  <c r="T727" i="1"/>
  <c r="M728" i="1"/>
  <c r="N728" i="1"/>
  <c r="O728" i="1"/>
  <c r="P728" i="1"/>
  <c r="Q728" i="1"/>
  <c r="R728" i="1"/>
  <c r="S728" i="1"/>
  <c r="T728" i="1"/>
  <c r="M729" i="1"/>
  <c r="N729" i="1"/>
  <c r="O729" i="1"/>
  <c r="P729" i="1"/>
  <c r="Q729" i="1"/>
  <c r="R729" i="1"/>
  <c r="S729" i="1"/>
  <c r="T729" i="1"/>
  <c r="M730" i="1"/>
  <c r="N730" i="1"/>
  <c r="O730" i="1"/>
  <c r="P730" i="1"/>
  <c r="Q730" i="1"/>
  <c r="R730" i="1"/>
  <c r="S730" i="1"/>
  <c r="T730" i="1"/>
  <c r="M731" i="1"/>
  <c r="N731" i="1"/>
  <c r="O731" i="1"/>
  <c r="P731" i="1"/>
  <c r="Q731" i="1"/>
  <c r="R731" i="1"/>
  <c r="S731" i="1"/>
  <c r="T731" i="1"/>
  <c r="M732" i="1"/>
  <c r="N732" i="1"/>
  <c r="O732" i="1"/>
  <c r="P732" i="1"/>
  <c r="Q732" i="1"/>
  <c r="R732" i="1"/>
  <c r="S732" i="1"/>
  <c r="T732" i="1"/>
  <c r="M733" i="1"/>
  <c r="N733" i="1"/>
  <c r="O733" i="1"/>
  <c r="P733" i="1"/>
  <c r="Q733" i="1"/>
  <c r="R733" i="1"/>
  <c r="S733" i="1"/>
  <c r="T733" i="1"/>
  <c r="M734" i="1"/>
  <c r="N734" i="1"/>
  <c r="O734" i="1"/>
  <c r="P734" i="1"/>
  <c r="Q734" i="1"/>
  <c r="R734" i="1"/>
  <c r="S734" i="1"/>
  <c r="T734" i="1"/>
  <c r="M735" i="1"/>
  <c r="N735" i="1"/>
  <c r="O735" i="1"/>
  <c r="P735" i="1"/>
  <c r="Q735" i="1"/>
  <c r="R735" i="1"/>
  <c r="S735" i="1"/>
  <c r="T735" i="1"/>
  <c r="M736" i="1"/>
  <c r="N736" i="1"/>
  <c r="O736" i="1"/>
  <c r="P736" i="1"/>
  <c r="Q736" i="1"/>
  <c r="R736" i="1"/>
  <c r="S736" i="1"/>
  <c r="T736" i="1"/>
  <c r="M737" i="1"/>
  <c r="N737" i="1"/>
  <c r="O737" i="1"/>
  <c r="P737" i="1"/>
  <c r="Q737" i="1"/>
  <c r="R737" i="1"/>
  <c r="S737" i="1"/>
  <c r="T737" i="1"/>
  <c r="M738" i="1"/>
  <c r="N738" i="1"/>
  <c r="O738" i="1"/>
  <c r="P738" i="1"/>
  <c r="Q738" i="1"/>
  <c r="R738" i="1"/>
  <c r="S738" i="1"/>
  <c r="T738" i="1"/>
  <c r="M739" i="1"/>
  <c r="N739" i="1"/>
  <c r="O739" i="1"/>
  <c r="P739" i="1"/>
  <c r="Q739" i="1"/>
  <c r="R739" i="1"/>
  <c r="S739" i="1"/>
  <c r="T739" i="1"/>
  <c r="M740" i="1"/>
  <c r="N740" i="1"/>
  <c r="O740" i="1"/>
  <c r="P740" i="1"/>
  <c r="Q740" i="1"/>
  <c r="R740" i="1"/>
  <c r="S740" i="1"/>
  <c r="T740" i="1"/>
  <c r="M741" i="1"/>
  <c r="N741" i="1"/>
  <c r="O741" i="1"/>
  <c r="P741" i="1"/>
  <c r="Q741" i="1"/>
  <c r="R741" i="1"/>
  <c r="S741" i="1"/>
  <c r="T741" i="1"/>
  <c r="M742" i="1"/>
  <c r="N742" i="1"/>
  <c r="O742" i="1"/>
  <c r="P742" i="1"/>
  <c r="Q742" i="1"/>
  <c r="R742" i="1"/>
  <c r="S742" i="1"/>
  <c r="T742" i="1"/>
  <c r="M743" i="1"/>
  <c r="N743" i="1"/>
  <c r="O743" i="1"/>
  <c r="P743" i="1"/>
  <c r="Q743" i="1"/>
  <c r="R743" i="1"/>
  <c r="S743" i="1"/>
  <c r="T743" i="1"/>
  <c r="M744" i="1"/>
  <c r="N744" i="1"/>
  <c r="O744" i="1"/>
  <c r="P744" i="1"/>
  <c r="Q744" i="1"/>
  <c r="R744" i="1"/>
  <c r="S744" i="1"/>
  <c r="T744" i="1"/>
  <c r="M745" i="1"/>
  <c r="N745" i="1"/>
  <c r="O745" i="1"/>
  <c r="P745" i="1"/>
  <c r="Q745" i="1"/>
  <c r="R745" i="1"/>
  <c r="S745" i="1"/>
  <c r="T745" i="1"/>
  <c r="M746" i="1"/>
  <c r="N746" i="1"/>
  <c r="O746" i="1"/>
  <c r="P746" i="1"/>
  <c r="Q746" i="1"/>
  <c r="R746" i="1"/>
  <c r="S746" i="1"/>
  <c r="T746" i="1"/>
  <c r="M747" i="1"/>
  <c r="N747" i="1"/>
  <c r="O747" i="1"/>
  <c r="P747" i="1"/>
  <c r="Q747" i="1"/>
  <c r="R747" i="1"/>
  <c r="S747" i="1"/>
  <c r="T747" i="1"/>
  <c r="M748" i="1"/>
  <c r="N748" i="1"/>
  <c r="O748" i="1"/>
  <c r="P748" i="1"/>
  <c r="Q748" i="1"/>
  <c r="R748" i="1"/>
  <c r="S748" i="1"/>
  <c r="T748" i="1"/>
  <c r="M749" i="1"/>
  <c r="N749" i="1"/>
  <c r="O749" i="1"/>
  <c r="P749" i="1"/>
  <c r="Q749" i="1"/>
  <c r="R749" i="1"/>
  <c r="S749" i="1"/>
  <c r="T749" i="1"/>
  <c r="M750" i="1"/>
  <c r="N750" i="1"/>
  <c r="O750" i="1"/>
  <c r="P750" i="1"/>
  <c r="Q750" i="1"/>
  <c r="R750" i="1"/>
  <c r="S750" i="1"/>
  <c r="T750" i="1"/>
  <c r="M751" i="1"/>
  <c r="N751" i="1"/>
  <c r="O751" i="1"/>
  <c r="P751" i="1"/>
  <c r="Q751" i="1"/>
  <c r="R751" i="1"/>
  <c r="S751" i="1"/>
  <c r="T751" i="1"/>
  <c r="M752" i="1"/>
  <c r="N752" i="1"/>
  <c r="O752" i="1"/>
  <c r="P752" i="1"/>
  <c r="Q752" i="1"/>
  <c r="R752" i="1"/>
  <c r="S752" i="1"/>
  <c r="T752" i="1"/>
  <c r="M753" i="1"/>
  <c r="N753" i="1"/>
  <c r="O753" i="1"/>
  <c r="P753" i="1"/>
  <c r="Q753" i="1"/>
  <c r="R753" i="1"/>
  <c r="S753" i="1"/>
  <c r="T753" i="1"/>
  <c r="M754" i="1"/>
  <c r="N754" i="1"/>
  <c r="O754" i="1"/>
  <c r="P754" i="1"/>
  <c r="Q754" i="1"/>
  <c r="R754" i="1"/>
  <c r="S754" i="1"/>
  <c r="T754" i="1"/>
  <c r="M755" i="1"/>
  <c r="N755" i="1"/>
  <c r="O755" i="1"/>
  <c r="P755" i="1"/>
  <c r="Q755" i="1"/>
  <c r="R755" i="1"/>
  <c r="S755" i="1"/>
  <c r="T755" i="1"/>
  <c r="M756" i="1"/>
  <c r="N756" i="1"/>
  <c r="O756" i="1"/>
  <c r="P756" i="1"/>
  <c r="Q756" i="1"/>
  <c r="R756" i="1"/>
  <c r="S756" i="1"/>
  <c r="T756" i="1"/>
  <c r="M757" i="1"/>
  <c r="N757" i="1"/>
  <c r="O757" i="1"/>
  <c r="P757" i="1"/>
  <c r="Q757" i="1"/>
  <c r="R757" i="1"/>
  <c r="S757" i="1"/>
  <c r="T757" i="1"/>
  <c r="M758" i="1"/>
  <c r="N758" i="1"/>
  <c r="O758" i="1"/>
  <c r="P758" i="1"/>
  <c r="Q758" i="1"/>
  <c r="R758" i="1"/>
  <c r="S758" i="1"/>
  <c r="T758" i="1"/>
  <c r="M759" i="1"/>
  <c r="N759" i="1"/>
  <c r="O759" i="1"/>
  <c r="P759" i="1"/>
  <c r="Q759" i="1"/>
  <c r="R759" i="1"/>
  <c r="S759" i="1"/>
  <c r="T759" i="1"/>
  <c r="M760" i="1"/>
  <c r="N760" i="1"/>
  <c r="O760" i="1"/>
  <c r="P760" i="1"/>
  <c r="Q760" i="1"/>
  <c r="R760" i="1"/>
  <c r="S760" i="1"/>
  <c r="T760" i="1"/>
  <c r="M761" i="1"/>
  <c r="N761" i="1"/>
  <c r="O761" i="1"/>
  <c r="P761" i="1"/>
  <c r="Q761" i="1"/>
  <c r="R761" i="1"/>
  <c r="S761" i="1"/>
  <c r="T761" i="1"/>
  <c r="M762" i="1"/>
  <c r="N762" i="1"/>
  <c r="O762" i="1"/>
  <c r="P762" i="1"/>
  <c r="Q762" i="1"/>
  <c r="R762" i="1"/>
  <c r="S762" i="1"/>
  <c r="T762" i="1"/>
  <c r="M763" i="1"/>
  <c r="N763" i="1"/>
  <c r="O763" i="1"/>
  <c r="P763" i="1"/>
  <c r="Q763" i="1"/>
  <c r="R763" i="1"/>
  <c r="S763" i="1"/>
  <c r="T763" i="1"/>
  <c r="M764" i="1"/>
  <c r="N764" i="1"/>
  <c r="O764" i="1"/>
  <c r="P764" i="1"/>
  <c r="Q764" i="1"/>
  <c r="R764" i="1"/>
  <c r="S764" i="1"/>
  <c r="T764" i="1"/>
  <c r="M765" i="1"/>
  <c r="N765" i="1"/>
  <c r="O765" i="1"/>
  <c r="P765" i="1"/>
  <c r="Q765" i="1"/>
  <c r="R765" i="1"/>
  <c r="S765" i="1"/>
  <c r="T765" i="1"/>
  <c r="M766" i="1"/>
  <c r="N766" i="1"/>
  <c r="O766" i="1"/>
  <c r="P766" i="1"/>
  <c r="Q766" i="1"/>
  <c r="R766" i="1"/>
  <c r="S766" i="1"/>
  <c r="T766" i="1"/>
  <c r="M767" i="1"/>
  <c r="N767" i="1"/>
  <c r="O767" i="1"/>
  <c r="P767" i="1"/>
  <c r="Q767" i="1"/>
  <c r="R767" i="1"/>
  <c r="S767" i="1"/>
  <c r="T767" i="1"/>
  <c r="M768" i="1"/>
  <c r="N768" i="1"/>
  <c r="O768" i="1"/>
  <c r="P768" i="1"/>
  <c r="Q768" i="1"/>
  <c r="R768" i="1"/>
  <c r="S768" i="1"/>
  <c r="T768" i="1"/>
  <c r="M769" i="1"/>
  <c r="N769" i="1"/>
  <c r="O769" i="1"/>
  <c r="P769" i="1"/>
  <c r="Q769" i="1"/>
  <c r="R769" i="1"/>
  <c r="S769" i="1"/>
  <c r="T769" i="1"/>
  <c r="M770" i="1"/>
  <c r="N770" i="1"/>
  <c r="O770" i="1"/>
  <c r="P770" i="1"/>
  <c r="Q770" i="1"/>
  <c r="R770" i="1"/>
  <c r="S770" i="1"/>
  <c r="T770" i="1"/>
  <c r="M771" i="1"/>
  <c r="N771" i="1"/>
  <c r="O771" i="1"/>
  <c r="P771" i="1"/>
  <c r="Q771" i="1"/>
  <c r="R771" i="1"/>
  <c r="S771" i="1"/>
  <c r="T771" i="1"/>
  <c r="M772" i="1"/>
  <c r="N772" i="1"/>
  <c r="O772" i="1"/>
  <c r="P772" i="1"/>
  <c r="Q772" i="1"/>
  <c r="R772" i="1"/>
  <c r="S772" i="1"/>
  <c r="T772" i="1"/>
  <c r="M773" i="1"/>
  <c r="N773" i="1"/>
  <c r="O773" i="1"/>
  <c r="P773" i="1"/>
  <c r="Q773" i="1"/>
  <c r="R773" i="1"/>
  <c r="S773" i="1"/>
  <c r="T773" i="1"/>
  <c r="M774" i="1"/>
  <c r="N774" i="1"/>
  <c r="O774" i="1"/>
  <c r="P774" i="1"/>
  <c r="Q774" i="1"/>
  <c r="R774" i="1"/>
  <c r="S774" i="1"/>
  <c r="T774" i="1"/>
  <c r="M775" i="1"/>
  <c r="N775" i="1"/>
  <c r="O775" i="1"/>
  <c r="P775" i="1"/>
  <c r="Q775" i="1"/>
  <c r="R775" i="1"/>
  <c r="S775" i="1"/>
  <c r="T775" i="1"/>
  <c r="M776" i="1"/>
  <c r="N776" i="1"/>
  <c r="O776" i="1"/>
  <c r="P776" i="1"/>
  <c r="Q776" i="1"/>
  <c r="R776" i="1"/>
  <c r="S776" i="1"/>
  <c r="T776" i="1"/>
  <c r="M777" i="1"/>
  <c r="N777" i="1"/>
  <c r="O777" i="1"/>
  <c r="P777" i="1"/>
  <c r="Q777" i="1"/>
  <c r="R777" i="1"/>
  <c r="S777" i="1"/>
  <c r="T777" i="1"/>
  <c r="M778" i="1"/>
  <c r="N778" i="1"/>
  <c r="O778" i="1"/>
  <c r="P778" i="1"/>
  <c r="Q778" i="1"/>
  <c r="R778" i="1"/>
  <c r="S778" i="1"/>
  <c r="T778" i="1"/>
  <c r="M779" i="1"/>
  <c r="N779" i="1"/>
  <c r="O779" i="1"/>
  <c r="P779" i="1"/>
  <c r="Q779" i="1"/>
  <c r="R779" i="1"/>
  <c r="S779" i="1"/>
  <c r="T779" i="1"/>
  <c r="M780" i="1"/>
  <c r="N780" i="1"/>
  <c r="O780" i="1"/>
  <c r="P780" i="1"/>
  <c r="Q780" i="1"/>
  <c r="R780" i="1"/>
  <c r="S780" i="1"/>
  <c r="T780" i="1"/>
  <c r="M781" i="1"/>
  <c r="N781" i="1"/>
  <c r="O781" i="1"/>
  <c r="P781" i="1"/>
  <c r="Q781" i="1"/>
  <c r="R781" i="1"/>
  <c r="S781" i="1"/>
  <c r="T781" i="1"/>
  <c r="M782" i="1"/>
  <c r="N782" i="1"/>
  <c r="O782" i="1"/>
  <c r="P782" i="1"/>
  <c r="Q782" i="1"/>
  <c r="R782" i="1"/>
  <c r="S782" i="1"/>
  <c r="T782" i="1"/>
  <c r="M783" i="1"/>
  <c r="N783" i="1"/>
  <c r="O783" i="1"/>
  <c r="P783" i="1"/>
  <c r="Q783" i="1"/>
  <c r="R783" i="1"/>
  <c r="S783" i="1"/>
  <c r="T783" i="1"/>
  <c r="M784" i="1"/>
  <c r="N784" i="1"/>
  <c r="O784" i="1"/>
  <c r="P784" i="1"/>
  <c r="Q784" i="1"/>
  <c r="R784" i="1"/>
  <c r="S784" i="1"/>
  <c r="T784" i="1"/>
  <c r="M785" i="1"/>
  <c r="N785" i="1"/>
  <c r="O785" i="1"/>
  <c r="P785" i="1"/>
  <c r="Q785" i="1"/>
  <c r="R785" i="1"/>
  <c r="S785" i="1"/>
  <c r="T785" i="1"/>
  <c r="M786" i="1"/>
  <c r="N786" i="1"/>
  <c r="O786" i="1"/>
  <c r="P786" i="1"/>
  <c r="Q786" i="1"/>
  <c r="R786" i="1"/>
  <c r="S786" i="1"/>
  <c r="T786" i="1"/>
  <c r="M787" i="1"/>
  <c r="N787" i="1"/>
  <c r="O787" i="1"/>
  <c r="P787" i="1"/>
  <c r="Q787" i="1"/>
  <c r="R787" i="1"/>
  <c r="S787" i="1"/>
  <c r="T787" i="1"/>
  <c r="M788" i="1"/>
  <c r="N788" i="1"/>
  <c r="O788" i="1"/>
  <c r="P788" i="1"/>
  <c r="Q788" i="1"/>
  <c r="R788" i="1"/>
  <c r="S788" i="1"/>
  <c r="T788" i="1"/>
  <c r="M789" i="1"/>
  <c r="N789" i="1"/>
  <c r="O789" i="1"/>
  <c r="P789" i="1"/>
  <c r="Q789" i="1"/>
  <c r="R789" i="1"/>
  <c r="S789" i="1"/>
  <c r="T789" i="1"/>
  <c r="M790" i="1"/>
  <c r="N790" i="1"/>
  <c r="O790" i="1"/>
  <c r="P790" i="1"/>
  <c r="Q790" i="1"/>
  <c r="R790" i="1"/>
  <c r="S790" i="1"/>
  <c r="T790" i="1"/>
  <c r="M791" i="1"/>
  <c r="N791" i="1"/>
  <c r="O791" i="1"/>
  <c r="P791" i="1"/>
  <c r="Q791" i="1"/>
  <c r="R791" i="1"/>
  <c r="S791" i="1"/>
  <c r="T791" i="1"/>
  <c r="M792" i="1"/>
  <c r="N792" i="1"/>
  <c r="O792" i="1"/>
  <c r="P792" i="1"/>
  <c r="Q792" i="1"/>
  <c r="R792" i="1"/>
  <c r="S792" i="1"/>
  <c r="T792" i="1"/>
  <c r="M793" i="1"/>
  <c r="N793" i="1"/>
  <c r="O793" i="1"/>
  <c r="P793" i="1"/>
  <c r="Q793" i="1"/>
  <c r="R793" i="1"/>
  <c r="S793" i="1"/>
  <c r="T793" i="1"/>
  <c r="M794" i="1"/>
  <c r="N794" i="1"/>
  <c r="O794" i="1"/>
  <c r="P794" i="1"/>
  <c r="Q794" i="1"/>
  <c r="R794" i="1"/>
  <c r="S794" i="1"/>
  <c r="T794" i="1"/>
  <c r="M795" i="1"/>
  <c r="N795" i="1"/>
  <c r="O795" i="1"/>
  <c r="P795" i="1"/>
  <c r="Q795" i="1"/>
  <c r="R795" i="1"/>
  <c r="S795" i="1"/>
  <c r="T795" i="1"/>
  <c r="M796" i="1"/>
  <c r="N796" i="1"/>
  <c r="O796" i="1"/>
  <c r="P796" i="1"/>
  <c r="Q796" i="1"/>
  <c r="R796" i="1"/>
  <c r="S796" i="1"/>
  <c r="T796" i="1"/>
  <c r="M797" i="1"/>
  <c r="N797" i="1"/>
  <c r="O797" i="1"/>
  <c r="P797" i="1"/>
  <c r="Q797" i="1"/>
  <c r="R797" i="1"/>
  <c r="S797" i="1"/>
  <c r="T797" i="1"/>
  <c r="M798" i="1"/>
  <c r="N798" i="1"/>
  <c r="O798" i="1"/>
  <c r="P798" i="1"/>
  <c r="Q798" i="1"/>
  <c r="R798" i="1"/>
  <c r="S798" i="1"/>
  <c r="T798" i="1"/>
  <c r="M799" i="1"/>
  <c r="N799" i="1"/>
  <c r="O799" i="1"/>
  <c r="P799" i="1"/>
  <c r="Q799" i="1"/>
  <c r="R799" i="1"/>
  <c r="S799" i="1"/>
  <c r="T799" i="1"/>
  <c r="M800" i="1"/>
  <c r="N800" i="1"/>
  <c r="O800" i="1"/>
  <c r="P800" i="1"/>
  <c r="Q800" i="1"/>
  <c r="R800" i="1"/>
  <c r="S800" i="1"/>
  <c r="T800" i="1"/>
  <c r="M801" i="1"/>
  <c r="N801" i="1"/>
  <c r="O801" i="1"/>
  <c r="P801" i="1"/>
  <c r="Q801" i="1"/>
  <c r="R801" i="1"/>
  <c r="S801" i="1"/>
  <c r="T801" i="1"/>
  <c r="M802" i="1"/>
  <c r="N802" i="1"/>
  <c r="O802" i="1"/>
  <c r="P802" i="1"/>
  <c r="Q802" i="1"/>
  <c r="R802" i="1"/>
  <c r="S802" i="1"/>
  <c r="T802" i="1"/>
  <c r="M803" i="1"/>
  <c r="N803" i="1"/>
  <c r="O803" i="1"/>
  <c r="P803" i="1"/>
  <c r="Q803" i="1"/>
  <c r="R803" i="1"/>
  <c r="S803" i="1"/>
  <c r="T803" i="1"/>
  <c r="M804" i="1"/>
  <c r="N804" i="1"/>
  <c r="O804" i="1"/>
  <c r="P804" i="1"/>
  <c r="Q804" i="1"/>
  <c r="R804" i="1"/>
  <c r="S804" i="1"/>
  <c r="T804" i="1"/>
  <c r="M805" i="1"/>
  <c r="N805" i="1"/>
  <c r="O805" i="1"/>
  <c r="P805" i="1"/>
  <c r="Q805" i="1"/>
  <c r="R805" i="1"/>
  <c r="S805" i="1"/>
  <c r="T805" i="1"/>
  <c r="M806" i="1"/>
  <c r="N806" i="1"/>
  <c r="O806" i="1"/>
  <c r="P806" i="1"/>
  <c r="Q806" i="1"/>
  <c r="R806" i="1"/>
  <c r="S806" i="1"/>
  <c r="T806" i="1"/>
  <c r="M807" i="1"/>
  <c r="N807" i="1"/>
  <c r="O807" i="1"/>
  <c r="P807" i="1"/>
  <c r="Q807" i="1"/>
  <c r="R807" i="1"/>
  <c r="S807" i="1"/>
  <c r="T807" i="1"/>
  <c r="M808" i="1"/>
  <c r="N808" i="1"/>
  <c r="O808" i="1"/>
  <c r="P808" i="1"/>
  <c r="Q808" i="1"/>
  <c r="R808" i="1"/>
  <c r="S808" i="1"/>
  <c r="T808" i="1"/>
  <c r="M809" i="1"/>
  <c r="N809" i="1"/>
  <c r="O809" i="1"/>
  <c r="P809" i="1"/>
  <c r="Q809" i="1"/>
  <c r="R809" i="1"/>
  <c r="S809" i="1"/>
  <c r="T809" i="1"/>
  <c r="M810" i="1"/>
  <c r="N810" i="1"/>
  <c r="O810" i="1"/>
  <c r="P810" i="1"/>
  <c r="Q810" i="1"/>
  <c r="R810" i="1"/>
  <c r="S810" i="1"/>
  <c r="T810" i="1"/>
  <c r="M811" i="1"/>
  <c r="N811" i="1"/>
  <c r="O811" i="1"/>
  <c r="P811" i="1"/>
  <c r="Q811" i="1"/>
  <c r="R811" i="1"/>
  <c r="S811" i="1"/>
  <c r="T811" i="1"/>
  <c r="M812" i="1"/>
  <c r="N812" i="1"/>
  <c r="O812" i="1"/>
  <c r="P812" i="1"/>
  <c r="Q812" i="1"/>
  <c r="R812" i="1"/>
  <c r="S812" i="1"/>
  <c r="T812" i="1"/>
  <c r="M813" i="1"/>
  <c r="N813" i="1"/>
  <c r="O813" i="1"/>
  <c r="P813" i="1"/>
  <c r="Q813" i="1"/>
  <c r="R813" i="1"/>
  <c r="S813" i="1"/>
  <c r="T813" i="1"/>
  <c r="M814" i="1"/>
  <c r="N814" i="1"/>
  <c r="O814" i="1"/>
  <c r="P814" i="1"/>
  <c r="Q814" i="1"/>
  <c r="R814" i="1"/>
  <c r="S814" i="1"/>
  <c r="T814" i="1"/>
  <c r="M815" i="1"/>
  <c r="N815" i="1"/>
  <c r="O815" i="1"/>
  <c r="P815" i="1"/>
  <c r="Q815" i="1"/>
  <c r="R815" i="1"/>
  <c r="S815" i="1"/>
  <c r="T815" i="1"/>
  <c r="M816" i="1"/>
  <c r="N816" i="1"/>
  <c r="O816" i="1"/>
  <c r="P816" i="1"/>
  <c r="Q816" i="1"/>
  <c r="R816" i="1"/>
  <c r="S816" i="1"/>
  <c r="T816" i="1"/>
  <c r="M817" i="1"/>
  <c r="N817" i="1"/>
  <c r="O817" i="1"/>
  <c r="P817" i="1"/>
  <c r="Q817" i="1"/>
  <c r="R817" i="1"/>
  <c r="S817" i="1"/>
  <c r="T817" i="1"/>
  <c r="M818" i="1"/>
  <c r="N818" i="1"/>
  <c r="O818" i="1"/>
  <c r="P818" i="1"/>
  <c r="Q818" i="1"/>
  <c r="R818" i="1"/>
  <c r="S818" i="1"/>
  <c r="T818" i="1"/>
  <c r="M819" i="1"/>
  <c r="N819" i="1"/>
  <c r="O819" i="1"/>
  <c r="P819" i="1"/>
  <c r="Q819" i="1"/>
  <c r="R819" i="1"/>
  <c r="S819" i="1"/>
  <c r="T819" i="1"/>
  <c r="M820" i="1"/>
  <c r="N820" i="1"/>
  <c r="O820" i="1"/>
  <c r="P820" i="1"/>
  <c r="Q820" i="1"/>
  <c r="R820" i="1"/>
  <c r="S820" i="1"/>
  <c r="T820" i="1"/>
  <c r="M821" i="1"/>
  <c r="N821" i="1"/>
  <c r="O821" i="1"/>
  <c r="P821" i="1"/>
  <c r="Q821" i="1"/>
  <c r="R821" i="1"/>
  <c r="S821" i="1"/>
  <c r="T821" i="1"/>
  <c r="M822" i="1"/>
  <c r="N822" i="1"/>
  <c r="O822" i="1"/>
  <c r="P822" i="1"/>
  <c r="Q822" i="1"/>
  <c r="R822" i="1"/>
  <c r="S822" i="1"/>
  <c r="T822" i="1"/>
  <c r="M823" i="1"/>
  <c r="N823" i="1"/>
  <c r="O823" i="1"/>
  <c r="P823" i="1"/>
  <c r="Q823" i="1"/>
  <c r="R823" i="1"/>
  <c r="S823" i="1"/>
  <c r="T823" i="1"/>
  <c r="M824" i="1"/>
  <c r="N824" i="1"/>
  <c r="O824" i="1"/>
  <c r="P824" i="1"/>
  <c r="Q824" i="1"/>
  <c r="R824" i="1"/>
  <c r="S824" i="1"/>
  <c r="T824" i="1"/>
  <c r="M825" i="1"/>
  <c r="N825" i="1"/>
  <c r="O825" i="1"/>
  <c r="P825" i="1"/>
  <c r="Q825" i="1"/>
  <c r="R825" i="1"/>
  <c r="S825" i="1"/>
  <c r="T825" i="1"/>
  <c r="M826" i="1"/>
  <c r="N826" i="1"/>
  <c r="O826" i="1"/>
  <c r="P826" i="1"/>
  <c r="Q826" i="1"/>
  <c r="R826" i="1"/>
  <c r="S826" i="1"/>
  <c r="T826" i="1"/>
  <c r="M827" i="1"/>
  <c r="N827" i="1"/>
  <c r="O827" i="1"/>
  <c r="P827" i="1"/>
  <c r="Q827" i="1"/>
  <c r="R827" i="1"/>
  <c r="S827" i="1"/>
  <c r="T827" i="1"/>
  <c r="M828" i="1"/>
  <c r="N828" i="1"/>
  <c r="O828" i="1"/>
  <c r="P828" i="1"/>
  <c r="Q828" i="1"/>
  <c r="R828" i="1"/>
  <c r="S828" i="1"/>
  <c r="T828" i="1"/>
  <c r="M829" i="1"/>
  <c r="N829" i="1"/>
  <c r="O829" i="1"/>
  <c r="P829" i="1"/>
  <c r="Q829" i="1"/>
  <c r="R829" i="1"/>
  <c r="S829" i="1"/>
  <c r="T829" i="1"/>
  <c r="M830" i="1"/>
  <c r="N830" i="1"/>
  <c r="O830" i="1"/>
  <c r="P830" i="1"/>
  <c r="Q830" i="1"/>
  <c r="R830" i="1"/>
  <c r="S830" i="1"/>
  <c r="T830" i="1"/>
  <c r="M831" i="1"/>
  <c r="N831" i="1"/>
  <c r="O831" i="1"/>
  <c r="P831" i="1"/>
  <c r="Q831" i="1"/>
  <c r="R831" i="1"/>
  <c r="S831" i="1"/>
  <c r="T831" i="1"/>
  <c r="M832" i="1"/>
  <c r="N832" i="1"/>
  <c r="O832" i="1"/>
  <c r="P832" i="1"/>
  <c r="Q832" i="1"/>
  <c r="R832" i="1"/>
  <c r="S832" i="1"/>
  <c r="T832" i="1"/>
  <c r="M833" i="1"/>
  <c r="N833" i="1"/>
  <c r="O833" i="1"/>
  <c r="P833" i="1"/>
  <c r="Q833" i="1"/>
  <c r="R833" i="1"/>
  <c r="S833" i="1"/>
  <c r="T833" i="1"/>
  <c r="M834" i="1"/>
  <c r="N834" i="1"/>
  <c r="O834" i="1"/>
  <c r="P834" i="1"/>
  <c r="Q834" i="1"/>
  <c r="R834" i="1"/>
  <c r="S834" i="1"/>
  <c r="T834" i="1"/>
  <c r="M835" i="1"/>
  <c r="N835" i="1"/>
  <c r="O835" i="1"/>
  <c r="P835" i="1"/>
  <c r="Q835" i="1"/>
  <c r="R835" i="1"/>
  <c r="S835" i="1"/>
  <c r="T835" i="1"/>
  <c r="M836" i="1"/>
  <c r="N836" i="1"/>
  <c r="O836" i="1"/>
  <c r="P836" i="1"/>
  <c r="Q836" i="1"/>
  <c r="R836" i="1"/>
  <c r="S836" i="1"/>
  <c r="T836" i="1"/>
  <c r="M837" i="1"/>
  <c r="N837" i="1"/>
  <c r="O837" i="1"/>
  <c r="P837" i="1"/>
  <c r="Q837" i="1"/>
  <c r="R837" i="1"/>
  <c r="S837" i="1"/>
  <c r="T837" i="1"/>
  <c r="M838" i="1"/>
  <c r="N838" i="1"/>
  <c r="O838" i="1"/>
  <c r="P838" i="1"/>
  <c r="Q838" i="1"/>
  <c r="R838" i="1"/>
  <c r="S838" i="1"/>
  <c r="T838" i="1"/>
  <c r="M839" i="1"/>
  <c r="N839" i="1"/>
  <c r="O839" i="1"/>
  <c r="P839" i="1"/>
  <c r="Q839" i="1"/>
  <c r="R839" i="1"/>
  <c r="S839" i="1"/>
  <c r="T839" i="1"/>
  <c r="M840" i="1"/>
  <c r="N840" i="1"/>
  <c r="O840" i="1"/>
  <c r="P840" i="1"/>
  <c r="Q840" i="1"/>
  <c r="R840" i="1"/>
  <c r="S840" i="1"/>
  <c r="T840" i="1"/>
  <c r="M841" i="1"/>
  <c r="N841" i="1"/>
  <c r="O841" i="1"/>
  <c r="P841" i="1"/>
  <c r="Q841" i="1"/>
  <c r="R841" i="1"/>
  <c r="S841" i="1"/>
  <c r="T841" i="1"/>
  <c r="M842" i="1"/>
  <c r="N842" i="1"/>
  <c r="O842" i="1"/>
  <c r="P842" i="1"/>
  <c r="Q842" i="1"/>
  <c r="R842" i="1"/>
  <c r="S842" i="1"/>
  <c r="T842" i="1"/>
  <c r="M843" i="1"/>
  <c r="N843" i="1"/>
  <c r="O843" i="1"/>
  <c r="P843" i="1"/>
  <c r="Q843" i="1"/>
  <c r="R843" i="1"/>
  <c r="S843" i="1"/>
  <c r="T843" i="1"/>
  <c r="M844" i="1"/>
  <c r="N844" i="1"/>
  <c r="O844" i="1"/>
  <c r="P844" i="1"/>
  <c r="Q844" i="1"/>
  <c r="R844" i="1"/>
  <c r="S844" i="1"/>
  <c r="T844" i="1"/>
  <c r="M845" i="1"/>
  <c r="N845" i="1"/>
  <c r="O845" i="1"/>
  <c r="P845" i="1"/>
  <c r="Q845" i="1"/>
  <c r="R845" i="1"/>
  <c r="S845" i="1"/>
  <c r="T845" i="1"/>
  <c r="M846" i="1"/>
  <c r="N846" i="1"/>
  <c r="O846" i="1"/>
  <c r="P846" i="1"/>
  <c r="Q846" i="1"/>
  <c r="R846" i="1"/>
  <c r="S846" i="1"/>
  <c r="T846" i="1"/>
  <c r="M847" i="1"/>
  <c r="N847" i="1"/>
  <c r="O847" i="1"/>
  <c r="P847" i="1"/>
  <c r="Q847" i="1"/>
  <c r="R847" i="1"/>
  <c r="S847" i="1"/>
  <c r="T847" i="1"/>
  <c r="M848" i="1"/>
  <c r="N848" i="1"/>
  <c r="O848" i="1"/>
  <c r="P848" i="1"/>
  <c r="Q848" i="1"/>
  <c r="R848" i="1"/>
  <c r="S848" i="1"/>
  <c r="T848" i="1"/>
  <c r="M849" i="1"/>
  <c r="N849" i="1"/>
  <c r="O849" i="1"/>
  <c r="P849" i="1"/>
  <c r="Q849" i="1"/>
  <c r="R849" i="1"/>
  <c r="S849" i="1"/>
  <c r="T849" i="1"/>
  <c r="M850" i="1"/>
  <c r="N850" i="1"/>
  <c r="O850" i="1"/>
  <c r="P850" i="1"/>
  <c r="Q850" i="1"/>
  <c r="R850" i="1"/>
  <c r="S850" i="1"/>
  <c r="T850" i="1"/>
  <c r="M851" i="1"/>
  <c r="N851" i="1"/>
  <c r="O851" i="1"/>
  <c r="P851" i="1"/>
  <c r="Q851" i="1"/>
  <c r="R851" i="1"/>
  <c r="S851" i="1"/>
  <c r="T851" i="1"/>
  <c r="M852" i="1"/>
  <c r="N852" i="1"/>
  <c r="O852" i="1"/>
  <c r="P852" i="1"/>
  <c r="Q852" i="1"/>
  <c r="R852" i="1"/>
  <c r="S852" i="1"/>
  <c r="T852" i="1"/>
  <c r="M853" i="1"/>
  <c r="N853" i="1"/>
  <c r="O853" i="1"/>
  <c r="P853" i="1"/>
  <c r="Q853" i="1"/>
  <c r="R853" i="1"/>
  <c r="S853" i="1"/>
  <c r="T853" i="1"/>
  <c r="M854" i="1"/>
  <c r="N854" i="1"/>
  <c r="O854" i="1"/>
  <c r="P854" i="1"/>
  <c r="Q854" i="1"/>
  <c r="R854" i="1"/>
  <c r="S854" i="1"/>
  <c r="T854" i="1"/>
  <c r="M855" i="1"/>
  <c r="N855" i="1"/>
  <c r="O855" i="1"/>
  <c r="P855" i="1"/>
  <c r="Q855" i="1"/>
  <c r="R855" i="1"/>
  <c r="S855" i="1"/>
  <c r="T855" i="1"/>
  <c r="M856" i="1"/>
  <c r="N856" i="1"/>
  <c r="O856" i="1"/>
  <c r="P856" i="1"/>
  <c r="Q856" i="1"/>
  <c r="R856" i="1"/>
  <c r="S856" i="1"/>
  <c r="T856" i="1"/>
  <c r="M857" i="1"/>
  <c r="N857" i="1"/>
  <c r="O857" i="1"/>
  <c r="P857" i="1"/>
  <c r="Q857" i="1"/>
  <c r="R857" i="1"/>
  <c r="S857" i="1"/>
  <c r="T857" i="1"/>
  <c r="M858" i="1"/>
  <c r="N858" i="1"/>
  <c r="O858" i="1"/>
  <c r="P858" i="1"/>
  <c r="Q858" i="1"/>
  <c r="R858" i="1"/>
  <c r="S858" i="1"/>
  <c r="T858" i="1"/>
  <c r="M859" i="1"/>
  <c r="N859" i="1"/>
  <c r="O859" i="1"/>
  <c r="P859" i="1"/>
  <c r="Q859" i="1"/>
  <c r="R859" i="1"/>
  <c r="S859" i="1"/>
  <c r="T859" i="1"/>
  <c r="M860" i="1"/>
  <c r="N860" i="1"/>
  <c r="O860" i="1"/>
  <c r="P860" i="1"/>
  <c r="Q860" i="1"/>
  <c r="R860" i="1"/>
  <c r="S860" i="1"/>
  <c r="T860" i="1"/>
  <c r="M861" i="1"/>
  <c r="N861" i="1"/>
  <c r="O861" i="1"/>
  <c r="P861" i="1"/>
  <c r="Q861" i="1"/>
  <c r="R861" i="1"/>
  <c r="S861" i="1"/>
  <c r="T861" i="1"/>
  <c r="M862" i="1"/>
  <c r="N862" i="1"/>
  <c r="O862" i="1"/>
  <c r="P862" i="1"/>
  <c r="Q862" i="1"/>
  <c r="R862" i="1"/>
  <c r="S862" i="1"/>
  <c r="T862" i="1"/>
  <c r="M863" i="1"/>
  <c r="N863" i="1"/>
  <c r="O863" i="1"/>
  <c r="P863" i="1"/>
  <c r="Q863" i="1"/>
  <c r="R863" i="1"/>
  <c r="S863" i="1"/>
  <c r="T863" i="1"/>
  <c r="M864" i="1"/>
  <c r="N864" i="1"/>
  <c r="O864" i="1"/>
  <c r="P864" i="1"/>
  <c r="Q864" i="1"/>
  <c r="R864" i="1"/>
  <c r="S864" i="1"/>
  <c r="T864" i="1"/>
  <c r="M865" i="1"/>
  <c r="N865" i="1"/>
  <c r="O865" i="1"/>
  <c r="P865" i="1"/>
  <c r="Q865" i="1"/>
  <c r="R865" i="1"/>
  <c r="S865" i="1"/>
  <c r="T865" i="1"/>
  <c r="M866" i="1"/>
  <c r="N866" i="1"/>
  <c r="O866" i="1"/>
  <c r="P866" i="1"/>
  <c r="Q866" i="1"/>
  <c r="R866" i="1"/>
  <c r="S866" i="1"/>
  <c r="T866" i="1"/>
  <c r="M867" i="1"/>
  <c r="N867" i="1"/>
  <c r="O867" i="1"/>
  <c r="P867" i="1"/>
  <c r="Q867" i="1"/>
  <c r="R867" i="1"/>
  <c r="S867" i="1"/>
  <c r="T867" i="1"/>
  <c r="M868" i="1"/>
  <c r="N868" i="1"/>
  <c r="O868" i="1"/>
  <c r="P868" i="1"/>
  <c r="Q868" i="1"/>
  <c r="R868" i="1"/>
  <c r="S868" i="1"/>
  <c r="T868" i="1"/>
  <c r="M869" i="1"/>
  <c r="N869" i="1"/>
  <c r="O869" i="1"/>
  <c r="P869" i="1"/>
  <c r="Q869" i="1"/>
  <c r="R869" i="1"/>
  <c r="S869" i="1"/>
  <c r="T869" i="1"/>
  <c r="M870" i="1"/>
  <c r="N870" i="1"/>
  <c r="O870" i="1"/>
  <c r="P870" i="1"/>
  <c r="Q870" i="1"/>
  <c r="R870" i="1"/>
  <c r="S870" i="1"/>
  <c r="T870" i="1"/>
  <c r="M871" i="1"/>
  <c r="N871" i="1"/>
  <c r="O871" i="1"/>
  <c r="P871" i="1"/>
  <c r="Q871" i="1"/>
  <c r="R871" i="1"/>
  <c r="S871" i="1"/>
  <c r="T871" i="1"/>
  <c r="M872" i="1"/>
  <c r="N872" i="1"/>
  <c r="O872" i="1"/>
  <c r="P872" i="1"/>
  <c r="Q872" i="1"/>
  <c r="R872" i="1"/>
  <c r="S872" i="1"/>
  <c r="T872" i="1"/>
  <c r="M873" i="1"/>
  <c r="N873" i="1"/>
  <c r="O873" i="1"/>
  <c r="P873" i="1"/>
  <c r="Q873" i="1"/>
  <c r="R873" i="1"/>
  <c r="S873" i="1"/>
  <c r="T873" i="1"/>
  <c r="M874" i="1"/>
  <c r="N874" i="1"/>
  <c r="O874" i="1"/>
  <c r="P874" i="1"/>
  <c r="Q874" i="1"/>
  <c r="R874" i="1"/>
  <c r="S874" i="1"/>
  <c r="T874" i="1"/>
  <c r="M875" i="1"/>
  <c r="N875" i="1"/>
  <c r="O875" i="1"/>
  <c r="P875" i="1"/>
  <c r="Q875" i="1"/>
  <c r="R875" i="1"/>
  <c r="S875" i="1"/>
  <c r="T875" i="1"/>
  <c r="M876" i="1"/>
  <c r="N876" i="1"/>
  <c r="O876" i="1"/>
  <c r="P876" i="1"/>
  <c r="Q876" i="1"/>
  <c r="R876" i="1"/>
  <c r="S876" i="1"/>
  <c r="T876" i="1"/>
  <c r="M877" i="1"/>
  <c r="N877" i="1"/>
  <c r="O877" i="1"/>
  <c r="P877" i="1"/>
  <c r="Q877" i="1"/>
  <c r="R877" i="1"/>
  <c r="S877" i="1"/>
  <c r="T877" i="1"/>
  <c r="M878" i="1"/>
  <c r="N878" i="1"/>
  <c r="O878" i="1"/>
  <c r="P878" i="1"/>
  <c r="Q878" i="1"/>
  <c r="R878" i="1"/>
  <c r="S878" i="1"/>
  <c r="T878" i="1"/>
  <c r="M879" i="1"/>
  <c r="N879" i="1"/>
  <c r="O879" i="1"/>
  <c r="P879" i="1"/>
  <c r="Q879" i="1"/>
  <c r="R879" i="1"/>
  <c r="S879" i="1"/>
  <c r="T879" i="1"/>
  <c r="M880" i="1"/>
  <c r="N880" i="1"/>
  <c r="O880" i="1"/>
  <c r="P880" i="1"/>
  <c r="Q880" i="1"/>
  <c r="R880" i="1"/>
  <c r="S880" i="1"/>
  <c r="T880" i="1"/>
  <c r="M881" i="1"/>
  <c r="N881" i="1"/>
  <c r="O881" i="1"/>
  <c r="P881" i="1"/>
  <c r="Q881" i="1"/>
  <c r="R881" i="1"/>
  <c r="S881" i="1"/>
  <c r="T881" i="1"/>
  <c r="M882" i="1"/>
  <c r="N882" i="1"/>
  <c r="O882" i="1"/>
  <c r="P882" i="1"/>
  <c r="Q882" i="1"/>
  <c r="R882" i="1"/>
  <c r="S882" i="1"/>
  <c r="T882" i="1"/>
  <c r="M883" i="1"/>
  <c r="N883" i="1"/>
  <c r="O883" i="1"/>
  <c r="P883" i="1"/>
  <c r="Q883" i="1"/>
  <c r="R883" i="1"/>
  <c r="S883" i="1"/>
  <c r="T883" i="1"/>
  <c r="M884" i="1"/>
  <c r="N884" i="1"/>
  <c r="O884" i="1"/>
  <c r="P884" i="1"/>
  <c r="Q884" i="1"/>
  <c r="R884" i="1"/>
  <c r="S884" i="1"/>
  <c r="T884" i="1"/>
  <c r="M885" i="1"/>
  <c r="N885" i="1"/>
  <c r="O885" i="1"/>
  <c r="P885" i="1"/>
  <c r="Q885" i="1"/>
  <c r="R885" i="1"/>
  <c r="S885" i="1"/>
  <c r="T885" i="1"/>
  <c r="M886" i="1"/>
  <c r="N886" i="1"/>
  <c r="O886" i="1"/>
  <c r="P886" i="1"/>
  <c r="Q886" i="1"/>
  <c r="R886" i="1"/>
  <c r="S886" i="1"/>
  <c r="T886" i="1"/>
  <c r="M887" i="1"/>
  <c r="N887" i="1"/>
  <c r="O887" i="1"/>
  <c r="P887" i="1"/>
  <c r="Q887" i="1"/>
  <c r="R887" i="1"/>
  <c r="S887" i="1"/>
  <c r="T887" i="1"/>
  <c r="M888" i="1"/>
  <c r="N888" i="1"/>
  <c r="O888" i="1"/>
  <c r="P888" i="1"/>
  <c r="Q888" i="1"/>
  <c r="R888" i="1"/>
  <c r="S888" i="1"/>
  <c r="T888" i="1"/>
  <c r="M889" i="1"/>
  <c r="N889" i="1"/>
  <c r="O889" i="1"/>
  <c r="P889" i="1"/>
  <c r="Q889" i="1"/>
  <c r="R889" i="1"/>
  <c r="S889" i="1"/>
  <c r="T889" i="1"/>
  <c r="M890" i="1"/>
  <c r="N890" i="1"/>
  <c r="O890" i="1"/>
  <c r="P890" i="1"/>
  <c r="Q890" i="1"/>
  <c r="R890" i="1"/>
  <c r="S890" i="1"/>
  <c r="T890" i="1"/>
  <c r="M891" i="1"/>
  <c r="N891" i="1"/>
  <c r="O891" i="1"/>
  <c r="P891" i="1"/>
  <c r="Q891" i="1"/>
  <c r="R891" i="1"/>
  <c r="S891" i="1"/>
  <c r="T891" i="1"/>
  <c r="M892" i="1"/>
  <c r="N892" i="1"/>
  <c r="O892" i="1"/>
  <c r="P892" i="1"/>
  <c r="Q892" i="1"/>
  <c r="R892" i="1"/>
  <c r="S892" i="1"/>
  <c r="T892" i="1"/>
  <c r="M893" i="1"/>
  <c r="N893" i="1"/>
  <c r="O893" i="1"/>
  <c r="P893" i="1"/>
  <c r="Q893" i="1"/>
  <c r="R893" i="1"/>
  <c r="S893" i="1"/>
  <c r="T893" i="1"/>
  <c r="M894" i="1"/>
  <c r="N894" i="1"/>
  <c r="O894" i="1"/>
  <c r="P894" i="1"/>
  <c r="Q894" i="1"/>
  <c r="R894" i="1"/>
  <c r="S894" i="1"/>
  <c r="T894" i="1"/>
  <c r="M895" i="1"/>
  <c r="N895" i="1"/>
  <c r="O895" i="1"/>
  <c r="P895" i="1"/>
  <c r="Q895" i="1"/>
  <c r="R895" i="1"/>
  <c r="S895" i="1"/>
  <c r="T895" i="1"/>
  <c r="M896" i="1"/>
  <c r="N896" i="1"/>
  <c r="O896" i="1"/>
  <c r="P896" i="1"/>
  <c r="Q896" i="1"/>
  <c r="R896" i="1"/>
  <c r="S896" i="1"/>
  <c r="T896" i="1"/>
  <c r="M897" i="1"/>
  <c r="N897" i="1"/>
  <c r="O897" i="1"/>
  <c r="P897" i="1"/>
  <c r="Q897" i="1"/>
  <c r="R897" i="1"/>
  <c r="S897" i="1"/>
  <c r="T897" i="1"/>
  <c r="M898" i="1"/>
  <c r="N898" i="1"/>
  <c r="O898" i="1"/>
  <c r="P898" i="1"/>
  <c r="Q898" i="1"/>
  <c r="R898" i="1"/>
  <c r="S898" i="1"/>
  <c r="T898" i="1"/>
  <c r="M899" i="1"/>
  <c r="N899" i="1"/>
  <c r="O899" i="1"/>
  <c r="P899" i="1"/>
  <c r="Q899" i="1"/>
  <c r="R899" i="1"/>
  <c r="S899" i="1"/>
  <c r="T899" i="1"/>
  <c r="M900" i="1"/>
  <c r="N900" i="1"/>
  <c r="O900" i="1"/>
  <c r="P900" i="1"/>
  <c r="Q900" i="1"/>
  <c r="R900" i="1"/>
  <c r="S900" i="1"/>
  <c r="T900" i="1"/>
  <c r="M901" i="1"/>
  <c r="N901" i="1"/>
  <c r="O901" i="1"/>
  <c r="P901" i="1"/>
  <c r="Q901" i="1"/>
  <c r="R901" i="1"/>
  <c r="S901" i="1"/>
  <c r="T901" i="1"/>
  <c r="M902" i="1"/>
  <c r="N902" i="1"/>
  <c r="O902" i="1"/>
  <c r="P902" i="1"/>
  <c r="Q902" i="1"/>
  <c r="R902" i="1"/>
  <c r="S902" i="1"/>
  <c r="T902" i="1"/>
  <c r="M903" i="1"/>
  <c r="N903" i="1"/>
  <c r="O903" i="1"/>
  <c r="P903" i="1"/>
  <c r="Q903" i="1"/>
  <c r="R903" i="1"/>
  <c r="S903" i="1"/>
  <c r="T903" i="1"/>
  <c r="M904" i="1"/>
  <c r="N904" i="1"/>
  <c r="O904" i="1"/>
  <c r="P904" i="1"/>
  <c r="Q904" i="1"/>
  <c r="R904" i="1"/>
  <c r="S904" i="1"/>
  <c r="T904" i="1"/>
  <c r="M905" i="1"/>
  <c r="N905" i="1"/>
  <c r="O905" i="1"/>
  <c r="P905" i="1"/>
  <c r="Q905" i="1"/>
  <c r="R905" i="1"/>
  <c r="S905" i="1"/>
  <c r="T905" i="1"/>
  <c r="M906" i="1"/>
  <c r="N906" i="1"/>
  <c r="O906" i="1"/>
  <c r="P906" i="1"/>
  <c r="Q906" i="1"/>
  <c r="R906" i="1"/>
  <c r="S906" i="1"/>
  <c r="T906" i="1"/>
  <c r="M907" i="1"/>
  <c r="N907" i="1"/>
  <c r="O907" i="1"/>
  <c r="P907" i="1"/>
  <c r="Q907" i="1"/>
  <c r="R907" i="1"/>
  <c r="S907" i="1"/>
  <c r="T907" i="1"/>
  <c r="M908" i="1"/>
  <c r="N908" i="1"/>
  <c r="O908" i="1"/>
  <c r="P908" i="1"/>
  <c r="Q908" i="1"/>
  <c r="R908" i="1"/>
  <c r="S908" i="1"/>
  <c r="T908" i="1"/>
  <c r="M909" i="1"/>
  <c r="N909" i="1"/>
  <c r="O909" i="1"/>
  <c r="P909" i="1"/>
  <c r="Q909" i="1"/>
  <c r="R909" i="1"/>
  <c r="S909" i="1"/>
  <c r="T909" i="1"/>
  <c r="M910" i="1"/>
  <c r="N910" i="1"/>
  <c r="O910" i="1"/>
  <c r="P910" i="1"/>
  <c r="Q910" i="1"/>
  <c r="R910" i="1"/>
  <c r="S910" i="1"/>
  <c r="T910" i="1"/>
  <c r="M911" i="1"/>
  <c r="N911" i="1"/>
  <c r="O911" i="1"/>
  <c r="P911" i="1"/>
  <c r="Q911" i="1"/>
  <c r="R911" i="1"/>
  <c r="S911" i="1"/>
  <c r="T911" i="1"/>
  <c r="M912" i="1"/>
  <c r="N912" i="1"/>
  <c r="O912" i="1"/>
  <c r="P912" i="1"/>
  <c r="Q912" i="1"/>
  <c r="R912" i="1"/>
  <c r="S912" i="1"/>
  <c r="T912" i="1"/>
  <c r="M913" i="1"/>
  <c r="N913" i="1"/>
  <c r="O913" i="1"/>
  <c r="P913" i="1"/>
  <c r="Q913" i="1"/>
  <c r="R913" i="1"/>
  <c r="S913" i="1"/>
  <c r="T913" i="1"/>
  <c r="M914" i="1"/>
  <c r="N914" i="1"/>
  <c r="O914" i="1"/>
  <c r="P914" i="1"/>
  <c r="Q914" i="1"/>
  <c r="R914" i="1"/>
  <c r="S914" i="1"/>
  <c r="T914" i="1"/>
  <c r="M915" i="1"/>
  <c r="N915" i="1"/>
  <c r="O915" i="1"/>
  <c r="P915" i="1"/>
  <c r="Q915" i="1"/>
  <c r="R915" i="1"/>
  <c r="S915" i="1"/>
  <c r="T915" i="1"/>
  <c r="M916" i="1"/>
  <c r="N916" i="1"/>
  <c r="O916" i="1"/>
  <c r="P916" i="1"/>
  <c r="Q916" i="1"/>
  <c r="R916" i="1"/>
  <c r="S916" i="1"/>
  <c r="T916" i="1"/>
  <c r="M917" i="1"/>
  <c r="N917" i="1"/>
  <c r="O917" i="1"/>
  <c r="P917" i="1"/>
  <c r="Q917" i="1"/>
  <c r="R917" i="1"/>
  <c r="S917" i="1"/>
  <c r="T917" i="1"/>
  <c r="M918" i="1"/>
  <c r="N918" i="1"/>
  <c r="O918" i="1"/>
  <c r="P918" i="1"/>
  <c r="Q918" i="1"/>
  <c r="R918" i="1"/>
  <c r="S918" i="1"/>
  <c r="T918" i="1"/>
  <c r="M919" i="1"/>
  <c r="N919" i="1"/>
  <c r="O919" i="1"/>
  <c r="P919" i="1"/>
  <c r="Q919" i="1"/>
  <c r="R919" i="1"/>
  <c r="S919" i="1"/>
  <c r="T919" i="1"/>
  <c r="M920" i="1"/>
  <c r="N920" i="1"/>
  <c r="O920" i="1"/>
  <c r="P920" i="1"/>
  <c r="Q920" i="1"/>
  <c r="R920" i="1"/>
  <c r="S920" i="1"/>
  <c r="T920" i="1"/>
  <c r="M921" i="1"/>
  <c r="N921" i="1"/>
  <c r="O921" i="1"/>
  <c r="P921" i="1"/>
  <c r="Q921" i="1"/>
  <c r="R921" i="1"/>
  <c r="S921" i="1"/>
  <c r="T921" i="1"/>
  <c r="M922" i="1"/>
  <c r="N922" i="1"/>
  <c r="O922" i="1"/>
  <c r="P922" i="1"/>
  <c r="Q922" i="1"/>
  <c r="R922" i="1"/>
  <c r="S922" i="1"/>
  <c r="T922" i="1"/>
  <c r="M923" i="1"/>
  <c r="N923" i="1"/>
  <c r="O923" i="1"/>
  <c r="P923" i="1"/>
  <c r="Q923" i="1"/>
  <c r="R923" i="1"/>
  <c r="S923" i="1"/>
  <c r="T923" i="1"/>
  <c r="M924" i="1"/>
  <c r="N924" i="1"/>
  <c r="O924" i="1"/>
  <c r="P924" i="1"/>
  <c r="Q924" i="1"/>
  <c r="R924" i="1"/>
  <c r="S924" i="1"/>
  <c r="T924" i="1"/>
  <c r="M925" i="1"/>
  <c r="N925" i="1"/>
  <c r="O925" i="1"/>
  <c r="P925" i="1"/>
  <c r="Q925" i="1"/>
  <c r="R925" i="1"/>
  <c r="S925" i="1"/>
  <c r="T925" i="1"/>
  <c r="M926" i="1"/>
  <c r="N926" i="1"/>
  <c r="O926" i="1"/>
  <c r="P926" i="1"/>
  <c r="Q926" i="1"/>
  <c r="R926" i="1"/>
  <c r="S926" i="1"/>
  <c r="T926" i="1"/>
  <c r="M927" i="1"/>
  <c r="N927" i="1"/>
  <c r="O927" i="1"/>
  <c r="P927" i="1"/>
  <c r="Q927" i="1"/>
  <c r="R927" i="1"/>
  <c r="S927" i="1"/>
  <c r="T927" i="1"/>
  <c r="M928" i="1"/>
  <c r="N928" i="1"/>
  <c r="O928" i="1"/>
  <c r="P928" i="1"/>
  <c r="Q928" i="1"/>
  <c r="R928" i="1"/>
  <c r="S928" i="1"/>
  <c r="T928" i="1"/>
  <c r="M929" i="1"/>
  <c r="N929" i="1"/>
  <c r="O929" i="1"/>
  <c r="P929" i="1"/>
  <c r="Q929" i="1"/>
  <c r="R929" i="1"/>
  <c r="S929" i="1"/>
  <c r="T929" i="1"/>
  <c r="M930" i="1"/>
  <c r="N930" i="1"/>
  <c r="O930" i="1"/>
  <c r="P930" i="1"/>
  <c r="Q930" i="1"/>
  <c r="R930" i="1"/>
  <c r="S930" i="1"/>
  <c r="T930" i="1"/>
  <c r="M931" i="1"/>
  <c r="N931" i="1"/>
  <c r="O931" i="1"/>
  <c r="P931" i="1"/>
  <c r="Q931" i="1"/>
  <c r="R931" i="1"/>
  <c r="S931" i="1"/>
  <c r="T931" i="1"/>
  <c r="M932" i="1"/>
  <c r="N932" i="1"/>
  <c r="O932" i="1"/>
  <c r="P932" i="1"/>
  <c r="Q932" i="1"/>
  <c r="R932" i="1"/>
  <c r="S932" i="1"/>
  <c r="T932" i="1"/>
  <c r="M933" i="1"/>
  <c r="N933" i="1"/>
  <c r="O933" i="1"/>
  <c r="P933" i="1"/>
  <c r="Q933" i="1"/>
  <c r="R933" i="1"/>
  <c r="S933" i="1"/>
  <c r="T933" i="1"/>
  <c r="M934" i="1"/>
  <c r="N934" i="1"/>
  <c r="O934" i="1"/>
  <c r="P934" i="1"/>
  <c r="Q934" i="1"/>
  <c r="R934" i="1"/>
  <c r="S934" i="1"/>
  <c r="T934" i="1"/>
  <c r="M935" i="1"/>
  <c r="N935" i="1"/>
  <c r="O935" i="1"/>
  <c r="P935" i="1"/>
  <c r="Q935" i="1"/>
  <c r="R935" i="1"/>
  <c r="S935" i="1"/>
  <c r="T935" i="1"/>
  <c r="M936" i="1"/>
  <c r="N936" i="1"/>
  <c r="O936" i="1"/>
  <c r="P936" i="1"/>
  <c r="Q936" i="1"/>
  <c r="R936" i="1"/>
  <c r="S936" i="1"/>
  <c r="T936" i="1"/>
  <c r="M937" i="1"/>
  <c r="N937" i="1"/>
  <c r="O937" i="1"/>
  <c r="P937" i="1"/>
  <c r="Q937" i="1"/>
  <c r="R937" i="1"/>
  <c r="S937" i="1"/>
  <c r="T937" i="1"/>
  <c r="M938" i="1"/>
  <c r="N938" i="1"/>
  <c r="O938" i="1"/>
  <c r="P938" i="1"/>
  <c r="Q938" i="1"/>
  <c r="R938" i="1"/>
  <c r="S938" i="1"/>
  <c r="T938" i="1"/>
  <c r="M939" i="1"/>
  <c r="N939" i="1"/>
  <c r="O939" i="1"/>
  <c r="P939" i="1"/>
  <c r="Q939" i="1"/>
  <c r="R939" i="1"/>
  <c r="S939" i="1"/>
  <c r="T939" i="1"/>
  <c r="M940" i="1"/>
  <c r="N940" i="1"/>
  <c r="O940" i="1"/>
  <c r="P940" i="1"/>
  <c r="Q940" i="1"/>
  <c r="R940" i="1"/>
  <c r="S940" i="1"/>
  <c r="T940" i="1"/>
  <c r="M941" i="1"/>
  <c r="N941" i="1"/>
  <c r="O941" i="1"/>
  <c r="P941" i="1"/>
  <c r="Q941" i="1"/>
  <c r="R941" i="1"/>
  <c r="S941" i="1"/>
  <c r="T941" i="1"/>
  <c r="M942" i="1"/>
  <c r="N942" i="1"/>
  <c r="O942" i="1"/>
  <c r="P942" i="1"/>
  <c r="Q942" i="1"/>
  <c r="R942" i="1"/>
  <c r="S942" i="1"/>
  <c r="T942" i="1"/>
  <c r="M943" i="1"/>
  <c r="N943" i="1"/>
  <c r="O943" i="1"/>
  <c r="P943" i="1"/>
  <c r="Q943" i="1"/>
  <c r="R943" i="1"/>
  <c r="S943" i="1"/>
  <c r="T943" i="1"/>
  <c r="M944" i="1"/>
  <c r="N944" i="1"/>
  <c r="O944" i="1"/>
  <c r="P944" i="1"/>
  <c r="Q944" i="1"/>
  <c r="R944" i="1"/>
  <c r="S944" i="1"/>
  <c r="T944" i="1"/>
  <c r="M945" i="1"/>
  <c r="N945" i="1"/>
  <c r="O945" i="1"/>
  <c r="P945" i="1"/>
  <c r="Q945" i="1"/>
  <c r="R945" i="1"/>
  <c r="S945" i="1"/>
  <c r="T945" i="1"/>
  <c r="M946" i="1"/>
  <c r="N946" i="1"/>
  <c r="O946" i="1"/>
  <c r="P946" i="1"/>
  <c r="Q946" i="1"/>
  <c r="R946" i="1"/>
  <c r="S946" i="1"/>
  <c r="T946" i="1"/>
  <c r="M947" i="1"/>
  <c r="N947" i="1"/>
  <c r="O947" i="1"/>
  <c r="P947" i="1"/>
  <c r="Q947" i="1"/>
  <c r="R947" i="1"/>
  <c r="S947" i="1"/>
  <c r="T947" i="1"/>
  <c r="M948" i="1"/>
  <c r="N948" i="1"/>
  <c r="O948" i="1"/>
  <c r="P948" i="1"/>
  <c r="Q948" i="1"/>
  <c r="R948" i="1"/>
  <c r="S948" i="1"/>
  <c r="T948" i="1"/>
  <c r="M949" i="1"/>
  <c r="N949" i="1"/>
  <c r="O949" i="1"/>
  <c r="P949" i="1"/>
  <c r="Q949" i="1"/>
  <c r="R949" i="1"/>
  <c r="S949" i="1"/>
  <c r="T949" i="1"/>
  <c r="M950" i="1"/>
  <c r="N950" i="1"/>
  <c r="O950" i="1"/>
  <c r="P950" i="1"/>
  <c r="Q950" i="1"/>
  <c r="R950" i="1"/>
  <c r="S950" i="1"/>
  <c r="T950" i="1"/>
  <c r="M951" i="1"/>
  <c r="N951" i="1"/>
  <c r="O951" i="1"/>
  <c r="P951" i="1"/>
  <c r="Q951" i="1"/>
  <c r="R951" i="1"/>
  <c r="S951" i="1"/>
  <c r="T951" i="1"/>
  <c r="M952" i="1"/>
  <c r="N952" i="1"/>
  <c r="O952" i="1"/>
  <c r="P952" i="1"/>
  <c r="Q952" i="1"/>
  <c r="R952" i="1"/>
  <c r="S952" i="1"/>
  <c r="T952" i="1"/>
  <c r="M953" i="1"/>
  <c r="N953" i="1"/>
  <c r="O953" i="1"/>
  <c r="P953" i="1"/>
  <c r="Q953" i="1"/>
  <c r="R953" i="1"/>
  <c r="S953" i="1"/>
  <c r="T953" i="1"/>
  <c r="M954" i="1"/>
  <c r="N954" i="1"/>
  <c r="O954" i="1"/>
  <c r="P954" i="1"/>
  <c r="Q954" i="1"/>
  <c r="R954" i="1"/>
  <c r="S954" i="1"/>
  <c r="T954" i="1"/>
  <c r="M955" i="1"/>
  <c r="N955" i="1"/>
  <c r="O955" i="1"/>
  <c r="P955" i="1"/>
  <c r="Q955" i="1"/>
  <c r="R955" i="1"/>
  <c r="S955" i="1"/>
  <c r="T955" i="1"/>
  <c r="M956" i="1"/>
  <c r="N956" i="1"/>
  <c r="O956" i="1"/>
  <c r="P956" i="1"/>
  <c r="Q956" i="1"/>
  <c r="R956" i="1"/>
  <c r="S956" i="1"/>
  <c r="T956" i="1"/>
  <c r="M957" i="1"/>
  <c r="N957" i="1"/>
  <c r="O957" i="1"/>
  <c r="P957" i="1"/>
  <c r="Q957" i="1"/>
  <c r="R957" i="1"/>
  <c r="S957" i="1"/>
  <c r="T957" i="1"/>
  <c r="M958" i="1"/>
  <c r="N958" i="1"/>
  <c r="O958" i="1"/>
  <c r="P958" i="1"/>
  <c r="Q958" i="1"/>
  <c r="R958" i="1"/>
  <c r="S958" i="1"/>
  <c r="T958" i="1"/>
  <c r="M959" i="1"/>
  <c r="N959" i="1"/>
  <c r="O959" i="1"/>
  <c r="P959" i="1"/>
  <c r="Q959" i="1"/>
  <c r="R959" i="1"/>
  <c r="S959" i="1"/>
  <c r="T959" i="1"/>
  <c r="M960" i="1"/>
  <c r="N960" i="1"/>
  <c r="O960" i="1"/>
  <c r="P960" i="1"/>
  <c r="Q960" i="1"/>
  <c r="R960" i="1"/>
  <c r="S960" i="1"/>
  <c r="T960" i="1"/>
  <c r="M961" i="1"/>
  <c r="N961" i="1"/>
  <c r="O961" i="1"/>
  <c r="P961" i="1"/>
  <c r="Q961" i="1"/>
  <c r="R961" i="1"/>
  <c r="S961" i="1"/>
  <c r="T961" i="1"/>
  <c r="M962" i="1"/>
  <c r="N962" i="1"/>
  <c r="O962" i="1"/>
  <c r="P962" i="1"/>
  <c r="Q962" i="1"/>
  <c r="R962" i="1"/>
  <c r="S962" i="1"/>
  <c r="T962" i="1"/>
  <c r="M963" i="1"/>
  <c r="N963" i="1"/>
  <c r="O963" i="1"/>
  <c r="P963" i="1"/>
  <c r="Q963" i="1"/>
  <c r="R963" i="1"/>
  <c r="S963" i="1"/>
  <c r="T963" i="1"/>
  <c r="M964" i="1"/>
  <c r="N964" i="1"/>
  <c r="O964" i="1"/>
  <c r="P964" i="1"/>
  <c r="Q964" i="1"/>
  <c r="R964" i="1"/>
  <c r="S964" i="1"/>
  <c r="T964" i="1"/>
  <c r="M965" i="1"/>
  <c r="N965" i="1"/>
  <c r="O965" i="1"/>
  <c r="P965" i="1"/>
  <c r="Q965" i="1"/>
  <c r="R965" i="1"/>
  <c r="S965" i="1"/>
  <c r="T965" i="1"/>
  <c r="M966" i="1"/>
  <c r="N966" i="1"/>
  <c r="O966" i="1"/>
  <c r="P966" i="1"/>
  <c r="Q966" i="1"/>
  <c r="R966" i="1"/>
  <c r="S966" i="1"/>
  <c r="T966" i="1"/>
  <c r="M967" i="1"/>
  <c r="N967" i="1"/>
  <c r="O967" i="1"/>
  <c r="P967" i="1"/>
  <c r="Q967" i="1"/>
  <c r="R967" i="1"/>
  <c r="S967" i="1"/>
  <c r="T967" i="1"/>
  <c r="M968" i="1"/>
  <c r="N968" i="1"/>
  <c r="O968" i="1"/>
  <c r="P968" i="1"/>
  <c r="Q968" i="1"/>
  <c r="R968" i="1"/>
  <c r="S968" i="1"/>
  <c r="T968" i="1"/>
  <c r="M969" i="1"/>
  <c r="N969" i="1"/>
  <c r="O969" i="1"/>
  <c r="P969" i="1"/>
  <c r="Q969" i="1"/>
  <c r="R969" i="1"/>
  <c r="S969" i="1"/>
  <c r="T969" i="1"/>
  <c r="M970" i="1"/>
  <c r="N970" i="1"/>
  <c r="O970" i="1"/>
  <c r="P970" i="1"/>
  <c r="Q970" i="1"/>
  <c r="R970" i="1"/>
  <c r="S970" i="1"/>
  <c r="T970" i="1"/>
  <c r="M971" i="1"/>
  <c r="N971" i="1"/>
  <c r="O971" i="1"/>
  <c r="P971" i="1"/>
  <c r="Q971" i="1"/>
  <c r="R971" i="1"/>
  <c r="S971" i="1"/>
  <c r="T971" i="1"/>
  <c r="M972" i="1"/>
  <c r="N972" i="1"/>
  <c r="O972" i="1"/>
  <c r="P972" i="1"/>
  <c r="Q972" i="1"/>
  <c r="R972" i="1"/>
  <c r="S972" i="1"/>
  <c r="T972" i="1"/>
  <c r="M973" i="1"/>
  <c r="N973" i="1"/>
  <c r="O973" i="1"/>
  <c r="P973" i="1"/>
  <c r="Q973" i="1"/>
  <c r="R973" i="1"/>
  <c r="S973" i="1"/>
  <c r="T973" i="1"/>
  <c r="M974" i="1"/>
  <c r="N974" i="1"/>
  <c r="O974" i="1"/>
  <c r="P974" i="1"/>
  <c r="Q974" i="1"/>
  <c r="R974" i="1"/>
  <c r="S974" i="1"/>
  <c r="T974" i="1"/>
  <c r="M975" i="1"/>
  <c r="N975" i="1"/>
  <c r="O975" i="1"/>
  <c r="P975" i="1"/>
  <c r="Q975" i="1"/>
  <c r="R975" i="1"/>
  <c r="S975" i="1"/>
  <c r="T975" i="1"/>
  <c r="M976" i="1"/>
  <c r="N976" i="1"/>
  <c r="O976" i="1"/>
  <c r="P976" i="1"/>
  <c r="Q976" i="1"/>
  <c r="R976" i="1"/>
  <c r="S976" i="1"/>
  <c r="T976" i="1"/>
  <c r="M977" i="1"/>
  <c r="N977" i="1"/>
  <c r="O977" i="1"/>
  <c r="P977" i="1"/>
  <c r="Q977" i="1"/>
  <c r="R977" i="1"/>
  <c r="S977" i="1"/>
  <c r="T977" i="1"/>
  <c r="M978" i="1"/>
  <c r="N978" i="1"/>
  <c r="O978" i="1"/>
  <c r="P978" i="1"/>
  <c r="Q978" i="1"/>
  <c r="R978" i="1"/>
  <c r="S978" i="1"/>
  <c r="T978" i="1"/>
  <c r="M979" i="1"/>
  <c r="N979" i="1"/>
  <c r="O979" i="1"/>
  <c r="P979" i="1"/>
  <c r="Q979" i="1"/>
  <c r="R979" i="1"/>
  <c r="S979" i="1"/>
  <c r="T979" i="1"/>
  <c r="M980" i="1"/>
  <c r="N980" i="1"/>
  <c r="O980" i="1"/>
  <c r="P980" i="1"/>
  <c r="Q980" i="1"/>
  <c r="R980" i="1"/>
  <c r="S980" i="1"/>
  <c r="T980" i="1"/>
  <c r="M981" i="1"/>
  <c r="N981" i="1"/>
  <c r="O981" i="1"/>
  <c r="P981" i="1"/>
  <c r="Q981" i="1"/>
  <c r="R981" i="1"/>
  <c r="S981" i="1"/>
  <c r="T981" i="1"/>
  <c r="M982" i="1"/>
  <c r="N982" i="1"/>
  <c r="O982" i="1"/>
  <c r="P982" i="1"/>
  <c r="Q982" i="1"/>
  <c r="R982" i="1"/>
  <c r="S982" i="1"/>
  <c r="T982" i="1"/>
  <c r="M983" i="1"/>
  <c r="N983" i="1"/>
  <c r="O983" i="1"/>
  <c r="P983" i="1"/>
  <c r="Q983" i="1"/>
  <c r="R983" i="1"/>
  <c r="S983" i="1"/>
  <c r="T983" i="1"/>
  <c r="M984" i="1"/>
  <c r="N984" i="1"/>
  <c r="O984" i="1"/>
  <c r="P984" i="1"/>
  <c r="Q984" i="1"/>
  <c r="R984" i="1"/>
  <c r="S984" i="1"/>
  <c r="T984" i="1"/>
  <c r="M985" i="1"/>
  <c r="N985" i="1"/>
  <c r="O985" i="1"/>
  <c r="P985" i="1"/>
  <c r="Q985" i="1"/>
  <c r="R985" i="1"/>
  <c r="S985" i="1"/>
  <c r="T985" i="1"/>
  <c r="M986" i="1"/>
  <c r="N986" i="1"/>
  <c r="O986" i="1"/>
  <c r="P986" i="1"/>
  <c r="Q986" i="1"/>
  <c r="R986" i="1"/>
  <c r="S986" i="1"/>
  <c r="T986" i="1"/>
  <c r="M987" i="1"/>
  <c r="N987" i="1"/>
  <c r="O987" i="1"/>
  <c r="P987" i="1"/>
  <c r="Q987" i="1"/>
  <c r="R987" i="1"/>
  <c r="S987" i="1"/>
  <c r="T987" i="1"/>
  <c r="M988" i="1"/>
  <c r="N988" i="1"/>
  <c r="O988" i="1"/>
  <c r="P988" i="1"/>
  <c r="Q988" i="1"/>
  <c r="R988" i="1"/>
  <c r="S988" i="1"/>
  <c r="T988" i="1"/>
  <c r="M989" i="1"/>
  <c r="N989" i="1"/>
  <c r="O989" i="1"/>
  <c r="P989" i="1"/>
  <c r="Q989" i="1"/>
  <c r="R989" i="1"/>
  <c r="S989" i="1"/>
  <c r="T989" i="1"/>
  <c r="M990" i="1"/>
  <c r="N990" i="1"/>
  <c r="O990" i="1"/>
  <c r="P990" i="1"/>
  <c r="Q990" i="1"/>
  <c r="R990" i="1"/>
  <c r="S990" i="1"/>
  <c r="T990" i="1"/>
  <c r="M991" i="1"/>
  <c r="N991" i="1"/>
  <c r="O991" i="1"/>
  <c r="P991" i="1"/>
  <c r="Q991" i="1"/>
  <c r="R991" i="1"/>
  <c r="S991" i="1"/>
  <c r="T991" i="1"/>
  <c r="M992" i="1"/>
  <c r="N992" i="1"/>
  <c r="O992" i="1"/>
  <c r="P992" i="1"/>
  <c r="Q992" i="1"/>
  <c r="R992" i="1"/>
  <c r="S992" i="1"/>
  <c r="T992" i="1"/>
  <c r="M993" i="1"/>
  <c r="N993" i="1"/>
  <c r="O993" i="1"/>
  <c r="P993" i="1"/>
  <c r="Q993" i="1"/>
  <c r="R993" i="1"/>
  <c r="S993" i="1"/>
  <c r="T993" i="1"/>
  <c r="M994" i="1"/>
  <c r="N994" i="1"/>
  <c r="O994" i="1"/>
  <c r="P994" i="1"/>
  <c r="Q994" i="1"/>
  <c r="R994" i="1"/>
  <c r="S994" i="1"/>
  <c r="T994" i="1"/>
  <c r="M995" i="1"/>
  <c r="N995" i="1"/>
  <c r="O995" i="1"/>
  <c r="P995" i="1"/>
  <c r="Q995" i="1"/>
  <c r="R995" i="1"/>
  <c r="S995" i="1"/>
  <c r="T995" i="1"/>
  <c r="M996" i="1"/>
  <c r="N996" i="1"/>
  <c r="O996" i="1"/>
  <c r="P996" i="1"/>
  <c r="Q996" i="1"/>
  <c r="R996" i="1"/>
  <c r="S996" i="1"/>
  <c r="T996" i="1"/>
  <c r="M997" i="1"/>
  <c r="N997" i="1"/>
  <c r="O997" i="1"/>
  <c r="P997" i="1"/>
  <c r="Q997" i="1"/>
  <c r="R997" i="1"/>
  <c r="S997" i="1"/>
  <c r="T997" i="1"/>
  <c r="M998" i="1"/>
  <c r="N998" i="1"/>
  <c r="O998" i="1"/>
  <c r="P998" i="1"/>
  <c r="Q998" i="1"/>
  <c r="R998" i="1"/>
  <c r="S998" i="1"/>
  <c r="T998" i="1"/>
  <c r="M999" i="1"/>
  <c r="N999" i="1"/>
  <c r="O999" i="1"/>
  <c r="P999" i="1"/>
  <c r="Q999" i="1"/>
  <c r="R999" i="1"/>
  <c r="S999" i="1"/>
  <c r="T999" i="1"/>
  <c r="M1000" i="1"/>
  <c r="N1000" i="1"/>
  <c r="O1000" i="1"/>
  <c r="P1000" i="1"/>
  <c r="Q1000" i="1"/>
  <c r="R1000" i="1"/>
  <c r="S1000" i="1"/>
  <c r="T1000" i="1"/>
  <c r="M1001" i="1"/>
  <c r="N1001" i="1"/>
  <c r="O1001" i="1"/>
  <c r="P1001" i="1"/>
  <c r="Q1001" i="1"/>
  <c r="R1001" i="1"/>
  <c r="S1001" i="1"/>
  <c r="T1001" i="1"/>
  <c r="M1002" i="1"/>
  <c r="N1002" i="1"/>
  <c r="O1002" i="1"/>
  <c r="P1002" i="1"/>
  <c r="Q1002" i="1"/>
  <c r="R1002" i="1"/>
  <c r="S1002" i="1"/>
  <c r="T1002" i="1"/>
  <c r="M1003" i="1"/>
  <c r="N1003" i="1"/>
  <c r="O1003" i="1"/>
  <c r="P1003" i="1"/>
  <c r="Q1003" i="1"/>
  <c r="R1003" i="1"/>
  <c r="S1003" i="1"/>
  <c r="T1003" i="1"/>
  <c r="M1004" i="1"/>
  <c r="N1004" i="1"/>
  <c r="O1004" i="1"/>
  <c r="P1004" i="1"/>
  <c r="Q1004" i="1"/>
  <c r="R1004" i="1"/>
  <c r="S1004" i="1"/>
  <c r="T1004" i="1"/>
  <c r="M1005" i="1"/>
  <c r="N1005" i="1"/>
  <c r="O1005" i="1"/>
  <c r="P1005" i="1"/>
  <c r="Q1005" i="1"/>
  <c r="R1005" i="1"/>
  <c r="S1005" i="1"/>
  <c r="T1005" i="1"/>
  <c r="M1006" i="1"/>
  <c r="N1006" i="1"/>
  <c r="O1006" i="1"/>
  <c r="P1006" i="1"/>
  <c r="Q1006" i="1"/>
  <c r="R1006" i="1"/>
  <c r="S1006" i="1"/>
  <c r="T1006" i="1"/>
  <c r="M1007" i="1"/>
  <c r="N1007" i="1"/>
  <c r="O1007" i="1"/>
  <c r="P1007" i="1"/>
  <c r="Q1007" i="1"/>
  <c r="R1007" i="1"/>
  <c r="S1007" i="1"/>
  <c r="T1007" i="1"/>
  <c r="M1008" i="1"/>
  <c r="N1008" i="1"/>
  <c r="O1008" i="1"/>
  <c r="P1008" i="1"/>
  <c r="Q1008" i="1"/>
  <c r="R1008" i="1"/>
  <c r="S1008" i="1"/>
  <c r="T1008" i="1"/>
  <c r="M1009" i="1"/>
  <c r="N1009" i="1"/>
  <c r="O1009" i="1"/>
  <c r="P1009" i="1"/>
  <c r="Q1009" i="1"/>
  <c r="R1009" i="1"/>
  <c r="S1009" i="1"/>
  <c r="T1009" i="1"/>
  <c r="M1010" i="1"/>
  <c r="N1010" i="1"/>
  <c r="O1010" i="1"/>
  <c r="P1010" i="1"/>
  <c r="Q1010" i="1"/>
  <c r="R1010" i="1"/>
  <c r="S1010" i="1"/>
  <c r="T1010" i="1"/>
  <c r="M1011" i="1"/>
  <c r="N1011" i="1"/>
  <c r="O1011" i="1"/>
  <c r="P1011" i="1"/>
  <c r="Q1011" i="1"/>
  <c r="R1011" i="1"/>
  <c r="S1011" i="1"/>
  <c r="T1011" i="1"/>
  <c r="M1012" i="1"/>
  <c r="N1012" i="1"/>
  <c r="O1012" i="1"/>
  <c r="P1012" i="1"/>
  <c r="Q1012" i="1"/>
  <c r="R1012" i="1"/>
  <c r="S1012" i="1"/>
  <c r="T1012" i="1"/>
  <c r="M1013" i="1"/>
  <c r="N1013" i="1"/>
  <c r="O1013" i="1"/>
  <c r="P1013" i="1"/>
  <c r="Q1013" i="1"/>
  <c r="R1013" i="1"/>
  <c r="S1013" i="1"/>
  <c r="T1013" i="1"/>
  <c r="M1014" i="1"/>
  <c r="N1014" i="1"/>
  <c r="O1014" i="1"/>
  <c r="P1014" i="1"/>
  <c r="Q1014" i="1"/>
  <c r="R1014" i="1"/>
  <c r="S1014" i="1"/>
  <c r="T1014" i="1"/>
  <c r="M1015" i="1"/>
  <c r="N1015" i="1"/>
  <c r="O1015" i="1"/>
  <c r="P1015" i="1"/>
  <c r="Q1015" i="1"/>
  <c r="R1015" i="1"/>
  <c r="S1015" i="1"/>
  <c r="T1015" i="1"/>
  <c r="M1016" i="1"/>
  <c r="N1016" i="1"/>
  <c r="O1016" i="1"/>
  <c r="P1016" i="1"/>
  <c r="Q1016" i="1"/>
  <c r="R1016" i="1"/>
  <c r="S1016" i="1"/>
  <c r="T1016" i="1"/>
  <c r="M1017" i="1"/>
  <c r="N1017" i="1"/>
  <c r="O1017" i="1"/>
  <c r="P1017" i="1"/>
  <c r="Q1017" i="1"/>
  <c r="R1017" i="1"/>
  <c r="S1017" i="1"/>
  <c r="T1017" i="1"/>
  <c r="M1018" i="1"/>
  <c r="N1018" i="1"/>
  <c r="O1018" i="1"/>
  <c r="P1018" i="1"/>
  <c r="Q1018" i="1"/>
  <c r="R1018" i="1"/>
  <c r="S1018" i="1"/>
  <c r="T1018" i="1"/>
  <c r="M1019" i="1"/>
  <c r="N1019" i="1"/>
  <c r="O1019" i="1"/>
  <c r="P1019" i="1"/>
  <c r="Q1019" i="1"/>
  <c r="R1019" i="1"/>
  <c r="S1019" i="1"/>
  <c r="T1019" i="1"/>
  <c r="M1020" i="1"/>
  <c r="N1020" i="1"/>
  <c r="O1020" i="1"/>
  <c r="P1020" i="1"/>
  <c r="Q1020" i="1"/>
  <c r="R1020" i="1"/>
  <c r="S1020" i="1"/>
  <c r="T1020" i="1"/>
  <c r="M1021" i="1"/>
  <c r="N1021" i="1"/>
  <c r="O1021" i="1"/>
  <c r="P1021" i="1"/>
  <c r="Q1021" i="1"/>
  <c r="R1021" i="1"/>
  <c r="S1021" i="1"/>
  <c r="T1021" i="1"/>
  <c r="M1022" i="1"/>
  <c r="N1022" i="1"/>
  <c r="O1022" i="1"/>
  <c r="P1022" i="1"/>
  <c r="Q1022" i="1"/>
  <c r="R1022" i="1"/>
  <c r="S1022" i="1"/>
  <c r="T1022" i="1"/>
  <c r="M1023" i="1"/>
  <c r="N1023" i="1"/>
  <c r="O1023" i="1"/>
  <c r="P1023" i="1"/>
  <c r="Q1023" i="1"/>
  <c r="R1023" i="1"/>
  <c r="S1023" i="1"/>
  <c r="T1023" i="1"/>
  <c r="M1024" i="1"/>
  <c r="N1024" i="1"/>
  <c r="O1024" i="1"/>
  <c r="P1024" i="1"/>
  <c r="Q1024" i="1"/>
  <c r="R1024" i="1"/>
  <c r="S1024" i="1"/>
  <c r="T1024" i="1"/>
  <c r="M1025" i="1"/>
  <c r="N1025" i="1"/>
  <c r="O1025" i="1"/>
  <c r="P1025" i="1"/>
  <c r="Q1025" i="1"/>
  <c r="R1025" i="1"/>
  <c r="S1025" i="1"/>
  <c r="T1025" i="1"/>
  <c r="M1026" i="1"/>
  <c r="N1026" i="1"/>
  <c r="O1026" i="1"/>
  <c r="P1026" i="1"/>
  <c r="Q1026" i="1"/>
  <c r="R1026" i="1"/>
  <c r="S1026" i="1"/>
  <c r="T1026" i="1"/>
  <c r="M1027" i="1"/>
  <c r="N1027" i="1"/>
  <c r="O1027" i="1"/>
  <c r="P1027" i="1"/>
  <c r="Q1027" i="1"/>
  <c r="R1027" i="1"/>
  <c r="S1027" i="1"/>
  <c r="T1027" i="1"/>
  <c r="M1028" i="1"/>
  <c r="N1028" i="1"/>
  <c r="O1028" i="1"/>
  <c r="P1028" i="1"/>
  <c r="Q1028" i="1"/>
  <c r="R1028" i="1"/>
  <c r="S1028" i="1"/>
  <c r="T1028" i="1"/>
  <c r="M1029" i="1"/>
  <c r="N1029" i="1"/>
  <c r="O1029" i="1"/>
  <c r="P1029" i="1"/>
  <c r="Q1029" i="1"/>
  <c r="R1029" i="1"/>
  <c r="S1029" i="1"/>
  <c r="T1029" i="1"/>
  <c r="M1030" i="1"/>
  <c r="N1030" i="1"/>
  <c r="O1030" i="1"/>
  <c r="P1030" i="1"/>
  <c r="Q1030" i="1"/>
  <c r="R1030" i="1"/>
  <c r="S1030" i="1"/>
  <c r="T1030" i="1"/>
  <c r="M1031" i="1"/>
  <c r="N1031" i="1"/>
  <c r="O1031" i="1"/>
  <c r="P1031" i="1"/>
  <c r="Q1031" i="1"/>
  <c r="R1031" i="1"/>
  <c r="S1031" i="1"/>
  <c r="T1031" i="1"/>
  <c r="M1032" i="1"/>
  <c r="N1032" i="1"/>
  <c r="O1032" i="1"/>
  <c r="P1032" i="1"/>
  <c r="Q1032" i="1"/>
  <c r="R1032" i="1"/>
  <c r="S1032" i="1"/>
  <c r="T1032" i="1"/>
  <c r="M1033" i="1"/>
  <c r="N1033" i="1"/>
  <c r="O1033" i="1"/>
  <c r="P1033" i="1"/>
  <c r="Q1033" i="1"/>
  <c r="R1033" i="1"/>
  <c r="S1033" i="1"/>
  <c r="T1033" i="1"/>
  <c r="M1034" i="1"/>
  <c r="N1034" i="1"/>
  <c r="O1034" i="1"/>
  <c r="P1034" i="1"/>
  <c r="Q1034" i="1"/>
  <c r="R1034" i="1"/>
  <c r="S1034" i="1"/>
  <c r="T1034" i="1"/>
  <c r="M1035" i="1"/>
  <c r="N1035" i="1"/>
  <c r="O1035" i="1"/>
  <c r="P1035" i="1"/>
  <c r="Q1035" i="1"/>
  <c r="R1035" i="1"/>
  <c r="S1035" i="1"/>
  <c r="T1035" i="1"/>
  <c r="M1036" i="1"/>
  <c r="N1036" i="1"/>
  <c r="O1036" i="1"/>
  <c r="P1036" i="1"/>
  <c r="Q1036" i="1"/>
  <c r="R1036" i="1"/>
  <c r="S1036" i="1"/>
  <c r="T1036" i="1"/>
  <c r="M1037" i="1"/>
  <c r="N1037" i="1"/>
  <c r="O1037" i="1"/>
  <c r="P1037" i="1"/>
  <c r="Q1037" i="1"/>
  <c r="R1037" i="1"/>
  <c r="S1037" i="1"/>
  <c r="T1037" i="1"/>
  <c r="M1038" i="1"/>
  <c r="N1038" i="1"/>
  <c r="O1038" i="1"/>
  <c r="P1038" i="1"/>
  <c r="Q1038" i="1"/>
  <c r="R1038" i="1"/>
  <c r="S1038" i="1"/>
  <c r="T1038" i="1"/>
  <c r="M1039" i="1"/>
  <c r="N1039" i="1"/>
  <c r="O1039" i="1"/>
  <c r="P1039" i="1"/>
  <c r="Q1039" i="1"/>
  <c r="R1039" i="1"/>
  <c r="S1039" i="1"/>
  <c r="T1039" i="1"/>
  <c r="M1040" i="1"/>
  <c r="N1040" i="1"/>
  <c r="O1040" i="1"/>
  <c r="P1040" i="1"/>
  <c r="Q1040" i="1"/>
  <c r="R1040" i="1"/>
  <c r="S1040" i="1"/>
  <c r="T1040" i="1"/>
  <c r="M1041" i="1"/>
  <c r="N1041" i="1"/>
  <c r="O1041" i="1"/>
  <c r="P1041" i="1"/>
  <c r="Q1041" i="1"/>
  <c r="R1041" i="1"/>
  <c r="S1041" i="1"/>
  <c r="T1041" i="1"/>
  <c r="M1042" i="1"/>
  <c r="N1042" i="1"/>
  <c r="O1042" i="1"/>
  <c r="P1042" i="1"/>
  <c r="Q1042" i="1"/>
  <c r="R1042" i="1"/>
  <c r="S1042" i="1"/>
  <c r="T1042" i="1"/>
  <c r="M1043" i="1"/>
  <c r="N1043" i="1"/>
  <c r="O1043" i="1"/>
  <c r="P1043" i="1"/>
  <c r="Q1043" i="1"/>
  <c r="R1043" i="1"/>
  <c r="S1043" i="1"/>
  <c r="T1043" i="1"/>
  <c r="M1044" i="1"/>
  <c r="N1044" i="1"/>
  <c r="O1044" i="1"/>
  <c r="P1044" i="1"/>
  <c r="Q1044" i="1"/>
  <c r="R1044" i="1"/>
  <c r="S1044" i="1"/>
  <c r="T1044" i="1"/>
  <c r="M1045" i="1"/>
  <c r="N1045" i="1"/>
  <c r="O1045" i="1"/>
  <c r="P1045" i="1"/>
  <c r="Q1045" i="1"/>
  <c r="R1045" i="1"/>
  <c r="S1045" i="1"/>
  <c r="T1045" i="1"/>
  <c r="M1046" i="1"/>
  <c r="N1046" i="1"/>
  <c r="O1046" i="1"/>
  <c r="P1046" i="1"/>
  <c r="Q1046" i="1"/>
  <c r="R1046" i="1"/>
  <c r="S1046" i="1"/>
  <c r="T1046" i="1"/>
  <c r="M1047" i="1"/>
  <c r="N1047" i="1"/>
  <c r="O1047" i="1"/>
  <c r="P1047" i="1"/>
  <c r="Q1047" i="1"/>
  <c r="R1047" i="1"/>
  <c r="S1047" i="1"/>
  <c r="T1047" i="1"/>
  <c r="M1048" i="1"/>
  <c r="N1048" i="1"/>
  <c r="O1048" i="1"/>
  <c r="P1048" i="1"/>
  <c r="Q1048" i="1"/>
  <c r="R1048" i="1"/>
  <c r="S1048" i="1"/>
  <c r="T1048" i="1"/>
  <c r="M1049" i="1"/>
  <c r="N1049" i="1"/>
  <c r="O1049" i="1"/>
  <c r="P1049" i="1"/>
  <c r="Q1049" i="1"/>
  <c r="R1049" i="1"/>
  <c r="S1049" i="1"/>
  <c r="T1049" i="1"/>
  <c r="M1050" i="1"/>
  <c r="N1050" i="1"/>
  <c r="O1050" i="1"/>
  <c r="P1050" i="1"/>
  <c r="Q1050" i="1"/>
  <c r="R1050" i="1"/>
  <c r="S1050" i="1"/>
  <c r="T1050" i="1"/>
  <c r="M1051" i="1"/>
  <c r="N1051" i="1"/>
  <c r="O1051" i="1"/>
  <c r="P1051" i="1"/>
  <c r="Q1051" i="1"/>
  <c r="R1051" i="1"/>
  <c r="S1051" i="1"/>
  <c r="T1051" i="1"/>
  <c r="M1052" i="1"/>
  <c r="N1052" i="1"/>
  <c r="O1052" i="1"/>
  <c r="P1052" i="1"/>
  <c r="Q1052" i="1"/>
  <c r="R1052" i="1"/>
  <c r="S1052" i="1"/>
  <c r="T1052" i="1"/>
  <c r="M1053" i="1"/>
  <c r="N1053" i="1"/>
  <c r="O1053" i="1"/>
  <c r="P1053" i="1"/>
  <c r="Q1053" i="1"/>
  <c r="R1053" i="1"/>
  <c r="S1053" i="1"/>
  <c r="T1053" i="1"/>
  <c r="M1054" i="1"/>
  <c r="N1054" i="1"/>
  <c r="O1054" i="1"/>
  <c r="P1054" i="1"/>
  <c r="Q1054" i="1"/>
  <c r="R1054" i="1"/>
  <c r="S1054" i="1"/>
  <c r="T1054" i="1"/>
  <c r="M1055" i="1"/>
  <c r="N1055" i="1"/>
  <c r="O1055" i="1"/>
  <c r="P1055" i="1"/>
  <c r="Q1055" i="1"/>
  <c r="R1055" i="1"/>
  <c r="S1055" i="1"/>
  <c r="T1055" i="1"/>
  <c r="M1056" i="1"/>
  <c r="N1056" i="1"/>
  <c r="O1056" i="1"/>
  <c r="P1056" i="1"/>
  <c r="Q1056" i="1"/>
  <c r="R1056" i="1"/>
  <c r="S1056" i="1"/>
  <c r="T1056" i="1"/>
  <c r="M1057" i="1"/>
  <c r="N1057" i="1"/>
  <c r="O1057" i="1"/>
  <c r="P1057" i="1"/>
  <c r="Q1057" i="1"/>
  <c r="R1057" i="1"/>
  <c r="S1057" i="1"/>
  <c r="T1057" i="1"/>
  <c r="M1058" i="1"/>
  <c r="N1058" i="1"/>
  <c r="O1058" i="1"/>
  <c r="P1058" i="1"/>
  <c r="Q1058" i="1"/>
  <c r="R1058" i="1"/>
  <c r="S1058" i="1"/>
  <c r="T1058" i="1"/>
  <c r="M1059" i="1"/>
  <c r="N1059" i="1"/>
  <c r="O1059" i="1"/>
  <c r="P1059" i="1"/>
  <c r="Q1059" i="1"/>
  <c r="R1059" i="1"/>
  <c r="S1059" i="1"/>
  <c r="T1059" i="1"/>
  <c r="M1060" i="1"/>
  <c r="N1060" i="1"/>
  <c r="O1060" i="1"/>
  <c r="P1060" i="1"/>
  <c r="Q1060" i="1"/>
  <c r="R1060" i="1"/>
  <c r="S1060" i="1"/>
  <c r="T1060" i="1"/>
  <c r="M1061" i="1"/>
  <c r="N1061" i="1"/>
  <c r="O1061" i="1"/>
  <c r="P1061" i="1"/>
  <c r="Q1061" i="1"/>
  <c r="R1061" i="1"/>
  <c r="S1061" i="1"/>
  <c r="T1061" i="1"/>
  <c r="M1062" i="1"/>
  <c r="N1062" i="1"/>
  <c r="O1062" i="1"/>
  <c r="P1062" i="1"/>
  <c r="Q1062" i="1"/>
  <c r="R1062" i="1"/>
  <c r="S1062" i="1"/>
  <c r="T1062" i="1"/>
  <c r="M1063" i="1"/>
  <c r="N1063" i="1"/>
  <c r="O1063" i="1"/>
  <c r="P1063" i="1"/>
  <c r="Q1063" i="1"/>
  <c r="R1063" i="1"/>
  <c r="S1063" i="1"/>
  <c r="T1063" i="1"/>
  <c r="M1064" i="1"/>
  <c r="N1064" i="1"/>
  <c r="O1064" i="1"/>
  <c r="P1064" i="1"/>
  <c r="Q1064" i="1"/>
  <c r="R1064" i="1"/>
  <c r="S1064" i="1"/>
  <c r="T1064" i="1"/>
  <c r="M1065" i="1"/>
  <c r="N1065" i="1"/>
  <c r="O1065" i="1"/>
  <c r="P1065" i="1"/>
  <c r="Q1065" i="1"/>
  <c r="R1065" i="1"/>
  <c r="S1065" i="1"/>
  <c r="T1065" i="1"/>
  <c r="M1066" i="1"/>
  <c r="N1066" i="1"/>
  <c r="O1066" i="1"/>
  <c r="P1066" i="1"/>
  <c r="Q1066" i="1"/>
  <c r="R1066" i="1"/>
  <c r="S1066" i="1"/>
  <c r="T1066" i="1"/>
  <c r="M1067" i="1"/>
  <c r="N1067" i="1"/>
  <c r="O1067" i="1"/>
  <c r="P1067" i="1"/>
  <c r="Q1067" i="1"/>
  <c r="R1067" i="1"/>
  <c r="S1067" i="1"/>
  <c r="T1067" i="1"/>
  <c r="M1068" i="1"/>
  <c r="N1068" i="1"/>
  <c r="O1068" i="1"/>
  <c r="P1068" i="1"/>
  <c r="Q1068" i="1"/>
  <c r="R1068" i="1"/>
  <c r="S1068" i="1"/>
  <c r="T1068" i="1"/>
  <c r="M1069" i="1"/>
  <c r="N1069" i="1"/>
  <c r="O1069" i="1"/>
  <c r="P1069" i="1"/>
  <c r="Q1069" i="1"/>
  <c r="R1069" i="1"/>
  <c r="S1069" i="1"/>
  <c r="T1069" i="1"/>
  <c r="M1070" i="1"/>
  <c r="N1070" i="1"/>
  <c r="O1070" i="1"/>
  <c r="P1070" i="1"/>
  <c r="Q1070" i="1"/>
  <c r="R1070" i="1"/>
  <c r="S1070" i="1"/>
  <c r="T1070" i="1"/>
  <c r="M1071" i="1"/>
  <c r="N1071" i="1"/>
  <c r="O1071" i="1"/>
  <c r="P1071" i="1"/>
  <c r="Q1071" i="1"/>
  <c r="R1071" i="1"/>
  <c r="S1071" i="1"/>
  <c r="T1071" i="1"/>
  <c r="M1072" i="1"/>
  <c r="N1072" i="1"/>
  <c r="O1072" i="1"/>
  <c r="P1072" i="1"/>
  <c r="Q1072" i="1"/>
  <c r="R1072" i="1"/>
  <c r="S1072" i="1"/>
  <c r="T1072" i="1"/>
  <c r="M1073" i="1"/>
  <c r="N1073" i="1"/>
  <c r="O1073" i="1"/>
  <c r="P1073" i="1"/>
  <c r="Q1073" i="1"/>
  <c r="R1073" i="1"/>
  <c r="S1073" i="1"/>
  <c r="T1073" i="1"/>
  <c r="M1074" i="1"/>
  <c r="N1074" i="1"/>
  <c r="O1074" i="1"/>
  <c r="P1074" i="1"/>
  <c r="Q1074" i="1"/>
  <c r="R1074" i="1"/>
  <c r="S1074" i="1"/>
  <c r="T1074" i="1"/>
  <c r="M1075" i="1"/>
  <c r="N1075" i="1"/>
  <c r="O1075" i="1"/>
  <c r="P1075" i="1"/>
  <c r="Q1075" i="1"/>
  <c r="R1075" i="1"/>
  <c r="S1075" i="1"/>
  <c r="T1075" i="1"/>
  <c r="M1076" i="1"/>
  <c r="N1076" i="1"/>
  <c r="O1076" i="1"/>
  <c r="P1076" i="1"/>
  <c r="Q1076" i="1"/>
  <c r="R1076" i="1"/>
  <c r="S1076" i="1"/>
  <c r="T1076" i="1"/>
  <c r="M1077" i="1"/>
  <c r="N1077" i="1"/>
  <c r="O1077" i="1"/>
  <c r="P1077" i="1"/>
  <c r="Q1077" i="1"/>
  <c r="R1077" i="1"/>
  <c r="S1077" i="1"/>
  <c r="T1077" i="1"/>
  <c r="M1078" i="1"/>
  <c r="N1078" i="1"/>
  <c r="O1078" i="1"/>
  <c r="P1078" i="1"/>
  <c r="Q1078" i="1"/>
  <c r="R1078" i="1"/>
  <c r="S1078" i="1"/>
  <c r="T1078" i="1"/>
  <c r="M1079" i="1"/>
  <c r="N1079" i="1"/>
  <c r="O1079" i="1"/>
  <c r="P1079" i="1"/>
  <c r="Q1079" i="1"/>
  <c r="R1079" i="1"/>
  <c r="S1079" i="1"/>
  <c r="T1079" i="1"/>
  <c r="M1080" i="1"/>
  <c r="N1080" i="1"/>
  <c r="O1080" i="1"/>
  <c r="P1080" i="1"/>
  <c r="Q1080" i="1"/>
  <c r="R1080" i="1"/>
  <c r="S1080" i="1"/>
  <c r="T1080" i="1"/>
  <c r="M1081" i="1"/>
  <c r="N1081" i="1"/>
  <c r="O1081" i="1"/>
  <c r="P1081" i="1"/>
  <c r="Q1081" i="1"/>
  <c r="R1081" i="1"/>
  <c r="S1081" i="1"/>
  <c r="T1081" i="1"/>
  <c r="M1082" i="1"/>
  <c r="N1082" i="1"/>
  <c r="O1082" i="1"/>
  <c r="P1082" i="1"/>
  <c r="Q1082" i="1"/>
  <c r="R1082" i="1"/>
  <c r="S1082" i="1"/>
  <c r="T1082" i="1"/>
  <c r="M1083" i="1"/>
  <c r="N1083" i="1"/>
  <c r="O1083" i="1"/>
  <c r="P1083" i="1"/>
  <c r="Q1083" i="1"/>
  <c r="R1083" i="1"/>
  <c r="S1083" i="1"/>
  <c r="T1083" i="1"/>
  <c r="M1084" i="1"/>
  <c r="N1084" i="1"/>
  <c r="O1084" i="1"/>
  <c r="P1084" i="1"/>
  <c r="Q1084" i="1"/>
  <c r="R1084" i="1"/>
  <c r="S1084" i="1"/>
  <c r="T1084" i="1"/>
  <c r="M1085" i="1"/>
  <c r="N1085" i="1"/>
  <c r="O1085" i="1"/>
  <c r="P1085" i="1"/>
  <c r="Q1085" i="1"/>
  <c r="R1085" i="1"/>
  <c r="S1085" i="1"/>
  <c r="T1085" i="1"/>
  <c r="M1086" i="1"/>
  <c r="N1086" i="1"/>
  <c r="O1086" i="1"/>
  <c r="P1086" i="1"/>
  <c r="Q1086" i="1"/>
  <c r="R1086" i="1"/>
  <c r="S1086" i="1"/>
  <c r="T1086" i="1"/>
  <c r="M1087" i="1"/>
  <c r="N1087" i="1"/>
  <c r="O1087" i="1"/>
  <c r="P1087" i="1"/>
  <c r="Q1087" i="1"/>
  <c r="R1087" i="1"/>
  <c r="S1087" i="1"/>
  <c r="T1087" i="1"/>
  <c r="M1088" i="1"/>
  <c r="N1088" i="1"/>
  <c r="O1088" i="1"/>
  <c r="P1088" i="1"/>
  <c r="Q1088" i="1"/>
  <c r="R1088" i="1"/>
  <c r="S1088" i="1"/>
  <c r="T1088" i="1"/>
  <c r="M1089" i="1"/>
  <c r="N1089" i="1"/>
  <c r="O1089" i="1"/>
  <c r="P1089" i="1"/>
  <c r="Q1089" i="1"/>
  <c r="R1089" i="1"/>
  <c r="S1089" i="1"/>
  <c r="T1089" i="1"/>
  <c r="M1090" i="1"/>
  <c r="N1090" i="1"/>
  <c r="O1090" i="1"/>
  <c r="P1090" i="1"/>
  <c r="Q1090" i="1"/>
  <c r="R1090" i="1"/>
  <c r="S1090" i="1"/>
  <c r="T1090" i="1"/>
  <c r="M1091" i="1"/>
  <c r="N1091" i="1"/>
  <c r="O1091" i="1"/>
  <c r="P1091" i="1"/>
  <c r="Q1091" i="1"/>
  <c r="R1091" i="1"/>
  <c r="S1091" i="1"/>
  <c r="T1091" i="1"/>
  <c r="M1092" i="1"/>
  <c r="N1092" i="1"/>
  <c r="O1092" i="1"/>
  <c r="P1092" i="1"/>
  <c r="Q1092" i="1"/>
  <c r="R1092" i="1"/>
  <c r="S1092" i="1"/>
  <c r="T1092" i="1"/>
  <c r="M1093" i="1"/>
  <c r="N1093" i="1"/>
  <c r="O1093" i="1"/>
  <c r="P1093" i="1"/>
  <c r="Q1093" i="1"/>
  <c r="R1093" i="1"/>
  <c r="S1093" i="1"/>
  <c r="T1093" i="1"/>
  <c r="M1094" i="1"/>
  <c r="N1094" i="1"/>
  <c r="O1094" i="1"/>
  <c r="P1094" i="1"/>
  <c r="Q1094" i="1"/>
  <c r="R1094" i="1"/>
  <c r="S1094" i="1"/>
  <c r="T1094" i="1"/>
  <c r="M1095" i="1"/>
  <c r="N1095" i="1"/>
  <c r="O1095" i="1"/>
  <c r="P1095" i="1"/>
  <c r="Q1095" i="1"/>
  <c r="R1095" i="1"/>
  <c r="S1095" i="1"/>
  <c r="T1095" i="1"/>
  <c r="M1096" i="1"/>
  <c r="N1096" i="1"/>
  <c r="O1096" i="1"/>
  <c r="P1096" i="1"/>
  <c r="Q1096" i="1"/>
  <c r="R1096" i="1"/>
  <c r="S1096" i="1"/>
  <c r="T1096" i="1"/>
  <c r="M1097" i="1"/>
  <c r="N1097" i="1"/>
  <c r="O1097" i="1"/>
  <c r="P1097" i="1"/>
  <c r="Q1097" i="1"/>
  <c r="R1097" i="1"/>
  <c r="S1097" i="1"/>
  <c r="T1097" i="1"/>
  <c r="M1098" i="1"/>
  <c r="N1098" i="1"/>
  <c r="O1098" i="1"/>
  <c r="P1098" i="1"/>
  <c r="Q1098" i="1"/>
  <c r="R1098" i="1"/>
  <c r="S1098" i="1"/>
  <c r="T1098" i="1"/>
  <c r="M1099" i="1"/>
  <c r="N1099" i="1"/>
  <c r="O1099" i="1"/>
  <c r="P1099" i="1"/>
  <c r="Q1099" i="1"/>
  <c r="R1099" i="1"/>
  <c r="S1099" i="1"/>
  <c r="T1099" i="1"/>
  <c r="M1100" i="1"/>
  <c r="N1100" i="1"/>
  <c r="O1100" i="1"/>
  <c r="P1100" i="1"/>
  <c r="Q1100" i="1"/>
  <c r="R1100" i="1"/>
  <c r="S1100" i="1"/>
  <c r="T1100" i="1"/>
  <c r="M1101" i="1"/>
  <c r="N1101" i="1"/>
  <c r="O1101" i="1"/>
  <c r="P1101" i="1"/>
  <c r="Q1101" i="1"/>
  <c r="R1101" i="1"/>
  <c r="S1101" i="1"/>
  <c r="T1101" i="1"/>
  <c r="M1102" i="1"/>
  <c r="N1102" i="1"/>
  <c r="O1102" i="1"/>
  <c r="P1102" i="1"/>
  <c r="Q1102" i="1"/>
  <c r="R1102" i="1"/>
  <c r="S1102" i="1"/>
  <c r="T1102" i="1"/>
  <c r="M1103" i="1"/>
  <c r="N1103" i="1"/>
  <c r="O1103" i="1"/>
  <c r="P1103" i="1"/>
  <c r="Q1103" i="1"/>
  <c r="R1103" i="1"/>
  <c r="S1103" i="1"/>
  <c r="T1103" i="1"/>
  <c r="M1104" i="1"/>
  <c r="N1104" i="1"/>
  <c r="O1104" i="1"/>
  <c r="P1104" i="1"/>
  <c r="Q1104" i="1"/>
  <c r="R1104" i="1"/>
  <c r="S1104" i="1"/>
  <c r="T1104" i="1"/>
  <c r="M1105" i="1"/>
  <c r="N1105" i="1"/>
  <c r="O1105" i="1"/>
  <c r="P1105" i="1"/>
  <c r="Q1105" i="1"/>
  <c r="R1105" i="1"/>
  <c r="S1105" i="1"/>
  <c r="T1105" i="1"/>
  <c r="M1106" i="1"/>
  <c r="N1106" i="1"/>
  <c r="O1106" i="1"/>
  <c r="P1106" i="1"/>
  <c r="Q1106" i="1"/>
  <c r="R1106" i="1"/>
  <c r="S1106" i="1"/>
  <c r="T1106" i="1"/>
  <c r="M1107" i="1"/>
  <c r="N1107" i="1"/>
  <c r="O1107" i="1"/>
  <c r="P1107" i="1"/>
  <c r="Q1107" i="1"/>
  <c r="R1107" i="1"/>
  <c r="S1107" i="1"/>
  <c r="T1107" i="1"/>
  <c r="M1108" i="1"/>
  <c r="N1108" i="1"/>
  <c r="O1108" i="1"/>
  <c r="P1108" i="1"/>
  <c r="Q1108" i="1"/>
  <c r="R1108" i="1"/>
  <c r="S1108" i="1"/>
  <c r="T1108" i="1"/>
  <c r="M1109" i="1"/>
  <c r="N1109" i="1"/>
  <c r="O1109" i="1"/>
  <c r="P1109" i="1"/>
  <c r="Q1109" i="1"/>
  <c r="R1109" i="1"/>
  <c r="S1109" i="1"/>
  <c r="T1109" i="1"/>
  <c r="M1110" i="1"/>
  <c r="N1110" i="1"/>
  <c r="O1110" i="1"/>
  <c r="P1110" i="1"/>
  <c r="Q1110" i="1"/>
  <c r="R1110" i="1"/>
  <c r="S1110" i="1"/>
  <c r="T1110" i="1"/>
  <c r="M1111" i="1"/>
  <c r="N1111" i="1"/>
  <c r="O1111" i="1"/>
  <c r="P1111" i="1"/>
  <c r="Q1111" i="1"/>
  <c r="R1111" i="1"/>
  <c r="S1111" i="1"/>
  <c r="T1111" i="1"/>
  <c r="M1112" i="1"/>
  <c r="N1112" i="1"/>
  <c r="O1112" i="1"/>
  <c r="P1112" i="1"/>
  <c r="Q1112" i="1"/>
  <c r="R1112" i="1"/>
  <c r="S1112" i="1"/>
  <c r="T1112" i="1"/>
  <c r="M1113" i="1"/>
  <c r="N1113" i="1"/>
  <c r="O1113" i="1"/>
  <c r="P1113" i="1"/>
  <c r="Q1113" i="1"/>
  <c r="R1113" i="1"/>
  <c r="S1113" i="1"/>
  <c r="T1113" i="1"/>
  <c r="M1114" i="1"/>
  <c r="N1114" i="1"/>
  <c r="O1114" i="1"/>
  <c r="P1114" i="1"/>
  <c r="Q1114" i="1"/>
  <c r="R1114" i="1"/>
  <c r="S1114" i="1"/>
  <c r="T1114" i="1"/>
  <c r="M1115" i="1"/>
  <c r="N1115" i="1"/>
  <c r="O1115" i="1"/>
  <c r="P1115" i="1"/>
  <c r="Q1115" i="1"/>
  <c r="R1115" i="1"/>
  <c r="S1115" i="1"/>
  <c r="T1115" i="1"/>
  <c r="M1116" i="1"/>
  <c r="N1116" i="1"/>
  <c r="O1116" i="1"/>
  <c r="P1116" i="1"/>
  <c r="Q1116" i="1"/>
  <c r="R1116" i="1"/>
  <c r="S1116" i="1"/>
  <c r="T1116" i="1"/>
  <c r="M1117" i="1"/>
  <c r="N1117" i="1"/>
  <c r="O1117" i="1"/>
  <c r="P1117" i="1"/>
  <c r="Q1117" i="1"/>
  <c r="R1117" i="1"/>
  <c r="S1117" i="1"/>
  <c r="T1117" i="1"/>
  <c r="M1118" i="1"/>
  <c r="N1118" i="1"/>
  <c r="O1118" i="1"/>
  <c r="P1118" i="1"/>
  <c r="Q1118" i="1"/>
  <c r="R1118" i="1"/>
  <c r="S1118" i="1"/>
  <c r="T1118" i="1"/>
  <c r="M1119" i="1"/>
  <c r="N1119" i="1"/>
  <c r="O1119" i="1"/>
  <c r="P1119" i="1"/>
  <c r="Q1119" i="1"/>
  <c r="R1119" i="1"/>
  <c r="S1119" i="1"/>
  <c r="T1119" i="1"/>
  <c r="M1120" i="1"/>
  <c r="N1120" i="1"/>
  <c r="O1120" i="1"/>
  <c r="P1120" i="1"/>
  <c r="Q1120" i="1"/>
  <c r="R1120" i="1"/>
  <c r="S1120" i="1"/>
  <c r="T1120" i="1"/>
  <c r="M1121" i="1"/>
  <c r="N1121" i="1"/>
  <c r="O1121" i="1"/>
  <c r="P1121" i="1"/>
  <c r="Q1121" i="1"/>
  <c r="R1121" i="1"/>
  <c r="S1121" i="1"/>
  <c r="T1121" i="1"/>
  <c r="M1122" i="1"/>
  <c r="N1122" i="1"/>
  <c r="O1122" i="1"/>
  <c r="P1122" i="1"/>
  <c r="Q1122" i="1"/>
  <c r="R1122" i="1"/>
  <c r="S1122" i="1"/>
  <c r="T1122" i="1"/>
  <c r="M1123" i="1"/>
  <c r="N1123" i="1"/>
  <c r="O1123" i="1"/>
  <c r="P1123" i="1"/>
  <c r="Q1123" i="1"/>
  <c r="R1123" i="1"/>
  <c r="S1123" i="1"/>
  <c r="T1123" i="1"/>
  <c r="M1124" i="1"/>
  <c r="N1124" i="1"/>
  <c r="O1124" i="1"/>
  <c r="P1124" i="1"/>
  <c r="Q1124" i="1"/>
  <c r="R1124" i="1"/>
  <c r="S1124" i="1"/>
  <c r="T1124" i="1"/>
  <c r="M1125" i="1"/>
  <c r="N1125" i="1"/>
  <c r="O1125" i="1"/>
  <c r="P1125" i="1"/>
  <c r="Q1125" i="1"/>
  <c r="R1125" i="1"/>
  <c r="S1125" i="1"/>
  <c r="T1125" i="1"/>
  <c r="M1126" i="1"/>
  <c r="N1126" i="1"/>
  <c r="O1126" i="1"/>
  <c r="P1126" i="1"/>
  <c r="Q1126" i="1"/>
  <c r="R1126" i="1"/>
  <c r="S1126" i="1"/>
  <c r="T1126" i="1"/>
  <c r="M1127" i="1"/>
  <c r="N1127" i="1"/>
  <c r="O1127" i="1"/>
  <c r="P1127" i="1"/>
  <c r="Q1127" i="1"/>
  <c r="R1127" i="1"/>
  <c r="S1127" i="1"/>
  <c r="T1127" i="1"/>
  <c r="M1128" i="1"/>
  <c r="N1128" i="1"/>
  <c r="O1128" i="1"/>
  <c r="P1128" i="1"/>
  <c r="Q1128" i="1"/>
  <c r="R1128" i="1"/>
  <c r="S1128" i="1"/>
  <c r="T1128" i="1"/>
  <c r="M1129" i="1"/>
  <c r="N1129" i="1"/>
  <c r="O1129" i="1"/>
  <c r="P1129" i="1"/>
  <c r="Q1129" i="1"/>
  <c r="R1129" i="1"/>
  <c r="S1129" i="1"/>
  <c r="T1129" i="1"/>
  <c r="M1130" i="1"/>
  <c r="N1130" i="1"/>
  <c r="O1130" i="1"/>
  <c r="P1130" i="1"/>
  <c r="Q1130" i="1"/>
  <c r="R1130" i="1"/>
  <c r="S1130" i="1"/>
  <c r="T1130" i="1"/>
  <c r="M1131" i="1"/>
  <c r="N1131" i="1"/>
  <c r="O1131" i="1"/>
  <c r="P1131" i="1"/>
  <c r="Q1131" i="1"/>
  <c r="R1131" i="1"/>
  <c r="S1131" i="1"/>
  <c r="T1131" i="1"/>
  <c r="M1132" i="1"/>
  <c r="N1132" i="1"/>
  <c r="O1132" i="1"/>
  <c r="P1132" i="1"/>
  <c r="Q1132" i="1"/>
  <c r="R1132" i="1"/>
  <c r="S1132" i="1"/>
  <c r="T1132" i="1"/>
  <c r="M1133" i="1"/>
  <c r="N1133" i="1"/>
  <c r="O1133" i="1"/>
  <c r="P1133" i="1"/>
  <c r="Q1133" i="1"/>
  <c r="R1133" i="1"/>
  <c r="S1133" i="1"/>
  <c r="T1133" i="1"/>
  <c r="M1134" i="1"/>
  <c r="N1134" i="1"/>
  <c r="O1134" i="1"/>
  <c r="P1134" i="1"/>
  <c r="Q1134" i="1"/>
  <c r="R1134" i="1"/>
  <c r="S1134" i="1"/>
  <c r="T1134" i="1"/>
  <c r="M1135" i="1"/>
  <c r="N1135" i="1"/>
  <c r="O1135" i="1"/>
  <c r="P1135" i="1"/>
  <c r="Q1135" i="1"/>
  <c r="R1135" i="1"/>
  <c r="S1135" i="1"/>
  <c r="T1135" i="1"/>
  <c r="M1136" i="1"/>
  <c r="N1136" i="1"/>
  <c r="O1136" i="1"/>
  <c r="P1136" i="1"/>
  <c r="Q1136" i="1"/>
  <c r="R1136" i="1"/>
  <c r="S1136" i="1"/>
  <c r="T1136" i="1"/>
  <c r="M1137" i="1"/>
  <c r="N1137" i="1"/>
  <c r="O1137" i="1"/>
  <c r="P1137" i="1"/>
  <c r="Q1137" i="1"/>
  <c r="R1137" i="1"/>
  <c r="S1137" i="1"/>
  <c r="T1137" i="1"/>
  <c r="M1138" i="1"/>
  <c r="N1138" i="1"/>
  <c r="O1138" i="1"/>
  <c r="P1138" i="1"/>
  <c r="Q1138" i="1"/>
  <c r="R1138" i="1"/>
  <c r="S1138" i="1"/>
  <c r="T1138" i="1"/>
  <c r="M1139" i="1"/>
  <c r="N1139" i="1"/>
  <c r="O1139" i="1"/>
  <c r="P1139" i="1"/>
  <c r="Q1139" i="1"/>
  <c r="R1139" i="1"/>
  <c r="S1139" i="1"/>
  <c r="T1139" i="1"/>
  <c r="M1140" i="1"/>
  <c r="N1140" i="1"/>
  <c r="O1140" i="1"/>
  <c r="P1140" i="1"/>
  <c r="Q1140" i="1"/>
  <c r="R1140" i="1"/>
  <c r="S1140" i="1"/>
  <c r="T1140" i="1"/>
  <c r="M1141" i="1"/>
  <c r="N1141" i="1"/>
  <c r="O1141" i="1"/>
  <c r="P1141" i="1"/>
  <c r="Q1141" i="1"/>
  <c r="R1141" i="1"/>
  <c r="S1141" i="1"/>
  <c r="T1141" i="1"/>
  <c r="M1142" i="1"/>
  <c r="N1142" i="1"/>
  <c r="O1142" i="1"/>
  <c r="P1142" i="1"/>
  <c r="Q1142" i="1"/>
  <c r="R1142" i="1"/>
  <c r="S1142" i="1"/>
  <c r="T1142" i="1"/>
  <c r="M1143" i="1"/>
  <c r="N1143" i="1"/>
  <c r="O1143" i="1"/>
  <c r="P1143" i="1"/>
  <c r="Q1143" i="1"/>
  <c r="R1143" i="1"/>
  <c r="S1143" i="1"/>
  <c r="T1143" i="1"/>
  <c r="M1144" i="1"/>
  <c r="N1144" i="1"/>
  <c r="O1144" i="1"/>
  <c r="P1144" i="1"/>
  <c r="Q1144" i="1"/>
  <c r="R1144" i="1"/>
  <c r="S1144" i="1"/>
  <c r="T1144" i="1"/>
  <c r="M1145" i="1"/>
  <c r="N1145" i="1"/>
  <c r="O1145" i="1"/>
  <c r="P1145" i="1"/>
  <c r="Q1145" i="1"/>
  <c r="R1145" i="1"/>
  <c r="S1145" i="1"/>
  <c r="T1145" i="1"/>
  <c r="M1146" i="1"/>
  <c r="N1146" i="1"/>
  <c r="O1146" i="1"/>
  <c r="P1146" i="1"/>
  <c r="Q1146" i="1"/>
  <c r="R1146" i="1"/>
  <c r="S1146" i="1"/>
  <c r="T1146" i="1"/>
  <c r="M1147" i="1"/>
  <c r="N1147" i="1"/>
  <c r="O1147" i="1"/>
  <c r="P1147" i="1"/>
  <c r="Q1147" i="1"/>
  <c r="R1147" i="1"/>
  <c r="S1147" i="1"/>
  <c r="T1147" i="1"/>
  <c r="M1148" i="1"/>
  <c r="N1148" i="1"/>
  <c r="O1148" i="1"/>
  <c r="P1148" i="1"/>
  <c r="Q1148" i="1"/>
  <c r="R1148" i="1"/>
  <c r="S1148" i="1"/>
  <c r="T1148" i="1"/>
  <c r="M1149" i="1"/>
  <c r="N1149" i="1"/>
  <c r="O1149" i="1"/>
  <c r="P1149" i="1"/>
  <c r="Q1149" i="1"/>
  <c r="R1149" i="1"/>
  <c r="S1149" i="1"/>
  <c r="T1149" i="1"/>
  <c r="M1150" i="1"/>
  <c r="N1150" i="1"/>
  <c r="O1150" i="1"/>
  <c r="P1150" i="1"/>
  <c r="Q1150" i="1"/>
  <c r="R1150" i="1"/>
  <c r="S1150" i="1"/>
  <c r="T1150" i="1"/>
  <c r="M1151" i="1"/>
  <c r="N1151" i="1"/>
  <c r="O1151" i="1"/>
  <c r="P1151" i="1"/>
  <c r="Q1151" i="1"/>
  <c r="R1151" i="1"/>
  <c r="S1151" i="1"/>
  <c r="T1151" i="1"/>
  <c r="M1152" i="1"/>
  <c r="N1152" i="1"/>
  <c r="O1152" i="1"/>
  <c r="P1152" i="1"/>
  <c r="Q1152" i="1"/>
  <c r="R1152" i="1"/>
  <c r="S1152" i="1"/>
  <c r="T1152" i="1"/>
  <c r="M1153" i="1"/>
  <c r="N1153" i="1"/>
  <c r="O1153" i="1"/>
  <c r="P1153" i="1"/>
  <c r="Q1153" i="1"/>
  <c r="R1153" i="1"/>
  <c r="S1153" i="1"/>
  <c r="T1153" i="1"/>
  <c r="M1154" i="1"/>
  <c r="N1154" i="1"/>
  <c r="O1154" i="1"/>
  <c r="P1154" i="1"/>
  <c r="Q1154" i="1"/>
  <c r="R1154" i="1"/>
  <c r="S1154" i="1"/>
  <c r="T1154" i="1"/>
  <c r="M1155" i="1"/>
  <c r="N1155" i="1"/>
  <c r="O1155" i="1"/>
  <c r="P1155" i="1"/>
  <c r="Q1155" i="1"/>
  <c r="R1155" i="1"/>
  <c r="S1155" i="1"/>
  <c r="T1155" i="1"/>
  <c r="M1156" i="1"/>
  <c r="N1156" i="1"/>
  <c r="O1156" i="1"/>
  <c r="P1156" i="1"/>
  <c r="Q1156" i="1"/>
  <c r="R1156" i="1"/>
  <c r="S1156" i="1"/>
  <c r="T1156" i="1"/>
  <c r="M1157" i="1"/>
  <c r="N1157" i="1"/>
  <c r="O1157" i="1"/>
  <c r="P1157" i="1"/>
  <c r="Q1157" i="1"/>
  <c r="R1157" i="1"/>
  <c r="S1157" i="1"/>
  <c r="T1157" i="1"/>
  <c r="M1158" i="1"/>
  <c r="N1158" i="1"/>
  <c r="O1158" i="1"/>
  <c r="P1158" i="1"/>
  <c r="Q1158" i="1"/>
  <c r="R1158" i="1"/>
  <c r="S1158" i="1"/>
  <c r="T1158" i="1"/>
  <c r="M1159" i="1"/>
  <c r="N1159" i="1"/>
  <c r="O1159" i="1"/>
  <c r="P1159" i="1"/>
  <c r="Q1159" i="1"/>
  <c r="R1159" i="1"/>
  <c r="S1159" i="1"/>
  <c r="T1159" i="1"/>
  <c r="M1160" i="1"/>
  <c r="N1160" i="1"/>
  <c r="O1160" i="1"/>
  <c r="P1160" i="1"/>
  <c r="Q1160" i="1"/>
  <c r="R1160" i="1"/>
  <c r="S1160" i="1"/>
  <c r="T1160" i="1"/>
  <c r="M1161" i="1"/>
  <c r="N1161" i="1"/>
  <c r="O1161" i="1"/>
  <c r="P1161" i="1"/>
  <c r="Q1161" i="1"/>
  <c r="R1161" i="1"/>
  <c r="S1161" i="1"/>
  <c r="T1161" i="1"/>
  <c r="M1162" i="1"/>
  <c r="N1162" i="1"/>
  <c r="O1162" i="1"/>
  <c r="P1162" i="1"/>
  <c r="Q1162" i="1"/>
  <c r="R1162" i="1"/>
  <c r="S1162" i="1"/>
  <c r="T1162" i="1"/>
  <c r="M1163" i="1"/>
  <c r="N1163" i="1"/>
  <c r="O1163" i="1"/>
  <c r="P1163" i="1"/>
  <c r="Q1163" i="1"/>
  <c r="R1163" i="1"/>
  <c r="S1163" i="1"/>
  <c r="T1163" i="1"/>
  <c r="M1164" i="1"/>
  <c r="N1164" i="1"/>
  <c r="O1164" i="1"/>
  <c r="P1164" i="1"/>
  <c r="Q1164" i="1"/>
  <c r="R1164" i="1"/>
  <c r="S1164" i="1"/>
  <c r="T1164" i="1"/>
  <c r="M1165" i="1"/>
  <c r="N1165" i="1"/>
  <c r="O1165" i="1"/>
  <c r="P1165" i="1"/>
  <c r="Q1165" i="1"/>
  <c r="R1165" i="1"/>
  <c r="S1165" i="1"/>
  <c r="T1165" i="1"/>
  <c r="M1166" i="1"/>
  <c r="N1166" i="1"/>
  <c r="O1166" i="1"/>
  <c r="P1166" i="1"/>
  <c r="Q1166" i="1"/>
  <c r="R1166" i="1"/>
  <c r="S1166" i="1"/>
  <c r="T1166" i="1"/>
</calcChain>
</file>

<file path=xl/sharedStrings.xml><?xml version="1.0" encoding="utf-8"?>
<sst xmlns="http://schemas.openxmlformats.org/spreadsheetml/2006/main" count="5739" uniqueCount="112">
  <si>
    <t>date</t>
  </si>
  <si>
    <t>year</t>
  </si>
  <si>
    <t>month</t>
  </si>
  <si>
    <t>day</t>
  </si>
  <si>
    <t>site</t>
  </si>
  <si>
    <t>depth</t>
  </si>
  <si>
    <t>observer</t>
  </si>
  <si>
    <t>transect</t>
  </si>
  <si>
    <t>common_name</t>
  </si>
  <si>
    <t>sizeclass</t>
  </si>
  <si>
    <t>count</t>
  </si>
  <si>
    <t>fish_spp</t>
  </si>
  <si>
    <t>common_family</t>
  </si>
  <si>
    <t>latin_family</t>
  </si>
  <si>
    <t>foodweb</t>
  </si>
  <si>
    <t>a</t>
  </si>
  <si>
    <t>b</t>
  </si>
  <si>
    <t>biomass</t>
  </si>
  <si>
    <t>density</t>
  </si>
  <si>
    <t>12_Mile_North</t>
  </si>
  <si>
    <t>GGG</t>
  </si>
  <si>
    <t>bicolor_damselfish</t>
  </si>
  <si>
    <t>pygmy_angelfish</t>
  </si>
  <si>
    <t>harlequin_bass</t>
  </si>
  <si>
    <t>blueheaded_wrasse</t>
  </si>
  <si>
    <t>blue_chromis</t>
  </si>
  <si>
    <t>sargassum_triggerfish</t>
  </si>
  <si>
    <t>bar_jack</t>
  </si>
  <si>
    <t>queen_triggerfish</t>
  </si>
  <si>
    <t>coney</t>
  </si>
  <si>
    <t>blue_tang</t>
  </si>
  <si>
    <t>ocean_surgeon</t>
  </si>
  <si>
    <t>redband_parrotfish_initial</t>
  </si>
  <si>
    <t>squirrelfish</t>
  </si>
  <si>
    <t>yellowhead_wrasse</t>
  </si>
  <si>
    <t>princess_parrotfish_initial</t>
  </si>
  <si>
    <t>ocean_triggerfish</t>
  </si>
  <si>
    <t>black_durgon</t>
  </si>
  <si>
    <t>spanish_hogfish</t>
  </si>
  <si>
    <t>greenblotch_parrotfish_initial</t>
  </si>
  <si>
    <t>spotfin_butterflyfish</t>
  </si>
  <si>
    <t>tilefish</t>
  </si>
  <si>
    <t>sunshinefish</t>
  </si>
  <si>
    <t>smooth_trunkfish</t>
  </si>
  <si>
    <t>white_margate</t>
  </si>
  <si>
    <t>brown_chromis</t>
  </si>
  <si>
    <t>mutton_snapper</t>
  </si>
  <si>
    <t>nassau_grouper</t>
  </si>
  <si>
    <t>red_hind</t>
  </si>
  <si>
    <t>rock_beauty</t>
  </si>
  <si>
    <t>banded_butterflyfish</t>
  </si>
  <si>
    <t>tobaccofish</t>
  </si>
  <si>
    <t>ADC</t>
  </si>
  <si>
    <t>May</t>
  </si>
  <si>
    <t>12_Mile_NE</t>
  </si>
  <si>
    <t>creole_wrasse</t>
  </si>
  <si>
    <t>fairy_basslet</t>
  </si>
  <si>
    <t>lionfish</t>
  </si>
  <si>
    <t>schoolmaster_snapper</t>
  </si>
  <si>
    <t>barracuda</t>
  </si>
  <si>
    <t>redband_parrotfish_terminal</t>
  </si>
  <si>
    <t>yellowtail_snapper</t>
  </si>
  <si>
    <t>foureye_butterflyfish</t>
  </si>
  <si>
    <t>graysby</t>
  </si>
  <si>
    <t>gray_snapper</t>
  </si>
  <si>
    <t>stoplight_parrotfish_terminal</t>
  </si>
  <si>
    <t>horse_eye_jack</t>
  </si>
  <si>
    <t>white_spotted_filefish</t>
  </si>
  <si>
    <t>black_jack</t>
  </si>
  <si>
    <t>longsnout_butterflyfish</t>
  </si>
  <si>
    <t>blackbar_soldierfish</t>
  </si>
  <si>
    <t>redspotted_hawkfish</t>
  </si>
  <si>
    <t>sharpnose_puffer</t>
  </si>
  <si>
    <t>yellowfin_grouper</t>
  </si>
  <si>
    <t>yellow_goatfish</t>
  </si>
  <si>
    <t>stoplight_parrotfish_initial</t>
  </si>
  <si>
    <t>princess_parrotfish_terminal</t>
  </si>
  <si>
    <t>soapfish</t>
  </si>
  <si>
    <t>rainbow_runner</t>
  </si>
  <si>
    <t>12_Mile_NW</t>
  </si>
  <si>
    <t>tiger_grouper</t>
  </si>
  <si>
    <t>bermuda_chub</t>
  </si>
  <si>
    <t>barred_hamlet</t>
  </si>
  <si>
    <t>blackcap_basslet</t>
  </si>
  <si>
    <t>12_Mile_Center</t>
  </si>
  <si>
    <t>bluestriped_grunt</t>
  </si>
  <si>
    <t>threespot_damselfish</t>
  </si>
  <si>
    <t>gray_angelfish</t>
  </si>
  <si>
    <t>yellow_mouth_grouper</t>
  </si>
  <si>
    <t>red_grouper</t>
  </si>
  <si>
    <t>longfin_damselfish</t>
  </si>
  <si>
    <t>black_hamlet</t>
  </si>
  <si>
    <t>12_Mile_NCenter</t>
  </si>
  <si>
    <t>reef_shark</t>
  </si>
  <si>
    <t>queen_angelfish</t>
  </si>
  <si>
    <t>spotted_trunkfish</t>
  </si>
  <si>
    <t>August</t>
  </si>
  <si>
    <t>yellowhead_jawfish</t>
  </si>
  <si>
    <t>longspine_squirrelfish</t>
  </si>
  <si>
    <t>spotted_moray</t>
  </si>
  <si>
    <t>12_Mile_SW</t>
  </si>
  <si>
    <t>dusky_squirelfish</t>
  </si>
  <si>
    <t>12_Mile_S</t>
  </si>
  <si>
    <t>12_Mile_SE</t>
  </si>
  <si>
    <t>scrawled_cowfish</t>
  </si>
  <si>
    <t>12_Mile_SSE</t>
  </si>
  <si>
    <t>JDV</t>
  </si>
  <si>
    <t>dusky_damselfish</t>
  </si>
  <si>
    <t>rock_hind</t>
  </si>
  <si>
    <t>orientation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</si>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</sst>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"/>
    <numFmt numFmtId="165" formatCode="[$-409]d\-mmm\-yy;@"/>
    <numFmt numFmtId="166" formatCode="[$-409]dd\-mmm\-yy;@"/>
  </numFmts>
  <fonts count="3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165" fontId="2" fillId="0" borderId="0" xfId="0" applyNumberFormat="1" applyFont="1"/>
    <xf numFmtId="0" fontId="1" fillId="0" borderId="0" xfId="0" applyFont="1" applyAlignment="1">
      <alignment horizontal="left" vertical="center" wrapText="1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ntralcaribbe.sharepoint.com/sites/Research-REEL/Shared%20Documents/REEL/Darwin%20-%20Cayman%20Banks%20Surveys/12%20Mile%20Bank/12_Mile_Fish_DARWIN.xlsx" TargetMode="External"/><Relationship Id="rId1" Type="http://schemas.openxmlformats.org/officeDocument/2006/relationships/externalLinkPath" Target="https://centralcaribbe.sharepoint.com/sites/Research-REEL/Shared%20Documents/REEL/Darwin%20-%20Cayman%20Banks%20Surveys/12%20Mile%20Bank/12_Mile_Fish_DARW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NOTES"/>
      <sheetName val="Sites"/>
      <sheetName val="Species"/>
    </sheetNames>
    <sheetDataSet>
      <sheetData sheetId="0"/>
      <sheetData sheetId="1"/>
      <sheetData sheetId="2"/>
      <sheetData sheetId="3">
        <row r="2">
          <cell r="A2" t="str">
            <v>almaco_jack_(bonita)</v>
          </cell>
          <cell r="B2" t="str">
            <v>jack</v>
          </cell>
          <cell r="C2" t="str">
            <v>Seriola_rivoliana</v>
          </cell>
          <cell r="D2" t="str">
            <v>Macrocarnivore</v>
          </cell>
          <cell r="E2" t="str">
            <v>Carangidae</v>
          </cell>
          <cell r="F2">
            <v>1.8599999999999998E-2</v>
          </cell>
          <cell r="G2">
            <v>2.94</v>
          </cell>
          <cell r="H2"/>
          <cell r="I2">
            <v>44538</v>
          </cell>
          <cell r="J2" t="str">
            <v>Table</v>
          </cell>
          <cell r="K2"/>
        </row>
        <row r="3">
          <cell r="A3" t="str">
            <v>balloonfish</v>
          </cell>
          <cell r="B3" t="str">
            <v>porcupinefishes</v>
          </cell>
          <cell r="C3" t="str">
            <v>Diodon_holocanthus</v>
          </cell>
          <cell r="D3" t="str">
            <v>Invertivore</v>
          </cell>
          <cell r="E3" t="str">
            <v>Diodontidae</v>
          </cell>
          <cell r="F3">
            <v>6.3100000000000003E-2</v>
          </cell>
          <cell r="G3">
            <v>2.83</v>
          </cell>
          <cell r="H3"/>
          <cell r="I3">
            <v>44538</v>
          </cell>
          <cell r="J3" t="str">
            <v>Table</v>
          </cell>
          <cell r="K3"/>
        </row>
        <row r="4">
          <cell r="A4" t="str">
            <v>banded_butterflyfish</v>
          </cell>
          <cell r="B4" t="str">
            <v>butterflyfish</v>
          </cell>
          <cell r="C4" t="str">
            <v>Chaetodon_striatus</v>
          </cell>
          <cell r="D4" t="str">
            <v>Invertivore</v>
          </cell>
          <cell r="E4" t="str">
            <v>Chaetodontidae</v>
          </cell>
          <cell r="F4">
            <v>2.5100000000000001E-2</v>
          </cell>
          <cell r="G4">
            <v>3.06</v>
          </cell>
          <cell r="H4"/>
          <cell r="I4">
            <v>44538</v>
          </cell>
          <cell r="J4" t="str">
            <v>Table</v>
          </cell>
          <cell r="K4"/>
        </row>
        <row r="5">
          <cell r="A5" t="str">
            <v>bandtail_pufferfish</v>
          </cell>
          <cell r="B5" t="str">
            <v>puffer</v>
          </cell>
          <cell r="C5" t="str">
            <v>Sphoeroides_spengleri</v>
          </cell>
          <cell r="D5" t="str">
            <v>Invertivore</v>
          </cell>
          <cell r="E5" t="str">
            <v>Tetraodontidae</v>
          </cell>
          <cell r="F5">
            <v>2.9499999999999998E-2</v>
          </cell>
          <cell r="G5">
            <v>2.78</v>
          </cell>
          <cell r="H5"/>
          <cell r="I5">
            <v>44538</v>
          </cell>
          <cell r="J5" t="str">
            <v>Table</v>
          </cell>
          <cell r="K5"/>
        </row>
        <row r="6">
          <cell r="A6" t="str">
            <v>bar_jack</v>
          </cell>
          <cell r="B6" t="str">
            <v>jack</v>
          </cell>
          <cell r="C6" t="str">
            <v>Caranx_ruber</v>
          </cell>
          <cell r="D6" t="str">
            <v>Invertivore</v>
          </cell>
          <cell r="E6" t="str">
            <v>Carangidae</v>
          </cell>
          <cell r="F6">
            <v>1.5800000000000002E-2</v>
          </cell>
          <cell r="G6">
            <v>2.99</v>
          </cell>
          <cell r="H6"/>
          <cell r="I6">
            <v>44538</v>
          </cell>
          <cell r="J6" t="str">
            <v>Table</v>
          </cell>
          <cell r="K6"/>
        </row>
        <row r="7">
          <cell r="A7" t="str">
            <v>barber_(creole_fish)</v>
          </cell>
          <cell r="B7" t="str">
            <v>seabasses</v>
          </cell>
          <cell r="C7" t="str">
            <v>Paranthias_furcifer</v>
          </cell>
          <cell r="D7" t="str">
            <v>Planktivore</v>
          </cell>
          <cell r="E7" t="str">
            <v>Epinephelinae</v>
          </cell>
          <cell r="F7">
            <v>1.35E-2</v>
          </cell>
          <cell r="G7">
            <v>3.0430000000000001</v>
          </cell>
          <cell r="H7"/>
          <cell r="I7">
            <v>44538</v>
          </cell>
          <cell r="J7" t="str">
            <v>Table</v>
          </cell>
          <cell r="K7"/>
        </row>
        <row r="8">
          <cell r="A8" t="str">
            <v>barracuda</v>
          </cell>
          <cell r="B8" t="str">
            <v>barracuda</v>
          </cell>
          <cell r="C8" t="str">
            <v>Sphyraena_barracuda</v>
          </cell>
          <cell r="D8" t="str">
            <v>Macrocarnivore</v>
          </cell>
          <cell r="E8" t="str">
            <v>Sphyraenidae</v>
          </cell>
          <cell r="F8">
            <v>1.15E-2</v>
          </cell>
          <cell r="G8">
            <v>2.94</v>
          </cell>
          <cell r="H8"/>
          <cell r="I8">
            <v>44538</v>
          </cell>
          <cell r="J8" t="str">
            <v>Table</v>
          </cell>
          <cell r="K8"/>
        </row>
        <row r="9">
          <cell r="A9" t="str">
            <v>barred_hamlet</v>
          </cell>
          <cell r="B9" t="str">
            <v>seabasses</v>
          </cell>
          <cell r="C9" t="str">
            <v>Hypoplectrus_puella</v>
          </cell>
          <cell r="D9" t="str">
            <v>Invertivore</v>
          </cell>
          <cell r="E9" t="str">
            <v>Serranidae</v>
          </cell>
          <cell r="F9">
            <v>1.7780000000000001E-2</v>
          </cell>
          <cell r="G9">
            <v>3.03</v>
          </cell>
          <cell r="H9"/>
          <cell r="I9">
            <v>44538</v>
          </cell>
          <cell r="J9" t="str">
            <v>Main Page</v>
          </cell>
          <cell r="K9"/>
        </row>
        <row r="10">
          <cell r="A10" t="str">
            <v>beaugregory_damselfish</v>
          </cell>
          <cell r="B10" t="str">
            <v>damselfish</v>
          </cell>
          <cell r="C10" t="str">
            <v>Stegastes_leucostictus</v>
          </cell>
          <cell r="D10" t="str">
            <v>Omnivore</v>
          </cell>
          <cell r="E10" t="str">
            <v>Pomacentridae</v>
          </cell>
          <cell r="F10">
            <v>0.28799999999999998</v>
          </cell>
          <cell r="G10">
            <v>2.88</v>
          </cell>
          <cell r="H10"/>
          <cell r="I10">
            <v>44538</v>
          </cell>
          <cell r="J10" t="str">
            <v>Table</v>
          </cell>
          <cell r="K10"/>
        </row>
        <row r="11">
          <cell r="A11" t="str">
            <v>bermuda_bream</v>
          </cell>
          <cell r="B11" t="str">
            <v>chub</v>
          </cell>
          <cell r="C11" t="str">
            <v>Diplodus_bermudensis</v>
          </cell>
          <cell r="D11" t="str">
            <v>Invertivore</v>
          </cell>
          <cell r="E11" t="str">
            <v>Sparidae</v>
          </cell>
          <cell r="F11">
            <v>0.01</v>
          </cell>
          <cell r="G11">
            <v>3.04</v>
          </cell>
          <cell r="H11"/>
          <cell r="I11">
            <v>44538</v>
          </cell>
          <cell r="J11" t="str">
            <v>Main Page</v>
          </cell>
          <cell r="K11"/>
        </row>
        <row r="12">
          <cell r="A12" t="str">
            <v>bermuda_chromis</v>
          </cell>
          <cell r="B12" t="str">
            <v>chromis</v>
          </cell>
          <cell r="C12" t="str">
            <v>Chromis_bermudae</v>
          </cell>
          <cell r="D12" t="str">
            <v>Planktivore</v>
          </cell>
          <cell r="E12" t="str">
            <v>Pomacentridae</v>
          </cell>
          <cell r="F12">
            <v>1.4789999999999999E-2</v>
          </cell>
          <cell r="G12">
            <v>2.99</v>
          </cell>
          <cell r="H12"/>
          <cell r="I12">
            <v>44538</v>
          </cell>
          <cell r="J12" t="str">
            <v>Main Page</v>
          </cell>
          <cell r="K12"/>
        </row>
        <row r="13">
          <cell r="A13" t="str">
            <v>bermuda_chub</v>
          </cell>
          <cell r="B13" t="str">
            <v>chub</v>
          </cell>
          <cell r="C13" t="str">
            <v>Kyphosus_sectatrix</v>
          </cell>
          <cell r="D13" t="str">
            <v>Omnivore</v>
          </cell>
          <cell r="E13" t="str">
            <v>Kyphosidae</v>
          </cell>
          <cell r="F13">
            <v>1.38E-2</v>
          </cell>
          <cell r="G13">
            <v>3.03</v>
          </cell>
          <cell r="H13"/>
          <cell r="I13">
            <v>44538</v>
          </cell>
          <cell r="J13" t="str">
            <v>Main Page</v>
          </cell>
          <cell r="K13"/>
        </row>
        <row r="14">
          <cell r="A14" t="str">
            <v>bicolor_damselfish</v>
          </cell>
          <cell r="B14" t="str">
            <v>damselfish</v>
          </cell>
          <cell r="C14" t="str">
            <v>Stegastes_partitus</v>
          </cell>
          <cell r="D14" t="str">
            <v>Omnivore</v>
          </cell>
          <cell r="E14" t="str">
            <v>Pomacentridae</v>
          </cell>
          <cell r="F14">
            <v>1.4789999999999999E-2</v>
          </cell>
          <cell r="G14">
            <v>3.01</v>
          </cell>
          <cell r="H14"/>
          <cell r="I14">
            <v>44538</v>
          </cell>
          <cell r="J14" t="str">
            <v>Main Page</v>
          </cell>
          <cell r="K14"/>
        </row>
        <row r="15">
          <cell r="A15" t="str">
            <v>blackbar_soldierfish</v>
          </cell>
          <cell r="B15" t="str">
            <v>squirrelfish</v>
          </cell>
          <cell r="C15" t="str">
            <v>Myripristis_jacobus</v>
          </cell>
          <cell r="D15" t="str">
            <v>Planktivore</v>
          </cell>
          <cell r="E15" t="str">
            <v>Holocentridae</v>
          </cell>
          <cell r="F15">
            <v>3.4700000000000002E-2</v>
          </cell>
          <cell r="G15">
            <v>2.91</v>
          </cell>
          <cell r="H15"/>
          <cell r="I15">
            <v>44538</v>
          </cell>
          <cell r="J15" t="str">
            <v>Table</v>
          </cell>
          <cell r="K15"/>
        </row>
        <row r="16">
          <cell r="A16" t="str">
            <v>blackcap_basslet</v>
          </cell>
          <cell r="B16" t="str">
            <v>basslet</v>
          </cell>
          <cell r="C16" t="str">
            <v>Gramma_melacara</v>
          </cell>
          <cell r="D16" t="str">
            <v>Omnivore</v>
          </cell>
          <cell r="E16" t="str">
            <v>Grammatidae</v>
          </cell>
          <cell r="F16">
            <v>3.8899999999999998E-3</v>
          </cell>
          <cell r="G16">
            <v>3.12</v>
          </cell>
          <cell r="H16"/>
          <cell r="I16">
            <v>44538</v>
          </cell>
          <cell r="J16" t="str">
            <v>Main Page</v>
          </cell>
          <cell r="K16"/>
        </row>
        <row r="17">
          <cell r="A17" t="str">
            <v>black_durgon</v>
          </cell>
          <cell r="B17" t="str">
            <v>triggerfish</v>
          </cell>
          <cell r="C17" t="str">
            <v>Melichthys_niger</v>
          </cell>
          <cell r="D17" t="str">
            <v>Planktivore</v>
          </cell>
          <cell r="E17" t="str">
            <v>Balistidae</v>
          </cell>
          <cell r="F17">
            <v>2.5700000000000001E-2</v>
          </cell>
          <cell r="G17">
            <v>2.94</v>
          </cell>
          <cell r="H17"/>
          <cell r="I17">
            <v>44538</v>
          </cell>
          <cell r="J17" t="str">
            <v>Main Page</v>
          </cell>
          <cell r="K17"/>
        </row>
        <row r="18">
          <cell r="A18" t="str">
            <v>black_grouper</v>
          </cell>
          <cell r="B18" t="str">
            <v>grouper</v>
          </cell>
          <cell r="C18" t="str">
            <v>Mycteroperca_bonaci</v>
          </cell>
          <cell r="D18" t="str">
            <v>Macrocarnivore</v>
          </cell>
          <cell r="E18" t="str">
            <v>Serranidae</v>
          </cell>
          <cell r="F18">
            <v>9.4999999999999998E-3</v>
          </cell>
          <cell r="G18">
            <v>3.14</v>
          </cell>
          <cell r="H18"/>
          <cell r="I18">
            <v>44538</v>
          </cell>
          <cell r="J18" t="str">
            <v>Table</v>
          </cell>
          <cell r="K18"/>
        </row>
        <row r="19">
          <cell r="A19" t="str">
            <v>black_hamlet</v>
          </cell>
          <cell r="B19" t="str">
            <v>seabasses</v>
          </cell>
          <cell r="C19" t="str">
            <v>Hypoplectrus_nigricans</v>
          </cell>
          <cell r="D19" t="str">
            <v>Invertivore</v>
          </cell>
          <cell r="E19" t="str">
            <v>Serranidae</v>
          </cell>
          <cell r="F19">
            <v>1.7780000000000001E-2</v>
          </cell>
          <cell r="G19">
            <v>3.03</v>
          </cell>
          <cell r="H19"/>
          <cell r="I19">
            <v>44538</v>
          </cell>
          <cell r="J19" t="str">
            <v>Main Page</v>
          </cell>
          <cell r="K19"/>
        </row>
        <row r="20">
          <cell r="A20" t="str">
            <v>black_jack</v>
          </cell>
          <cell r="B20" t="str">
            <v>jack</v>
          </cell>
          <cell r="C20" t="str">
            <v>Caranx_lugubris</v>
          </cell>
          <cell r="D20" t="str">
            <v>Macrocarnivore</v>
          </cell>
          <cell r="E20" t="str">
            <v>Carangidae</v>
          </cell>
          <cell r="F20">
            <v>2.4E-2</v>
          </cell>
          <cell r="G20">
            <v>2.92</v>
          </cell>
          <cell r="H20"/>
          <cell r="I20">
            <v>44538</v>
          </cell>
          <cell r="J20" t="str">
            <v>Table</v>
          </cell>
          <cell r="K20"/>
        </row>
        <row r="21">
          <cell r="A21" t="str">
            <v>blackfin_snapper</v>
          </cell>
          <cell r="B21" t="str">
            <v>snapper</v>
          </cell>
          <cell r="C21" t="str">
            <v>Lutjanus_buccanella</v>
          </cell>
          <cell r="D21" t="str">
            <v>Macrocarnivore</v>
          </cell>
          <cell r="E21" t="str">
            <v>Lutjanidae</v>
          </cell>
          <cell r="F21">
            <v>2.0899999999999998E-2</v>
          </cell>
          <cell r="G21">
            <v>2.94</v>
          </cell>
          <cell r="H21"/>
          <cell r="I21">
            <v>44538</v>
          </cell>
          <cell r="J21" t="str">
            <v>Table</v>
          </cell>
          <cell r="K21"/>
        </row>
        <row r="22">
          <cell r="A22" t="str">
            <v>blenny</v>
          </cell>
          <cell r="B22" t="str">
            <v>blenny</v>
          </cell>
          <cell r="C22" t="str">
            <v>Malacoctenus_spp</v>
          </cell>
          <cell r="D22" t="str">
            <v>Omnivore</v>
          </cell>
          <cell r="E22" t="str">
            <v>Labrisomidae</v>
          </cell>
          <cell r="F22">
            <v>9.1199999999999996E-3</v>
          </cell>
          <cell r="G22">
            <v>3.06</v>
          </cell>
          <cell r="H22"/>
          <cell r="I22">
            <v>44538</v>
          </cell>
          <cell r="J22" t="str">
            <v>Main Page</v>
          </cell>
          <cell r="K22"/>
        </row>
        <row r="23">
          <cell r="A23" t="str">
            <v>blue_angelfish</v>
          </cell>
          <cell r="B23" t="str">
            <v>angelfish</v>
          </cell>
          <cell r="C23" t="str">
            <v>Holocanthus_bermudensis</v>
          </cell>
          <cell r="D23" t="str">
            <v>Invertivore</v>
          </cell>
          <cell r="E23" t="str">
            <v>Pomacentridae</v>
          </cell>
          <cell r="F23">
            <v>3.236E-2</v>
          </cell>
          <cell r="G23">
            <v>2.387</v>
          </cell>
          <cell r="H23"/>
          <cell r="I23">
            <v>44538</v>
          </cell>
          <cell r="J23" t="str">
            <v>Main Page</v>
          </cell>
          <cell r="K23"/>
        </row>
        <row r="24">
          <cell r="A24" t="str">
            <v>blue_chromis</v>
          </cell>
          <cell r="B24" t="str">
            <v>chromis</v>
          </cell>
          <cell r="C24" t="str">
            <v>Chromis_cyanea</v>
          </cell>
          <cell r="D24" t="str">
            <v>Planktivore</v>
          </cell>
          <cell r="E24" t="str">
            <v>Pomacentridae</v>
          </cell>
          <cell r="F24">
            <v>1.4789999999999999E-2</v>
          </cell>
          <cell r="G24">
            <v>2.99</v>
          </cell>
          <cell r="H24"/>
          <cell r="I24">
            <v>44538</v>
          </cell>
          <cell r="J24" t="str">
            <v>Main Page</v>
          </cell>
          <cell r="K24"/>
        </row>
        <row r="25">
          <cell r="A25" t="str">
            <v>blueheaded_wrasse</v>
          </cell>
          <cell r="B25" t="str">
            <v>wrasse</v>
          </cell>
          <cell r="C25" t="str">
            <v>Thalassoma_bifasciatum</v>
          </cell>
          <cell r="D25" t="str">
            <v>Omnivore</v>
          </cell>
          <cell r="E25" t="str">
            <v>Labridae</v>
          </cell>
          <cell r="F25">
            <v>1.0999999999999999E-2</v>
          </cell>
          <cell r="G25">
            <v>2.97</v>
          </cell>
          <cell r="H25"/>
          <cell r="I25">
            <v>44538</v>
          </cell>
          <cell r="J25" t="str">
            <v>Table</v>
          </cell>
          <cell r="K25"/>
        </row>
        <row r="26">
          <cell r="A26" t="str">
            <v>blue_parrotfish_initial</v>
          </cell>
          <cell r="B26" t="str">
            <v>parrotfish</v>
          </cell>
          <cell r="C26" t="str">
            <v>Scarus_coeruleus</v>
          </cell>
          <cell r="D26" t="str">
            <v>Herbivore</v>
          </cell>
          <cell r="E26" t="str">
            <v>Scaridae</v>
          </cell>
          <cell r="F26">
            <v>1.349E-2</v>
          </cell>
          <cell r="G26">
            <v>3.03</v>
          </cell>
          <cell r="H26"/>
          <cell r="I26">
            <v>44538</v>
          </cell>
          <cell r="J26" t="str">
            <v>Main Page</v>
          </cell>
          <cell r="K26"/>
        </row>
        <row r="27">
          <cell r="A27" t="str">
            <v>blue_parrotfish_terminal</v>
          </cell>
          <cell r="B27" t="str">
            <v>parrotfish</v>
          </cell>
          <cell r="C27" t="str">
            <v>Scarus_coeruleus</v>
          </cell>
          <cell r="D27" t="str">
            <v>Herbivore</v>
          </cell>
          <cell r="E27" t="str">
            <v>Scaridae</v>
          </cell>
          <cell r="F27">
            <v>1.349E-2</v>
          </cell>
          <cell r="G27">
            <v>3.03</v>
          </cell>
          <cell r="H27"/>
          <cell r="I27">
            <v>44538</v>
          </cell>
          <cell r="J27" t="str">
            <v>Main Page</v>
          </cell>
          <cell r="K27"/>
        </row>
        <row r="28">
          <cell r="A28" t="str">
            <v>blue_tang</v>
          </cell>
          <cell r="B28" t="str">
            <v>surgeonfish</v>
          </cell>
          <cell r="C28" t="str">
            <v>Acanthurus_coeruleus</v>
          </cell>
          <cell r="D28" t="str">
            <v>Omnivore</v>
          </cell>
          <cell r="E28" t="str">
            <v>Acanthuridae</v>
          </cell>
          <cell r="F28">
            <v>3.2399999999999998E-2</v>
          </cell>
          <cell r="G28">
            <v>2.95</v>
          </cell>
          <cell r="H28"/>
          <cell r="I28">
            <v>44538</v>
          </cell>
          <cell r="J28" t="str">
            <v>Table</v>
          </cell>
          <cell r="K28"/>
        </row>
        <row r="29">
          <cell r="A29" t="str">
            <v>bluestriped_grunt</v>
          </cell>
          <cell r="B29" t="str">
            <v>grunt</v>
          </cell>
          <cell r="C29" t="str">
            <v>Haemulon_sciurus</v>
          </cell>
          <cell r="D29" t="str">
            <v>Invertivore</v>
          </cell>
          <cell r="E29" t="str">
            <v>Haemulidae</v>
          </cell>
          <cell r="F29">
            <v>2.4500000000000001E-2</v>
          </cell>
          <cell r="G29">
            <v>2.92</v>
          </cell>
          <cell r="H29"/>
          <cell r="I29">
            <v>44538</v>
          </cell>
          <cell r="J29" t="str">
            <v>Table</v>
          </cell>
          <cell r="K29"/>
        </row>
        <row r="30">
          <cell r="A30" t="str">
            <v>box_fish</v>
          </cell>
          <cell r="B30" t="str">
            <v>boxfish</v>
          </cell>
          <cell r="C30" t="str">
            <v>Lactophrys_trigonus</v>
          </cell>
          <cell r="D30" t="str">
            <v>Invertivore</v>
          </cell>
          <cell r="E30" t="str">
            <v>Ostraciidae</v>
          </cell>
          <cell r="F30">
            <v>3.6310000000000002E-2</v>
          </cell>
          <cell r="G30">
            <v>2.81</v>
          </cell>
          <cell r="H30"/>
          <cell r="I30">
            <v>44538</v>
          </cell>
          <cell r="J30" t="str">
            <v>Main Page</v>
          </cell>
          <cell r="K30"/>
        </row>
        <row r="31">
          <cell r="A31" t="str">
            <v>butter_hamlet</v>
          </cell>
          <cell r="B31" t="str">
            <v>seabasses</v>
          </cell>
          <cell r="C31" t="str">
            <v>Hypoplectrus_unicolor</v>
          </cell>
          <cell r="D31" t="str">
            <v>Invertivore</v>
          </cell>
          <cell r="E31" t="str">
            <v>Serranidae</v>
          </cell>
          <cell r="F31">
            <v>1.7780000000000001E-2</v>
          </cell>
          <cell r="G31">
            <v>3.03</v>
          </cell>
          <cell r="H31"/>
          <cell r="I31">
            <v>44538</v>
          </cell>
          <cell r="J31" t="str">
            <v>Main Page</v>
          </cell>
          <cell r="K31"/>
        </row>
        <row r="32">
          <cell r="A32" t="str">
            <v>bridled_goby</v>
          </cell>
          <cell r="B32" t="str">
            <v>goby</v>
          </cell>
          <cell r="C32" t="str">
            <v>Coryphopterus_glaucofraenum</v>
          </cell>
          <cell r="D32" t="str">
            <v>Omnivore</v>
          </cell>
          <cell r="E32" t="str">
            <v>Gobiidae</v>
          </cell>
          <cell r="F32">
            <v>1.23E-2</v>
          </cell>
          <cell r="G32">
            <v>2.91</v>
          </cell>
          <cell r="H32"/>
          <cell r="I32">
            <v>44538</v>
          </cell>
          <cell r="J32" t="str">
            <v>Table</v>
          </cell>
          <cell r="K32"/>
        </row>
        <row r="33">
          <cell r="A33" t="str">
            <v>brown_chromis</v>
          </cell>
          <cell r="B33" t="str">
            <v>chromis</v>
          </cell>
          <cell r="C33" t="str">
            <v>Chromis_multilineata</v>
          </cell>
          <cell r="D33" t="str">
            <v>Planktivore</v>
          </cell>
          <cell r="E33" t="str">
            <v>Pomacentridae</v>
          </cell>
          <cell r="F33">
            <v>1.4789999999999999E-2</v>
          </cell>
          <cell r="G33">
            <v>2.99</v>
          </cell>
          <cell r="H33"/>
          <cell r="I33">
            <v>44538</v>
          </cell>
          <cell r="J33" t="str">
            <v>Main Page</v>
          </cell>
          <cell r="K33"/>
        </row>
        <row r="34">
          <cell r="A34" t="str">
            <v>caesar_grunt</v>
          </cell>
          <cell r="B34" t="str">
            <v>grunt</v>
          </cell>
          <cell r="C34" t="str">
            <v>Haemulon_carbonarium</v>
          </cell>
          <cell r="D34" t="str">
            <v>Invertivore</v>
          </cell>
          <cell r="E34" t="str">
            <v>Haemulidae</v>
          </cell>
          <cell r="F34">
            <v>1.6219999999999998E-2</v>
          </cell>
          <cell r="G34">
            <v>2.99</v>
          </cell>
          <cell r="H34"/>
          <cell r="I34">
            <v>44538</v>
          </cell>
          <cell r="J34" t="str">
            <v>Main Page</v>
          </cell>
          <cell r="K34"/>
        </row>
        <row r="35">
          <cell r="A35" t="str">
            <v>reef_shark</v>
          </cell>
          <cell r="B35" t="str">
            <v>shark</v>
          </cell>
          <cell r="C35" t="str">
            <v>Carcharhinus_perezi</v>
          </cell>
          <cell r="D35" t="str">
            <v>Macrocarnivore</v>
          </cell>
          <cell r="E35" t="str">
            <v>Carcharhinidae</v>
          </cell>
          <cell r="F35">
            <v>5.0099999999999997E-3</v>
          </cell>
          <cell r="G35">
            <v>3.08</v>
          </cell>
          <cell r="H35"/>
          <cell r="I35">
            <v>45066</v>
          </cell>
          <cell r="J35" t="str">
            <v>Main Page</v>
          </cell>
          <cell r="K35"/>
        </row>
        <row r="36">
          <cell r="A36" t="str">
            <v>cero</v>
          </cell>
          <cell r="B36" t="str">
            <v>mackerels</v>
          </cell>
          <cell r="C36" t="str">
            <v>Scomberomorus_regalis</v>
          </cell>
          <cell r="D36" t="str">
            <v>Macrocarnivore</v>
          </cell>
          <cell r="E36" t="str">
            <v>Scombridae</v>
          </cell>
          <cell r="F36">
            <v>0.01</v>
          </cell>
          <cell r="G36">
            <v>3.01</v>
          </cell>
          <cell r="H36"/>
          <cell r="I36">
            <v>44538</v>
          </cell>
          <cell r="J36" t="str">
            <v>Main Page</v>
          </cell>
          <cell r="K36"/>
        </row>
        <row r="37">
          <cell r="A37" t="str">
            <v>chain_moray</v>
          </cell>
          <cell r="B37" t="str">
            <v>moray</v>
          </cell>
          <cell r="C37" t="str">
            <v>Echidna_catenata</v>
          </cell>
          <cell r="D37" t="str">
            <v>Macrocarnivore</v>
          </cell>
          <cell r="E37" t="str">
            <v>Muraenidae</v>
          </cell>
          <cell r="F37">
            <v>5.0000000000000001E-4</v>
          </cell>
          <cell r="G37">
            <v>3.26</v>
          </cell>
          <cell r="H37"/>
          <cell r="I37"/>
          <cell r="J37"/>
          <cell r="K37"/>
        </row>
        <row r="38">
          <cell r="A38" t="str">
            <v>clown_wrasse</v>
          </cell>
          <cell r="B38" t="str">
            <v>wrasse</v>
          </cell>
          <cell r="C38" t="str">
            <v>Halichoeres_maculipinna</v>
          </cell>
          <cell r="D38" t="str">
            <v>Invertivore</v>
          </cell>
          <cell r="E38" t="str">
            <v>Labridae</v>
          </cell>
          <cell r="F38">
            <v>1.047E-2</v>
          </cell>
          <cell r="G38">
            <v>3.2</v>
          </cell>
          <cell r="H38"/>
          <cell r="I38">
            <v>44538</v>
          </cell>
          <cell r="J38" t="str">
            <v>Main Page</v>
          </cell>
          <cell r="K38"/>
        </row>
        <row r="39">
          <cell r="A39" t="str">
            <v>cocoa_damselfish</v>
          </cell>
          <cell r="B39" t="str">
            <v>damselfish</v>
          </cell>
          <cell r="C39" t="str">
            <v>Stegastes_variabilis</v>
          </cell>
          <cell r="D39" t="str">
            <v>Omnivore</v>
          </cell>
          <cell r="E39" t="str">
            <v>Pomacentridae</v>
          </cell>
          <cell r="F39">
            <v>1.6979999999999999E-2</v>
          </cell>
          <cell r="G39">
            <v>2.99</v>
          </cell>
          <cell r="H39"/>
          <cell r="I39">
            <v>44538</v>
          </cell>
          <cell r="J39" t="str">
            <v>Main Page</v>
          </cell>
          <cell r="K39"/>
        </row>
        <row r="40">
          <cell r="A40" t="str">
            <v>coney</v>
          </cell>
          <cell r="B40" t="str">
            <v>grouper</v>
          </cell>
          <cell r="C40" t="str">
            <v>Cephalopholis_fulva</v>
          </cell>
          <cell r="D40" t="str">
            <v>Omnivore</v>
          </cell>
          <cell r="E40" t="str">
            <v>Serranidae</v>
          </cell>
          <cell r="F40">
            <v>1.4800000000000001E-2</v>
          </cell>
          <cell r="G40">
            <v>3.04</v>
          </cell>
          <cell r="H40"/>
          <cell r="I40">
            <v>44538</v>
          </cell>
          <cell r="J40" t="str">
            <v>Table</v>
          </cell>
          <cell r="K40"/>
        </row>
        <row r="41">
          <cell r="A41" t="str">
            <v>creole_wrasse</v>
          </cell>
          <cell r="B41" t="str">
            <v>wrasse</v>
          </cell>
          <cell r="C41" t="str">
            <v>Clepticus_parrae</v>
          </cell>
          <cell r="D41" t="str">
            <v>Omnivore</v>
          </cell>
          <cell r="E41" t="str">
            <v>Labridae</v>
          </cell>
          <cell r="F41">
            <v>9.5499999999999995E-3</v>
          </cell>
          <cell r="G41">
            <v>3.07</v>
          </cell>
          <cell r="H41"/>
          <cell r="I41">
            <v>44538</v>
          </cell>
          <cell r="J41" t="str">
            <v>Main Page</v>
          </cell>
          <cell r="K41"/>
        </row>
        <row r="42">
          <cell r="A42" t="str">
            <v>crevalle_jack</v>
          </cell>
          <cell r="B42" t="str">
            <v>jack</v>
          </cell>
          <cell r="C42" t="str">
            <v>Caranx_hippos</v>
          </cell>
          <cell r="D42" t="str">
            <v>Macrocarnivore</v>
          </cell>
          <cell r="E42" t="str">
            <v>Carangidae</v>
          </cell>
          <cell r="F42">
            <v>2.5100000000000001E-2</v>
          </cell>
          <cell r="G42">
            <v>2.84</v>
          </cell>
          <cell r="H42"/>
          <cell r="I42">
            <v>44538</v>
          </cell>
          <cell r="J42" t="str">
            <v>Table</v>
          </cell>
          <cell r="K42"/>
        </row>
        <row r="43">
          <cell r="A43" t="str">
            <v>cubera_snapper</v>
          </cell>
          <cell r="B43" t="str">
            <v>snapper</v>
          </cell>
          <cell r="C43" t="str">
            <v>Lutjanas_cyanopterus</v>
          </cell>
          <cell r="D43" t="str">
            <v>Macrocarnivore</v>
          </cell>
          <cell r="E43" t="str">
            <v>Lutjanidae</v>
          </cell>
          <cell r="F43">
            <v>1.259E-2</v>
          </cell>
          <cell r="G43">
            <v>2.99</v>
          </cell>
          <cell r="H43"/>
          <cell r="I43"/>
          <cell r="J43"/>
          <cell r="K43"/>
        </row>
        <row r="44">
          <cell r="A44" t="str">
            <v>doctor_fish</v>
          </cell>
          <cell r="B44" t="str">
            <v>surgeonfish</v>
          </cell>
          <cell r="C44" t="str">
            <v>Acanthurus_chirurgus</v>
          </cell>
          <cell r="D44" t="str">
            <v>Omnivore</v>
          </cell>
          <cell r="E44" t="str">
            <v>Acanthuridae</v>
          </cell>
          <cell r="F44">
            <v>2.0899999999999998E-2</v>
          </cell>
          <cell r="G44">
            <v>2.93</v>
          </cell>
          <cell r="H44"/>
          <cell r="I44">
            <v>44538</v>
          </cell>
          <cell r="J44" t="str">
            <v>Table</v>
          </cell>
          <cell r="K44"/>
        </row>
        <row r="45">
          <cell r="A45" t="str">
            <v>dog_snapper</v>
          </cell>
          <cell r="B45" t="str">
            <v>snapper</v>
          </cell>
          <cell r="C45" t="str">
            <v>Lutjanus_jocu</v>
          </cell>
          <cell r="D45" t="str">
            <v>Macrocarnivore</v>
          </cell>
          <cell r="E45" t="str">
            <v>Lutjanidae</v>
          </cell>
          <cell r="F45">
            <v>2.0899999999999998E-2</v>
          </cell>
          <cell r="G45">
            <v>2.96</v>
          </cell>
          <cell r="H45"/>
          <cell r="I45">
            <v>44538</v>
          </cell>
          <cell r="J45" t="str">
            <v>Table</v>
          </cell>
          <cell r="K45"/>
        </row>
        <row r="46">
          <cell r="A46" t="str">
            <v>dusky_damselfish</v>
          </cell>
          <cell r="B46" t="str">
            <v>damselfish</v>
          </cell>
          <cell r="C46" t="str">
            <v>Stegastes_adustus</v>
          </cell>
          <cell r="D46" t="str">
            <v>Omnivore</v>
          </cell>
          <cell r="E46" t="str">
            <v>Pomacentridae</v>
          </cell>
          <cell r="F46">
            <v>1.95E-2</v>
          </cell>
          <cell r="G46">
            <v>2.99</v>
          </cell>
          <cell r="H46"/>
          <cell r="I46">
            <v>44538</v>
          </cell>
          <cell r="J46" t="str">
            <v>Main Page</v>
          </cell>
          <cell r="K46"/>
        </row>
        <row r="47">
          <cell r="A47" t="str">
            <v>dusky_squirelfish</v>
          </cell>
          <cell r="B47" t="str">
            <v>squirrelfish</v>
          </cell>
          <cell r="C47" t="str">
            <v>Sargocentron_vexillarium</v>
          </cell>
          <cell r="D47" t="str">
            <v>Invertivore</v>
          </cell>
          <cell r="E47" t="str">
            <v>Holocentridae</v>
          </cell>
          <cell r="F47">
            <v>1.349E-2</v>
          </cell>
          <cell r="G47">
            <v>2.97</v>
          </cell>
          <cell r="H47"/>
          <cell r="I47">
            <v>44538</v>
          </cell>
          <cell r="J47" t="str">
            <v>Main Page</v>
          </cell>
          <cell r="K47"/>
        </row>
        <row r="48">
          <cell r="A48" t="str">
            <v>fairy_basslet</v>
          </cell>
          <cell r="B48" t="str">
            <v>basslet</v>
          </cell>
          <cell r="C48" t="str">
            <v>Gramma_loreto</v>
          </cell>
          <cell r="D48" t="str">
            <v>Omnivore</v>
          </cell>
          <cell r="E48" t="str">
            <v>Grammatidae</v>
          </cell>
          <cell r="F48">
            <v>1.1220000000000001E-2</v>
          </cell>
          <cell r="G48">
            <v>3.04</v>
          </cell>
          <cell r="H48"/>
          <cell r="I48">
            <v>44538</v>
          </cell>
          <cell r="J48" t="str">
            <v>Main Page</v>
          </cell>
          <cell r="K48"/>
        </row>
        <row r="49">
          <cell r="A49" t="str">
            <v>foureye_butterflyfish</v>
          </cell>
          <cell r="B49" t="str">
            <v>butterflyfish</v>
          </cell>
          <cell r="C49" t="str">
            <v>Chaetodon_capistratus</v>
          </cell>
          <cell r="D49" t="str">
            <v>Invertivore</v>
          </cell>
          <cell r="E49" t="str">
            <v>Chaetodontidae</v>
          </cell>
          <cell r="F49">
            <v>2.3400000000000001E-2</v>
          </cell>
          <cell r="G49">
            <v>3.19</v>
          </cell>
          <cell r="H49"/>
          <cell r="I49">
            <v>44538</v>
          </cell>
          <cell r="J49" t="str">
            <v>Table</v>
          </cell>
          <cell r="K49"/>
        </row>
        <row r="50">
          <cell r="A50" t="str">
            <v>flamefish</v>
          </cell>
          <cell r="B50" t="str">
            <v>cardinalfish</v>
          </cell>
          <cell r="C50" t="str">
            <v>Apogon_maculatus</v>
          </cell>
          <cell r="D50" t="str">
            <v>Invertivore</v>
          </cell>
          <cell r="E50" t="str">
            <v>Apogonidae</v>
          </cell>
          <cell r="F50">
            <v>1.047E-2</v>
          </cell>
          <cell r="G50">
            <v>3.08</v>
          </cell>
          <cell r="H50"/>
          <cell r="I50">
            <v>44538</v>
          </cell>
          <cell r="J50" t="str">
            <v>Main Page</v>
          </cell>
          <cell r="K50"/>
        </row>
        <row r="51">
          <cell r="A51" t="str">
            <v>french_angelfish</v>
          </cell>
          <cell r="B51" t="str">
            <v>angelfish</v>
          </cell>
          <cell r="C51" t="str">
            <v>Pomacanthus_paru</v>
          </cell>
          <cell r="D51" t="str">
            <v>Omnivore</v>
          </cell>
          <cell r="E51" t="str">
            <v>Pomacanthidae</v>
          </cell>
          <cell r="F51">
            <v>4.9000000000000002E-2</v>
          </cell>
          <cell r="G51">
            <v>2.96</v>
          </cell>
          <cell r="H51"/>
          <cell r="I51">
            <v>44538</v>
          </cell>
          <cell r="J51" t="str">
            <v>Table</v>
          </cell>
          <cell r="K51"/>
        </row>
        <row r="52">
          <cell r="A52" t="str">
            <v>french_grunt</v>
          </cell>
          <cell r="B52" t="str">
            <v>grunt</v>
          </cell>
          <cell r="C52" t="str">
            <v>Haemulon_flavolineatum</v>
          </cell>
          <cell r="D52" t="str">
            <v>Invertivore</v>
          </cell>
          <cell r="E52" t="str">
            <v>Haemulidae</v>
          </cell>
          <cell r="F52">
            <v>1.8599999999999998E-2</v>
          </cell>
          <cell r="G52">
            <v>2.99</v>
          </cell>
          <cell r="H52"/>
          <cell r="I52">
            <v>44538</v>
          </cell>
          <cell r="J52" t="str">
            <v>Table</v>
          </cell>
          <cell r="K52"/>
        </row>
        <row r="53">
          <cell r="A53" t="str">
            <v>glasseye_snapper</v>
          </cell>
          <cell r="B53" t="str">
            <v>snapper</v>
          </cell>
          <cell r="C53" t="str">
            <v>Heteropriacanthus_cruentatus</v>
          </cell>
          <cell r="D53" t="str">
            <v>Macrocarnivore</v>
          </cell>
          <cell r="E53" t="str">
            <v>Priacanthidae</v>
          </cell>
          <cell r="F53">
            <v>2.0400000000000001E-2</v>
          </cell>
          <cell r="G53">
            <v>2.89</v>
          </cell>
          <cell r="H53"/>
          <cell r="I53">
            <v>44538</v>
          </cell>
          <cell r="J53" t="str">
            <v>Table</v>
          </cell>
          <cell r="K53"/>
        </row>
        <row r="54">
          <cell r="A54" t="str">
            <v>goby</v>
          </cell>
          <cell r="B54" t="str">
            <v>goby</v>
          </cell>
          <cell r="C54" t="str">
            <v>Coryphopterus_spp</v>
          </cell>
          <cell r="D54" t="str">
            <v>Omnivore</v>
          </cell>
          <cell r="E54" t="str">
            <v>Gobiidae</v>
          </cell>
          <cell r="F54">
            <v>7.0800000000000004E-3</v>
          </cell>
          <cell r="G54">
            <v>3.08</v>
          </cell>
          <cell r="H54"/>
          <cell r="I54">
            <v>44538</v>
          </cell>
          <cell r="J54" t="str">
            <v>Main Page</v>
          </cell>
          <cell r="K54"/>
        </row>
        <row r="55">
          <cell r="A55" t="str">
            <v>goldentail_moray</v>
          </cell>
          <cell r="B55" t="str">
            <v>eel</v>
          </cell>
          <cell r="C55" t="str">
            <v>Gymnothorax_miliaris</v>
          </cell>
          <cell r="D55" t="str">
            <v>Macrocarnivore</v>
          </cell>
          <cell r="E55" t="str">
            <v>Muraenidae</v>
          </cell>
          <cell r="F55">
            <v>9.7999999999999997E-4</v>
          </cell>
          <cell r="G55">
            <v>3.24</v>
          </cell>
          <cell r="H55"/>
          <cell r="I55">
            <v>44538</v>
          </cell>
          <cell r="J55" t="str">
            <v>Main Page</v>
          </cell>
          <cell r="K55"/>
        </row>
        <row r="56">
          <cell r="A56" t="str">
            <v>goldspot_goby</v>
          </cell>
          <cell r="B56" t="str">
            <v>goby</v>
          </cell>
          <cell r="C56" t="str">
            <v>Gnatholepis_thompsoni</v>
          </cell>
          <cell r="D56" t="str">
            <v>Omnivore</v>
          </cell>
          <cell r="E56" t="str">
            <v>Gobiidae</v>
          </cell>
          <cell r="F56">
            <v>8.3199999999999993E-3</v>
          </cell>
          <cell r="G56">
            <v>3.19</v>
          </cell>
          <cell r="H56"/>
          <cell r="I56">
            <v>44538</v>
          </cell>
          <cell r="J56" t="str">
            <v>Main Page</v>
          </cell>
          <cell r="K56"/>
        </row>
        <row r="57">
          <cell r="A57" t="str">
            <v>graysby</v>
          </cell>
          <cell r="B57" t="str">
            <v>grouper</v>
          </cell>
          <cell r="C57" t="str">
            <v>Cephalopholis_cruentata</v>
          </cell>
          <cell r="D57" t="str">
            <v>Macrocarnivore</v>
          </cell>
          <cell r="E57" t="str">
            <v>Serranidae</v>
          </cell>
          <cell r="F57">
            <v>1.0999999999999999E-2</v>
          </cell>
          <cell r="G57">
            <v>3.11</v>
          </cell>
          <cell r="H57"/>
          <cell r="I57">
            <v>44538</v>
          </cell>
          <cell r="J57" t="str">
            <v>Table</v>
          </cell>
          <cell r="K57"/>
        </row>
        <row r="58">
          <cell r="A58" t="str">
            <v>gray_angelfish</v>
          </cell>
          <cell r="B58" t="str">
            <v>angelfish</v>
          </cell>
          <cell r="C58" t="str">
            <v>Pomacanthus_arcuatus</v>
          </cell>
          <cell r="D58" t="str">
            <v>Omnivore</v>
          </cell>
          <cell r="E58" t="str">
            <v>Pomacanthidae</v>
          </cell>
          <cell r="F58">
            <v>3.5479999999999998E-2</v>
          </cell>
          <cell r="G58">
            <v>2.9</v>
          </cell>
          <cell r="H58"/>
          <cell r="I58">
            <v>44538</v>
          </cell>
          <cell r="J58" t="str">
            <v>Main Page</v>
          </cell>
          <cell r="K58"/>
        </row>
        <row r="59">
          <cell r="A59" t="str">
            <v>gray_snapper</v>
          </cell>
          <cell r="B59" t="str">
            <v>snapper</v>
          </cell>
          <cell r="C59" t="str">
            <v>Lutjanus_griseus</v>
          </cell>
          <cell r="D59" t="str">
            <v>Macrocarnivore</v>
          </cell>
          <cell r="E59" t="str">
            <v>Lutjanidae</v>
          </cell>
          <cell r="F59">
            <v>2.1399999999999999E-2</v>
          </cell>
          <cell r="G59">
            <v>2.93</v>
          </cell>
          <cell r="H59"/>
          <cell r="I59">
            <v>44538</v>
          </cell>
          <cell r="J59" t="str">
            <v>Table</v>
          </cell>
          <cell r="K59"/>
        </row>
        <row r="60">
          <cell r="A60" t="str">
            <v>green_razorfish</v>
          </cell>
          <cell r="B60" t="str">
            <v>wrasse</v>
          </cell>
          <cell r="C60" t="str">
            <v>Xyrichtys_splendens</v>
          </cell>
          <cell r="D60" t="str">
            <v>Planktivore</v>
          </cell>
          <cell r="E60" t="str">
            <v>Labridae</v>
          </cell>
          <cell r="F60">
            <v>1.2E-2</v>
          </cell>
          <cell r="G60">
            <v>3.03</v>
          </cell>
          <cell r="H60"/>
          <cell r="I60">
            <v>44538</v>
          </cell>
          <cell r="J60" t="str">
            <v>Table</v>
          </cell>
          <cell r="K60"/>
        </row>
        <row r="61">
          <cell r="A61" t="str">
            <v>greenblotch_parrotfish_initial</v>
          </cell>
          <cell r="B61" t="str">
            <v>parrotfish</v>
          </cell>
          <cell r="C61" t="str">
            <v>Sparisoma_atomarium</v>
          </cell>
          <cell r="D61" t="str">
            <v>Herbivore</v>
          </cell>
          <cell r="E61" t="str">
            <v>Scaridae</v>
          </cell>
          <cell r="F61">
            <v>1.1220000000000001E-2</v>
          </cell>
          <cell r="G61">
            <v>3.09</v>
          </cell>
          <cell r="H61"/>
          <cell r="I61">
            <v>44538</v>
          </cell>
          <cell r="J61" t="str">
            <v>Main Page</v>
          </cell>
          <cell r="K61"/>
        </row>
        <row r="62">
          <cell r="A62" t="str">
            <v>greenblotch_parrotfish_terminal</v>
          </cell>
          <cell r="B62" t="str">
            <v>parrotfish</v>
          </cell>
          <cell r="C62" t="str">
            <v>Sparisoma_atomarium</v>
          </cell>
          <cell r="D62" t="str">
            <v>Herbivore</v>
          </cell>
          <cell r="E62" t="str">
            <v>Scaridae</v>
          </cell>
          <cell r="F62">
            <v>1.1220000000000001E-2</v>
          </cell>
          <cell r="G62">
            <v>3.09</v>
          </cell>
          <cell r="H62"/>
          <cell r="I62">
            <v>44538</v>
          </cell>
          <cell r="J62" t="str">
            <v>Main Page</v>
          </cell>
          <cell r="K62"/>
        </row>
        <row r="63">
          <cell r="A63" t="str">
            <v>gwelly_(white_trevally)</v>
          </cell>
          <cell r="B63" t="str">
            <v>jack</v>
          </cell>
          <cell r="C63" t="str">
            <v>Pseudocaranx_dentex</v>
          </cell>
          <cell r="D63" t="str">
            <v>Planktivore</v>
          </cell>
          <cell r="E63" t="str">
            <v>Carangidae</v>
          </cell>
          <cell r="F63">
            <v>2.5100000000000001E-2</v>
          </cell>
          <cell r="G63">
            <v>2.86</v>
          </cell>
          <cell r="H63"/>
          <cell r="I63">
            <v>44538</v>
          </cell>
          <cell r="J63" t="str">
            <v>Table</v>
          </cell>
          <cell r="K63"/>
        </row>
        <row r="64">
          <cell r="A64" t="str">
            <v>harlequin_bass</v>
          </cell>
          <cell r="B64" t="str">
            <v>grouper</v>
          </cell>
          <cell r="C64" t="str">
            <v>Serranus_tigrinus</v>
          </cell>
          <cell r="D64" t="str">
            <v>Invertivore</v>
          </cell>
          <cell r="E64" t="str">
            <v>Serranidae</v>
          </cell>
          <cell r="F64">
            <v>1.023E-2</v>
          </cell>
          <cell r="G64">
            <v>3.04</v>
          </cell>
          <cell r="H64"/>
          <cell r="I64">
            <v>44538</v>
          </cell>
          <cell r="J64" t="str">
            <v>Main Page</v>
          </cell>
          <cell r="K64"/>
        </row>
        <row r="65">
          <cell r="A65" t="str">
            <v>hogfish</v>
          </cell>
          <cell r="B65" t="str">
            <v>wrasse</v>
          </cell>
          <cell r="C65" t="str">
            <v>Lachnolaimus_maximus</v>
          </cell>
          <cell r="D65" t="str">
            <v>Macrocarnivore</v>
          </cell>
          <cell r="E65" t="str">
            <v>labridae</v>
          </cell>
          <cell r="F65">
            <v>2.24E-2</v>
          </cell>
          <cell r="G65">
            <v>2.97</v>
          </cell>
          <cell r="H65"/>
          <cell r="I65">
            <v>44538</v>
          </cell>
          <cell r="J65" t="str">
            <v>Table</v>
          </cell>
          <cell r="K65"/>
        </row>
        <row r="66">
          <cell r="A66" t="str">
            <v>honeycomb_cowfish</v>
          </cell>
          <cell r="B66" t="str">
            <v>boxfish</v>
          </cell>
          <cell r="C66" t="str">
            <v>Acanthostracion_polygonius</v>
          </cell>
          <cell r="D66" t="str">
            <v>Invertivore</v>
          </cell>
          <cell r="E66" t="str">
            <v>Ostraciidae</v>
          </cell>
          <cell r="F66">
            <v>2.69E-2</v>
          </cell>
          <cell r="G66">
            <v>2.93</v>
          </cell>
          <cell r="H66"/>
          <cell r="I66">
            <v>44538</v>
          </cell>
          <cell r="J66" t="str">
            <v>Table</v>
          </cell>
          <cell r="K66"/>
        </row>
        <row r="67">
          <cell r="A67" t="str">
            <v>horse_eye_jack</v>
          </cell>
          <cell r="B67" t="str">
            <v>jack</v>
          </cell>
          <cell r="C67" t="str">
            <v>Caranx_latus</v>
          </cell>
          <cell r="D67" t="str">
            <v>Macrocarnivore</v>
          </cell>
          <cell r="E67" t="str">
            <v>Carangidae</v>
          </cell>
          <cell r="F67">
            <v>2.5700000000000001E-2</v>
          </cell>
          <cell r="G67">
            <v>2.86</v>
          </cell>
          <cell r="H67"/>
          <cell r="I67">
            <v>44538</v>
          </cell>
          <cell r="J67" t="str">
            <v>Table</v>
          </cell>
          <cell r="K67"/>
        </row>
        <row r="68">
          <cell r="A68" t="str">
            <v>indigo_hamlet</v>
          </cell>
          <cell r="B68" t="str">
            <v>seabasses</v>
          </cell>
          <cell r="C68" t="str">
            <v>Hypoplectrus_indigo</v>
          </cell>
          <cell r="D68" t="str">
            <v>Invertivore</v>
          </cell>
          <cell r="E68" t="str">
            <v>Serranidae</v>
          </cell>
          <cell r="F68">
            <v>1.7780000000000001E-2</v>
          </cell>
          <cell r="G68">
            <v>3.03</v>
          </cell>
          <cell r="H68"/>
          <cell r="I68">
            <v>44538</v>
          </cell>
          <cell r="J68" t="str">
            <v>Main Page</v>
          </cell>
          <cell r="K68"/>
        </row>
        <row r="69">
          <cell r="A69" t="str">
            <v>jolthead_porgy</v>
          </cell>
          <cell r="B69" t="str">
            <v>porgies</v>
          </cell>
          <cell r="C69" t="str">
            <v>Calamus_bajonado</v>
          </cell>
          <cell r="D69" t="str">
            <v>Invertivore</v>
          </cell>
          <cell r="E69" t="str">
            <v>Sparidae</v>
          </cell>
          <cell r="F69">
            <v>3.9800000000000002E-2</v>
          </cell>
          <cell r="G69">
            <v>2.82</v>
          </cell>
          <cell r="H69"/>
          <cell r="I69">
            <v>44538</v>
          </cell>
          <cell r="J69" t="str">
            <v>Table</v>
          </cell>
          <cell r="K69"/>
        </row>
        <row r="70">
          <cell r="A70" t="str">
            <v>lane_snapper</v>
          </cell>
          <cell r="B70" t="str">
            <v>snapper</v>
          </cell>
          <cell r="C70" t="str">
            <v>Lutjanus_synagris</v>
          </cell>
          <cell r="D70" t="str">
            <v>Macrocarnivore</v>
          </cell>
          <cell r="E70" t="str">
            <v>Lutjanidae</v>
          </cell>
          <cell r="F70">
            <v>2.1899999999999999E-2</v>
          </cell>
          <cell r="G70">
            <v>2.92</v>
          </cell>
          <cell r="H70"/>
          <cell r="I70">
            <v>44538</v>
          </cell>
          <cell r="J70" t="str">
            <v>Table</v>
          </cell>
          <cell r="K70"/>
        </row>
        <row r="71">
          <cell r="A71" t="str">
            <v>lionfish</v>
          </cell>
          <cell r="B71" t="str">
            <v>scorpionfish</v>
          </cell>
          <cell r="C71" t="str">
            <v>Pterois_volitans</v>
          </cell>
          <cell r="D71" t="str">
            <v>Macrocarnivore</v>
          </cell>
          <cell r="E71" t="str">
            <v>Scorpaenidae</v>
          </cell>
          <cell r="F71">
            <v>4.8999999999999998E-3</v>
          </cell>
          <cell r="G71">
            <v>3.26</v>
          </cell>
          <cell r="H71"/>
          <cell r="I71">
            <v>44538</v>
          </cell>
          <cell r="J71" t="str">
            <v>Table</v>
          </cell>
          <cell r="K71"/>
        </row>
        <row r="72">
          <cell r="A72" t="str">
            <v>lizardfish</v>
          </cell>
          <cell r="B72" t="str">
            <v>lizardfish</v>
          </cell>
          <cell r="C72" t="str">
            <v>Synodus_synodus</v>
          </cell>
          <cell r="D72" t="str">
            <v>Invertivore</v>
          </cell>
          <cell r="E72" t="str">
            <v>Synodontinae</v>
          </cell>
          <cell r="F72">
            <v>4.1000000000000003E-3</v>
          </cell>
          <cell r="G72">
            <v>3.25</v>
          </cell>
          <cell r="H72"/>
          <cell r="I72">
            <v>44538</v>
          </cell>
          <cell r="J72" t="str">
            <v>Table</v>
          </cell>
          <cell r="K72"/>
        </row>
        <row r="73">
          <cell r="A73" t="str">
            <v>longfin_damselfish</v>
          </cell>
          <cell r="B73" t="str">
            <v>damselfish</v>
          </cell>
          <cell r="C73" t="str">
            <v>Stegastes_diencaeus</v>
          </cell>
          <cell r="D73" t="str">
            <v>Omnivore</v>
          </cell>
          <cell r="E73" t="str">
            <v>Pomacentridae</v>
          </cell>
          <cell r="F73">
            <v>1.95E-2</v>
          </cell>
          <cell r="G73">
            <v>2.99</v>
          </cell>
          <cell r="H73"/>
          <cell r="I73">
            <v>44538</v>
          </cell>
          <cell r="J73" t="str">
            <v>Main Page</v>
          </cell>
          <cell r="K73"/>
        </row>
        <row r="74">
          <cell r="A74" t="str">
            <v>longjaw_squirrelfish</v>
          </cell>
          <cell r="B74" t="str">
            <v>squirrelfish</v>
          </cell>
          <cell r="C74" t="str">
            <v>Neoniphon_marianus</v>
          </cell>
          <cell r="D74" t="str">
            <v>Invertivore</v>
          </cell>
          <cell r="E74" t="str">
            <v>Holocentridae</v>
          </cell>
          <cell r="F74">
            <v>1.549E-2</v>
          </cell>
          <cell r="G74">
            <v>2.97</v>
          </cell>
          <cell r="H74"/>
          <cell r="I74">
            <v>44538</v>
          </cell>
          <cell r="J74" t="str">
            <v>Main Page</v>
          </cell>
          <cell r="K74"/>
        </row>
        <row r="75">
          <cell r="A75" t="str">
            <v>longsnout_butterflyfish</v>
          </cell>
          <cell r="B75" t="str">
            <v>butterflyfish</v>
          </cell>
          <cell r="C75" t="str">
            <v>Prognathodes_aculeatus</v>
          </cell>
          <cell r="D75" t="str">
            <v>Invertivore</v>
          </cell>
          <cell r="E75" t="str">
            <v>Chaetodontidae</v>
          </cell>
          <cell r="F75">
            <v>2.239E-2</v>
          </cell>
          <cell r="G75">
            <v>3.02</v>
          </cell>
          <cell r="H75"/>
          <cell r="I75">
            <v>44538</v>
          </cell>
          <cell r="J75" t="str">
            <v>Main Page</v>
          </cell>
          <cell r="K75"/>
        </row>
        <row r="76">
          <cell r="A76" t="str">
            <v>longspine_squirrelfish</v>
          </cell>
          <cell r="B76" t="str">
            <v>squirrelfish</v>
          </cell>
          <cell r="C76" t="str">
            <v>Holocentrus_rufus</v>
          </cell>
          <cell r="D76" t="str">
            <v>Invertivore</v>
          </cell>
          <cell r="E76" t="str">
            <v>Holocentridae</v>
          </cell>
          <cell r="F76">
            <v>1.8599999999999998E-2</v>
          </cell>
          <cell r="G76">
            <v>2.89</v>
          </cell>
          <cell r="H76"/>
          <cell r="I76">
            <v>44538</v>
          </cell>
          <cell r="J76" t="str">
            <v>Table</v>
          </cell>
          <cell r="K76"/>
        </row>
        <row r="77">
          <cell r="A77" t="str">
            <v>mahogany_snapper</v>
          </cell>
          <cell r="B77" t="str">
            <v>snapper</v>
          </cell>
          <cell r="C77" t="str">
            <v>Lutjanus_mahogoni</v>
          </cell>
          <cell r="D77" t="str">
            <v>Macrocarnivore</v>
          </cell>
          <cell r="E77" t="str">
            <v>Lutjanidae</v>
          </cell>
          <cell r="F77">
            <v>6.1699999999999998E-2</v>
          </cell>
          <cell r="G77">
            <v>2.65</v>
          </cell>
          <cell r="H77"/>
          <cell r="I77">
            <v>44538</v>
          </cell>
          <cell r="J77" t="str">
            <v>Table</v>
          </cell>
          <cell r="K77"/>
        </row>
        <row r="78">
          <cell r="A78" t="str">
            <v>masked_goby</v>
          </cell>
          <cell r="B78" t="str">
            <v>goby</v>
          </cell>
          <cell r="C78" t="str">
            <v>Coryphopterus_personatus</v>
          </cell>
          <cell r="D78" t="str">
            <v>Omnivore</v>
          </cell>
          <cell r="E78" t="str">
            <v>Gobiidae</v>
          </cell>
          <cell r="F78">
            <v>1.023E-2</v>
          </cell>
          <cell r="G78">
            <v>3.03</v>
          </cell>
          <cell r="H78"/>
          <cell r="I78">
            <v>44538</v>
          </cell>
          <cell r="J78" t="str">
            <v>Main Page</v>
          </cell>
          <cell r="K78"/>
        </row>
        <row r="79">
          <cell r="A79" t="str">
            <v>masked_hamlet</v>
          </cell>
          <cell r="B79" t="str">
            <v>seabasses</v>
          </cell>
          <cell r="C79" t="str">
            <v>Hypoplectrus_providencianus</v>
          </cell>
          <cell r="D79" t="str">
            <v>Invertivore</v>
          </cell>
          <cell r="E79" t="str">
            <v>Serranidae</v>
          </cell>
          <cell r="F79">
            <v>1.7780000000000001E-2</v>
          </cell>
          <cell r="G79">
            <v>3.03</v>
          </cell>
          <cell r="H79"/>
          <cell r="I79">
            <v>44538</v>
          </cell>
          <cell r="J79" t="str">
            <v>Main Page</v>
          </cell>
          <cell r="K79"/>
        </row>
        <row r="80">
          <cell r="A80" t="str">
            <v>midnight_parrotfish</v>
          </cell>
          <cell r="B80" t="str">
            <v>parrotfish</v>
          </cell>
          <cell r="C80" t="str">
            <v>Scarus_coelestinus</v>
          </cell>
          <cell r="D80" t="str">
            <v>Herbivore</v>
          </cell>
          <cell r="E80" t="str">
            <v>Scaridae</v>
          </cell>
          <cell r="F80">
            <v>1.7000000000000001E-2</v>
          </cell>
          <cell r="G80">
            <v>3.04</v>
          </cell>
          <cell r="H80"/>
          <cell r="I80">
            <v>44538</v>
          </cell>
          <cell r="J80" t="str">
            <v>Table</v>
          </cell>
          <cell r="K80"/>
        </row>
        <row r="81">
          <cell r="A81" t="str">
            <v>moray</v>
          </cell>
          <cell r="B81" t="str">
            <v>eel</v>
          </cell>
          <cell r="C81" t="str">
            <v>Gymnothorax_funebris</v>
          </cell>
          <cell r="D81" t="str">
            <v>Macrocarnivore</v>
          </cell>
          <cell r="E81" t="str">
            <v>Muraenidae</v>
          </cell>
          <cell r="F81">
            <v>1.6999999999999999E-3</v>
          </cell>
          <cell r="G81">
            <v>3.05</v>
          </cell>
          <cell r="H81"/>
          <cell r="I81">
            <v>44538</v>
          </cell>
          <cell r="J81" t="str">
            <v>Table</v>
          </cell>
          <cell r="K81"/>
        </row>
        <row r="82">
          <cell r="A82" t="str">
            <v>mutton_snapper</v>
          </cell>
          <cell r="B82" t="str">
            <v>snapper</v>
          </cell>
          <cell r="C82" t="str">
            <v>Lutjanus_analis</v>
          </cell>
          <cell r="D82" t="str">
            <v>Macrocarnivore</v>
          </cell>
          <cell r="E82" t="str">
            <v>Lutjanidae</v>
          </cell>
          <cell r="F82">
            <v>1.5100000000000001E-2</v>
          </cell>
          <cell r="G82">
            <v>3.03</v>
          </cell>
          <cell r="H82"/>
          <cell r="I82">
            <v>44538</v>
          </cell>
          <cell r="J82" t="str">
            <v>Table</v>
          </cell>
          <cell r="K82"/>
        </row>
        <row r="83">
          <cell r="A83" t="str">
            <v>nassau_grouper</v>
          </cell>
          <cell r="B83" t="str">
            <v>grouper</v>
          </cell>
          <cell r="C83" t="str">
            <v>Epinephelus_striatus</v>
          </cell>
          <cell r="D83" t="str">
            <v>Macrocarnivore</v>
          </cell>
          <cell r="E83" t="str">
            <v>Serranidae</v>
          </cell>
          <cell r="F83">
            <v>9.1000000000000004E-3</v>
          </cell>
          <cell r="G83">
            <v>3.16</v>
          </cell>
          <cell r="H83"/>
          <cell r="I83">
            <v>44538</v>
          </cell>
          <cell r="J83" t="str">
            <v>Table</v>
          </cell>
          <cell r="K83"/>
        </row>
        <row r="84">
          <cell r="A84" t="str">
            <v>neon_goby</v>
          </cell>
          <cell r="B84" t="str">
            <v>goby</v>
          </cell>
          <cell r="C84" t="str">
            <v>Gobiosoma_spp</v>
          </cell>
          <cell r="D84" t="str">
            <v>Omnivore</v>
          </cell>
          <cell r="E84" t="str">
            <v>Gobiidae</v>
          </cell>
          <cell r="F84">
            <v>8.1300000000000001E-3</v>
          </cell>
          <cell r="G84">
            <v>3.1</v>
          </cell>
          <cell r="H84"/>
          <cell r="I84">
            <v>44538</v>
          </cell>
          <cell r="J84" t="str">
            <v>Main Page</v>
          </cell>
          <cell r="K84"/>
        </row>
        <row r="85">
          <cell r="A85" t="str">
            <v>nurse_shark</v>
          </cell>
          <cell r="B85" t="str">
            <v>shark</v>
          </cell>
          <cell r="C85" t="str">
            <v>Ginglymostoma_cirratum</v>
          </cell>
          <cell r="D85" t="str">
            <v>Macrocarnivore</v>
          </cell>
          <cell r="E85" t="str">
            <v>Ginglymostomatidae</v>
          </cell>
          <cell r="F85">
            <v>5.4999999999999997E-3</v>
          </cell>
          <cell r="G85">
            <v>2.88</v>
          </cell>
          <cell r="H85"/>
          <cell r="I85">
            <v>44538</v>
          </cell>
          <cell r="J85" t="str">
            <v>Table</v>
          </cell>
          <cell r="K85"/>
        </row>
        <row r="86">
          <cell r="A86" t="str">
            <v>ocean_surgeon</v>
          </cell>
          <cell r="B86" t="str">
            <v>surgeonfish</v>
          </cell>
          <cell r="C86" t="str">
            <v>Acanthurus_tractus</v>
          </cell>
          <cell r="D86" t="str">
            <v>Herbivore</v>
          </cell>
          <cell r="E86" t="str">
            <v>Acanthuridae</v>
          </cell>
          <cell r="F86">
            <v>2.5700000000000001E-2</v>
          </cell>
          <cell r="G86">
            <v>2.9</v>
          </cell>
          <cell r="H86"/>
          <cell r="I86">
            <v>44538</v>
          </cell>
          <cell r="J86" t="str">
            <v>Table</v>
          </cell>
          <cell r="K86"/>
        </row>
        <row r="87">
          <cell r="A87" t="str">
            <v>ocean_triggerfish</v>
          </cell>
          <cell r="B87" t="str">
            <v>triggerfish</v>
          </cell>
          <cell r="C87" t="str">
            <v>Canthidermis_sufflamen</v>
          </cell>
          <cell r="D87" t="str">
            <v>Planktivore</v>
          </cell>
          <cell r="E87" t="str">
            <v>Balistidae</v>
          </cell>
          <cell r="F87">
            <v>4.2700000000000002E-2</v>
          </cell>
          <cell r="G87">
            <v>2.84</v>
          </cell>
          <cell r="H87"/>
          <cell r="I87">
            <v>44538</v>
          </cell>
          <cell r="J87" t="str">
            <v>Table</v>
          </cell>
          <cell r="K87"/>
        </row>
        <row r="88">
          <cell r="A88" t="str">
            <v>orange_spot_filefish</v>
          </cell>
          <cell r="B88" t="str">
            <v>filefish</v>
          </cell>
          <cell r="C88" t="str">
            <v>Cantherhines_pullus</v>
          </cell>
          <cell r="D88" t="str">
            <v>Omnivore</v>
          </cell>
          <cell r="E88" t="str">
            <v>Monacanthidae</v>
          </cell>
          <cell r="F88">
            <v>2.239E-2</v>
          </cell>
          <cell r="G88">
            <v>2.87</v>
          </cell>
          <cell r="H88"/>
          <cell r="I88">
            <v>44538</v>
          </cell>
          <cell r="J88" t="str">
            <v>Main Page</v>
          </cell>
          <cell r="K88"/>
        </row>
        <row r="89">
          <cell r="A89" t="str">
            <v>peacock_flounder</v>
          </cell>
          <cell r="B89" t="str">
            <v>flounder</v>
          </cell>
          <cell r="C89" t="str">
            <v>Bothus_lunatus</v>
          </cell>
          <cell r="D89" t="str">
            <v>Macrocarnivore</v>
          </cell>
          <cell r="E89" t="str">
            <v>Bothidae</v>
          </cell>
          <cell r="F89">
            <v>9.7699999999999992E-3</v>
          </cell>
          <cell r="G89">
            <v>3.1</v>
          </cell>
          <cell r="H89"/>
          <cell r="I89"/>
          <cell r="J89"/>
          <cell r="K89"/>
        </row>
        <row r="90">
          <cell r="A90" t="str">
            <v>peppermint_bass</v>
          </cell>
          <cell r="B90" t="str">
            <v>basslet</v>
          </cell>
          <cell r="C90" t="str">
            <v>Liopropoma_rubre</v>
          </cell>
          <cell r="D90" t="str">
            <v>Omnivore</v>
          </cell>
          <cell r="E90" t="str">
            <v>Grammatidae</v>
          </cell>
          <cell r="F90">
            <v>1.1220000000000001E-2</v>
          </cell>
          <cell r="G90">
            <v>3.04</v>
          </cell>
          <cell r="H90"/>
          <cell r="I90">
            <v>44538</v>
          </cell>
          <cell r="J90" t="str">
            <v>Main Page</v>
          </cell>
          <cell r="K90"/>
        </row>
        <row r="91">
          <cell r="A91" t="str">
            <v>permit</v>
          </cell>
          <cell r="B91" t="str">
            <v>jack</v>
          </cell>
          <cell r="C91" t="str">
            <v>Trachinotus_falcatus</v>
          </cell>
          <cell r="D91" t="str">
            <v>Macrocarnivore</v>
          </cell>
          <cell r="E91" t="str">
            <v>Carangidae</v>
          </cell>
          <cell r="F91">
            <v>2.0899999999999998E-2</v>
          </cell>
          <cell r="G91">
            <v>2.91</v>
          </cell>
          <cell r="H91"/>
          <cell r="I91">
            <v>44538</v>
          </cell>
          <cell r="J91" t="str">
            <v>Table</v>
          </cell>
          <cell r="K91"/>
        </row>
        <row r="92">
          <cell r="A92" t="str">
            <v>pluma_porgy</v>
          </cell>
          <cell r="B92" t="str">
            <v>porgies</v>
          </cell>
          <cell r="C92" t="str">
            <v>Calamus_pennatula</v>
          </cell>
          <cell r="D92" t="str">
            <v>Invertivore</v>
          </cell>
          <cell r="E92" t="str">
            <v>Sparidae</v>
          </cell>
          <cell r="F92">
            <v>2.4500000000000001E-2</v>
          </cell>
          <cell r="G92">
            <v>3</v>
          </cell>
          <cell r="H92"/>
          <cell r="I92">
            <v>44538</v>
          </cell>
          <cell r="J92" t="str">
            <v>Table</v>
          </cell>
          <cell r="K92"/>
        </row>
        <row r="93">
          <cell r="A93" t="str">
            <v>porcupine_fish</v>
          </cell>
          <cell r="B93" t="str">
            <v>porcupinefishes</v>
          </cell>
          <cell r="C93" t="str">
            <v>Diodon_hystrix</v>
          </cell>
          <cell r="D93" t="str">
            <v>Invertivore</v>
          </cell>
          <cell r="E93" t="str">
            <v>Diodontidae</v>
          </cell>
          <cell r="F93">
            <v>8.7099999999999997E-2</v>
          </cell>
          <cell r="G93">
            <v>2.76</v>
          </cell>
          <cell r="H93"/>
          <cell r="I93">
            <v>44538</v>
          </cell>
          <cell r="J93" t="str">
            <v>Main Page</v>
          </cell>
          <cell r="K93"/>
        </row>
        <row r="94">
          <cell r="A94" t="str">
            <v>porkfish</v>
          </cell>
          <cell r="B94" t="str">
            <v>grunt</v>
          </cell>
          <cell r="C94" t="str">
            <v>Anisotremus_virginicus</v>
          </cell>
          <cell r="D94" t="str">
            <v>Invertivore</v>
          </cell>
          <cell r="E94" t="str">
            <v>Haemulidae</v>
          </cell>
          <cell r="F94">
            <v>1.41E-2</v>
          </cell>
          <cell r="G94">
            <v>3.02</v>
          </cell>
          <cell r="H94"/>
          <cell r="I94">
            <v>44880</v>
          </cell>
          <cell r="J94" t="str">
            <v>Table</v>
          </cell>
          <cell r="K94"/>
        </row>
        <row r="95">
          <cell r="A95" t="str">
            <v>princess_parrotfish_initial</v>
          </cell>
          <cell r="B95" t="str">
            <v>parrotfish</v>
          </cell>
          <cell r="C95" t="str">
            <v>Scarus_taeniopterus</v>
          </cell>
          <cell r="D95" t="str">
            <v>Herbivore</v>
          </cell>
          <cell r="E95" t="str">
            <v>Scaridae</v>
          </cell>
          <cell r="F95">
            <v>1.4789999999999999E-2</v>
          </cell>
          <cell r="G95">
            <v>3.03</v>
          </cell>
          <cell r="H95"/>
          <cell r="I95">
            <v>44538</v>
          </cell>
          <cell r="J95" t="str">
            <v>Main Page</v>
          </cell>
          <cell r="K95"/>
        </row>
        <row r="96">
          <cell r="A96" t="str">
            <v>princess_parrotfish_terminal</v>
          </cell>
          <cell r="B96" t="str">
            <v>parrotfish</v>
          </cell>
          <cell r="C96" t="str">
            <v>Scarus_taeniopterus</v>
          </cell>
          <cell r="D96" t="str">
            <v>Herbivore</v>
          </cell>
          <cell r="E96" t="str">
            <v>Scaridae</v>
          </cell>
          <cell r="F96">
            <v>1.4789999999999999E-2</v>
          </cell>
          <cell r="G96">
            <v>3.03</v>
          </cell>
          <cell r="H96"/>
          <cell r="I96">
            <v>44538</v>
          </cell>
          <cell r="J96" t="str">
            <v>Main Page</v>
          </cell>
          <cell r="K96"/>
        </row>
        <row r="97">
          <cell r="A97" t="str">
            <v>pudding_wife</v>
          </cell>
          <cell r="B97" t="str">
            <v>wrasse</v>
          </cell>
          <cell r="C97" t="str">
            <v>Halichoeres_radiatus</v>
          </cell>
          <cell r="D97" t="str">
            <v>Invertivore</v>
          </cell>
          <cell r="E97" t="str">
            <v>Labridae</v>
          </cell>
          <cell r="F97">
            <v>0.01</v>
          </cell>
          <cell r="G97">
            <v>3.08</v>
          </cell>
          <cell r="H97"/>
          <cell r="I97">
            <v>44538</v>
          </cell>
          <cell r="J97" t="str">
            <v>Main Page</v>
          </cell>
          <cell r="K97"/>
        </row>
        <row r="98">
          <cell r="A98" t="str">
            <v>pygmy_angelfish</v>
          </cell>
          <cell r="B98" t="str">
            <v>angelfish</v>
          </cell>
          <cell r="C98" t="str">
            <v>Centropyge_argi</v>
          </cell>
          <cell r="D98" t="str">
            <v>Herbivore</v>
          </cell>
          <cell r="E98" t="str">
            <v>Pomacanthidae</v>
          </cell>
          <cell r="F98">
            <v>3.3110000000000001E-2</v>
          </cell>
          <cell r="G98">
            <v>2.88</v>
          </cell>
          <cell r="H98"/>
          <cell r="I98">
            <v>44538</v>
          </cell>
          <cell r="J98" t="str">
            <v>Main Page</v>
          </cell>
          <cell r="K98"/>
        </row>
        <row r="99">
          <cell r="A99" t="str">
            <v>queen_angelfish</v>
          </cell>
          <cell r="B99" t="str">
            <v>angelfish</v>
          </cell>
          <cell r="C99" t="str">
            <v>Holocanthus_ciliaris</v>
          </cell>
          <cell r="D99" t="str">
            <v>Invertivore</v>
          </cell>
          <cell r="E99" t="str">
            <v>Pomacanthidae</v>
          </cell>
          <cell r="F99">
            <v>3.3110000000000001E-2</v>
          </cell>
          <cell r="G99">
            <v>2.88</v>
          </cell>
          <cell r="H99"/>
          <cell r="I99">
            <v>44538</v>
          </cell>
          <cell r="J99" t="str">
            <v>Main Page</v>
          </cell>
          <cell r="K99"/>
        </row>
        <row r="100">
          <cell r="A100" t="str">
            <v>queen_parrotfish_initial</v>
          </cell>
          <cell r="B100" t="str">
            <v>parrotfish</v>
          </cell>
          <cell r="C100" t="str">
            <v>Scarus_vetula</v>
          </cell>
          <cell r="D100" t="str">
            <v>Herbivore</v>
          </cell>
          <cell r="E100" t="str">
            <v>Scaridae</v>
          </cell>
          <cell r="F100">
            <v>1.4789999999999999E-2</v>
          </cell>
          <cell r="G100">
            <v>3.03</v>
          </cell>
          <cell r="H100"/>
          <cell r="I100">
            <v>44538</v>
          </cell>
          <cell r="J100" t="str">
            <v>Main Page</v>
          </cell>
          <cell r="K100"/>
        </row>
        <row r="101">
          <cell r="A101" t="str">
            <v>queen_parrotfish_terminal</v>
          </cell>
          <cell r="B101" t="str">
            <v>parrotfish</v>
          </cell>
          <cell r="C101" t="str">
            <v>Scarus_vetula</v>
          </cell>
          <cell r="D101" t="str">
            <v>Herbivore</v>
          </cell>
          <cell r="E101" t="str">
            <v>Scaridae</v>
          </cell>
          <cell r="F101">
            <v>1.4789999999999999E-2</v>
          </cell>
          <cell r="G101">
            <v>3.03</v>
          </cell>
          <cell r="H101"/>
          <cell r="I101">
            <v>44538</v>
          </cell>
          <cell r="J101" t="str">
            <v>Main Page</v>
          </cell>
          <cell r="K101"/>
        </row>
        <row r="102">
          <cell r="A102" t="str">
            <v>queen_triggerfish</v>
          </cell>
          <cell r="B102" t="str">
            <v>triggerfish</v>
          </cell>
          <cell r="C102" t="str">
            <v>Balistes_vetula</v>
          </cell>
          <cell r="D102" t="str">
            <v>Planktivore</v>
          </cell>
          <cell r="E102" t="str">
            <v>Balistidae</v>
          </cell>
          <cell r="F102">
            <v>3.9800000000000002E-2</v>
          </cell>
          <cell r="G102">
            <v>2.88</v>
          </cell>
          <cell r="H102"/>
          <cell r="I102">
            <v>44538</v>
          </cell>
          <cell r="J102" t="str">
            <v>Table</v>
          </cell>
          <cell r="K102"/>
        </row>
        <row r="103">
          <cell r="A103" t="str">
            <v>rainbow_parrotfish</v>
          </cell>
          <cell r="B103" t="str">
            <v>parrotfish</v>
          </cell>
          <cell r="C103" t="str">
            <v>Scarus_guacamaia</v>
          </cell>
          <cell r="D103" t="str">
            <v>Herbivore</v>
          </cell>
          <cell r="E103" t="str">
            <v>Scaridae</v>
          </cell>
          <cell r="F103">
            <v>1.9099999999999999E-2</v>
          </cell>
          <cell r="G103">
            <v>3.01</v>
          </cell>
          <cell r="H103"/>
          <cell r="I103">
            <v>44538</v>
          </cell>
          <cell r="J103" t="str">
            <v>Table</v>
          </cell>
          <cell r="K103"/>
        </row>
        <row r="104">
          <cell r="A104" t="str">
            <v>rainbow_runner</v>
          </cell>
          <cell r="B104" t="str">
            <v>jack</v>
          </cell>
          <cell r="C104" t="str">
            <v>Elagatis_bipinnulata</v>
          </cell>
          <cell r="D104" t="str">
            <v>Planktivore</v>
          </cell>
          <cell r="E104" t="str">
            <v>Carangidae</v>
          </cell>
          <cell r="F104">
            <v>1.6199999999999999E-2</v>
          </cell>
          <cell r="G104">
            <v>2.72</v>
          </cell>
          <cell r="H104"/>
          <cell r="I104">
            <v>44538</v>
          </cell>
          <cell r="J104" t="str">
            <v>Table</v>
          </cell>
          <cell r="K104"/>
        </row>
        <row r="105">
          <cell r="A105" t="str">
            <v>red_grouper</v>
          </cell>
          <cell r="B105" t="str">
            <v>grouper</v>
          </cell>
          <cell r="C105" t="str">
            <v>Epinephelus_morio</v>
          </cell>
          <cell r="D105" t="str">
            <v>Macrocarnivore</v>
          </cell>
          <cell r="E105" t="str">
            <v>Serranidae</v>
          </cell>
          <cell r="F105">
            <v>1.4449999999999999E-2</v>
          </cell>
          <cell r="G105">
            <v>3</v>
          </cell>
          <cell r="H105"/>
          <cell r="I105">
            <v>45065</v>
          </cell>
          <cell r="J105" t="str">
            <v>Main Page</v>
          </cell>
          <cell r="K105"/>
        </row>
        <row r="106">
          <cell r="A106" t="str">
            <v>red_hind</v>
          </cell>
          <cell r="B106" t="str">
            <v>grouper</v>
          </cell>
          <cell r="C106" t="str">
            <v>Epinephelus_guttatus</v>
          </cell>
          <cell r="D106" t="str">
            <v>Macrocarnivore</v>
          </cell>
          <cell r="E106" t="str">
            <v>Serranidae</v>
          </cell>
          <cell r="F106">
            <v>1.32E-2</v>
          </cell>
          <cell r="G106">
            <v>3.05</v>
          </cell>
          <cell r="H106"/>
          <cell r="I106">
            <v>44538</v>
          </cell>
          <cell r="J106" t="str">
            <v>Table</v>
          </cell>
          <cell r="K106"/>
        </row>
        <row r="107">
          <cell r="A107" t="str">
            <v>redband_parrotfish_initial</v>
          </cell>
          <cell r="B107" t="str">
            <v>parrotfish</v>
          </cell>
          <cell r="C107" t="str">
            <v>Sparisoma_aurofrenatum</v>
          </cell>
          <cell r="D107" t="str">
            <v>Herbivore</v>
          </cell>
          <cell r="E107" t="str">
            <v>Scaridae</v>
          </cell>
          <cell r="F107">
            <v>1.17E-2</v>
          </cell>
          <cell r="G107">
            <v>3.15</v>
          </cell>
          <cell r="H107"/>
          <cell r="I107">
            <v>44538</v>
          </cell>
          <cell r="J107" t="str">
            <v>Table</v>
          </cell>
          <cell r="K107"/>
        </row>
        <row r="108">
          <cell r="A108" t="str">
            <v>redband_parrotfish_terminal</v>
          </cell>
          <cell r="B108" t="str">
            <v>parrotfish</v>
          </cell>
          <cell r="C108" t="str">
            <v>Sparisoma_aurofrenatum</v>
          </cell>
          <cell r="D108" t="str">
            <v>Herbivore</v>
          </cell>
          <cell r="E108" t="str">
            <v>Scaridae</v>
          </cell>
          <cell r="F108">
            <v>1.17E-2</v>
          </cell>
          <cell r="G108">
            <v>3.15</v>
          </cell>
          <cell r="H108"/>
          <cell r="I108">
            <v>44538</v>
          </cell>
          <cell r="J108" t="str">
            <v>Table</v>
          </cell>
          <cell r="K108"/>
        </row>
        <row r="109">
          <cell r="A109" t="str">
            <v>redfin_parrotfish_initial</v>
          </cell>
          <cell r="B109" t="str">
            <v>parrotfish</v>
          </cell>
          <cell r="C109" t="str">
            <v>Sparisoma_rubripinne</v>
          </cell>
          <cell r="D109" t="str">
            <v>Herbivore</v>
          </cell>
          <cell r="E109" t="str">
            <v>Scaridae</v>
          </cell>
          <cell r="F109">
            <v>1.78E-2</v>
          </cell>
          <cell r="G109">
            <v>3.02</v>
          </cell>
          <cell r="H109"/>
          <cell r="I109">
            <v>44538</v>
          </cell>
          <cell r="J109" t="str">
            <v>Table</v>
          </cell>
          <cell r="K109"/>
        </row>
        <row r="110">
          <cell r="A110" t="str">
            <v>redspotted_hawkfish</v>
          </cell>
          <cell r="B110" t="str">
            <v>hawkfish</v>
          </cell>
          <cell r="C110" t="str">
            <v>Amblycirrhitus_pinos</v>
          </cell>
          <cell r="D110" t="str">
            <v>Invertivore</v>
          </cell>
          <cell r="E110" t="str">
            <v>Cirrhitidae</v>
          </cell>
          <cell r="F110">
            <v>9.3299999999999998E-3</v>
          </cell>
          <cell r="G110">
            <v>3.07</v>
          </cell>
          <cell r="H110"/>
          <cell r="I110">
            <v>44538</v>
          </cell>
          <cell r="J110" t="str">
            <v>Main Page</v>
          </cell>
          <cell r="K110"/>
        </row>
        <row r="111">
          <cell r="A111" t="str">
            <v>redtail_parrotfish_initial</v>
          </cell>
          <cell r="B111" t="str">
            <v>parrotfish</v>
          </cell>
          <cell r="C111" t="str">
            <v>Sparisoma_chrysopterum</v>
          </cell>
          <cell r="D111" t="str">
            <v>Herbivore</v>
          </cell>
          <cell r="E111" t="str">
            <v>Scaridae</v>
          </cell>
          <cell r="F111">
            <v>1.29E-2</v>
          </cell>
          <cell r="G111">
            <v>3.1</v>
          </cell>
          <cell r="H111"/>
          <cell r="I111">
            <v>44538</v>
          </cell>
          <cell r="J111" t="str">
            <v>Table</v>
          </cell>
          <cell r="K111"/>
        </row>
        <row r="112">
          <cell r="A112" t="str">
            <v>redtail_parrotfish_terminal</v>
          </cell>
          <cell r="B112" t="str">
            <v>parrotfish</v>
          </cell>
          <cell r="C112" t="str">
            <v>Sparisoma_chrysopterum</v>
          </cell>
          <cell r="D112" t="str">
            <v>Herbivore</v>
          </cell>
          <cell r="E112" t="str">
            <v>Scaridae</v>
          </cell>
          <cell r="F112">
            <v>1.29E-2</v>
          </cell>
          <cell r="G112">
            <v>3.1</v>
          </cell>
          <cell r="H112"/>
          <cell r="I112">
            <v>44538</v>
          </cell>
          <cell r="J112" t="str">
            <v>Table</v>
          </cell>
          <cell r="K112"/>
        </row>
        <row r="113">
          <cell r="A113" t="str">
            <v>redlip_blenny</v>
          </cell>
          <cell r="B113" t="str">
            <v>blenny</v>
          </cell>
          <cell r="C113" t="str">
            <v>Ophioblennius_macclurei</v>
          </cell>
          <cell r="D113" t="str">
            <v>Herbivore</v>
          </cell>
          <cell r="E113" t="str">
            <v>Blennidae</v>
          </cell>
          <cell r="F113">
            <v>1.072E-2</v>
          </cell>
          <cell r="G113">
            <v>3.01</v>
          </cell>
          <cell r="H113"/>
          <cell r="I113">
            <v>44538</v>
          </cell>
          <cell r="J113" t="str">
            <v>Main Page</v>
          </cell>
          <cell r="K113"/>
        </row>
        <row r="114">
          <cell r="A114" t="str">
            <v>reef_butterfly</v>
          </cell>
          <cell r="B114" t="str">
            <v>butterflyfish</v>
          </cell>
          <cell r="C114" t="str">
            <v>Chaetodon_sedentarius</v>
          </cell>
          <cell r="D114" t="str">
            <v>Invertivore</v>
          </cell>
          <cell r="E114" t="str">
            <v>Chaetodontidae</v>
          </cell>
          <cell r="F114">
            <v>2.3439999999999999E-2</v>
          </cell>
          <cell r="G114">
            <v>3.02</v>
          </cell>
          <cell r="H114"/>
          <cell r="I114">
            <v>44538</v>
          </cell>
          <cell r="J114" t="str">
            <v>Main Page</v>
          </cell>
          <cell r="K114"/>
        </row>
        <row r="115">
          <cell r="A115" t="str">
            <v>reef_squirrelfish</v>
          </cell>
          <cell r="B115" t="str">
            <v>squirrelfish</v>
          </cell>
          <cell r="C115" t="str">
            <v>Sargocentron_coruscum</v>
          </cell>
          <cell r="D115" t="str">
            <v>Invertivore</v>
          </cell>
          <cell r="E115" t="str">
            <v>Holocentridae</v>
          </cell>
          <cell r="F115">
            <v>1.41E-2</v>
          </cell>
          <cell r="G115">
            <v>3.04</v>
          </cell>
          <cell r="H115"/>
          <cell r="I115">
            <v>44538</v>
          </cell>
          <cell r="J115" t="str">
            <v>Table</v>
          </cell>
          <cell r="K115"/>
        </row>
        <row r="116">
          <cell r="A116" t="str">
            <v>rock_beauty</v>
          </cell>
          <cell r="B116" t="str">
            <v>angelfish</v>
          </cell>
          <cell r="C116" t="str">
            <v>Holocanthus_tricolor</v>
          </cell>
          <cell r="D116" t="str">
            <v>Invertivore</v>
          </cell>
          <cell r="E116" t="str">
            <v>Pomacanthidae</v>
          </cell>
          <cell r="F116">
            <v>3.3099999999999997E-2</v>
          </cell>
          <cell r="G116">
            <v>2.95</v>
          </cell>
          <cell r="H116"/>
          <cell r="I116">
            <v>44538</v>
          </cell>
          <cell r="J116" t="str">
            <v>Table</v>
          </cell>
          <cell r="K116"/>
        </row>
        <row r="117">
          <cell r="A117" t="str">
            <v>rock_hind</v>
          </cell>
          <cell r="B117" t="str">
            <v>grouper</v>
          </cell>
          <cell r="C117" t="str">
            <v>Epinephelus_adscensionis</v>
          </cell>
          <cell r="D117" t="str">
            <v>Macrocarnivore</v>
          </cell>
          <cell r="E117" t="str">
            <v>Serranidae</v>
          </cell>
          <cell r="F117">
            <v>9.2999999999999992E-3</v>
          </cell>
          <cell r="G117">
            <v>3.23</v>
          </cell>
          <cell r="H117"/>
          <cell r="I117">
            <v>44538</v>
          </cell>
          <cell r="J117" t="str">
            <v>Table</v>
          </cell>
          <cell r="K117"/>
        </row>
        <row r="118">
          <cell r="A118" t="str">
            <v>remora</v>
          </cell>
          <cell r="B118" t="str">
            <v>remoras</v>
          </cell>
          <cell r="C118" t="str">
            <v>Remora_remora</v>
          </cell>
          <cell r="D118" t="str">
            <v>Invertivore</v>
          </cell>
          <cell r="E118" t="str">
            <v>Echeneidae</v>
          </cell>
          <cell r="F118">
            <v>4.2000000000000002E-4</v>
          </cell>
          <cell r="G118">
            <v>3</v>
          </cell>
          <cell r="H118"/>
          <cell r="I118">
            <v>44601</v>
          </cell>
          <cell r="J118" t="str">
            <v>Table</v>
          </cell>
          <cell r="K118"/>
        </row>
        <row r="119">
          <cell r="A119" t="str">
            <v>roughhead_blenny</v>
          </cell>
          <cell r="B119" t="str">
            <v>tube blenny</v>
          </cell>
          <cell r="C119" t="str">
            <v>Acanthemblemaria_aspera</v>
          </cell>
          <cell r="D119" t="str">
            <v>Invertivore</v>
          </cell>
          <cell r="E119" t="str">
            <v>Chaenopsidae</v>
          </cell>
          <cell r="F119">
            <v>4.5700000000000003E-3</v>
          </cell>
          <cell r="G119">
            <v>3.08</v>
          </cell>
          <cell r="H119"/>
          <cell r="I119">
            <v>44538</v>
          </cell>
          <cell r="J119" t="str">
            <v>Main Page</v>
          </cell>
          <cell r="K119"/>
        </row>
        <row r="120">
          <cell r="A120" t="str">
            <v>rusty_goby</v>
          </cell>
          <cell r="B120" t="str">
            <v>goby</v>
          </cell>
          <cell r="C120" t="str">
            <v>Priolepis_hipoliti</v>
          </cell>
          <cell r="D120" t="str">
            <v>Invertivore</v>
          </cell>
          <cell r="E120" t="str">
            <v>Gobiidae</v>
          </cell>
          <cell r="F120">
            <v>1.023E-2</v>
          </cell>
          <cell r="G120">
            <v>3.03</v>
          </cell>
          <cell r="H120"/>
          <cell r="I120">
            <v>44538</v>
          </cell>
          <cell r="J120" t="str">
            <v>Main Page</v>
          </cell>
          <cell r="K120"/>
        </row>
        <row r="121">
          <cell r="A121" t="str">
            <v>saddled_blenny</v>
          </cell>
          <cell r="B121" t="str">
            <v>scaly blenny</v>
          </cell>
          <cell r="C121" t="str">
            <v>Malacoctenus_triangulatus</v>
          </cell>
          <cell r="D121" t="str">
            <v>Invertivore</v>
          </cell>
          <cell r="E121" t="str">
            <v>Labrisomidae</v>
          </cell>
          <cell r="F121">
            <v>9.1199999999999996E-3</v>
          </cell>
          <cell r="G121">
            <v>3.06</v>
          </cell>
          <cell r="H121"/>
          <cell r="I121">
            <v>44538</v>
          </cell>
          <cell r="J121" t="str">
            <v>Main Page</v>
          </cell>
          <cell r="K121"/>
        </row>
        <row r="122">
          <cell r="A122" t="str">
            <v>sailors_choice</v>
          </cell>
          <cell r="B122" t="str">
            <v>grunt</v>
          </cell>
          <cell r="C122" t="str">
            <v>Haemulon_parra</v>
          </cell>
          <cell r="D122" t="str">
            <v>Invertivore</v>
          </cell>
          <cell r="E122" t="str">
            <v>Haemulidae</v>
          </cell>
          <cell r="F122">
            <v>1.7399999999999999E-2</v>
          </cell>
          <cell r="G122">
            <v>3.04</v>
          </cell>
          <cell r="H122"/>
          <cell r="I122">
            <v>44538</v>
          </cell>
          <cell r="J122" t="str">
            <v>Table</v>
          </cell>
          <cell r="K122"/>
        </row>
        <row r="123">
          <cell r="A123" t="str">
            <v>sargassum_triggerfish</v>
          </cell>
          <cell r="B123" t="str">
            <v>triggerfish</v>
          </cell>
          <cell r="C123" t="str">
            <v>Xanthichthys_ringens</v>
          </cell>
          <cell r="D123" t="str">
            <v>Invertivore</v>
          </cell>
          <cell r="E123" t="str">
            <v>Balistidae</v>
          </cell>
          <cell r="F123">
            <v>2.5700000000000001E-2</v>
          </cell>
          <cell r="G123">
            <v>2.94</v>
          </cell>
          <cell r="H123"/>
          <cell r="I123">
            <v>44538</v>
          </cell>
          <cell r="J123" t="str">
            <v>Main Page</v>
          </cell>
          <cell r="K123"/>
        </row>
        <row r="124">
          <cell r="A124" t="str">
            <v>saucereye_porgy</v>
          </cell>
          <cell r="B124" t="str">
            <v>porgies</v>
          </cell>
          <cell r="C124" t="str">
            <v>Calamus_calamus</v>
          </cell>
          <cell r="D124" t="str">
            <v>Invertivore</v>
          </cell>
          <cell r="E124" t="str">
            <v>Sparidae</v>
          </cell>
          <cell r="F124">
            <v>2.8799999999999999E-2</v>
          </cell>
          <cell r="G124">
            <v>2.89</v>
          </cell>
          <cell r="H124"/>
          <cell r="I124">
            <v>44538</v>
          </cell>
          <cell r="J124" t="str">
            <v>Table</v>
          </cell>
          <cell r="K124"/>
        </row>
        <row r="125">
          <cell r="A125" t="str">
            <v>schoolmaster_snapper</v>
          </cell>
          <cell r="B125" t="str">
            <v>snapper</v>
          </cell>
          <cell r="C125" t="str">
            <v>Lutjanus_apodus</v>
          </cell>
          <cell r="D125" t="str">
            <v>Macrocarnivore</v>
          </cell>
          <cell r="E125" t="str">
            <v>Lutjanidae</v>
          </cell>
          <cell r="F125">
            <v>1.8200000000000001E-2</v>
          </cell>
          <cell r="G125">
            <v>3</v>
          </cell>
          <cell r="H125"/>
          <cell r="I125">
            <v>44538</v>
          </cell>
          <cell r="J125" t="str">
            <v>Table</v>
          </cell>
          <cell r="K125"/>
        </row>
        <row r="126">
          <cell r="A126" t="str">
            <v>scrawled_cowfish</v>
          </cell>
          <cell r="B126" t="str">
            <v>boxfish</v>
          </cell>
          <cell r="C126" t="str">
            <v>Acanthostracion_quadricornis</v>
          </cell>
          <cell r="D126" t="str">
            <v>Invertivore</v>
          </cell>
          <cell r="E126" t="str">
            <v>Ostraciidae</v>
          </cell>
          <cell r="F126">
            <v>0.16600000000000001</v>
          </cell>
          <cell r="G126">
            <v>2.2599999999999998</v>
          </cell>
          <cell r="H126"/>
          <cell r="I126">
            <v>44538</v>
          </cell>
          <cell r="J126" t="str">
            <v>Table</v>
          </cell>
          <cell r="K126"/>
        </row>
        <row r="127">
          <cell r="A127" t="str">
            <v>scrawled_filefish</v>
          </cell>
          <cell r="B127" t="str">
            <v>filefish</v>
          </cell>
          <cell r="C127" t="str">
            <v>Aluterus_scriptus</v>
          </cell>
          <cell r="D127" t="str">
            <v>Invertivore</v>
          </cell>
          <cell r="E127" t="str">
            <v>Monacanthidae</v>
          </cell>
          <cell r="F127">
            <v>2.0889999999999999E-2</v>
          </cell>
          <cell r="G127">
            <v>2.93</v>
          </cell>
          <cell r="H127"/>
          <cell r="I127">
            <v>44538</v>
          </cell>
          <cell r="J127" t="str">
            <v>Main Page</v>
          </cell>
          <cell r="K127"/>
        </row>
        <row r="128">
          <cell r="A128" t="str">
            <v>sergeant_major</v>
          </cell>
          <cell r="B128" t="str">
            <v>damselfish</v>
          </cell>
          <cell r="C128" t="str">
            <v>Abudefduf_saxatilis</v>
          </cell>
          <cell r="D128" t="str">
            <v>Omnivore</v>
          </cell>
          <cell r="E128" t="str">
            <v>Pomacentridae</v>
          </cell>
          <cell r="F128">
            <v>2.0899999999999998E-2</v>
          </cell>
          <cell r="G128">
            <v>3.12</v>
          </cell>
          <cell r="H128"/>
          <cell r="I128">
            <v>44538</v>
          </cell>
          <cell r="J128" t="str">
            <v>Table</v>
          </cell>
          <cell r="K128"/>
        </row>
        <row r="129">
          <cell r="A129" t="str">
            <v>sharpnose_puffer</v>
          </cell>
          <cell r="B129" t="str">
            <v>puffer</v>
          </cell>
          <cell r="C129" t="str">
            <v>Canthigaster_rostrata</v>
          </cell>
          <cell r="D129" t="str">
            <v>Omnivore</v>
          </cell>
          <cell r="E129" t="str">
            <v>Tetraodontidae</v>
          </cell>
          <cell r="F129">
            <v>2.818E-2</v>
          </cell>
          <cell r="G129">
            <v>2.94</v>
          </cell>
          <cell r="H129"/>
          <cell r="I129">
            <v>44538</v>
          </cell>
          <cell r="J129" t="str">
            <v>Main Page</v>
          </cell>
          <cell r="K129"/>
        </row>
        <row r="130">
          <cell r="A130" t="str">
            <v>shy_hamlet</v>
          </cell>
          <cell r="B130" t="str">
            <v>seabasses</v>
          </cell>
          <cell r="C130" t="str">
            <v>Hypoplectrus_guttavarius</v>
          </cell>
          <cell r="D130" t="str">
            <v>Invertivore</v>
          </cell>
          <cell r="E130" t="str">
            <v>Serranidae</v>
          </cell>
          <cell r="F130">
            <v>1.7780000000000001E-2</v>
          </cell>
          <cell r="G130">
            <v>3.03</v>
          </cell>
          <cell r="H130"/>
          <cell r="I130">
            <v>44538</v>
          </cell>
          <cell r="J130" t="str">
            <v>Main Page</v>
          </cell>
          <cell r="K130"/>
        </row>
        <row r="131">
          <cell r="A131" t="str">
            <v>slender_filefish</v>
          </cell>
          <cell r="B131" t="str">
            <v>filefish</v>
          </cell>
          <cell r="C131" t="str">
            <v>Monacanthus_tuckeri</v>
          </cell>
          <cell r="D131" t="str">
            <v>Invertivore</v>
          </cell>
          <cell r="E131" t="str">
            <v>Monacanthidae</v>
          </cell>
          <cell r="F131">
            <v>2.818E-2</v>
          </cell>
          <cell r="G131">
            <v>3.07</v>
          </cell>
          <cell r="H131"/>
          <cell r="I131">
            <v>44538</v>
          </cell>
          <cell r="J131" t="str">
            <v>Main Page</v>
          </cell>
          <cell r="K131"/>
        </row>
        <row r="132">
          <cell r="A132" t="str">
            <v>slipperydick</v>
          </cell>
          <cell r="B132" t="str">
            <v>wrasse</v>
          </cell>
          <cell r="C132" t="str">
            <v>Halichoeres_bivittatus</v>
          </cell>
          <cell r="D132" t="str">
            <v>Invertivore</v>
          </cell>
          <cell r="E132" t="str">
            <v>Labridae</v>
          </cell>
          <cell r="F132">
            <v>1.12E-2</v>
          </cell>
          <cell r="G132">
            <v>3.05</v>
          </cell>
          <cell r="H132"/>
          <cell r="I132">
            <v>44538</v>
          </cell>
          <cell r="J132" t="str">
            <v>Table</v>
          </cell>
          <cell r="K132"/>
        </row>
        <row r="133">
          <cell r="A133" t="str">
            <v>smooth_trunkfish</v>
          </cell>
          <cell r="B133" t="str">
            <v>boxfish</v>
          </cell>
          <cell r="C133" t="str">
            <v>Lactophrys_triqueter</v>
          </cell>
          <cell r="D133" t="str">
            <v>Invertivore</v>
          </cell>
          <cell r="E133" t="str">
            <v>Ostraciidae</v>
          </cell>
          <cell r="F133">
            <v>5.0119999999999998E-2</v>
          </cell>
          <cell r="G133">
            <v>2.77</v>
          </cell>
          <cell r="H133"/>
          <cell r="I133">
            <v>44538</v>
          </cell>
          <cell r="J133" t="str">
            <v>Main Page</v>
          </cell>
          <cell r="K133"/>
        </row>
        <row r="134">
          <cell r="A134" t="str">
            <v>soapfish</v>
          </cell>
          <cell r="B134" t="str">
            <v>seabasses</v>
          </cell>
          <cell r="C134" t="str">
            <v>Rypticus_saponaceus</v>
          </cell>
          <cell r="D134" t="str">
            <v>Macrocarnivore</v>
          </cell>
          <cell r="E134" t="str">
            <v>Serranidae</v>
          </cell>
          <cell r="F134">
            <v>1.1220000000000001E-2</v>
          </cell>
          <cell r="G134">
            <v>3.04</v>
          </cell>
          <cell r="H134"/>
          <cell r="I134">
            <v>44538</v>
          </cell>
          <cell r="J134" t="str">
            <v>Main Page</v>
          </cell>
          <cell r="K134"/>
        </row>
        <row r="135">
          <cell r="A135" t="str">
            <v>southern_stingray</v>
          </cell>
          <cell r="B135" t="str">
            <v>ray</v>
          </cell>
          <cell r="C135" t="str">
            <v>Hypanus_americanus</v>
          </cell>
          <cell r="D135" t="str">
            <v>Macrocarnivore</v>
          </cell>
          <cell r="E135" t="str">
            <v>Dasyatidae</v>
          </cell>
          <cell r="F135">
            <v>6.4599999999999996E-3</v>
          </cell>
          <cell r="G135">
            <v>3.06</v>
          </cell>
          <cell r="H135"/>
          <cell r="I135">
            <v>44538</v>
          </cell>
          <cell r="J135" t="str">
            <v>Main Page</v>
          </cell>
          <cell r="K135"/>
        </row>
        <row r="136">
          <cell r="A136" t="str">
            <v>spanish_hogfish</v>
          </cell>
          <cell r="B136" t="str">
            <v>hogfish</v>
          </cell>
          <cell r="C136" t="str">
            <v>Bodianus_rufus</v>
          </cell>
          <cell r="D136" t="str">
            <v>Invertivore</v>
          </cell>
          <cell r="E136" t="str">
            <v>Labridae</v>
          </cell>
          <cell r="F136">
            <v>1.66E-2</v>
          </cell>
          <cell r="G136">
            <v>3.08</v>
          </cell>
          <cell r="H136"/>
          <cell r="I136">
            <v>44538</v>
          </cell>
          <cell r="J136" t="str">
            <v>Table</v>
          </cell>
          <cell r="K136"/>
        </row>
        <row r="137">
          <cell r="A137" t="str">
            <v>spotted_drum</v>
          </cell>
          <cell r="B137" t="str">
            <v>drum</v>
          </cell>
          <cell r="C137" t="str">
            <v>Equetus_punctatus</v>
          </cell>
          <cell r="D137" t="str">
            <v>Macrocarnivore</v>
          </cell>
          <cell r="E137" t="str">
            <v>Sciaenidae</v>
          </cell>
          <cell r="F137">
            <v>8.9099999999999995E-3</v>
          </cell>
          <cell r="G137">
            <v>3.07</v>
          </cell>
          <cell r="H137"/>
          <cell r="I137">
            <v>44538</v>
          </cell>
          <cell r="J137" t="str">
            <v>Main Page</v>
          </cell>
          <cell r="K137"/>
        </row>
        <row r="138">
          <cell r="A138" t="str">
            <v>spotfin_butterflyfish</v>
          </cell>
          <cell r="B138" t="str">
            <v>butterflyfish</v>
          </cell>
          <cell r="C138" t="str">
            <v>Chaetodon_ocellatus</v>
          </cell>
          <cell r="D138" t="str">
            <v>Invertivore</v>
          </cell>
          <cell r="E138" t="str">
            <v>Chaetodontidae</v>
          </cell>
          <cell r="F138">
            <v>2.5700000000000001E-2</v>
          </cell>
          <cell r="G138">
            <v>3.02</v>
          </cell>
          <cell r="H138"/>
          <cell r="I138">
            <v>44538</v>
          </cell>
          <cell r="J138" t="str">
            <v>Main Page</v>
          </cell>
          <cell r="K138"/>
        </row>
        <row r="139">
          <cell r="A139" t="str">
            <v>spotfin_hogfish</v>
          </cell>
          <cell r="B139" t="str">
            <v>hogfish</v>
          </cell>
          <cell r="C139" t="str">
            <v>Bodianus_pulchellus</v>
          </cell>
          <cell r="D139" t="str">
            <v>Invertivore</v>
          </cell>
          <cell r="E139" t="str">
            <v>Labridae</v>
          </cell>
          <cell r="F139">
            <v>1.23E-2</v>
          </cell>
          <cell r="G139">
            <v>3.06</v>
          </cell>
          <cell r="H139"/>
          <cell r="I139">
            <v>44538</v>
          </cell>
          <cell r="J139" t="str">
            <v>Main Page</v>
          </cell>
          <cell r="K139"/>
        </row>
        <row r="140">
          <cell r="A140" t="str">
            <v>spotted_eagle_ray</v>
          </cell>
          <cell r="B140" t="str">
            <v>eagle ray</v>
          </cell>
          <cell r="C140" t="str">
            <v>Aetobatus_narinari</v>
          </cell>
          <cell r="D140" t="str">
            <v>Macrocarnivore</v>
          </cell>
          <cell r="E140" t="str">
            <v>Myliobatidae</v>
          </cell>
          <cell r="F140">
            <v>0.01</v>
          </cell>
          <cell r="G140">
            <v>3.04</v>
          </cell>
          <cell r="H140"/>
          <cell r="I140">
            <v>44538</v>
          </cell>
          <cell r="J140" t="str">
            <v>Main Page</v>
          </cell>
          <cell r="K140"/>
        </row>
        <row r="141">
          <cell r="A141" t="str">
            <v>spotted_goatfish</v>
          </cell>
          <cell r="B141" t="str">
            <v>goatfish</v>
          </cell>
          <cell r="C141" t="str">
            <v>Pseudupeneus_maculatus</v>
          </cell>
          <cell r="D141" t="str">
            <v>Invertivore</v>
          </cell>
          <cell r="E141" t="str">
            <v>Mullidae</v>
          </cell>
          <cell r="F141">
            <v>1.5800000000000002E-2</v>
          </cell>
          <cell r="G141">
            <v>3.05</v>
          </cell>
          <cell r="H141"/>
          <cell r="I141">
            <v>44538</v>
          </cell>
          <cell r="J141" t="str">
            <v>Table</v>
          </cell>
          <cell r="K141"/>
        </row>
        <row r="142">
          <cell r="A142" t="str">
            <v>spotted_moray</v>
          </cell>
          <cell r="B142" t="str">
            <v>eel</v>
          </cell>
          <cell r="C142" t="str">
            <v>Gymnothorax_moringa</v>
          </cell>
          <cell r="D142" t="str">
            <v>Macrocarnivore</v>
          </cell>
          <cell r="E142" t="str">
            <v>Muraenidae</v>
          </cell>
          <cell r="F142">
            <v>6.9999999999999999E-4</v>
          </cell>
          <cell r="G142">
            <v>3.22</v>
          </cell>
          <cell r="H142"/>
          <cell r="I142">
            <v>44538</v>
          </cell>
          <cell r="J142" t="str">
            <v>Table</v>
          </cell>
          <cell r="K142"/>
        </row>
        <row r="143">
          <cell r="A143" t="str">
            <v>spotted_scorpionfish</v>
          </cell>
          <cell r="B143" t="str">
            <v>scorpionfish</v>
          </cell>
          <cell r="C143" t="str">
            <v>Scorpaena_plumieri</v>
          </cell>
          <cell r="D143" t="str">
            <v>Macrocarnivore</v>
          </cell>
          <cell r="E143" t="str">
            <v>Scorpaenidae</v>
          </cell>
          <cell r="F143">
            <v>2.24E-2</v>
          </cell>
          <cell r="G143">
            <v>3.03</v>
          </cell>
          <cell r="H143"/>
          <cell r="I143">
            <v>44538</v>
          </cell>
          <cell r="J143" t="str">
            <v>Table</v>
          </cell>
          <cell r="K143"/>
        </row>
        <row r="144">
          <cell r="A144" t="str">
            <v>spotted_trunkfish</v>
          </cell>
          <cell r="B144" t="str">
            <v>boxfish</v>
          </cell>
          <cell r="C144" t="str">
            <v>Lactophrys_bicaudalis</v>
          </cell>
          <cell r="D144" t="str">
            <v>Invertivore</v>
          </cell>
          <cell r="E144" t="str">
            <v>Ostraciidae</v>
          </cell>
          <cell r="F144">
            <v>5.8900000000000001E-2</v>
          </cell>
          <cell r="G144">
            <v>2.82</v>
          </cell>
          <cell r="H144"/>
          <cell r="I144">
            <v>44538</v>
          </cell>
          <cell r="J144" t="str">
            <v>Table</v>
          </cell>
          <cell r="K144"/>
        </row>
        <row r="145">
          <cell r="A145" t="str">
            <v>squirrelfish</v>
          </cell>
          <cell r="B145" t="str">
            <v>squirrelfish</v>
          </cell>
          <cell r="C145" t="str">
            <v>Holocentrus_adscensionis</v>
          </cell>
          <cell r="D145" t="str">
            <v>Invertivore</v>
          </cell>
          <cell r="E145" t="str">
            <v>Holocentridae</v>
          </cell>
          <cell r="F145">
            <v>2.29E-2</v>
          </cell>
          <cell r="G145">
            <v>2.86</v>
          </cell>
          <cell r="H145"/>
          <cell r="I145">
            <v>44538</v>
          </cell>
          <cell r="J145" t="str">
            <v>Table</v>
          </cell>
          <cell r="K145"/>
        </row>
        <row r="146">
          <cell r="A146" t="str">
            <v>stoplight_parrotfish_initial</v>
          </cell>
          <cell r="B146" t="str">
            <v>parrotfish</v>
          </cell>
          <cell r="C146" t="str">
            <v>Sparisoma_viride</v>
          </cell>
          <cell r="D146" t="str">
            <v>Herbivore</v>
          </cell>
          <cell r="E146" t="str">
            <v>Scaridae</v>
          </cell>
          <cell r="F146">
            <v>2.5700000000000001E-2</v>
          </cell>
          <cell r="G146">
            <v>2.93</v>
          </cell>
          <cell r="H146"/>
          <cell r="I146">
            <v>44538</v>
          </cell>
          <cell r="J146" t="str">
            <v>Table</v>
          </cell>
          <cell r="K146"/>
        </row>
        <row r="147">
          <cell r="A147" t="str">
            <v>stoplight_parrotfish_terminal</v>
          </cell>
          <cell r="B147" t="str">
            <v>parrotfish</v>
          </cell>
          <cell r="C147" t="str">
            <v>Sparisoma_viride</v>
          </cell>
          <cell r="D147" t="str">
            <v>Herbivore</v>
          </cell>
          <cell r="E147" t="str">
            <v>Scaridae</v>
          </cell>
          <cell r="F147">
            <v>2.5700000000000001E-2</v>
          </cell>
          <cell r="G147">
            <v>2.93</v>
          </cell>
          <cell r="H147"/>
          <cell r="I147">
            <v>44538</v>
          </cell>
          <cell r="J147" t="str">
            <v>Table</v>
          </cell>
          <cell r="K147"/>
        </row>
        <row r="148">
          <cell r="A148" t="str">
            <v>striped_parrotfish_initial</v>
          </cell>
          <cell r="B148" t="str">
            <v>parrotfish</v>
          </cell>
          <cell r="C148" t="str">
            <v>Scarus_iseri</v>
          </cell>
          <cell r="D148" t="str">
            <v>Herbivore</v>
          </cell>
          <cell r="E148" t="str">
            <v>Scaridae</v>
          </cell>
          <cell r="F148">
            <v>1.5800000000000002E-2</v>
          </cell>
          <cell r="G148">
            <v>3.02</v>
          </cell>
          <cell r="H148"/>
          <cell r="I148">
            <v>44538</v>
          </cell>
          <cell r="J148" t="str">
            <v>Table</v>
          </cell>
          <cell r="K148"/>
        </row>
        <row r="149">
          <cell r="A149" t="str">
            <v>striped_parrotfish_terminal</v>
          </cell>
          <cell r="B149" t="str">
            <v>parrotfish</v>
          </cell>
          <cell r="C149" t="str">
            <v>Scarus_iseri</v>
          </cell>
          <cell r="D149" t="str">
            <v>Herbivore</v>
          </cell>
          <cell r="E149" t="str">
            <v>Scaridae</v>
          </cell>
          <cell r="F149">
            <v>1.5800000000000002E-2</v>
          </cell>
          <cell r="G149">
            <v>3.02</v>
          </cell>
          <cell r="H149"/>
          <cell r="I149">
            <v>44538</v>
          </cell>
          <cell r="J149" t="str">
            <v>Table</v>
          </cell>
          <cell r="K149"/>
        </row>
        <row r="150">
          <cell r="A150" t="str">
            <v>sunshine_damselfish</v>
          </cell>
          <cell r="B150" t="str">
            <v>damselfish</v>
          </cell>
          <cell r="C150" t="str">
            <v>Chromis_enchrysura</v>
          </cell>
          <cell r="D150" t="str">
            <v>Planktivore</v>
          </cell>
          <cell r="E150" t="str">
            <v>Pomacentridae</v>
          </cell>
          <cell r="F150">
            <v>1.4789999999999999E-2</v>
          </cell>
          <cell r="G150">
            <v>2.99</v>
          </cell>
          <cell r="H150"/>
          <cell r="I150">
            <v>44538</v>
          </cell>
          <cell r="J150" t="str">
            <v>Main Page</v>
          </cell>
          <cell r="K150"/>
        </row>
        <row r="151">
          <cell r="A151" t="str">
            <v>sunshinefish</v>
          </cell>
          <cell r="B151" t="str">
            <v>damselfish</v>
          </cell>
          <cell r="C151" t="str">
            <v>Chromis_insolata</v>
          </cell>
          <cell r="D151" t="str">
            <v>Planktivore</v>
          </cell>
          <cell r="E151" t="str">
            <v>Pomacentridae</v>
          </cell>
          <cell r="F151">
            <v>1.259E-2</v>
          </cell>
          <cell r="G151">
            <v>3.03</v>
          </cell>
          <cell r="H151"/>
          <cell r="I151">
            <v>44881</v>
          </cell>
          <cell r="J151" t="str">
            <v>Main Page</v>
          </cell>
          <cell r="K151"/>
        </row>
        <row r="152">
          <cell r="A152" t="str">
            <v>tarpon</v>
          </cell>
          <cell r="B152" t="str">
            <v>tarpons</v>
          </cell>
          <cell r="C152" t="str">
            <v>Megalops_atlanticus</v>
          </cell>
          <cell r="D152" t="str">
            <v>Macrocarnivore</v>
          </cell>
          <cell r="E152" t="str">
            <v>Megalopidae</v>
          </cell>
          <cell r="F152">
            <v>8.3000000000000001E-3</v>
          </cell>
          <cell r="G152">
            <v>2.96</v>
          </cell>
          <cell r="H152"/>
          <cell r="I152">
            <v>44538</v>
          </cell>
          <cell r="J152" t="str">
            <v>Table</v>
          </cell>
          <cell r="K152"/>
        </row>
        <row r="153">
          <cell r="A153" t="str">
            <v>tattler</v>
          </cell>
          <cell r="B153" t="str">
            <v>seabasses</v>
          </cell>
          <cell r="C153" t="str">
            <v>Serranus_phoebe</v>
          </cell>
          <cell r="D153" t="str">
            <v>Invertivore</v>
          </cell>
          <cell r="E153" t="str">
            <v>Serranidae</v>
          </cell>
          <cell r="F153">
            <v>1.1220000000000001E-2</v>
          </cell>
          <cell r="G153">
            <v>3.04</v>
          </cell>
          <cell r="H153"/>
          <cell r="I153">
            <v>44538</v>
          </cell>
          <cell r="J153" t="str">
            <v>Main Page</v>
          </cell>
          <cell r="K153"/>
        </row>
        <row r="154">
          <cell r="A154" t="str">
            <v>threespot_damselfish</v>
          </cell>
          <cell r="B154" t="str">
            <v>damselfish</v>
          </cell>
          <cell r="C154" t="str">
            <v>Stegastes_planifrons</v>
          </cell>
          <cell r="D154" t="str">
            <v>Omnivore</v>
          </cell>
          <cell r="E154" t="str">
            <v>Pomacentridae</v>
          </cell>
          <cell r="F154">
            <v>2.138E-2</v>
          </cell>
          <cell r="G154">
            <v>2.96</v>
          </cell>
          <cell r="H154"/>
          <cell r="I154">
            <v>44538</v>
          </cell>
          <cell r="J154" t="str">
            <v>Main Page</v>
          </cell>
          <cell r="K154"/>
        </row>
        <row r="155">
          <cell r="A155" t="str">
            <v>tiger_grouper</v>
          </cell>
          <cell r="B155" t="str">
            <v>grouper</v>
          </cell>
          <cell r="C155" t="str">
            <v>Mycteroperca_tigris</v>
          </cell>
          <cell r="D155" t="str">
            <v>Macrocarnivore</v>
          </cell>
          <cell r="E155" t="str">
            <v>Serranidae</v>
          </cell>
          <cell r="F155">
            <v>1.35E-2</v>
          </cell>
          <cell r="G155">
            <v>3.12</v>
          </cell>
          <cell r="H155"/>
          <cell r="I155">
            <v>44538</v>
          </cell>
          <cell r="J155" t="str">
            <v>Table</v>
          </cell>
          <cell r="K155"/>
        </row>
        <row r="156">
          <cell r="A156" t="str">
            <v>tilefish</v>
          </cell>
          <cell r="B156" t="str">
            <v>tilefish</v>
          </cell>
          <cell r="C156" t="str">
            <v>Malacanthus_plumieri</v>
          </cell>
          <cell r="D156" t="str">
            <v>Invertivore</v>
          </cell>
          <cell r="E156" t="str">
            <v>Malacanthidae</v>
          </cell>
          <cell r="F156">
            <v>1.5800000000000002E-2</v>
          </cell>
          <cell r="G156">
            <v>2.78</v>
          </cell>
          <cell r="H156"/>
          <cell r="I156">
            <v>44538</v>
          </cell>
          <cell r="J156" t="str">
            <v>Table</v>
          </cell>
          <cell r="K156"/>
        </row>
        <row r="157">
          <cell r="A157" t="str">
            <v>tobaccofish</v>
          </cell>
          <cell r="B157" t="str">
            <v>seabasses</v>
          </cell>
          <cell r="C157" t="str">
            <v>Serranus_tabacarius</v>
          </cell>
          <cell r="D157" t="str">
            <v>Invertivore</v>
          </cell>
          <cell r="E157" t="str">
            <v>Serranidae</v>
          </cell>
          <cell r="F157">
            <v>1.1220000000000001E-2</v>
          </cell>
          <cell r="G157">
            <v>3.04</v>
          </cell>
          <cell r="H157"/>
          <cell r="I157">
            <v>44538</v>
          </cell>
          <cell r="J157" t="str">
            <v>Main Page</v>
          </cell>
          <cell r="K157"/>
        </row>
        <row r="158">
          <cell r="A158" t="str">
            <v>townsend_angelfish</v>
          </cell>
          <cell r="B158" t="str">
            <v>angelfish</v>
          </cell>
          <cell r="C158" t="str">
            <v>Holocanthus_townsendi</v>
          </cell>
          <cell r="D158" t="str">
            <v>Invertivore</v>
          </cell>
          <cell r="E158" t="str">
            <v>Pomacanthidae</v>
          </cell>
          <cell r="F158">
            <v>3.236E-2</v>
          </cell>
          <cell r="G158">
            <v>2.87</v>
          </cell>
          <cell r="H158"/>
          <cell r="I158">
            <v>44538</v>
          </cell>
          <cell r="J158" t="str">
            <v>Main Page</v>
          </cell>
          <cell r="K158"/>
        </row>
        <row r="159">
          <cell r="A159" t="str">
            <v>trumpetfish</v>
          </cell>
          <cell r="B159" t="str">
            <v>trumpetfishes</v>
          </cell>
          <cell r="C159" t="str">
            <v>Aulostomus_maculatus</v>
          </cell>
          <cell r="D159" t="str">
            <v>Macrocarnivore</v>
          </cell>
          <cell r="E159" t="str">
            <v>Aulostomidae</v>
          </cell>
          <cell r="F159">
            <v>8.9999999999999998E-4</v>
          </cell>
          <cell r="G159">
            <v>3.31</v>
          </cell>
          <cell r="H159"/>
          <cell r="I159">
            <v>44538</v>
          </cell>
          <cell r="J159" t="str">
            <v>Table</v>
          </cell>
          <cell r="K159"/>
        </row>
        <row r="160">
          <cell r="A160" t="str">
            <v>white_grunt</v>
          </cell>
          <cell r="B160" t="str">
            <v>grunt</v>
          </cell>
          <cell r="C160" t="str">
            <v>Haemulon_plumierii</v>
          </cell>
          <cell r="D160" t="str">
            <v>Invertivore</v>
          </cell>
          <cell r="E160" t="str">
            <v>Haemulidae</v>
          </cell>
          <cell r="F160">
            <v>0.02</v>
          </cell>
          <cell r="G160">
            <v>2.96</v>
          </cell>
          <cell r="H160"/>
          <cell r="I160">
            <v>44538</v>
          </cell>
          <cell r="J160" t="str">
            <v>Table</v>
          </cell>
          <cell r="K160"/>
        </row>
        <row r="161">
          <cell r="A161" t="str">
            <v>white_margate</v>
          </cell>
          <cell r="B161" t="str">
            <v>grunt</v>
          </cell>
          <cell r="C161" t="str">
            <v>Haemulon_album</v>
          </cell>
          <cell r="D161" t="str">
            <v>Invertivore</v>
          </cell>
          <cell r="E161" t="str">
            <v>Haemulidae</v>
          </cell>
          <cell r="F161">
            <v>1.5100000000000001E-2</v>
          </cell>
          <cell r="G161">
            <v>3.06</v>
          </cell>
          <cell r="H161"/>
          <cell r="I161">
            <v>44538</v>
          </cell>
          <cell r="J161" t="str">
            <v>Table</v>
          </cell>
          <cell r="K161"/>
        </row>
        <row r="162">
          <cell r="A162" t="str">
            <v>white_spotted_filefish</v>
          </cell>
          <cell r="B162" t="str">
            <v>filefish</v>
          </cell>
          <cell r="C162" t="str">
            <v>Cantherhines_macrocerus</v>
          </cell>
          <cell r="D162" t="str">
            <v>Omnivore</v>
          </cell>
          <cell r="E162" t="str">
            <v>Monacanthidae</v>
          </cell>
          <cell r="F162">
            <v>2.8799999999999999E-2</v>
          </cell>
          <cell r="G162">
            <v>2.94</v>
          </cell>
          <cell r="H162"/>
          <cell r="I162">
            <v>44538</v>
          </cell>
          <cell r="J162" t="str">
            <v>Table</v>
          </cell>
          <cell r="K162"/>
        </row>
        <row r="163">
          <cell r="A163" t="str">
            <v>yellowline_goby</v>
          </cell>
          <cell r="B163" t="str">
            <v>goby</v>
          </cell>
          <cell r="C163" t="str">
            <v>Elacatinus_horsti </v>
          </cell>
          <cell r="D163" t="str">
            <v>Omnivore</v>
          </cell>
          <cell r="E163" t="str">
            <v>Gobiidae</v>
          </cell>
          <cell r="F163">
            <v>1.023E-2</v>
          </cell>
          <cell r="G163">
            <v>3.03</v>
          </cell>
          <cell r="H163"/>
          <cell r="I163">
            <v>44538</v>
          </cell>
          <cell r="J163" t="str">
            <v>Main Page</v>
          </cell>
          <cell r="K163"/>
        </row>
        <row r="164">
          <cell r="A164" t="str">
            <v>yellow_mouth_grouper</v>
          </cell>
          <cell r="B164" t="str">
            <v>grouper</v>
          </cell>
          <cell r="C164" t="str">
            <v>Mycteroperca_interstitialis</v>
          </cell>
          <cell r="D164" t="str">
            <v>Macrocarnivore</v>
          </cell>
          <cell r="E164" t="str">
            <v>Serranidae</v>
          </cell>
          <cell r="F164">
            <v>4.1000000000000003E-3</v>
          </cell>
          <cell r="G164">
            <v>3.26</v>
          </cell>
          <cell r="H164"/>
          <cell r="I164">
            <v>44538</v>
          </cell>
          <cell r="J164" t="str">
            <v>Table</v>
          </cell>
          <cell r="K164"/>
        </row>
        <row r="165">
          <cell r="A165" t="str">
            <v>yellowbelly_hamlet</v>
          </cell>
          <cell r="B165" t="str">
            <v>seabasses</v>
          </cell>
          <cell r="C165" t="str">
            <v>Hypoplectrus_aberrans</v>
          </cell>
          <cell r="D165" t="str">
            <v>Invertivore</v>
          </cell>
          <cell r="E165" t="str">
            <v>Serranidae</v>
          </cell>
          <cell r="F165">
            <v>1.7780000000000001E-2</v>
          </cell>
          <cell r="G165">
            <v>3.03</v>
          </cell>
          <cell r="H165"/>
          <cell r="I165">
            <v>44538</v>
          </cell>
          <cell r="J165" t="str">
            <v>Main Page</v>
          </cell>
          <cell r="K165"/>
        </row>
        <row r="166">
          <cell r="A166" t="str">
            <v>yellowtail_damselfish</v>
          </cell>
          <cell r="B166" t="str">
            <v>damselfish</v>
          </cell>
          <cell r="C166" t="str">
            <v>Microspathodon_chrysurus</v>
          </cell>
          <cell r="D166" t="str">
            <v>Omnivore</v>
          </cell>
          <cell r="E166" t="str">
            <v>Pomacentridae</v>
          </cell>
          <cell r="F166">
            <v>2.291E-2</v>
          </cell>
          <cell r="G166">
            <v>3.02</v>
          </cell>
          <cell r="H166"/>
          <cell r="I166">
            <v>44538</v>
          </cell>
          <cell r="J166" t="str">
            <v>Main Page</v>
          </cell>
          <cell r="K166"/>
        </row>
        <row r="167">
          <cell r="A167" t="str">
            <v>yellowtail_parrotfish_(redfin)</v>
          </cell>
          <cell r="B167" t="str">
            <v>parrotfish</v>
          </cell>
          <cell r="C167" t="str">
            <v>Sparisoma_rubripinne</v>
          </cell>
          <cell r="D167" t="str">
            <v>Herbivore</v>
          </cell>
          <cell r="E167" t="str">
            <v>Scaridae</v>
          </cell>
          <cell r="F167">
            <v>1.78E-2</v>
          </cell>
          <cell r="G167">
            <v>3.02</v>
          </cell>
          <cell r="H167"/>
          <cell r="I167">
            <v>44538</v>
          </cell>
          <cell r="J167" t="str">
            <v>Table</v>
          </cell>
          <cell r="K167"/>
        </row>
        <row r="168">
          <cell r="A168" t="str">
            <v>yellowtail_snapper</v>
          </cell>
          <cell r="B168" t="str">
            <v>snapper</v>
          </cell>
          <cell r="C168" t="str">
            <v>Ocyurus_chrysurus</v>
          </cell>
          <cell r="D168" t="str">
            <v>Macrocarnivore</v>
          </cell>
          <cell r="E168" t="str">
            <v>Lutjanidae</v>
          </cell>
          <cell r="F168">
            <v>2.9499999999999998E-2</v>
          </cell>
          <cell r="G168">
            <v>2.79</v>
          </cell>
          <cell r="H168"/>
          <cell r="I168">
            <v>44538</v>
          </cell>
          <cell r="J168" t="str">
            <v>Table</v>
          </cell>
          <cell r="K168"/>
        </row>
        <row r="169">
          <cell r="A169" t="str">
            <v>yellow_goatfish</v>
          </cell>
          <cell r="B169" t="str">
            <v>goatfish</v>
          </cell>
          <cell r="C169" t="str">
            <v>Mulloidichthys_martinicus</v>
          </cell>
          <cell r="D169" t="str">
            <v>Invertivore</v>
          </cell>
          <cell r="E169" t="str">
            <v>Mullidae</v>
          </cell>
          <cell r="F169">
            <v>1.2E-2</v>
          </cell>
          <cell r="G169">
            <v>3.1</v>
          </cell>
          <cell r="H169"/>
          <cell r="I169">
            <v>44538</v>
          </cell>
          <cell r="J169" t="str">
            <v>Table</v>
          </cell>
          <cell r="K169"/>
        </row>
        <row r="170">
          <cell r="A170" t="str">
            <v>yellowfin_grouper</v>
          </cell>
          <cell r="B170" t="str">
            <v>grouper</v>
          </cell>
          <cell r="C170" t="str">
            <v>Mycteroperca_venenosa</v>
          </cell>
          <cell r="D170" t="str">
            <v>Macrocarnivore</v>
          </cell>
          <cell r="E170" t="str">
            <v>Epinephelinae</v>
          </cell>
          <cell r="F170">
            <v>0.11219999999999999</v>
          </cell>
          <cell r="G170">
            <v>3.04</v>
          </cell>
          <cell r="H170"/>
          <cell r="I170">
            <v>45062</v>
          </cell>
          <cell r="J170" t="str">
            <v>Main Page</v>
          </cell>
          <cell r="K170"/>
        </row>
        <row r="171">
          <cell r="A171" t="str">
            <v>yellowfin_mojarra</v>
          </cell>
          <cell r="B171" t="str">
            <v>mojarra</v>
          </cell>
          <cell r="C171" t="str">
            <v>Gerres_cinereus</v>
          </cell>
          <cell r="D171" t="str">
            <v>Invertivore</v>
          </cell>
          <cell r="E171" t="str">
            <v>Gerreidae</v>
          </cell>
          <cell r="F171">
            <v>2.4500000000000001E-2</v>
          </cell>
          <cell r="G171">
            <v>2.94</v>
          </cell>
          <cell r="H171"/>
          <cell r="I171">
            <v>44538</v>
          </cell>
          <cell r="J171" t="str">
            <v>Table</v>
          </cell>
          <cell r="K171"/>
        </row>
        <row r="172">
          <cell r="A172" t="str">
            <v>yellowhead_jawfish</v>
          </cell>
          <cell r="B172" t="str">
            <v>jawfish</v>
          </cell>
          <cell r="C172" t="str">
            <v>Opistognathus_aurifrons</v>
          </cell>
          <cell r="D172" t="str">
            <v>Macrocarnivore</v>
          </cell>
          <cell r="E172" t="str">
            <v>Opistognathidae</v>
          </cell>
          <cell r="F172">
            <v>3.8899999999999998E-3</v>
          </cell>
          <cell r="G172">
            <v>3.12</v>
          </cell>
          <cell r="H172"/>
          <cell r="I172">
            <v>44538</v>
          </cell>
          <cell r="J172" t="str">
            <v>Main Page</v>
          </cell>
          <cell r="K172"/>
        </row>
        <row r="173">
          <cell r="A173" t="str">
            <v>yellowhead_wrasse</v>
          </cell>
          <cell r="B173" t="str">
            <v>wrasse</v>
          </cell>
          <cell r="C173" t="str">
            <v>Halochoeres_garnoti</v>
          </cell>
          <cell r="D173" t="str">
            <v>Invertivore</v>
          </cell>
          <cell r="E173" t="str">
            <v>Labridae</v>
          </cell>
          <cell r="F173">
            <v>0.01</v>
          </cell>
          <cell r="G173">
            <v>3.14</v>
          </cell>
          <cell r="H173"/>
          <cell r="I173">
            <v>44538</v>
          </cell>
          <cell r="J173" t="str">
            <v>Main Page</v>
          </cell>
          <cell r="K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</row>
        <row r="179">
          <cell r="A179" t="str">
            <v>Dive Sites</v>
          </cell>
          <cell r="B179" t="str">
            <v>Location</v>
          </cell>
          <cell r="C179"/>
          <cell r="D179"/>
          <cell r="E179"/>
          <cell r="F179"/>
          <cell r="G179"/>
          <cell r="H179"/>
          <cell r="I179"/>
          <cell r="J179"/>
          <cell r="K179"/>
        </row>
        <row r="180">
          <cell r="A180" t="str">
            <v>wharf</v>
          </cell>
          <cell r="B180" t="str">
            <v>grand_cayman</v>
          </cell>
          <cell r="C180"/>
          <cell r="D180"/>
          <cell r="E180"/>
          <cell r="F180"/>
          <cell r="G180"/>
          <cell r="H180"/>
          <cell r="I180"/>
          <cell r="J180"/>
          <cell r="K180"/>
        </row>
        <row r="181">
          <cell r="A181" t="str">
            <v>fishpot</v>
          </cell>
          <cell r="B181" t="str">
            <v>12_mile_bank</v>
          </cell>
          <cell r="C181"/>
          <cell r="D181"/>
          <cell r="E181"/>
          <cell r="F181"/>
          <cell r="G181"/>
          <cell r="H181"/>
          <cell r="I181"/>
          <cell r="J181"/>
          <cell r="K181"/>
        </row>
        <row r="182">
          <cell r="A182" t="str">
            <v>eden_rock</v>
          </cell>
          <cell r="B182" t="str">
            <v>pickle_bank</v>
          </cell>
          <cell r="C182"/>
          <cell r="D182"/>
          <cell r="E182"/>
          <cell r="F182"/>
          <cell r="G182"/>
          <cell r="H182"/>
          <cell r="I182"/>
          <cell r="J182"/>
          <cell r="K182"/>
        </row>
        <row r="183">
          <cell r="A183" t="str">
            <v>don_fosters</v>
          </cell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CB329-3BE2-F841-8419-5FAEA76D1424}">
  <dimension ref="A1:T1166"/>
  <sheetViews>
    <sheetView tabSelected="1" topLeftCell="A1060" workbookViewId="0">
      <selection activeCell="E1168" sqref="E1168"/>
    </sheetView>
  </sheetViews>
  <sheetFormatPr baseColWidth="10" defaultRowHeight="16" x14ac:dyDescent="0.2"/>
  <cols>
    <col min="1" max="1" width="10" bestFit="1" customWidth="1"/>
    <col min="2" max="2" width="5.1640625" bestFit="1" customWidth="1"/>
    <col min="3" max="3" width="6.83203125" bestFit="1" customWidth="1"/>
    <col min="4" max="4" width="4" bestFit="1" customWidth="1"/>
    <col min="5" max="5" width="15.5" bestFit="1" customWidth="1"/>
    <col min="6" max="6" width="10.1640625" bestFit="1" customWidth="1"/>
    <col min="7" max="7" width="5.83203125" bestFit="1" customWidth="1"/>
    <col min="8" max="8" width="8.1640625" bestFit="1" customWidth="1"/>
    <col min="9" max="9" width="7.83203125" bestFit="1" customWidth="1"/>
    <col min="10" max="10" width="25.6640625" bestFit="1" customWidth="1"/>
    <col min="11" max="11" width="8.33203125" bestFit="1" customWidth="1"/>
    <col min="12" max="12" width="5.6640625" bestFit="1" customWidth="1"/>
    <col min="13" max="13" width="25.1640625" bestFit="1" customWidth="1"/>
    <col min="14" max="14" width="14.5" bestFit="1" customWidth="1"/>
    <col min="15" max="15" width="14.6640625" bestFit="1" customWidth="1"/>
    <col min="16" max="16" width="13.83203125" bestFit="1" customWidth="1"/>
    <col min="17" max="17" width="8.1640625" bestFit="1" customWidth="1"/>
    <col min="18" max="18" width="5.1640625" bestFit="1" customWidth="1"/>
    <col min="19" max="20" width="12.1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 s="1">
        <v>45062</v>
      </c>
      <c r="B2">
        <v>2023</v>
      </c>
      <c r="C2" s="2">
        <v>45047</v>
      </c>
      <c r="D2">
        <v>16</v>
      </c>
      <c r="E2" t="s">
        <v>19</v>
      </c>
      <c r="F2" t="s">
        <v>110</v>
      </c>
      <c r="G2">
        <v>105</v>
      </c>
      <c r="H2" t="s">
        <v>20</v>
      </c>
      <c r="I2">
        <v>1</v>
      </c>
      <c r="J2" s="3" t="s">
        <v>21</v>
      </c>
      <c r="K2">
        <v>5</v>
      </c>
      <c r="L2">
        <v>30</v>
      </c>
      <c r="M2" s="3" t="str">
        <f>VLOOKUP(J2,[1]Species!$A$2:$K$183,3,FALSE)</f>
        <v>Stegastes_partitus</v>
      </c>
      <c r="N2" t="str">
        <f>VLOOKUP(J2,[1]Species!$A$2:$K$183,2,FALSE)</f>
        <v>damselfish</v>
      </c>
      <c r="O2" t="str">
        <f>VLOOKUP(J2,[1]Species!$A$2:$K$183,5,FALSE)</f>
        <v>Pomacentridae</v>
      </c>
      <c r="P2" t="str">
        <f>VLOOKUP(J2,[1]Species!$A$2:$D$183,4,FALSE)</f>
        <v>Omnivore</v>
      </c>
      <c r="Q2">
        <f>VLOOKUP(J2,[1]Species!$A$2:$F$183,6,FALSE)</f>
        <v>1.4789999999999999E-2</v>
      </c>
      <c r="R2">
        <f>VLOOKUP(J2,[1]Species!$A$2:$G$174,7, FALSE)</f>
        <v>3.01</v>
      </c>
      <c r="S2">
        <f t="shared" ref="S2:S65" si="0">(Q2*K2^R2)*L2</f>
        <v>56.362356393163992</v>
      </c>
      <c r="T2">
        <f>L2/60</f>
        <v>0.5</v>
      </c>
    </row>
    <row r="3" spans="1:20" x14ac:dyDescent="0.2">
      <c r="A3" s="1">
        <v>45062</v>
      </c>
      <c r="B3">
        <v>2023</v>
      </c>
      <c r="C3" s="2">
        <v>45047</v>
      </c>
      <c r="D3">
        <v>16</v>
      </c>
      <c r="E3" t="s">
        <v>19</v>
      </c>
      <c r="F3" t="s">
        <v>110</v>
      </c>
      <c r="G3">
        <v>105</v>
      </c>
      <c r="H3" t="s">
        <v>20</v>
      </c>
      <c r="I3">
        <v>1</v>
      </c>
      <c r="J3" s="3" t="s">
        <v>22</v>
      </c>
      <c r="K3">
        <v>5</v>
      </c>
      <c r="L3">
        <v>20</v>
      </c>
      <c r="M3" s="3" t="str">
        <f>VLOOKUP(J3,[1]Species!$A$2:$K$183,3,FALSE)</f>
        <v>Centropyge_argi</v>
      </c>
      <c r="N3" t="str">
        <f>VLOOKUP(J3,[1]Species!$A$2:$K$183,2,FALSE)</f>
        <v>angelfish</v>
      </c>
      <c r="O3" t="str">
        <f>VLOOKUP(J3,[1]Species!$A$2:$K$183,5,FALSE)</f>
        <v>Pomacanthidae</v>
      </c>
      <c r="P3" t="str">
        <f>VLOOKUP(J3,[1]Species!$A$2:$D$183,4,FALSE)</f>
        <v>Herbivore</v>
      </c>
      <c r="Q3">
        <f>VLOOKUP(J3,[1]Species!$A$2:$F$183,6,FALSE)</f>
        <v>3.3110000000000001E-2</v>
      </c>
      <c r="R3">
        <f>VLOOKUP(J3,[1]Species!$A$2:$G$174,7, FALSE)</f>
        <v>2.88</v>
      </c>
      <c r="S3">
        <f t="shared" si="0"/>
        <v>68.237449970558473</v>
      </c>
      <c r="T3">
        <f t="shared" ref="T3:T66" si="1">L3/60</f>
        <v>0.33333333333333331</v>
      </c>
    </row>
    <row r="4" spans="1:20" x14ac:dyDescent="0.2">
      <c r="A4" s="1">
        <v>45062</v>
      </c>
      <c r="B4">
        <v>2023</v>
      </c>
      <c r="C4" s="2">
        <v>45047</v>
      </c>
      <c r="D4">
        <v>16</v>
      </c>
      <c r="E4" t="s">
        <v>19</v>
      </c>
      <c r="F4" t="s">
        <v>110</v>
      </c>
      <c r="G4">
        <v>105</v>
      </c>
      <c r="H4" t="s">
        <v>20</v>
      </c>
      <c r="I4">
        <v>1</v>
      </c>
      <c r="J4" s="3" t="s">
        <v>23</v>
      </c>
      <c r="K4">
        <v>10</v>
      </c>
      <c r="L4">
        <v>1</v>
      </c>
      <c r="M4" s="3" t="str">
        <f>VLOOKUP(J4,[1]Species!$A$2:$K$183,3,FALSE)</f>
        <v>Serranus_tigrinus</v>
      </c>
      <c r="N4" t="str">
        <f>VLOOKUP(J4,[1]Species!$A$2:$K$183,2,FALSE)</f>
        <v>grouper</v>
      </c>
      <c r="O4" t="str">
        <f>VLOOKUP(J4,[1]Species!$A$2:$K$183,5,FALSE)</f>
        <v>Serranidae</v>
      </c>
      <c r="P4" t="str">
        <f>VLOOKUP(J4,[1]Species!$A$2:$D$183,4,FALSE)</f>
        <v>Invertivore</v>
      </c>
      <c r="Q4">
        <f>VLOOKUP(J4,[1]Species!$A$2:$F$183,6,FALSE)</f>
        <v>1.023E-2</v>
      </c>
      <c r="R4">
        <f>VLOOKUP(J4,[1]Species!$A$2:$G$174,7, FALSE)</f>
        <v>3.04</v>
      </c>
      <c r="S4">
        <f t="shared" si="0"/>
        <v>11.216971946544795</v>
      </c>
      <c r="T4">
        <f t="shared" si="1"/>
        <v>1.6666666666666666E-2</v>
      </c>
    </row>
    <row r="5" spans="1:20" x14ac:dyDescent="0.2">
      <c r="A5" s="1">
        <v>45062</v>
      </c>
      <c r="B5">
        <v>2023</v>
      </c>
      <c r="C5" s="2">
        <v>45047</v>
      </c>
      <c r="D5">
        <v>16</v>
      </c>
      <c r="E5" t="s">
        <v>19</v>
      </c>
      <c r="F5" t="s">
        <v>110</v>
      </c>
      <c r="G5">
        <v>105</v>
      </c>
      <c r="H5" t="s">
        <v>20</v>
      </c>
      <c r="I5">
        <v>1</v>
      </c>
      <c r="J5" s="3" t="s">
        <v>24</v>
      </c>
      <c r="K5">
        <v>5</v>
      </c>
      <c r="L5">
        <v>10</v>
      </c>
      <c r="M5" s="3" t="str">
        <f>VLOOKUP(J5,[1]Species!$A$2:$K$183,3,FALSE)</f>
        <v>Thalassoma_bifasciatum</v>
      </c>
      <c r="N5" t="str">
        <f>VLOOKUP(J5,[1]Species!$A$2:$K$183,2,FALSE)</f>
        <v>wrasse</v>
      </c>
      <c r="O5" t="str">
        <f>VLOOKUP(J5,[1]Species!$A$2:$K$183,5,FALSE)</f>
        <v>Labridae</v>
      </c>
      <c r="P5" t="str">
        <f>VLOOKUP(J5,[1]Species!$A$2:$D$183,4,FALSE)</f>
        <v>Omnivore</v>
      </c>
      <c r="Q5">
        <f>VLOOKUP(J5,[1]Species!$A$2:$F$183,6,FALSE)</f>
        <v>1.0999999999999999E-2</v>
      </c>
      <c r="R5">
        <f>VLOOKUP(J5,[1]Species!$A$2:$G$174,7, FALSE)</f>
        <v>2.97</v>
      </c>
      <c r="S5">
        <f t="shared" si="0"/>
        <v>13.101879415379091</v>
      </c>
      <c r="T5">
        <f t="shared" si="1"/>
        <v>0.16666666666666666</v>
      </c>
    </row>
    <row r="6" spans="1:20" x14ac:dyDescent="0.2">
      <c r="A6" s="1">
        <v>45062</v>
      </c>
      <c r="B6">
        <v>2023</v>
      </c>
      <c r="C6" s="2">
        <v>45047</v>
      </c>
      <c r="D6">
        <v>16</v>
      </c>
      <c r="E6" t="s">
        <v>19</v>
      </c>
      <c r="F6" t="s">
        <v>110</v>
      </c>
      <c r="G6">
        <v>105</v>
      </c>
      <c r="H6" t="s">
        <v>20</v>
      </c>
      <c r="I6">
        <v>1</v>
      </c>
      <c r="J6" s="3" t="s">
        <v>24</v>
      </c>
      <c r="K6">
        <v>10</v>
      </c>
      <c r="L6">
        <v>4</v>
      </c>
      <c r="M6" s="3" t="str">
        <f>VLOOKUP(J6,[1]Species!$A$2:$K$183,3,FALSE)</f>
        <v>Thalassoma_bifasciatum</v>
      </c>
      <c r="N6" t="str">
        <f>VLOOKUP(J6,[1]Species!$A$2:$K$183,2,FALSE)</f>
        <v>wrasse</v>
      </c>
      <c r="O6" t="str">
        <f>VLOOKUP(J6,[1]Species!$A$2:$K$183,5,FALSE)</f>
        <v>Labridae</v>
      </c>
      <c r="P6" t="str">
        <f>VLOOKUP(J6,[1]Species!$A$2:$D$183,4,FALSE)</f>
        <v>Omnivore</v>
      </c>
      <c r="Q6">
        <f>VLOOKUP(J6,[1]Species!$A$2:$F$183,6,FALSE)</f>
        <v>1.0999999999999999E-2</v>
      </c>
      <c r="R6">
        <f>VLOOKUP(J6,[1]Species!$A$2:$G$174,7, FALSE)</f>
        <v>2.97</v>
      </c>
      <c r="S6">
        <f t="shared" si="0"/>
        <v>41.063189235067647</v>
      </c>
      <c r="T6">
        <f t="shared" si="1"/>
        <v>6.6666666666666666E-2</v>
      </c>
    </row>
    <row r="7" spans="1:20" x14ac:dyDescent="0.2">
      <c r="A7" s="1">
        <v>45062</v>
      </c>
      <c r="B7">
        <v>2023</v>
      </c>
      <c r="C7" s="2">
        <v>45047</v>
      </c>
      <c r="D7">
        <v>16</v>
      </c>
      <c r="E7" t="s">
        <v>19</v>
      </c>
      <c r="F7" t="s">
        <v>110</v>
      </c>
      <c r="G7">
        <v>105</v>
      </c>
      <c r="H7" t="s">
        <v>20</v>
      </c>
      <c r="I7">
        <v>1</v>
      </c>
      <c r="J7" s="3" t="s">
        <v>25</v>
      </c>
      <c r="K7">
        <v>5</v>
      </c>
      <c r="L7">
        <v>3</v>
      </c>
      <c r="M7" s="3" t="str">
        <f>VLOOKUP(J7,[1]Species!$A$2:$K$183,3,FALSE)</f>
        <v>Chromis_cyanea</v>
      </c>
      <c r="N7" t="str">
        <f>VLOOKUP(J7,[1]Species!$A$2:$K$183,2,FALSE)</f>
        <v>chromis</v>
      </c>
      <c r="O7" t="str">
        <f>VLOOKUP(J7,[1]Species!$A$2:$K$183,5,FALSE)</f>
        <v>Pomacentridae</v>
      </c>
      <c r="P7" t="str">
        <f>VLOOKUP(J7,[1]Species!$A$2:$D$183,4,FALSE)</f>
        <v>Planktivore</v>
      </c>
      <c r="Q7">
        <f>VLOOKUP(J7,[1]Species!$A$2:$F$183,6,FALSE)</f>
        <v>1.4789999999999999E-2</v>
      </c>
      <c r="R7">
        <f>VLOOKUP(J7,[1]Species!$A$2:$G$174,7, FALSE)</f>
        <v>2.99</v>
      </c>
      <c r="S7">
        <f t="shared" si="0"/>
        <v>5.457701031504576</v>
      </c>
      <c r="T7">
        <f t="shared" si="1"/>
        <v>0.05</v>
      </c>
    </row>
    <row r="8" spans="1:20" x14ac:dyDescent="0.2">
      <c r="A8" s="1">
        <v>45062</v>
      </c>
      <c r="B8">
        <v>2023</v>
      </c>
      <c r="C8" s="2">
        <v>45047</v>
      </c>
      <c r="D8">
        <v>16</v>
      </c>
      <c r="E8" t="s">
        <v>19</v>
      </c>
      <c r="F8" t="s">
        <v>110</v>
      </c>
      <c r="G8">
        <v>105</v>
      </c>
      <c r="H8" t="s">
        <v>20</v>
      </c>
      <c r="I8">
        <v>1</v>
      </c>
      <c r="J8" s="3" t="s">
        <v>26</v>
      </c>
      <c r="K8">
        <v>30</v>
      </c>
      <c r="L8">
        <v>10</v>
      </c>
      <c r="M8" s="3" t="str">
        <f>VLOOKUP(J8,[1]Species!$A$2:$K$183,3,FALSE)</f>
        <v>Xanthichthys_ringens</v>
      </c>
      <c r="N8" t="str">
        <f>VLOOKUP(J8,[1]Species!$A$2:$K$183,2,FALSE)</f>
        <v>triggerfish</v>
      </c>
      <c r="O8" t="str">
        <f>VLOOKUP(J8,[1]Species!$A$2:$K$183,5,FALSE)</f>
        <v>Balistidae</v>
      </c>
      <c r="P8" t="str">
        <f>VLOOKUP(J8,[1]Species!$A$2:$D$183,4,FALSE)</f>
        <v>Invertivore</v>
      </c>
      <c r="Q8">
        <f>VLOOKUP(J8,[1]Species!$A$2:$F$183,6,FALSE)</f>
        <v>2.5700000000000001E-2</v>
      </c>
      <c r="R8">
        <f>VLOOKUP(J8,[1]Species!$A$2:$G$174,7, FALSE)</f>
        <v>2.94</v>
      </c>
      <c r="S8">
        <f t="shared" si="0"/>
        <v>5658.0868856976531</v>
      </c>
      <c r="T8">
        <f t="shared" si="1"/>
        <v>0.16666666666666666</v>
      </c>
    </row>
    <row r="9" spans="1:20" x14ac:dyDescent="0.2">
      <c r="A9" s="1">
        <v>45062</v>
      </c>
      <c r="B9">
        <v>2023</v>
      </c>
      <c r="C9" s="2">
        <v>45047</v>
      </c>
      <c r="D9">
        <v>16</v>
      </c>
      <c r="E9" t="s">
        <v>19</v>
      </c>
      <c r="F9" t="s">
        <v>110</v>
      </c>
      <c r="G9">
        <v>105</v>
      </c>
      <c r="H9" t="s">
        <v>20</v>
      </c>
      <c r="I9">
        <v>1</v>
      </c>
      <c r="J9" s="3" t="s">
        <v>27</v>
      </c>
      <c r="K9">
        <v>30</v>
      </c>
      <c r="L9">
        <v>2</v>
      </c>
      <c r="M9" s="3" t="str">
        <f>VLOOKUP(J9,[1]Species!$A$2:$K$183,3,FALSE)</f>
        <v>Caranx_ruber</v>
      </c>
      <c r="N9" t="str">
        <f>VLOOKUP(J9,[1]Species!$A$2:$K$183,2,FALSE)</f>
        <v>jack</v>
      </c>
      <c r="O9" t="str">
        <f>VLOOKUP(J9,[1]Species!$A$2:$K$183,5,FALSE)</f>
        <v>Carangidae</v>
      </c>
      <c r="P9" t="str">
        <f>VLOOKUP(J9,[1]Species!$A$2:$D$183,4,FALSE)</f>
        <v>Invertivore</v>
      </c>
      <c r="Q9">
        <f>VLOOKUP(J9,[1]Species!$A$2:$F$183,6,FALSE)</f>
        <v>1.5800000000000002E-2</v>
      </c>
      <c r="R9">
        <f>VLOOKUP(J9,[1]Species!$A$2:$G$174,7, FALSE)</f>
        <v>2.99</v>
      </c>
      <c r="S9">
        <f t="shared" si="0"/>
        <v>824.66893326302409</v>
      </c>
      <c r="T9">
        <f t="shared" si="1"/>
        <v>3.3333333333333333E-2</v>
      </c>
    </row>
    <row r="10" spans="1:20" x14ac:dyDescent="0.2">
      <c r="A10" s="1">
        <v>45062</v>
      </c>
      <c r="B10">
        <v>2023</v>
      </c>
      <c r="C10" s="2">
        <v>45047</v>
      </c>
      <c r="D10">
        <v>16</v>
      </c>
      <c r="E10" t="s">
        <v>19</v>
      </c>
      <c r="F10" t="s">
        <v>110</v>
      </c>
      <c r="G10">
        <v>105</v>
      </c>
      <c r="H10" t="s">
        <v>20</v>
      </c>
      <c r="I10">
        <v>1</v>
      </c>
      <c r="J10" s="3" t="s">
        <v>28</v>
      </c>
      <c r="K10">
        <v>40</v>
      </c>
      <c r="L10">
        <v>3</v>
      </c>
      <c r="M10" s="3" t="str">
        <f>VLOOKUP(J10,[1]Species!$A$2:$K$183,3,FALSE)</f>
        <v>Balistes_vetula</v>
      </c>
      <c r="N10" t="str">
        <f>VLOOKUP(J10,[1]Species!$A$2:$K$183,2,FALSE)</f>
        <v>triggerfish</v>
      </c>
      <c r="O10" t="str">
        <f>VLOOKUP(J10,[1]Species!$A$2:$K$183,5,FALSE)</f>
        <v>Balistidae</v>
      </c>
      <c r="P10" t="str">
        <f>VLOOKUP(J10,[1]Species!$A$2:$D$183,4,FALSE)</f>
        <v>Planktivore</v>
      </c>
      <c r="Q10">
        <f>VLOOKUP(J10,[1]Species!$A$2:$F$183,6,FALSE)</f>
        <v>3.9800000000000002E-2</v>
      </c>
      <c r="R10">
        <f>VLOOKUP(J10,[1]Species!$A$2:$G$174,7, FALSE)</f>
        <v>2.88</v>
      </c>
      <c r="S10">
        <f t="shared" si="0"/>
        <v>4908.3678389045544</v>
      </c>
      <c r="T10">
        <f t="shared" si="1"/>
        <v>0.05</v>
      </c>
    </row>
    <row r="11" spans="1:20" x14ac:dyDescent="0.2">
      <c r="A11" s="1">
        <v>45062</v>
      </c>
      <c r="B11">
        <v>2023</v>
      </c>
      <c r="C11" s="2">
        <v>45047</v>
      </c>
      <c r="D11">
        <v>16</v>
      </c>
      <c r="E11" t="s">
        <v>19</v>
      </c>
      <c r="F11" t="s">
        <v>110</v>
      </c>
      <c r="G11">
        <v>105</v>
      </c>
      <c r="H11" t="s">
        <v>20</v>
      </c>
      <c r="I11">
        <v>1</v>
      </c>
      <c r="J11" s="3" t="s">
        <v>29</v>
      </c>
      <c r="K11">
        <v>20</v>
      </c>
      <c r="L11">
        <v>3</v>
      </c>
      <c r="M11" s="3" t="str">
        <f>VLOOKUP(J11,[1]Species!$A$2:$K$183,3,FALSE)</f>
        <v>Cephalopholis_fulva</v>
      </c>
      <c r="N11" t="str">
        <f>VLOOKUP(J11,[1]Species!$A$2:$K$183,2,FALSE)</f>
        <v>grouper</v>
      </c>
      <c r="O11" t="str">
        <f>VLOOKUP(J11,[1]Species!$A$2:$K$183,5,FALSE)</f>
        <v>Serranidae</v>
      </c>
      <c r="P11" t="str">
        <f>VLOOKUP(J11,[1]Species!$A$2:$D$183,4,FALSE)</f>
        <v>Omnivore</v>
      </c>
      <c r="Q11">
        <f>VLOOKUP(J11,[1]Species!$A$2:$F$183,6,FALSE)</f>
        <v>1.4800000000000001E-2</v>
      </c>
      <c r="R11">
        <f>VLOOKUP(J11,[1]Species!$A$2:$G$174,7, FALSE)</f>
        <v>3.04</v>
      </c>
      <c r="S11">
        <f t="shared" si="0"/>
        <v>400.41852077782335</v>
      </c>
      <c r="T11">
        <f t="shared" si="1"/>
        <v>0.05</v>
      </c>
    </row>
    <row r="12" spans="1:20" x14ac:dyDescent="0.2">
      <c r="A12" s="1">
        <v>45062</v>
      </c>
      <c r="B12">
        <v>2023</v>
      </c>
      <c r="C12" s="2">
        <v>45047</v>
      </c>
      <c r="D12">
        <v>16</v>
      </c>
      <c r="E12" t="s">
        <v>19</v>
      </c>
      <c r="F12" t="s">
        <v>110</v>
      </c>
      <c r="G12">
        <v>105</v>
      </c>
      <c r="H12" t="s">
        <v>20</v>
      </c>
      <c r="I12">
        <v>1</v>
      </c>
      <c r="J12" s="3" t="s">
        <v>30</v>
      </c>
      <c r="K12">
        <v>30</v>
      </c>
      <c r="L12">
        <v>2</v>
      </c>
      <c r="M12" s="3" t="str">
        <f>VLOOKUP(J12,[1]Species!$A$2:$K$183,3,FALSE)</f>
        <v>Acanthurus_coeruleus</v>
      </c>
      <c r="N12" t="str">
        <f>VLOOKUP(J12,[1]Species!$A$2:$K$183,2,FALSE)</f>
        <v>surgeonfish</v>
      </c>
      <c r="O12" t="str">
        <f>VLOOKUP(J12,[1]Species!$A$2:$K$183,5,FALSE)</f>
        <v>Acanthuridae</v>
      </c>
      <c r="P12" t="str">
        <f>VLOOKUP(J12,[1]Species!$A$2:$D$183,4,FALSE)</f>
        <v>Omnivore</v>
      </c>
      <c r="Q12">
        <f>VLOOKUP(J12,[1]Species!$A$2:$F$183,6,FALSE)</f>
        <v>3.2399999999999998E-2</v>
      </c>
      <c r="R12">
        <f>VLOOKUP(J12,[1]Species!$A$2:$G$174,7, FALSE)</f>
        <v>2.95</v>
      </c>
      <c r="S12">
        <f t="shared" si="0"/>
        <v>1475.9875944478276</v>
      </c>
      <c r="T12">
        <f t="shared" si="1"/>
        <v>3.3333333333333333E-2</v>
      </c>
    </row>
    <row r="13" spans="1:20" x14ac:dyDescent="0.2">
      <c r="A13" s="1">
        <v>45062</v>
      </c>
      <c r="B13">
        <v>2023</v>
      </c>
      <c r="C13" s="2">
        <v>45047</v>
      </c>
      <c r="D13">
        <v>16</v>
      </c>
      <c r="E13" t="s">
        <v>19</v>
      </c>
      <c r="F13" t="s">
        <v>110</v>
      </c>
      <c r="G13">
        <v>105</v>
      </c>
      <c r="H13" t="s">
        <v>20</v>
      </c>
      <c r="I13">
        <v>1</v>
      </c>
      <c r="J13" s="3" t="s">
        <v>31</v>
      </c>
      <c r="K13">
        <v>10</v>
      </c>
      <c r="L13">
        <v>6</v>
      </c>
      <c r="M13" s="3" t="str">
        <f>VLOOKUP(J13,[1]Species!$A$2:$K$183,3,FALSE)</f>
        <v>Acanthurus_tractus</v>
      </c>
      <c r="N13" t="str">
        <f>VLOOKUP(J13,[1]Species!$A$2:$K$183,2,FALSE)</f>
        <v>surgeonfish</v>
      </c>
      <c r="O13" t="str">
        <f>VLOOKUP(J13,[1]Species!$A$2:$K$183,5,FALSE)</f>
        <v>Acanthuridae</v>
      </c>
      <c r="P13" t="str">
        <f>VLOOKUP(J13,[1]Species!$A$2:$D$183,4,FALSE)</f>
        <v>Herbivore</v>
      </c>
      <c r="Q13">
        <f>VLOOKUP(J13,[1]Species!$A$2:$F$183,6,FALSE)</f>
        <v>2.5700000000000001E-2</v>
      </c>
      <c r="R13">
        <f>VLOOKUP(J13,[1]Species!$A$2:$G$174,7, FALSE)</f>
        <v>2.9</v>
      </c>
      <c r="S13">
        <f t="shared" si="0"/>
        <v>122.48541379448432</v>
      </c>
      <c r="T13">
        <f t="shared" si="1"/>
        <v>0.1</v>
      </c>
    </row>
    <row r="14" spans="1:20" x14ac:dyDescent="0.2">
      <c r="A14" s="1">
        <v>45062</v>
      </c>
      <c r="B14">
        <v>2023</v>
      </c>
      <c r="C14" s="2">
        <v>45047</v>
      </c>
      <c r="D14">
        <v>16</v>
      </c>
      <c r="E14" t="s">
        <v>19</v>
      </c>
      <c r="F14" t="s">
        <v>110</v>
      </c>
      <c r="G14">
        <v>105</v>
      </c>
      <c r="H14" t="s">
        <v>20</v>
      </c>
      <c r="I14">
        <v>1</v>
      </c>
      <c r="J14" s="3" t="s">
        <v>32</v>
      </c>
      <c r="K14">
        <v>5</v>
      </c>
      <c r="L14">
        <v>1</v>
      </c>
      <c r="M14" s="3" t="str">
        <f>VLOOKUP(J14,[1]Species!$A$2:$K$183,3,FALSE)</f>
        <v>Sparisoma_aurofrenatum</v>
      </c>
      <c r="N14" t="str">
        <f>VLOOKUP(J14,[1]Species!$A$2:$K$183,2,FALSE)</f>
        <v>parrotfish</v>
      </c>
      <c r="O14" t="str">
        <f>VLOOKUP(J14,[1]Species!$A$2:$K$183,5,FALSE)</f>
        <v>Scaridae</v>
      </c>
      <c r="P14" t="str">
        <f>VLOOKUP(J14,[1]Species!$A$2:$D$183,4,FALSE)</f>
        <v>Herbivore</v>
      </c>
      <c r="Q14">
        <f>VLOOKUP(J14,[1]Species!$A$2:$F$183,6,FALSE)</f>
        <v>1.17E-2</v>
      </c>
      <c r="R14">
        <f>VLOOKUP(J14,[1]Species!$A$2:$G$174,7, FALSE)</f>
        <v>3.15</v>
      </c>
      <c r="S14">
        <f t="shared" si="0"/>
        <v>1.8618357939866435</v>
      </c>
      <c r="T14">
        <f t="shared" si="1"/>
        <v>1.6666666666666666E-2</v>
      </c>
    </row>
    <row r="15" spans="1:20" x14ac:dyDescent="0.2">
      <c r="A15" s="1">
        <v>45062</v>
      </c>
      <c r="B15">
        <v>2023</v>
      </c>
      <c r="C15" s="2">
        <v>45047</v>
      </c>
      <c r="D15">
        <v>16</v>
      </c>
      <c r="E15" t="s">
        <v>19</v>
      </c>
      <c r="F15" t="s">
        <v>110</v>
      </c>
      <c r="G15">
        <v>105</v>
      </c>
      <c r="H15" t="s">
        <v>20</v>
      </c>
      <c r="I15">
        <v>1</v>
      </c>
      <c r="J15" s="3" t="s">
        <v>33</v>
      </c>
      <c r="K15">
        <v>20</v>
      </c>
      <c r="L15">
        <v>2</v>
      </c>
      <c r="M15" s="3" t="str">
        <f>VLOOKUP(J15,[1]Species!$A$2:$K$183,3,FALSE)</f>
        <v>Holocentrus_adscensionis</v>
      </c>
      <c r="N15" t="str">
        <f>VLOOKUP(J15,[1]Species!$A$2:$K$183,2,FALSE)</f>
        <v>squirrelfish</v>
      </c>
      <c r="O15" t="str">
        <f>VLOOKUP(J15,[1]Species!$A$2:$K$183,5,FALSE)</f>
        <v>Holocentridae</v>
      </c>
      <c r="P15" t="str">
        <f>VLOOKUP(J15,[1]Species!$A$2:$D$183,4,FALSE)</f>
        <v>Invertivore</v>
      </c>
      <c r="Q15">
        <f>VLOOKUP(J15,[1]Species!$A$2:$F$183,6,FALSE)</f>
        <v>2.29E-2</v>
      </c>
      <c r="R15">
        <f>VLOOKUP(J15,[1]Species!$A$2:$G$174,7, FALSE)</f>
        <v>2.86</v>
      </c>
      <c r="S15">
        <f t="shared" si="0"/>
        <v>240.88583667234641</v>
      </c>
      <c r="T15">
        <f t="shared" si="1"/>
        <v>3.3333333333333333E-2</v>
      </c>
    </row>
    <row r="16" spans="1:20" x14ac:dyDescent="0.2">
      <c r="A16" s="1">
        <v>45062</v>
      </c>
      <c r="B16">
        <v>2023</v>
      </c>
      <c r="C16" s="2">
        <v>45047</v>
      </c>
      <c r="D16">
        <v>16</v>
      </c>
      <c r="E16" t="s">
        <v>19</v>
      </c>
      <c r="F16" t="s">
        <v>110</v>
      </c>
      <c r="G16">
        <v>105</v>
      </c>
      <c r="H16" t="s">
        <v>20</v>
      </c>
      <c r="I16">
        <v>1</v>
      </c>
      <c r="J16" s="3" t="s">
        <v>33</v>
      </c>
      <c r="K16">
        <v>30</v>
      </c>
      <c r="L16">
        <v>2</v>
      </c>
      <c r="M16" s="3" t="str">
        <f>VLOOKUP(J16,[1]Species!$A$2:$K$183,3,FALSE)</f>
        <v>Holocentrus_adscensionis</v>
      </c>
      <c r="N16" t="str">
        <f>VLOOKUP(J16,[1]Species!$A$2:$K$183,2,FALSE)</f>
        <v>squirrelfish</v>
      </c>
      <c r="O16" t="str">
        <f>VLOOKUP(J16,[1]Species!$A$2:$K$183,5,FALSE)</f>
        <v>Holocentridae</v>
      </c>
      <c r="P16" t="str">
        <f>VLOOKUP(J16,[1]Species!$A$2:$D$183,4,FALSE)</f>
        <v>Invertivore</v>
      </c>
      <c r="Q16">
        <f>VLOOKUP(J16,[1]Species!$A$2:$F$183,6,FALSE)</f>
        <v>2.29E-2</v>
      </c>
      <c r="R16">
        <f>VLOOKUP(J16,[1]Species!$A$2:$G$174,7, FALSE)</f>
        <v>2.86</v>
      </c>
      <c r="S16">
        <f t="shared" si="0"/>
        <v>768.12564781498111</v>
      </c>
      <c r="T16">
        <f t="shared" si="1"/>
        <v>3.3333333333333333E-2</v>
      </c>
    </row>
    <row r="17" spans="1:20" x14ac:dyDescent="0.2">
      <c r="A17" s="1">
        <v>45062</v>
      </c>
      <c r="B17">
        <v>2023</v>
      </c>
      <c r="C17" s="2">
        <v>45047</v>
      </c>
      <c r="D17">
        <v>16</v>
      </c>
      <c r="E17" t="s">
        <v>19</v>
      </c>
      <c r="F17" t="s">
        <v>110</v>
      </c>
      <c r="G17">
        <v>105</v>
      </c>
      <c r="H17" t="s">
        <v>20</v>
      </c>
      <c r="I17">
        <v>1</v>
      </c>
      <c r="J17" s="3" t="s">
        <v>34</v>
      </c>
      <c r="K17">
        <v>5</v>
      </c>
      <c r="L17">
        <v>1</v>
      </c>
      <c r="M17" s="3" t="str">
        <f>VLOOKUP(J17,[1]Species!$A$2:$K$183,3,FALSE)</f>
        <v>Halochoeres_garnoti</v>
      </c>
      <c r="N17" t="str">
        <f>VLOOKUP(J17,[1]Species!$A$2:$K$183,2,FALSE)</f>
        <v>wrasse</v>
      </c>
      <c r="O17" t="str">
        <f>VLOOKUP(J17,[1]Species!$A$2:$K$183,5,FALSE)</f>
        <v>Labridae</v>
      </c>
      <c r="P17" t="str">
        <f>VLOOKUP(J17,[1]Species!$A$2:$D$183,4,FALSE)</f>
        <v>Invertivore</v>
      </c>
      <c r="Q17">
        <f>VLOOKUP(J17,[1]Species!$A$2:$F$183,6,FALSE)</f>
        <v>0.01</v>
      </c>
      <c r="R17">
        <f>VLOOKUP(J17,[1]Species!$A$2:$G$174,7, FALSE)</f>
        <v>3.14</v>
      </c>
      <c r="S17">
        <f t="shared" si="0"/>
        <v>1.5659064522818875</v>
      </c>
      <c r="T17">
        <f t="shared" si="1"/>
        <v>1.6666666666666666E-2</v>
      </c>
    </row>
    <row r="18" spans="1:20" x14ac:dyDescent="0.2">
      <c r="A18" s="1">
        <v>45062</v>
      </c>
      <c r="B18">
        <v>2023</v>
      </c>
      <c r="C18" s="2">
        <v>45047</v>
      </c>
      <c r="D18">
        <v>16</v>
      </c>
      <c r="E18" t="s">
        <v>19</v>
      </c>
      <c r="F18" t="s">
        <v>110</v>
      </c>
      <c r="G18">
        <v>105</v>
      </c>
      <c r="H18" t="s">
        <v>20</v>
      </c>
      <c r="I18">
        <v>1</v>
      </c>
      <c r="J18" s="3" t="s">
        <v>35</v>
      </c>
      <c r="K18">
        <v>20</v>
      </c>
      <c r="L18">
        <v>2</v>
      </c>
      <c r="M18" s="3" t="str">
        <f>VLOOKUP(J18,[1]Species!$A$2:$K$183,3,FALSE)</f>
        <v>Scarus_taeniopterus</v>
      </c>
      <c r="N18" t="str">
        <f>VLOOKUP(J18,[1]Species!$A$2:$K$183,2,FALSE)</f>
        <v>parrotfish</v>
      </c>
      <c r="O18" t="str">
        <f>VLOOKUP(J18,[1]Species!$A$2:$K$183,5,FALSE)</f>
        <v>Scaridae</v>
      </c>
      <c r="P18" t="str">
        <f>VLOOKUP(J18,[1]Species!$A$2:$D$183,4,FALSE)</f>
        <v>Herbivore</v>
      </c>
      <c r="Q18">
        <f>VLOOKUP(J18,[1]Species!$A$2:$F$183,6,FALSE)</f>
        <v>1.4789999999999999E-2</v>
      </c>
      <c r="R18">
        <f>VLOOKUP(J18,[1]Species!$A$2:$G$174,7, FALSE)</f>
        <v>3.03</v>
      </c>
      <c r="S18">
        <f t="shared" si="0"/>
        <v>258.89225393444775</v>
      </c>
      <c r="T18">
        <f t="shared" si="1"/>
        <v>3.3333333333333333E-2</v>
      </c>
    </row>
    <row r="19" spans="1:20" x14ac:dyDescent="0.2">
      <c r="A19" s="1">
        <v>45062</v>
      </c>
      <c r="B19">
        <v>2023</v>
      </c>
      <c r="C19" s="2">
        <v>45047</v>
      </c>
      <c r="D19">
        <v>16</v>
      </c>
      <c r="E19" t="s">
        <v>19</v>
      </c>
      <c r="F19" t="s">
        <v>110</v>
      </c>
      <c r="G19">
        <v>105</v>
      </c>
      <c r="H19" t="s">
        <v>20</v>
      </c>
      <c r="I19">
        <v>2</v>
      </c>
      <c r="J19" s="3" t="s">
        <v>33</v>
      </c>
      <c r="K19">
        <v>20</v>
      </c>
      <c r="L19">
        <v>2</v>
      </c>
      <c r="M19" s="3" t="str">
        <f>VLOOKUP(J19,[1]Species!$A$2:$K$183,3,FALSE)</f>
        <v>Holocentrus_adscensionis</v>
      </c>
      <c r="N19" t="str">
        <f>VLOOKUP(J19,[1]Species!$A$2:$K$183,2,FALSE)</f>
        <v>squirrelfish</v>
      </c>
      <c r="O19" t="str">
        <f>VLOOKUP(J19,[1]Species!$A$2:$K$183,5,FALSE)</f>
        <v>Holocentridae</v>
      </c>
      <c r="P19" t="str">
        <f>VLOOKUP(J19,[1]Species!$A$2:$D$183,4,FALSE)</f>
        <v>Invertivore</v>
      </c>
      <c r="Q19">
        <f>VLOOKUP(J19,[1]Species!$A$2:$F$183,6,FALSE)</f>
        <v>2.29E-2</v>
      </c>
      <c r="R19">
        <f>VLOOKUP(J19,[1]Species!$A$2:$G$174,7, FALSE)</f>
        <v>2.86</v>
      </c>
      <c r="S19">
        <f t="shared" si="0"/>
        <v>240.88583667234641</v>
      </c>
      <c r="T19">
        <f t="shared" si="1"/>
        <v>3.3333333333333333E-2</v>
      </c>
    </row>
    <row r="20" spans="1:20" x14ac:dyDescent="0.2">
      <c r="A20" s="1">
        <v>45062</v>
      </c>
      <c r="B20">
        <v>2023</v>
      </c>
      <c r="C20" s="2">
        <v>45047</v>
      </c>
      <c r="D20">
        <v>16</v>
      </c>
      <c r="E20" t="s">
        <v>19</v>
      </c>
      <c r="F20" t="s">
        <v>110</v>
      </c>
      <c r="G20">
        <v>105</v>
      </c>
      <c r="H20" t="s">
        <v>20</v>
      </c>
      <c r="I20">
        <v>2</v>
      </c>
      <c r="J20" s="3" t="s">
        <v>23</v>
      </c>
      <c r="K20">
        <v>10</v>
      </c>
      <c r="L20">
        <v>2</v>
      </c>
      <c r="M20" s="3" t="str">
        <f>VLOOKUP(J20,[1]Species!$A$2:$K$183,3,FALSE)</f>
        <v>Serranus_tigrinus</v>
      </c>
      <c r="N20" t="str">
        <f>VLOOKUP(J20,[1]Species!$A$2:$K$183,2,FALSE)</f>
        <v>grouper</v>
      </c>
      <c r="O20" t="str">
        <f>VLOOKUP(J20,[1]Species!$A$2:$K$183,5,FALSE)</f>
        <v>Serranidae</v>
      </c>
      <c r="P20" t="str">
        <f>VLOOKUP(J20,[1]Species!$A$2:$D$183,4,FALSE)</f>
        <v>Invertivore</v>
      </c>
      <c r="Q20">
        <f>VLOOKUP(J20,[1]Species!$A$2:$F$183,6,FALSE)</f>
        <v>1.023E-2</v>
      </c>
      <c r="R20">
        <f>VLOOKUP(J20,[1]Species!$A$2:$G$174,7, FALSE)</f>
        <v>3.04</v>
      </c>
      <c r="S20">
        <f t="shared" si="0"/>
        <v>22.433943893089591</v>
      </c>
      <c r="T20">
        <f t="shared" si="1"/>
        <v>3.3333333333333333E-2</v>
      </c>
    </row>
    <row r="21" spans="1:20" x14ac:dyDescent="0.2">
      <c r="A21" s="1">
        <v>45062</v>
      </c>
      <c r="B21">
        <v>2023</v>
      </c>
      <c r="C21" s="2">
        <v>45047</v>
      </c>
      <c r="D21">
        <v>16</v>
      </c>
      <c r="E21" t="s">
        <v>19</v>
      </c>
      <c r="F21" t="s">
        <v>110</v>
      </c>
      <c r="G21">
        <v>105</v>
      </c>
      <c r="H21" t="s">
        <v>20</v>
      </c>
      <c r="I21">
        <v>2</v>
      </c>
      <c r="J21" s="3" t="s">
        <v>21</v>
      </c>
      <c r="K21">
        <v>5</v>
      </c>
      <c r="L21">
        <v>90</v>
      </c>
      <c r="M21" s="3" t="str">
        <f>VLOOKUP(J21,[1]Species!$A$2:$K$183,3,FALSE)</f>
        <v>Stegastes_partitus</v>
      </c>
      <c r="N21" t="str">
        <f>VLOOKUP(J21,[1]Species!$A$2:$K$183,2,FALSE)</f>
        <v>damselfish</v>
      </c>
      <c r="O21" t="str">
        <f>VLOOKUP(J21,[1]Species!$A$2:$K$183,5,FALSE)</f>
        <v>Pomacentridae</v>
      </c>
      <c r="P21" t="str">
        <f>VLOOKUP(J21,[1]Species!$A$2:$D$183,4,FALSE)</f>
        <v>Omnivore</v>
      </c>
      <c r="Q21">
        <f>VLOOKUP(J21,[1]Species!$A$2:$F$183,6,FALSE)</f>
        <v>1.4789999999999999E-2</v>
      </c>
      <c r="R21">
        <f>VLOOKUP(J21,[1]Species!$A$2:$G$174,7, FALSE)</f>
        <v>3.01</v>
      </c>
      <c r="S21">
        <f t="shared" si="0"/>
        <v>169.08706917949198</v>
      </c>
      <c r="T21">
        <f t="shared" si="1"/>
        <v>1.5</v>
      </c>
    </row>
    <row r="22" spans="1:20" x14ac:dyDescent="0.2">
      <c r="A22" s="1">
        <v>45062</v>
      </c>
      <c r="B22">
        <v>2023</v>
      </c>
      <c r="C22" s="2">
        <v>45047</v>
      </c>
      <c r="D22">
        <v>16</v>
      </c>
      <c r="E22" t="s">
        <v>19</v>
      </c>
      <c r="F22" t="s">
        <v>110</v>
      </c>
      <c r="G22">
        <v>105</v>
      </c>
      <c r="H22" t="s">
        <v>20</v>
      </c>
      <c r="I22">
        <v>2</v>
      </c>
      <c r="J22" s="3" t="s">
        <v>22</v>
      </c>
      <c r="K22">
        <v>5</v>
      </c>
      <c r="L22">
        <v>35</v>
      </c>
      <c r="M22" s="3" t="str">
        <f>VLOOKUP(J22,[1]Species!$A$2:$K$183,3,FALSE)</f>
        <v>Centropyge_argi</v>
      </c>
      <c r="N22" t="str">
        <f>VLOOKUP(J22,[1]Species!$A$2:$K$183,2,FALSE)</f>
        <v>angelfish</v>
      </c>
      <c r="O22" t="str">
        <f>VLOOKUP(J22,[1]Species!$A$2:$K$183,5,FALSE)</f>
        <v>Pomacanthidae</v>
      </c>
      <c r="P22" t="str">
        <f>VLOOKUP(J22,[1]Species!$A$2:$D$183,4,FALSE)</f>
        <v>Herbivore</v>
      </c>
      <c r="Q22">
        <f>VLOOKUP(J22,[1]Species!$A$2:$F$183,6,FALSE)</f>
        <v>3.3110000000000001E-2</v>
      </c>
      <c r="R22">
        <f>VLOOKUP(J22,[1]Species!$A$2:$G$174,7, FALSE)</f>
        <v>2.88</v>
      </c>
      <c r="S22">
        <f t="shared" si="0"/>
        <v>119.41553744847732</v>
      </c>
      <c r="T22">
        <f t="shared" si="1"/>
        <v>0.58333333333333337</v>
      </c>
    </row>
    <row r="23" spans="1:20" x14ac:dyDescent="0.2">
      <c r="A23" s="1">
        <v>45062</v>
      </c>
      <c r="B23">
        <v>2023</v>
      </c>
      <c r="C23" s="2">
        <v>45047</v>
      </c>
      <c r="D23">
        <v>16</v>
      </c>
      <c r="E23" t="s">
        <v>19</v>
      </c>
      <c r="F23" t="s">
        <v>110</v>
      </c>
      <c r="G23">
        <v>105</v>
      </c>
      <c r="H23" t="s">
        <v>20</v>
      </c>
      <c r="I23">
        <v>2</v>
      </c>
      <c r="J23" s="3" t="s">
        <v>29</v>
      </c>
      <c r="K23">
        <v>5</v>
      </c>
      <c r="L23">
        <v>1</v>
      </c>
      <c r="M23" s="3" t="str">
        <f>VLOOKUP(J23,[1]Species!$A$2:$K$183,3,FALSE)</f>
        <v>Cephalopholis_fulva</v>
      </c>
      <c r="N23" t="str">
        <f>VLOOKUP(J23,[1]Species!$A$2:$K$183,2,FALSE)</f>
        <v>grouper</v>
      </c>
      <c r="O23" t="str">
        <f>VLOOKUP(J23,[1]Species!$A$2:$K$183,5,FALSE)</f>
        <v>Serranidae</v>
      </c>
      <c r="P23" t="str">
        <f>VLOOKUP(J23,[1]Species!$A$2:$D$183,4,FALSE)</f>
        <v>Omnivore</v>
      </c>
      <c r="Q23">
        <f>VLOOKUP(J23,[1]Species!$A$2:$F$183,6,FALSE)</f>
        <v>1.4800000000000001E-2</v>
      </c>
      <c r="R23">
        <f>VLOOKUP(J23,[1]Species!$A$2:$G$174,7, FALSE)</f>
        <v>3.04</v>
      </c>
      <c r="S23">
        <f t="shared" si="0"/>
        <v>1.9730156430854793</v>
      </c>
      <c r="T23">
        <f t="shared" si="1"/>
        <v>1.6666666666666666E-2</v>
      </c>
    </row>
    <row r="24" spans="1:20" x14ac:dyDescent="0.2">
      <c r="A24" s="1">
        <v>45062</v>
      </c>
      <c r="B24">
        <v>2023</v>
      </c>
      <c r="C24" s="2">
        <v>45047</v>
      </c>
      <c r="D24">
        <v>16</v>
      </c>
      <c r="E24" t="s">
        <v>19</v>
      </c>
      <c r="F24" t="s">
        <v>110</v>
      </c>
      <c r="G24">
        <v>105</v>
      </c>
      <c r="H24" t="s">
        <v>20</v>
      </c>
      <c r="I24">
        <v>2</v>
      </c>
      <c r="J24" s="3" t="s">
        <v>29</v>
      </c>
      <c r="K24">
        <v>20</v>
      </c>
      <c r="L24">
        <v>1</v>
      </c>
      <c r="M24" s="3" t="str">
        <f>VLOOKUP(J24,[1]Species!$A$2:$K$183,3,FALSE)</f>
        <v>Cephalopholis_fulva</v>
      </c>
      <c r="N24" t="str">
        <f>VLOOKUP(J24,[1]Species!$A$2:$K$183,2,FALSE)</f>
        <v>grouper</v>
      </c>
      <c r="O24" t="str">
        <f>VLOOKUP(J24,[1]Species!$A$2:$K$183,5,FALSE)</f>
        <v>Serranidae</v>
      </c>
      <c r="P24" t="str">
        <f>VLOOKUP(J24,[1]Species!$A$2:$D$183,4,FALSE)</f>
        <v>Omnivore</v>
      </c>
      <c r="Q24">
        <f>VLOOKUP(J24,[1]Species!$A$2:$F$183,6,FALSE)</f>
        <v>1.4800000000000001E-2</v>
      </c>
      <c r="R24">
        <f>VLOOKUP(J24,[1]Species!$A$2:$G$174,7, FALSE)</f>
        <v>3.04</v>
      </c>
      <c r="S24">
        <f t="shared" si="0"/>
        <v>133.47284025927445</v>
      </c>
      <c r="T24">
        <f t="shared" si="1"/>
        <v>1.6666666666666666E-2</v>
      </c>
    </row>
    <row r="25" spans="1:20" x14ac:dyDescent="0.2">
      <c r="A25" s="1">
        <v>45062</v>
      </c>
      <c r="B25">
        <v>2023</v>
      </c>
      <c r="C25" s="2">
        <v>45047</v>
      </c>
      <c r="D25">
        <v>16</v>
      </c>
      <c r="E25" t="s">
        <v>19</v>
      </c>
      <c r="F25" t="s">
        <v>110</v>
      </c>
      <c r="G25">
        <v>105</v>
      </c>
      <c r="H25" t="s">
        <v>20</v>
      </c>
      <c r="I25">
        <v>2</v>
      </c>
      <c r="J25" s="3" t="s">
        <v>36</v>
      </c>
      <c r="K25">
        <v>30</v>
      </c>
      <c r="L25">
        <v>2</v>
      </c>
      <c r="M25" s="3" t="str">
        <f>VLOOKUP(J25,[1]Species!$A$2:$K$183,3,FALSE)</f>
        <v>Canthidermis_sufflamen</v>
      </c>
      <c r="N25" t="str">
        <f>VLOOKUP(J25,[1]Species!$A$2:$K$183,2,FALSE)</f>
        <v>triggerfish</v>
      </c>
      <c r="O25" t="str">
        <f>VLOOKUP(J25,[1]Species!$A$2:$K$183,5,FALSE)</f>
        <v>Balistidae</v>
      </c>
      <c r="P25" t="str">
        <f>VLOOKUP(J25,[1]Species!$A$2:$D$183,4,FALSE)</f>
        <v>Planktivore</v>
      </c>
      <c r="Q25">
        <f>VLOOKUP(J25,[1]Species!$A$2:$F$183,6,FALSE)</f>
        <v>4.2700000000000002E-2</v>
      </c>
      <c r="R25">
        <f>VLOOKUP(J25,[1]Species!$A$2:$G$174,7, FALSE)</f>
        <v>2.84</v>
      </c>
      <c r="S25">
        <f t="shared" si="0"/>
        <v>1338.080476489961</v>
      </c>
      <c r="T25">
        <f t="shared" si="1"/>
        <v>3.3333333333333333E-2</v>
      </c>
    </row>
    <row r="26" spans="1:20" x14ac:dyDescent="0.2">
      <c r="A26" s="1">
        <v>45062</v>
      </c>
      <c r="B26">
        <v>2023</v>
      </c>
      <c r="C26" s="2">
        <v>45047</v>
      </c>
      <c r="D26">
        <v>16</v>
      </c>
      <c r="E26" t="s">
        <v>19</v>
      </c>
      <c r="F26" t="s">
        <v>110</v>
      </c>
      <c r="G26">
        <v>105</v>
      </c>
      <c r="H26" t="s">
        <v>20</v>
      </c>
      <c r="I26">
        <v>2</v>
      </c>
      <c r="J26" s="3" t="s">
        <v>37</v>
      </c>
      <c r="K26">
        <v>30</v>
      </c>
      <c r="L26">
        <v>2</v>
      </c>
      <c r="M26" s="3" t="str">
        <f>VLOOKUP(J26,[1]Species!$A$2:$K$183,3,FALSE)</f>
        <v>Melichthys_niger</v>
      </c>
      <c r="N26" t="str">
        <f>VLOOKUP(J26,[1]Species!$A$2:$K$183,2,FALSE)</f>
        <v>triggerfish</v>
      </c>
      <c r="O26" t="str">
        <f>VLOOKUP(J26,[1]Species!$A$2:$K$183,5,FALSE)</f>
        <v>Balistidae</v>
      </c>
      <c r="P26" t="str">
        <f>VLOOKUP(J26,[1]Species!$A$2:$D$183,4,FALSE)</f>
        <v>Planktivore</v>
      </c>
      <c r="Q26">
        <f>VLOOKUP(J26,[1]Species!$A$2:$F$183,6,FALSE)</f>
        <v>2.5700000000000001E-2</v>
      </c>
      <c r="R26">
        <f>VLOOKUP(J26,[1]Species!$A$2:$G$174,7, FALSE)</f>
        <v>2.94</v>
      </c>
      <c r="S26">
        <f t="shared" si="0"/>
        <v>1131.6173771395306</v>
      </c>
      <c r="T26">
        <f t="shared" si="1"/>
        <v>3.3333333333333333E-2</v>
      </c>
    </row>
    <row r="27" spans="1:20" x14ac:dyDescent="0.2">
      <c r="A27" s="1">
        <v>45062</v>
      </c>
      <c r="B27">
        <v>2023</v>
      </c>
      <c r="C27" s="2">
        <v>45047</v>
      </c>
      <c r="D27">
        <v>16</v>
      </c>
      <c r="E27" t="s">
        <v>19</v>
      </c>
      <c r="F27" t="s">
        <v>110</v>
      </c>
      <c r="G27">
        <v>105</v>
      </c>
      <c r="H27" t="s">
        <v>20</v>
      </c>
      <c r="I27">
        <v>2</v>
      </c>
      <c r="J27" s="3" t="s">
        <v>32</v>
      </c>
      <c r="K27">
        <v>5</v>
      </c>
      <c r="L27">
        <v>2</v>
      </c>
      <c r="M27" s="3" t="str">
        <f>VLOOKUP(J27,[1]Species!$A$2:$K$183,3,FALSE)</f>
        <v>Sparisoma_aurofrenatum</v>
      </c>
      <c r="N27" t="str">
        <f>VLOOKUP(J27,[1]Species!$A$2:$K$183,2,FALSE)</f>
        <v>parrotfish</v>
      </c>
      <c r="O27" t="str">
        <f>VLOOKUP(J27,[1]Species!$A$2:$K$183,5,FALSE)</f>
        <v>Scaridae</v>
      </c>
      <c r="P27" t="str">
        <f>VLOOKUP(J27,[1]Species!$A$2:$D$183,4,FALSE)</f>
        <v>Herbivore</v>
      </c>
      <c r="Q27">
        <f>VLOOKUP(J27,[1]Species!$A$2:$F$183,6,FALSE)</f>
        <v>1.17E-2</v>
      </c>
      <c r="R27">
        <f>VLOOKUP(J27,[1]Species!$A$2:$G$174,7, FALSE)</f>
        <v>3.15</v>
      </c>
      <c r="S27">
        <f t="shared" si="0"/>
        <v>3.7236715879732869</v>
      </c>
      <c r="T27">
        <f t="shared" si="1"/>
        <v>3.3333333333333333E-2</v>
      </c>
    </row>
    <row r="28" spans="1:20" x14ac:dyDescent="0.2">
      <c r="A28" s="1">
        <v>45062</v>
      </c>
      <c r="B28">
        <v>2023</v>
      </c>
      <c r="C28" s="2">
        <v>45047</v>
      </c>
      <c r="D28">
        <v>16</v>
      </c>
      <c r="E28" t="s">
        <v>19</v>
      </c>
      <c r="F28" t="s">
        <v>110</v>
      </c>
      <c r="G28">
        <v>105</v>
      </c>
      <c r="H28" t="s">
        <v>20</v>
      </c>
      <c r="I28">
        <v>2</v>
      </c>
      <c r="J28" s="3" t="s">
        <v>32</v>
      </c>
      <c r="K28">
        <v>10</v>
      </c>
      <c r="L28">
        <v>1</v>
      </c>
      <c r="M28" s="3" t="str">
        <f>VLOOKUP(J28,[1]Species!$A$2:$K$183,3,FALSE)</f>
        <v>Sparisoma_aurofrenatum</v>
      </c>
      <c r="N28" t="str">
        <f>VLOOKUP(J28,[1]Species!$A$2:$K$183,2,FALSE)</f>
        <v>parrotfish</v>
      </c>
      <c r="O28" t="str">
        <f>VLOOKUP(J28,[1]Species!$A$2:$K$183,5,FALSE)</f>
        <v>Scaridae</v>
      </c>
      <c r="P28" t="str">
        <f>VLOOKUP(J28,[1]Species!$A$2:$D$183,4,FALSE)</f>
        <v>Herbivore</v>
      </c>
      <c r="Q28">
        <f>VLOOKUP(J28,[1]Species!$A$2:$F$183,6,FALSE)</f>
        <v>1.17E-2</v>
      </c>
      <c r="R28">
        <f>VLOOKUP(J28,[1]Species!$A$2:$G$174,7, FALSE)</f>
        <v>3.15</v>
      </c>
      <c r="S28">
        <f t="shared" si="0"/>
        <v>16.526689272086227</v>
      </c>
      <c r="T28">
        <f t="shared" si="1"/>
        <v>1.6666666666666666E-2</v>
      </c>
    </row>
    <row r="29" spans="1:20" x14ac:dyDescent="0.2">
      <c r="A29" s="1">
        <v>45062</v>
      </c>
      <c r="B29">
        <v>2023</v>
      </c>
      <c r="C29" s="2">
        <v>45047</v>
      </c>
      <c r="D29">
        <v>16</v>
      </c>
      <c r="E29" t="s">
        <v>19</v>
      </c>
      <c r="F29" t="s">
        <v>110</v>
      </c>
      <c r="G29">
        <v>105</v>
      </c>
      <c r="H29" t="s">
        <v>20</v>
      </c>
      <c r="I29">
        <v>2</v>
      </c>
      <c r="J29" s="3" t="s">
        <v>38</v>
      </c>
      <c r="K29">
        <v>30</v>
      </c>
      <c r="L29">
        <v>2</v>
      </c>
      <c r="M29" s="3" t="str">
        <f>VLOOKUP(J29,[1]Species!$A$2:$K$183,3,FALSE)</f>
        <v>Bodianus_rufus</v>
      </c>
      <c r="N29" t="str">
        <f>VLOOKUP(J29,[1]Species!$A$2:$K$183,2,FALSE)</f>
        <v>hogfish</v>
      </c>
      <c r="O29" t="str">
        <f>VLOOKUP(J29,[1]Species!$A$2:$K$183,5,FALSE)</f>
        <v>Labridae</v>
      </c>
      <c r="P29" t="str">
        <f>VLOOKUP(J29,[1]Species!$A$2:$D$183,4,FALSE)</f>
        <v>Invertivore</v>
      </c>
      <c r="Q29">
        <f>VLOOKUP(J29,[1]Species!$A$2:$F$183,6,FALSE)</f>
        <v>1.66E-2</v>
      </c>
      <c r="R29">
        <f>VLOOKUP(J29,[1]Species!$A$2:$G$174,7, FALSE)</f>
        <v>3.08</v>
      </c>
      <c r="S29">
        <f t="shared" si="0"/>
        <v>1176.7157008009171</v>
      </c>
      <c r="T29">
        <f t="shared" si="1"/>
        <v>3.3333333333333333E-2</v>
      </c>
    </row>
    <row r="30" spans="1:20" x14ac:dyDescent="0.2">
      <c r="A30" s="1">
        <v>45062</v>
      </c>
      <c r="B30">
        <v>2023</v>
      </c>
      <c r="C30" s="2">
        <v>45047</v>
      </c>
      <c r="D30">
        <v>16</v>
      </c>
      <c r="E30" t="s">
        <v>19</v>
      </c>
      <c r="F30" t="s">
        <v>110</v>
      </c>
      <c r="G30">
        <v>105</v>
      </c>
      <c r="H30" t="s">
        <v>20</v>
      </c>
      <c r="I30">
        <v>2</v>
      </c>
      <c r="J30" s="3" t="s">
        <v>39</v>
      </c>
      <c r="K30">
        <v>30</v>
      </c>
      <c r="L30">
        <v>1</v>
      </c>
      <c r="M30" s="3" t="str">
        <f>VLOOKUP(J30,[1]Species!$A$2:$K$183,3,FALSE)</f>
        <v>Sparisoma_atomarium</v>
      </c>
      <c r="N30" t="str">
        <f>VLOOKUP(J30,[1]Species!$A$2:$K$183,2,FALSE)</f>
        <v>parrotfish</v>
      </c>
      <c r="O30" t="str">
        <f>VLOOKUP(J30,[1]Species!$A$2:$K$183,5,FALSE)</f>
        <v>Scaridae</v>
      </c>
      <c r="P30" t="str">
        <f>VLOOKUP(J30,[1]Species!$A$2:$D$183,4,FALSE)</f>
        <v>Herbivore</v>
      </c>
      <c r="Q30">
        <f>VLOOKUP(J30,[1]Species!$A$2:$F$183,6,FALSE)</f>
        <v>1.1220000000000001E-2</v>
      </c>
      <c r="R30">
        <f>VLOOKUP(J30,[1]Species!$A$2:$G$174,7, FALSE)</f>
        <v>3.09</v>
      </c>
      <c r="S30">
        <f t="shared" si="0"/>
        <v>411.4314952041787</v>
      </c>
      <c r="T30">
        <f t="shared" si="1"/>
        <v>1.6666666666666666E-2</v>
      </c>
    </row>
    <row r="31" spans="1:20" x14ac:dyDescent="0.2">
      <c r="A31" s="1">
        <v>45062</v>
      </c>
      <c r="B31">
        <v>2023</v>
      </c>
      <c r="C31" s="2">
        <v>45047</v>
      </c>
      <c r="D31">
        <v>16</v>
      </c>
      <c r="E31" t="s">
        <v>19</v>
      </c>
      <c r="F31" t="s">
        <v>110</v>
      </c>
      <c r="G31">
        <v>105</v>
      </c>
      <c r="H31" t="s">
        <v>20</v>
      </c>
      <c r="I31">
        <v>2</v>
      </c>
      <c r="J31" s="3" t="s">
        <v>40</v>
      </c>
      <c r="K31">
        <v>10</v>
      </c>
      <c r="L31">
        <v>2</v>
      </c>
      <c r="M31" s="3" t="str">
        <f>VLOOKUP(J31,[1]Species!$A$2:$K$183,3,FALSE)</f>
        <v>Chaetodon_ocellatus</v>
      </c>
      <c r="N31" t="str">
        <f>VLOOKUP(J31,[1]Species!$A$2:$K$183,2,FALSE)</f>
        <v>butterflyfish</v>
      </c>
      <c r="O31" t="str">
        <f>VLOOKUP(J31,[1]Species!$A$2:$K$183,5,FALSE)</f>
        <v>Chaetodontidae</v>
      </c>
      <c r="P31" t="str">
        <f>VLOOKUP(J31,[1]Species!$A$2:$D$183,4,FALSE)</f>
        <v>Invertivore</v>
      </c>
      <c r="Q31">
        <f>VLOOKUP(J31,[1]Species!$A$2:$F$183,6,FALSE)</f>
        <v>2.5700000000000001E-2</v>
      </c>
      <c r="R31">
        <f>VLOOKUP(J31,[1]Species!$A$2:$G$174,7, FALSE)</f>
        <v>3.02</v>
      </c>
      <c r="S31">
        <f t="shared" si="0"/>
        <v>53.822407369816261</v>
      </c>
      <c r="T31">
        <f t="shared" si="1"/>
        <v>3.3333333333333333E-2</v>
      </c>
    </row>
    <row r="32" spans="1:20" x14ac:dyDescent="0.2">
      <c r="A32" s="1">
        <v>45062</v>
      </c>
      <c r="B32">
        <v>2023</v>
      </c>
      <c r="C32" s="2">
        <v>45047</v>
      </c>
      <c r="D32">
        <v>16</v>
      </c>
      <c r="E32" t="s">
        <v>19</v>
      </c>
      <c r="F32" t="s">
        <v>110</v>
      </c>
      <c r="G32">
        <v>105</v>
      </c>
      <c r="H32" t="s">
        <v>20</v>
      </c>
      <c r="I32">
        <v>2</v>
      </c>
      <c r="J32" s="3" t="s">
        <v>41</v>
      </c>
      <c r="K32">
        <v>20</v>
      </c>
      <c r="L32">
        <v>1</v>
      </c>
      <c r="M32" s="3" t="str">
        <f>VLOOKUP(J32,[1]Species!$A$2:$K$183,3,FALSE)</f>
        <v>Malacanthus_plumieri</v>
      </c>
      <c r="N32" t="str">
        <f>VLOOKUP(J32,[1]Species!$A$2:$K$183,2,FALSE)</f>
        <v>tilefish</v>
      </c>
      <c r="O32" t="str">
        <f>VLOOKUP(J32,[1]Species!$A$2:$K$183,5,FALSE)</f>
        <v>Malacanthidae</v>
      </c>
      <c r="P32" t="str">
        <f>VLOOKUP(J32,[1]Species!$A$2:$D$183,4,FALSE)</f>
        <v>Invertivore</v>
      </c>
      <c r="Q32">
        <f>VLOOKUP(J32,[1]Species!$A$2:$F$183,6,FALSE)</f>
        <v>1.5800000000000002E-2</v>
      </c>
      <c r="R32">
        <f>VLOOKUP(J32,[1]Species!$A$2:$G$174,7, FALSE)</f>
        <v>2.78</v>
      </c>
      <c r="S32">
        <f t="shared" si="0"/>
        <v>65.39137581730715</v>
      </c>
      <c r="T32">
        <f t="shared" si="1"/>
        <v>1.6666666666666666E-2</v>
      </c>
    </row>
    <row r="33" spans="1:20" x14ac:dyDescent="0.2">
      <c r="A33" s="1">
        <v>45062</v>
      </c>
      <c r="B33">
        <v>2023</v>
      </c>
      <c r="C33" s="2">
        <v>45047</v>
      </c>
      <c r="D33">
        <v>16</v>
      </c>
      <c r="E33" t="s">
        <v>19</v>
      </c>
      <c r="F33" t="s">
        <v>110</v>
      </c>
      <c r="G33">
        <v>105</v>
      </c>
      <c r="H33" t="s">
        <v>20</v>
      </c>
      <c r="I33">
        <v>2</v>
      </c>
      <c r="J33" s="3" t="s">
        <v>24</v>
      </c>
      <c r="K33">
        <v>5</v>
      </c>
      <c r="L33">
        <v>25</v>
      </c>
      <c r="M33" s="3" t="str">
        <f>VLOOKUP(J33,[1]Species!$A$2:$K$183,3,FALSE)</f>
        <v>Thalassoma_bifasciatum</v>
      </c>
      <c r="N33" t="str">
        <f>VLOOKUP(J33,[1]Species!$A$2:$K$183,2,FALSE)</f>
        <v>wrasse</v>
      </c>
      <c r="O33" t="str">
        <f>VLOOKUP(J33,[1]Species!$A$2:$K$183,5,FALSE)</f>
        <v>Labridae</v>
      </c>
      <c r="P33" t="str">
        <f>VLOOKUP(J33,[1]Species!$A$2:$D$183,4,FALSE)</f>
        <v>Omnivore</v>
      </c>
      <c r="Q33">
        <f>VLOOKUP(J33,[1]Species!$A$2:$F$183,6,FALSE)</f>
        <v>1.0999999999999999E-2</v>
      </c>
      <c r="R33">
        <f>VLOOKUP(J33,[1]Species!$A$2:$G$174,7, FALSE)</f>
        <v>2.97</v>
      </c>
      <c r="S33">
        <f t="shared" si="0"/>
        <v>32.754698538447727</v>
      </c>
      <c r="T33">
        <f t="shared" si="1"/>
        <v>0.41666666666666669</v>
      </c>
    </row>
    <row r="34" spans="1:20" x14ac:dyDescent="0.2">
      <c r="A34" s="1">
        <v>45062</v>
      </c>
      <c r="B34">
        <v>2023</v>
      </c>
      <c r="C34" s="2">
        <v>45047</v>
      </c>
      <c r="D34">
        <v>16</v>
      </c>
      <c r="E34" t="s">
        <v>19</v>
      </c>
      <c r="F34" t="s">
        <v>110</v>
      </c>
      <c r="G34">
        <v>105</v>
      </c>
      <c r="H34" t="s">
        <v>20</v>
      </c>
      <c r="I34">
        <v>2</v>
      </c>
      <c r="J34" s="3" t="s">
        <v>24</v>
      </c>
      <c r="K34">
        <v>10</v>
      </c>
      <c r="L34">
        <v>2</v>
      </c>
      <c r="M34" s="3" t="str">
        <f>VLOOKUP(J34,[1]Species!$A$2:$K$183,3,FALSE)</f>
        <v>Thalassoma_bifasciatum</v>
      </c>
      <c r="N34" t="str">
        <f>VLOOKUP(J34,[1]Species!$A$2:$K$183,2,FALSE)</f>
        <v>wrasse</v>
      </c>
      <c r="O34" t="str">
        <f>VLOOKUP(J34,[1]Species!$A$2:$K$183,5,FALSE)</f>
        <v>Labridae</v>
      </c>
      <c r="P34" t="str">
        <f>VLOOKUP(J34,[1]Species!$A$2:$D$183,4,FALSE)</f>
        <v>Omnivore</v>
      </c>
      <c r="Q34">
        <f>VLOOKUP(J34,[1]Species!$A$2:$F$183,6,FALSE)</f>
        <v>1.0999999999999999E-2</v>
      </c>
      <c r="R34">
        <f>VLOOKUP(J34,[1]Species!$A$2:$G$174,7, FALSE)</f>
        <v>2.97</v>
      </c>
      <c r="S34">
        <f t="shared" si="0"/>
        <v>20.531594617533823</v>
      </c>
      <c r="T34">
        <f t="shared" si="1"/>
        <v>3.3333333333333333E-2</v>
      </c>
    </row>
    <row r="35" spans="1:20" x14ac:dyDescent="0.2">
      <c r="A35" s="1">
        <v>45062</v>
      </c>
      <c r="B35">
        <v>2023</v>
      </c>
      <c r="C35" s="2">
        <v>45047</v>
      </c>
      <c r="D35">
        <v>16</v>
      </c>
      <c r="E35" t="s">
        <v>19</v>
      </c>
      <c r="F35" t="s">
        <v>110</v>
      </c>
      <c r="G35">
        <v>105</v>
      </c>
      <c r="H35" t="s">
        <v>20</v>
      </c>
      <c r="I35">
        <v>2</v>
      </c>
      <c r="J35" s="3" t="s">
        <v>42</v>
      </c>
      <c r="K35">
        <v>5</v>
      </c>
      <c r="L35">
        <v>2</v>
      </c>
      <c r="M35" s="3" t="str">
        <f>VLOOKUP(J35,[1]Species!$A$2:$K$183,3,FALSE)</f>
        <v>Chromis_insolata</v>
      </c>
      <c r="N35" t="str">
        <f>VLOOKUP(J35,[1]Species!$A$2:$K$183,2,FALSE)</f>
        <v>damselfish</v>
      </c>
      <c r="O35" t="str">
        <f>VLOOKUP(J35,[1]Species!$A$2:$K$183,5,FALSE)</f>
        <v>Pomacentridae</v>
      </c>
      <c r="P35" t="str">
        <f>VLOOKUP(J35,[1]Species!$A$2:$D$183,4,FALSE)</f>
        <v>Planktivore</v>
      </c>
      <c r="Q35">
        <f>VLOOKUP(J35,[1]Species!$A$2:$F$183,6,FALSE)</f>
        <v>1.259E-2</v>
      </c>
      <c r="R35">
        <f>VLOOKUP(J35,[1]Species!$A$2:$G$174,7, FALSE)</f>
        <v>3.03</v>
      </c>
      <c r="S35">
        <f t="shared" si="0"/>
        <v>3.3031997645467368</v>
      </c>
      <c r="T35">
        <f t="shared" si="1"/>
        <v>3.3333333333333333E-2</v>
      </c>
    </row>
    <row r="36" spans="1:20" x14ac:dyDescent="0.2">
      <c r="A36" s="1">
        <v>45062</v>
      </c>
      <c r="B36">
        <v>2023</v>
      </c>
      <c r="C36" s="2">
        <v>45047</v>
      </c>
      <c r="D36">
        <v>16</v>
      </c>
      <c r="E36" t="s">
        <v>19</v>
      </c>
      <c r="F36" t="s">
        <v>110</v>
      </c>
      <c r="G36">
        <v>105</v>
      </c>
      <c r="H36" t="s">
        <v>20</v>
      </c>
      <c r="I36">
        <v>2</v>
      </c>
      <c r="J36" s="3" t="s">
        <v>27</v>
      </c>
      <c r="K36">
        <v>40</v>
      </c>
      <c r="L36">
        <v>1</v>
      </c>
      <c r="M36" s="3" t="str">
        <f>VLOOKUP(J36,[1]Species!$A$2:$K$183,3,FALSE)</f>
        <v>Caranx_ruber</v>
      </c>
      <c r="N36" t="str">
        <f>VLOOKUP(J36,[1]Species!$A$2:$K$183,2,FALSE)</f>
        <v>jack</v>
      </c>
      <c r="O36" t="str">
        <f>VLOOKUP(J36,[1]Species!$A$2:$K$183,5,FALSE)</f>
        <v>Carangidae</v>
      </c>
      <c r="P36" t="str">
        <f>VLOOKUP(J36,[1]Species!$A$2:$D$183,4,FALSE)</f>
        <v>Invertivore</v>
      </c>
      <c r="Q36">
        <f>VLOOKUP(J36,[1]Species!$A$2:$F$183,6,FALSE)</f>
        <v>1.5800000000000002E-2</v>
      </c>
      <c r="R36">
        <f>VLOOKUP(J36,[1]Species!$A$2:$G$174,7, FALSE)</f>
        <v>2.99</v>
      </c>
      <c r="S36">
        <f t="shared" si="0"/>
        <v>974.57768039719758</v>
      </c>
      <c r="T36">
        <f t="shared" si="1"/>
        <v>1.6666666666666666E-2</v>
      </c>
    </row>
    <row r="37" spans="1:20" x14ac:dyDescent="0.2">
      <c r="A37" s="1">
        <v>45062</v>
      </c>
      <c r="B37">
        <v>2023</v>
      </c>
      <c r="C37" s="2">
        <v>45047</v>
      </c>
      <c r="D37">
        <v>16</v>
      </c>
      <c r="E37" t="s">
        <v>19</v>
      </c>
      <c r="F37" t="s">
        <v>110</v>
      </c>
      <c r="G37">
        <v>105</v>
      </c>
      <c r="H37" t="s">
        <v>20</v>
      </c>
      <c r="I37">
        <v>2</v>
      </c>
      <c r="J37" s="3" t="s">
        <v>30</v>
      </c>
      <c r="K37">
        <v>30</v>
      </c>
      <c r="L37">
        <v>1</v>
      </c>
      <c r="M37" s="3" t="str">
        <f>VLOOKUP(J37,[1]Species!$A$2:$K$183,3,FALSE)</f>
        <v>Acanthurus_coeruleus</v>
      </c>
      <c r="N37" t="str">
        <f>VLOOKUP(J37,[1]Species!$A$2:$K$183,2,FALSE)</f>
        <v>surgeonfish</v>
      </c>
      <c r="O37" t="str">
        <f>VLOOKUP(J37,[1]Species!$A$2:$K$183,5,FALSE)</f>
        <v>Acanthuridae</v>
      </c>
      <c r="P37" t="str">
        <f>VLOOKUP(J37,[1]Species!$A$2:$D$183,4,FALSE)</f>
        <v>Omnivore</v>
      </c>
      <c r="Q37">
        <f>VLOOKUP(J37,[1]Species!$A$2:$F$183,6,FALSE)</f>
        <v>3.2399999999999998E-2</v>
      </c>
      <c r="R37">
        <f>VLOOKUP(J37,[1]Species!$A$2:$G$174,7, FALSE)</f>
        <v>2.95</v>
      </c>
      <c r="S37">
        <f t="shared" si="0"/>
        <v>737.99379722391382</v>
      </c>
      <c r="T37">
        <f t="shared" si="1"/>
        <v>1.6666666666666666E-2</v>
      </c>
    </row>
    <row r="38" spans="1:20" x14ac:dyDescent="0.2">
      <c r="A38" s="1">
        <v>45062</v>
      </c>
      <c r="B38">
        <v>2023</v>
      </c>
      <c r="C38" s="2">
        <v>45047</v>
      </c>
      <c r="D38">
        <v>16</v>
      </c>
      <c r="E38" t="s">
        <v>19</v>
      </c>
      <c r="F38" t="s">
        <v>110</v>
      </c>
      <c r="G38">
        <v>105</v>
      </c>
      <c r="H38" t="s">
        <v>20</v>
      </c>
      <c r="I38">
        <v>2</v>
      </c>
      <c r="J38" s="3" t="s">
        <v>43</v>
      </c>
      <c r="K38">
        <v>20</v>
      </c>
      <c r="L38">
        <v>1</v>
      </c>
      <c r="M38" s="3" t="str">
        <f>VLOOKUP(J38,[1]Species!$A$2:$K$183,3,FALSE)</f>
        <v>Lactophrys_triqueter</v>
      </c>
      <c r="N38" t="str">
        <f>VLOOKUP(J38,[1]Species!$A$2:$K$183,2,FALSE)</f>
        <v>boxfish</v>
      </c>
      <c r="O38" t="str">
        <f>VLOOKUP(J38,[1]Species!$A$2:$K$183,5,FALSE)</f>
        <v>Ostraciidae</v>
      </c>
      <c r="P38" t="str">
        <f>VLOOKUP(J38,[1]Species!$A$2:$D$183,4,FALSE)</f>
        <v>Invertivore</v>
      </c>
      <c r="Q38">
        <f>VLOOKUP(J38,[1]Species!$A$2:$F$183,6,FALSE)</f>
        <v>5.0119999999999998E-2</v>
      </c>
      <c r="R38">
        <f>VLOOKUP(J38,[1]Species!$A$2:$G$174,7, FALSE)</f>
        <v>2.77</v>
      </c>
      <c r="S38">
        <f t="shared" si="0"/>
        <v>201.30944444144259</v>
      </c>
      <c r="T38">
        <f t="shared" si="1"/>
        <v>1.6666666666666666E-2</v>
      </c>
    </row>
    <row r="39" spans="1:20" x14ac:dyDescent="0.2">
      <c r="A39" s="1">
        <v>45062</v>
      </c>
      <c r="B39">
        <v>2023</v>
      </c>
      <c r="C39" s="2">
        <v>45047</v>
      </c>
      <c r="D39">
        <v>16</v>
      </c>
      <c r="E39" t="s">
        <v>19</v>
      </c>
      <c r="F39" t="s">
        <v>110</v>
      </c>
      <c r="G39">
        <v>105</v>
      </c>
      <c r="H39" t="s">
        <v>20</v>
      </c>
      <c r="I39">
        <v>3</v>
      </c>
      <c r="J39" s="3" t="s">
        <v>29</v>
      </c>
      <c r="K39">
        <v>20</v>
      </c>
      <c r="L39">
        <v>6</v>
      </c>
      <c r="M39" s="3" t="str">
        <f>VLOOKUP(J39,[1]Species!$A$2:$K$183,3,FALSE)</f>
        <v>Cephalopholis_fulva</v>
      </c>
      <c r="N39" t="str">
        <f>VLOOKUP(J39,[1]Species!$A$2:$K$183,2,FALSE)</f>
        <v>grouper</v>
      </c>
      <c r="O39" t="str">
        <f>VLOOKUP(J39,[1]Species!$A$2:$K$183,5,FALSE)</f>
        <v>Serranidae</v>
      </c>
      <c r="P39" t="str">
        <f>VLOOKUP(J39,[1]Species!$A$2:$D$183,4,FALSE)</f>
        <v>Omnivore</v>
      </c>
      <c r="Q39">
        <f>VLOOKUP(J39,[1]Species!$A$2:$F$183,6,FALSE)</f>
        <v>1.4800000000000001E-2</v>
      </c>
      <c r="R39">
        <f>VLOOKUP(J39,[1]Species!$A$2:$G$174,7, FALSE)</f>
        <v>3.04</v>
      </c>
      <c r="S39">
        <f t="shared" si="0"/>
        <v>800.83704155564669</v>
      </c>
      <c r="T39">
        <f t="shared" si="1"/>
        <v>0.1</v>
      </c>
    </row>
    <row r="40" spans="1:20" x14ac:dyDescent="0.2">
      <c r="A40" s="1">
        <v>45062</v>
      </c>
      <c r="B40">
        <v>2023</v>
      </c>
      <c r="C40" s="2">
        <v>45047</v>
      </c>
      <c r="D40">
        <v>16</v>
      </c>
      <c r="E40" t="s">
        <v>19</v>
      </c>
      <c r="F40" t="s">
        <v>110</v>
      </c>
      <c r="G40">
        <v>105</v>
      </c>
      <c r="H40" t="s">
        <v>20</v>
      </c>
      <c r="I40">
        <v>3</v>
      </c>
      <c r="J40" s="3" t="s">
        <v>29</v>
      </c>
      <c r="K40">
        <v>30</v>
      </c>
      <c r="L40">
        <v>5</v>
      </c>
      <c r="M40" s="3" t="str">
        <f>VLOOKUP(J40,[1]Species!$A$2:$K$183,3,FALSE)</f>
        <v>Cephalopholis_fulva</v>
      </c>
      <c r="N40" t="str">
        <f>VLOOKUP(J40,[1]Species!$A$2:$K$183,2,FALSE)</f>
        <v>grouper</v>
      </c>
      <c r="O40" t="str">
        <f>VLOOKUP(J40,[1]Species!$A$2:$K$183,5,FALSE)</f>
        <v>Serranidae</v>
      </c>
      <c r="P40" t="str">
        <f>VLOOKUP(J40,[1]Species!$A$2:$D$183,4,FALSE)</f>
        <v>Omnivore</v>
      </c>
      <c r="Q40">
        <f>VLOOKUP(J40,[1]Species!$A$2:$F$183,6,FALSE)</f>
        <v>1.4800000000000001E-2</v>
      </c>
      <c r="R40">
        <f>VLOOKUP(J40,[1]Species!$A$2:$G$174,7, FALSE)</f>
        <v>3.04</v>
      </c>
      <c r="S40">
        <f t="shared" si="0"/>
        <v>2289.1820617618173</v>
      </c>
      <c r="T40">
        <f t="shared" si="1"/>
        <v>8.3333333333333329E-2</v>
      </c>
    </row>
    <row r="41" spans="1:20" x14ac:dyDescent="0.2">
      <c r="A41" s="1">
        <v>45062</v>
      </c>
      <c r="B41">
        <v>2023</v>
      </c>
      <c r="C41" s="2">
        <v>45047</v>
      </c>
      <c r="D41">
        <v>16</v>
      </c>
      <c r="E41" t="s">
        <v>19</v>
      </c>
      <c r="F41" t="s">
        <v>110</v>
      </c>
      <c r="G41">
        <v>105</v>
      </c>
      <c r="H41" t="s">
        <v>20</v>
      </c>
      <c r="I41">
        <v>3</v>
      </c>
      <c r="J41" s="3" t="s">
        <v>29</v>
      </c>
      <c r="K41">
        <v>40</v>
      </c>
      <c r="L41">
        <v>1</v>
      </c>
      <c r="M41" s="3" t="str">
        <f>VLOOKUP(J41,[1]Species!$A$2:$K$183,3,FALSE)</f>
        <v>Cephalopholis_fulva</v>
      </c>
      <c r="N41" t="str">
        <f>VLOOKUP(J41,[1]Species!$A$2:$K$183,2,FALSE)</f>
        <v>grouper</v>
      </c>
      <c r="O41" t="str">
        <f>VLOOKUP(J41,[1]Species!$A$2:$K$183,5,FALSE)</f>
        <v>Serranidae</v>
      </c>
      <c r="P41" t="str">
        <f>VLOOKUP(J41,[1]Species!$A$2:$D$183,4,FALSE)</f>
        <v>Omnivore</v>
      </c>
      <c r="Q41">
        <f>VLOOKUP(J41,[1]Species!$A$2:$F$183,6,FALSE)</f>
        <v>1.4800000000000001E-2</v>
      </c>
      <c r="R41">
        <f>VLOOKUP(J41,[1]Species!$A$2:$G$174,7, FALSE)</f>
        <v>3.04</v>
      </c>
      <c r="S41">
        <f t="shared" si="0"/>
        <v>1097.8021804289338</v>
      </c>
      <c r="T41">
        <f t="shared" si="1"/>
        <v>1.6666666666666666E-2</v>
      </c>
    </row>
    <row r="42" spans="1:20" x14ac:dyDescent="0.2">
      <c r="A42" s="1">
        <v>45062</v>
      </c>
      <c r="B42">
        <v>2023</v>
      </c>
      <c r="C42" s="2">
        <v>45047</v>
      </c>
      <c r="D42">
        <v>16</v>
      </c>
      <c r="E42" t="s">
        <v>19</v>
      </c>
      <c r="F42" t="s">
        <v>110</v>
      </c>
      <c r="G42">
        <v>105</v>
      </c>
      <c r="H42" t="s">
        <v>20</v>
      </c>
      <c r="I42">
        <v>3</v>
      </c>
      <c r="J42" s="3" t="s">
        <v>33</v>
      </c>
      <c r="K42">
        <v>20</v>
      </c>
      <c r="L42">
        <v>7</v>
      </c>
      <c r="M42" s="3" t="str">
        <f>VLOOKUP(J42,[1]Species!$A$2:$K$183,3,FALSE)</f>
        <v>Holocentrus_adscensionis</v>
      </c>
      <c r="N42" t="str">
        <f>VLOOKUP(J42,[1]Species!$A$2:$K$183,2,FALSE)</f>
        <v>squirrelfish</v>
      </c>
      <c r="O42" t="str">
        <f>VLOOKUP(J42,[1]Species!$A$2:$K$183,5,FALSE)</f>
        <v>Holocentridae</v>
      </c>
      <c r="P42" t="str">
        <f>VLOOKUP(J42,[1]Species!$A$2:$D$183,4,FALSE)</f>
        <v>Invertivore</v>
      </c>
      <c r="Q42">
        <f>VLOOKUP(J42,[1]Species!$A$2:$F$183,6,FALSE)</f>
        <v>2.29E-2</v>
      </c>
      <c r="R42">
        <f>VLOOKUP(J42,[1]Species!$A$2:$G$174,7, FALSE)</f>
        <v>2.86</v>
      </c>
      <c r="S42">
        <f t="shared" si="0"/>
        <v>843.10042835321246</v>
      </c>
      <c r="T42">
        <f t="shared" si="1"/>
        <v>0.11666666666666667</v>
      </c>
    </row>
    <row r="43" spans="1:20" x14ac:dyDescent="0.2">
      <c r="A43" s="1">
        <v>45062</v>
      </c>
      <c r="B43">
        <v>2023</v>
      </c>
      <c r="C43" s="2">
        <v>45047</v>
      </c>
      <c r="D43">
        <v>16</v>
      </c>
      <c r="E43" t="s">
        <v>19</v>
      </c>
      <c r="F43" t="s">
        <v>110</v>
      </c>
      <c r="G43">
        <v>105</v>
      </c>
      <c r="H43" t="s">
        <v>20</v>
      </c>
      <c r="I43">
        <v>3</v>
      </c>
      <c r="J43" s="3" t="s">
        <v>33</v>
      </c>
      <c r="K43">
        <v>30</v>
      </c>
      <c r="L43">
        <v>2</v>
      </c>
      <c r="M43" s="3" t="str">
        <f>VLOOKUP(J43,[1]Species!$A$2:$K$183,3,FALSE)</f>
        <v>Holocentrus_adscensionis</v>
      </c>
      <c r="N43" t="str">
        <f>VLOOKUP(J43,[1]Species!$A$2:$K$183,2,FALSE)</f>
        <v>squirrelfish</v>
      </c>
      <c r="O43" t="str">
        <f>VLOOKUP(J43,[1]Species!$A$2:$K$183,5,FALSE)</f>
        <v>Holocentridae</v>
      </c>
      <c r="P43" t="str">
        <f>VLOOKUP(J43,[1]Species!$A$2:$D$183,4,FALSE)</f>
        <v>Invertivore</v>
      </c>
      <c r="Q43">
        <f>VLOOKUP(J43,[1]Species!$A$2:$F$183,6,FALSE)</f>
        <v>2.29E-2</v>
      </c>
      <c r="R43">
        <f>VLOOKUP(J43,[1]Species!$A$2:$G$174,7, FALSE)</f>
        <v>2.86</v>
      </c>
      <c r="S43">
        <f t="shared" si="0"/>
        <v>768.12564781498111</v>
      </c>
      <c r="T43">
        <f t="shared" si="1"/>
        <v>3.3333333333333333E-2</v>
      </c>
    </row>
    <row r="44" spans="1:20" x14ac:dyDescent="0.2">
      <c r="A44" s="1">
        <v>45062</v>
      </c>
      <c r="B44">
        <v>2023</v>
      </c>
      <c r="C44" s="2">
        <v>45047</v>
      </c>
      <c r="D44">
        <v>16</v>
      </c>
      <c r="E44" t="s">
        <v>19</v>
      </c>
      <c r="F44" t="s">
        <v>110</v>
      </c>
      <c r="G44">
        <v>105</v>
      </c>
      <c r="H44" t="s">
        <v>20</v>
      </c>
      <c r="I44">
        <v>3</v>
      </c>
      <c r="J44" s="3" t="s">
        <v>26</v>
      </c>
      <c r="K44">
        <v>20</v>
      </c>
      <c r="L44">
        <v>2</v>
      </c>
      <c r="M44" s="3" t="str">
        <f>VLOOKUP(J44,[1]Species!$A$2:$K$183,3,FALSE)</f>
        <v>Xanthichthys_ringens</v>
      </c>
      <c r="N44" t="str">
        <f>VLOOKUP(J44,[1]Species!$A$2:$K$183,2,FALSE)</f>
        <v>triggerfish</v>
      </c>
      <c r="O44" t="str">
        <f>VLOOKUP(J44,[1]Species!$A$2:$K$183,5,FALSE)</f>
        <v>Balistidae</v>
      </c>
      <c r="P44" t="str">
        <f>VLOOKUP(J44,[1]Species!$A$2:$D$183,4,FALSE)</f>
        <v>Invertivore</v>
      </c>
      <c r="Q44">
        <f>VLOOKUP(J44,[1]Species!$A$2:$F$183,6,FALSE)</f>
        <v>2.5700000000000001E-2</v>
      </c>
      <c r="R44">
        <f>VLOOKUP(J44,[1]Species!$A$2:$G$174,7, FALSE)</f>
        <v>2.94</v>
      </c>
      <c r="S44">
        <f t="shared" si="0"/>
        <v>343.55107058957202</v>
      </c>
      <c r="T44">
        <f t="shared" si="1"/>
        <v>3.3333333333333333E-2</v>
      </c>
    </row>
    <row r="45" spans="1:20" x14ac:dyDescent="0.2">
      <c r="A45" s="1">
        <v>45062</v>
      </c>
      <c r="B45">
        <v>2023</v>
      </c>
      <c r="C45" s="2">
        <v>45047</v>
      </c>
      <c r="D45">
        <v>16</v>
      </c>
      <c r="E45" t="s">
        <v>19</v>
      </c>
      <c r="F45" t="s">
        <v>110</v>
      </c>
      <c r="G45">
        <v>105</v>
      </c>
      <c r="H45" t="s">
        <v>20</v>
      </c>
      <c r="I45">
        <v>3</v>
      </c>
      <c r="J45" s="3" t="s">
        <v>21</v>
      </c>
      <c r="K45">
        <v>5</v>
      </c>
      <c r="L45">
        <v>85</v>
      </c>
      <c r="M45" s="3" t="str">
        <f>VLOOKUP(J45,[1]Species!$A$2:$K$183,3,FALSE)</f>
        <v>Stegastes_partitus</v>
      </c>
      <c r="N45" t="str">
        <f>VLOOKUP(J45,[1]Species!$A$2:$K$183,2,FALSE)</f>
        <v>damselfish</v>
      </c>
      <c r="O45" t="str">
        <f>VLOOKUP(J45,[1]Species!$A$2:$K$183,5,FALSE)</f>
        <v>Pomacentridae</v>
      </c>
      <c r="P45" t="str">
        <f>VLOOKUP(J45,[1]Species!$A$2:$D$183,4,FALSE)</f>
        <v>Omnivore</v>
      </c>
      <c r="Q45">
        <f>VLOOKUP(J45,[1]Species!$A$2:$F$183,6,FALSE)</f>
        <v>1.4789999999999999E-2</v>
      </c>
      <c r="R45">
        <f>VLOOKUP(J45,[1]Species!$A$2:$G$174,7, FALSE)</f>
        <v>3.01</v>
      </c>
      <c r="S45">
        <f t="shared" si="0"/>
        <v>159.69334311396466</v>
      </c>
      <c r="T45">
        <f t="shared" si="1"/>
        <v>1.4166666666666667</v>
      </c>
    </row>
    <row r="46" spans="1:20" x14ac:dyDescent="0.2">
      <c r="A46" s="1">
        <v>45062</v>
      </c>
      <c r="B46">
        <v>2023</v>
      </c>
      <c r="C46" s="2">
        <v>45047</v>
      </c>
      <c r="D46">
        <v>16</v>
      </c>
      <c r="E46" t="s">
        <v>19</v>
      </c>
      <c r="F46" t="s">
        <v>110</v>
      </c>
      <c r="G46">
        <v>105</v>
      </c>
      <c r="H46" t="s">
        <v>20</v>
      </c>
      <c r="I46">
        <v>3</v>
      </c>
      <c r="J46" s="3" t="s">
        <v>24</v>
      </c>
      <c r="K46">
        <v>5</v>
      </c>
      <c r="L46">
        <v>50</v>
      </c>
      <c r="M46" s="3" t="str">
        <f>VLOOKUP(J46,[1]Species!$A$2:$K$183,3,FALSE)</f>
        <v>Thalassoma_bifasciatum</v>
      </c>
      <c r="N46" t="str">
        <f>VLOOKUP(J46,[1]Species!$A$2:$K$183,2,FALSE)</f>
        <v>wrasse</v>
      </c>
      <c r="O46" t="str">
        <f>VLOOKUP(J46,[1]Species!$A$2:$K$183,5,FALSE)</f>
        <v>Labridae</v>
      </c>
      <c r="P46" t="str">
        <f>VLOOKUP(J46,[1]Species!$A$2:$D$183,4,FALSE)</f>
        <v>Omnivore</v>
      </c>
      <c r="Q46">
        <f>VLOOKUP(J46,[1]Species!$A$2:$F$183,6,FALSE)</f>
        <v>1.0999999999999999E-2</v>
      </c>
      <c r="R46">
        <f>VLOOKUP(J46,[1]Species!$A$2:$G$174,7, FALSE)</f>
        <v>2.97</v>
      </c>
      <c r="S46">
        <f t="shared" si="0"/>
        <v>65.509397076895453</v>
      </c>
      <c r="T46">
        <f t="shared" si="1"/>
        <v>0.83333333333333337</v>
      </c>
    </row>
    <row r="47" spans="1:20" x14ac:dyDescent="0.2">
      <c r="A47" s="1">
        <v>45062</v>
      </c>
      <c r="B47">
        <v>2023</v>
      </c>
      <c r="C47" s="2">
        <v>45047</v>
      </c>
      <c r="D47">
        <v>16</v>
      </c>
      <c r="E47" t="s">
        <v>19</v>
      </c>
      <c r="F47" t="s">
        <v>110</v>
      </c>
      <c r="G47">
        <v>105</v>
      </c>
      <c r="H47" t="s">
        <v>20</v>
      </c>
      <c r="I47">
        <v>3</v>
      </c>
      <c r="J47" s="3" t="s">
        <v>22</v>
      </c>
      <c r="K47">
        <v>5</v>
      </c>
      <c r="L47">
        <v>60</v>
      </c>
      <c r="M47" s="3" t="str">
        <f>VLOOKUP(J47,[1]Species!$A$2:$K$183,3,FALSE)</f>
        <v>Centropyge_argi</v>
      </c>
      <c r="N47" t="str">
        <f>VLOOKUP(J47,[1]Species!$A$2:$K$183,2,FALSE)</f>
        <v>angelfish</v>
      </c>
      <c r="O47" t="str">
        <f>VLOOKUP(J47,[1]Species!$A$2:$K$183,5,FALSE)</f>
        <v>Pomacanthidae</v>
      </c>
      <c r="P47" t="str">
        <f>VLOOKUP(J47,[1]Species!$A$2:$D$183,4,FALSE)</f>
        <v>Herbivore</v>
      </c>
      <c r="Q47">
        <f>VLOOKUP(J47,[1]Species!$A$2:$F$183,6,FALSE)</f>
        <v>3.3110000000000001E-2</v>
      </c>
      <c r="R47">
        <f>VLOOKUP(J47,[1]Species!$A$2:$G$174,7, FALSE)</f>
        <v>2.88</v>
      </c>
      <c r="S47">
        <f t="shared" si="0"/>
        <v>204.7123499116754</v>
      </c>
      <c r="T47">
        <f t="shared" si="1"/>
        <v>1</v>
      </c>
    </row>
    <row r="48" spans="1:20" x14ac:dyDescent="0.2">
      <c r="A48" s="1">
        <v>45062</v>
      </c>
      <c r="B48">
        <v>2023</v>
      </c>
      <c r="C48" s="2">
        <v>45047</v>
      </c>
      <c r="D48">
        <v>16</v>
      </c>
      <c r="E48" t="s">
        <v>19</v>
      </c>
      <c r="F48" t="s">
        <v>110</v>
      </c>
      <c r="G48">
        <v>105</v>
      </c>
      <c r="H48" t="s">
        <v>20</v>
      </c>
      <c r="I48">
        <v>3</v>
      </c>
      <c r="J48" s="3" t="s">
        <v>44</v>
      </c>
      <c r="K48">
        <v>40</v>
      </c>
      <c r="L48">
        <v>1</v>
      </c>
      <c r="M48" s="3" t="str">
        <f>VLOOKUP(J48,[1]Species!$A$2:$K$183,3,FALSE)</f>
        <v>Haemulon_album</v>
      </c>
      <c r="N48" t="str">
        <f>VLOOKUP(J48,[1]Species!$A$2:$K$183,2,FALSE)</f>
        <v>grunt</v>
      </c>
      <c r="O48" t="str">
        <f>VLOOKUP(J48,[1]Species!$A$2:$K$183,5,FALSE)</f>
        <v>Haemulidae</v>
      </c>
      <c r="P48" t="str">
        <f>VLOOKUP(J48,[1]Species!$A$2:$D$183,4,FALSE)</f>
        <v>Invertivore</v>
      </c>
      <c r="Q48">
        <f>VLOOKUP(J48,[1]Species!$A$2:$F$183,6,FALSE)</f>
        <v>1.5100000000000001E-2</v>
      </c>
      <c r="R48">
        <f>VLOOKUP(J48,[1]Species!$A$2:$G$174,7, FALSE)</f>
        <v>3.06</v>
      </c>
      <c r="S48">
        <f t="shared" si="0"/>
        <v>1205.8145521308652</v>
      </c>
      <c r="T48">
        <f t="shared" si="1"/>
        <v>1.6666666666666666E-2</v>
      </c>
    </row>
    <row r="49" spans="1:20" x14ac:dyDescent="0.2">
      <c r="A49" s="1">
        <v>45062</v>
      </c>
      <c r="B49">
        <v>2023</v>
      </c>
      <c r="C49" s="2">
        <v>45047</v>
      </c>
      <c r="D49">
        <v>16</v>
      </c>
      <c r="E49" t="s">
        <v>19</v>
      </c>
      <c r="F49" t="s">
        <v>110</v>
      </c>
      <c r="G49">
        <v>105</v>
      </c>
      <c r="H49" t="s">
        <v>20</v>
      </c>
      <c r="I49">
        <v>3</v>
      </c>
      <c r="J49" s="3" t="s">
        <v>27</v>
      </c>
      <c r="K49">
        <v>30</v>
      </c>
      <c r="L49">
        <v>2</v>
      </c>
      <c r="M49" s="3" t="str">
        <f>VLOOKUP(J49,[1]Species!$A$2:$K$183,3,FALSE)</f>
        <v>Caranx_ruber</v>
      </c>
      <c r="N49" t="str">
        <f>VLOOKUP(J49,[1]Species!$A$2:$K$183,2,FALSE)</f>
        <v>jack</v>
      </c>
      <c r="O49" t="str">
        <f>VLOOKUP(J49,[1]Species!$A$2:$K$183,5,FALSE)</f>
        <v>Carangidae</v>
      </c>
      <c r="P49" t="str">
        <f>VLOOKUP(J49,[1]Species!$A$2:$D$183,4,FALSE)</f>
        <v>Invertivore</v>
      </c>
      <c r="Q49">
        <f>VLOOKUP(J49,[1]Species!$A$2:$F$183,6,FALSE)</f>
        <v>1.5800000000000002E-2</v>
      </c>
      <c r="R49">
        <f>VLOOKUP(J49,[1]Species!$A$2:$G$174,7, FALSE)</f>
        <v>2.99</v>
      </c>
      <c r="S49">
        <f t="shared" si="0"/>
        <v>824.66893326302409</v>
      </c>
      <c r="T49">
        <f t="shared" si="1"/>
        <v>3.3333333333333333E-2</v>
      </c>
    </row>
    <row r="50" spans="1:20" x14ac:dyDescent="0.2">
      <c r="A50" s="1">
        <v>45062</v>
      </c>
      <c r="B50">
        <v>2023</v>
      </c>
      <c r="C50" s="2">
        <v>45047</v>
      </c>
      <c r="D50">
        <v>16</v>
      </c>
      <c r="E50" t="s">
        <v>19</v>
      </c>
      <c r="F50" t="s">
        <v>110</v>
      </c>
      <c r="G50">
        <v>105</v>
      </c>
      <c r="H50" t="s">
        <v>20</v>
      </c>
      <c r="I50">
        <v>3</v>
      </c>
      <c r="J50" s="3" t="s">
        <v>38</v>
      </c>
      <c r="K50">
        <v>30</v>
      </c>
      <c r="L50">
        <v>1</v>
      </c>
      <c r="M50" s="3" t="str">
        <f>VLOOKUP(J50,[1]Species!$A$2:$K$183,3,FALSE)</f>
        <v>Bodianus_rufus</v>
      </c>
      <c r="N50" t="str">
        <f>VLOOKUP(J50,[1]Species!$A$2:$K$183,2,FALSE)</f>
        <v>hogfish</v>
      </c>
      <c r="O50" t="str">
        <f>VLOOKUP(J50,[1]Species!$A$2:$K$183,5,FALSE)</f>
        <v>Labridae</v>
      </c>
      <c r="P50" t="str">
        <f>VLOOKUP(J50,[1]Species!$A$2:$D$183,4,FALSE)</f>
        <v>Invertivore</v>
      </c>
      <c r="Q50">
        <f>VLOOKUP(J50,[1]Species!$A$2:$F$183,6,FALSE)</f>
        <v>1.66E-2</v>
      </c>
      <c r="R50">
        <f>VLOOKUP(J50,[1]Species!$A$2:$G$174,7, FALSE)</f>
        <v>3.08</v>
      </c>
      <c r="S50">
        <f t="shared" si="0"/>
        <v>588.35785040045857</v>
      </c>
      <c r="T50">
        <f t="shared" si="1"/>
        <v>1.6666666666666666E-2</v>
      </c>
    </row>
    <row r="51" spans="1:20" x14ac:dyDescent="0.2">
      <c r="A51" s="1">
        <v>45062</v>
      </c>
      <c r="B51">
        <v>2023</v>
      </c>
      <c r="C51" s="2">
        <v>45047</v>
      </c>
      <c r="D51">
        <v>16</v>
      </c>
      <c r="E51" t="s">
        <v>19</v>
      </c>
      <c r="F51" t="s">
        <v>110</v>
      </c>
      <c r="G51">
        <v>105</v>
      </c>
      <c r="H51" t="s">
        <v>20</v>
      </c>
      <c r="I51">
        <v>3</v>
      </c>
      <c r="J51" s="3" t="s">
        <v>31</v>
      </c>
      <c r="K51">
        <v>10</v>
      </c>
      <c r="L51">
        <v>4</v>
      </c>
      <c r="M51" s="3" t="str">
        <f>VLOOKUP(J51,[1]Species!$A$2:$K$183,3,FALSE)</f>
        <v>Acanthurus_tractus</v>
      </c>
      <c r="N51" t="str">
        <f>VLOOKUP(J51,[1]Species!$A$2:$K$183,2,FALSE)</f>
        <v>surgeonfish</v>
      </c>
      <c r="O51" t="str">
        <f>VLOOKUP(J51,[1]Species!$A$2:$K$183,5,FALSE)</f>
        <v>Acanthuridae</v>
      </c>
      <c r="P51" t="str">
        <f>VLOOKUP(J51,[1]Species!$A$2:$D$183,4,FALSE)</f>
        <v>Herbivore</v>
      </c>
      <c r="Q51">
        <f>VLOOKUP(J51,[1]Species!$A$2:$F$183,6,FALSE)</f>
        <v>2.5700000000000001E-2</v>
      </c>
      <c r="R51">
        <f>VLOOKUP(J51,[1]Species!$A$2:$G$174,7, FALSE)</f>
        <v>2.9</v>
      </c>
      <c r="S51">
        <f t="shared" si="0"/>
        <v>81.656942529656206</v>
      </c>
      <c r="T51">
        <f t="shared" si="1"/>
        <v>6.6666666666666666E-2</v>
      </c>
    </row>
    <row r="52" spans="1:20" x14ac:dyDescent="0.2">
      <c r="A52" s="1">
        <v>45062</v>
      </c>
      <c r="B52">
        <v>2023</v>
      </c>
      <c r="C52" s="2">
        <v>45047</v>
      </c>
      <c r="D52">
        <v>16</v>
      </c>
      <c r="E52" t="s">
        <v>19</v>
      </c>
      <c r="F52" t="s">
        <v>110</v>
      </c>
      <c r="G52">
        <v>105</v>
      </c>
      <c r="H52" t="s">
        <v>20</v>
      </c>
      <c r="I52">
        <v>3</v>
      </c>
      <c r="J52" s="3" t="s">
        <v>31</v>
      </c>
      <c r="K52">
        <v>20</v>
      </c>
      <c r="L52">
        <v>7</v>
      </c>
      <c r="M52" s="3" t="str">
        <f>VLOOKUP(J52,[1]Species!$A$2:$K$183,3,FALSE)</f>
        <v>Acanthurus_tractus</v>
      </c>
      <c r="N52" t="str">
        <f>VLOOKUP(J52,[1]Species!$A$2:$K$183,2,FALSE)</f>
        <v>surgeonfish</v>
      </c>
      <c r="O52" t="str">
        <f>VLOOKUP(J52,[1]Species!$A$2:$K$183,5,FALSE)</f>
        <v>Acanthuridae</v>
      </c>
      <c r="P52" t="str">
        <f>VLOOKUP(J52,[1]Species!$A$2:$D$183,4,FALSE)</f>
        <v>Herbivore</v>
      </c>
      <c r="Q52">
        <f>VLOOKUP(J52,[1]Species!$A$2:$F$183,6,FALSE)</f>
        <v>2.5700000000000001E-2</v>
      </c>
      <c r="R52">
        <f>VLOOKUP(J52,[1]Species!$A$2:$G$174,7, FALSE)</f>
        <v>2.9</v>
      </c>
      <c r="S52">
        <f t="shared" si="0"/>
        <v>1066.6406991547192</v>
      </c>
      <c r="T52">
        <f t="shared" si="1"/>
        <v>0.11666666666666667</v>
      </c>
    </row>
    <row r="53" spans="1:20" x14ac:dyDescent="0.2">
      <c r="A53" s="1">
        <v>45062</v>
      </c>
      <c r="B53">
        <v>2023</v>
      </c>
      <c r="C53" s="2">
        <v>45047</v>
      </c>
      <c r="D53">
        <v>16</v>
      </c>
      <c r="E53" t="s">
        <v>19</v>
      </c>
      <c r="F53" t="s">
        <v>110</v>
      </c>
      <c r="G53">
        <v>105</v>
      </c>
      <c r="H53" t="s">
        <v>20</v>
      </c>
      <c r="I53">
        <v>3</v>
      </c>
      <c r="J53" s="3" t="s">
        <v>31</v>
      </c>
      <c r="K53">
        <v>30</v>
      </c>
      <c r="L53">
        <v>2</v>
      </c>
      <c r="M53" s="3" t="str">
        <f>VLOOKUP(J53,[1]Species!$A$2:$K$183,3,FALSE)</f>
        <v>Acanthurus_tractus</v>
      </c>
      <c r="N53" t="str">
        <f>VLOOKUP(J53,[1]Species!$A$2:$K$183,2,FALSE)</f>
        <v>surgeonfish</v>
      </c>
      <c r="O53" t="str">
        <f>VLOOKUP(J53,[1]Species!$A$2:$K$183,5,FALSE)</f>
        <v>Acanthuridae</v>
      </c>
      <c r="P53" t="str">
        <f>VLOOKUP(J53,[1]Species!$A$2:$D$183,4,FALSE)</f>
        <v>Herbivore</v>
      </c>
      <c r="Q53">
        <f>VLOOKUP(J53,[1]Species!$A$2:$F$183,6,FALSE)</f>
        <v>2.5700000000000001E-2</v>
      </c>
      <c r="R53">
        <f>VLOOKUP(J53,[1]Species!$A$2:$G$174,7, FALSE)</f>
        <v>2.9</v>
      </c>
      <c r="S53">
        <f t="shared" si="0"/>
        <v>987.67658426638025</v>
      </c>
      <c r="T53">
        <f t="shared" si="1"/>
        <v>3.3333333333333333E-2</v>
      </c>
    </row>
    <row r="54" spans="1:20" x14ac:dyDescent="0.2">
      <c r="A54" s="1">
        <v>45062</v>
      </c>
      <c r="B54">
        <v>2023</v>
      </c>
      <c r="C54" s="2">
        <v>45047</v>
      </c>
      <c r="D54">
        <v>16</v>
      </c>
      <c r="E54" t="s">
        <v>19</v>
      </c>
      <c r="F54" t="s">
        <v>110</v>
      </c>
      <c r="G54">
        <v>105</v>
      </c>
      <c r="H54" t="s">
        <v>20</v>
      </c>
      <c r="I54">
        <v>3</v>
      </c>
      <c r="J54" s="3" t="s">
        <v>30</v>
      </c>
      <c r="K54">
        <v>30</v>
      </c>
      <c r="L54">
        <v>5</v>
      </c>
      <c r="M54" s="3" t="str">
        <f>VLOOKUP(J54,[1]Species!$A$2:$K$183,3,FALSE)</f>
        <v>Acanthurus_coeruleus</v>
      </c>
      <c r="N54" t="str">
        <f>VLOOKUP(J54,[1]Species!$A$2:$K$183,2,FALSE)</f>
        <v>surgeonfish</v>
      </c>
      <c r="O54" t="str">
        <f>VLOOKUP(J54,[1]Species!$A$2:$K$183,5,FALSE)</f>
        <v>Acanthuridae</v>
      </c>
      <c r="P54" t="str">
        <f>VLOOKUP(J54,[1]Species!$A$2:$D$183,4,FALSE)</f>
        <v>Omnivore</v>
      </c>
      <c r="Q54">
        <f>VLOOKUP(J54,[1]Species!$A$2:$F$183,6,FALSE)</f>
        <v>3.2399999999999998E-2</v>
      </c>
      <c r="R54">
        <f>VLOOKUP(J54,[1]Species!$A$2:$G$174,7, FALSE)</f>
        <v>2.95</v>
      </c>
      <c r="S54">
        <f t="shared" si="0"/>
        <v>3689.9689861195693</v>
      </c>
      <c r="T54">
        <f t="shared" si="1"/>
        <v>8.3333333333333329E-2</v>
      </c>
    </row>
    <row r="55" spans="1:20" x14ac:dyDescent="0.2">
      <c r="A55" s="1">
        <v>45062</v>
      </c>
      <c r="B55">
        <v>2023</v>
      </c>
      <c r="C55" s="2">
        <v>45047</v>
      </c>
      <c r="D55">
        <v>16</v>
      </c>
      <c r="E55" t="s">
        <v>19</v>
      </c>
      <c r="F55" t="s">
        <v>110</v>
      </c>
      <c r="G55">
        <v>105</v>
      </c>
      <c r="H55" t="s">
        <v>20</v>
      </c>
      <c r="I55">
        <v>3</v>
      </c>
      <c r="J55" s="3" t="s">
        <v>32</v>
      </c>
      <c r="K55">
        <v>5</v>
      </c>
      <c r="L55">
        <v>1</v>
      </c>
      <c r="M55" s="3" t="str">
        <f>VLOOKUP(J55,[1]Species!$A$2:$K$183,3,FALSE)</f>
        <v>Sparisoma_aurofrenatum</v>
      </c>
      <c r="N55" t="str">
        <f>VLOOKUP(J55,[1]Species!$A$2:$K$183,2,FALSE)</f>
        <v>parrotfish</v>
      </c>
      <c r="O55" t="str">
        <f>VLOOKUP(J55,[1]Species!$A$2:$K$183,5,FALSE)</f>
        <v>Scaridae</v>
      </c>
      <c r="P55" t="str">
        <f>VLOOKUP(J55,[1]Species!$A$2:$D$183,4,FALSE)</f>
        <v>Herbivore</v>
      </c>
      <c r="Q55">
        <f>VLOOKUP(J55,[1]Species!$A$2:$F$183,6,FALSE)</f>
        <v>1.17E-2</v>
      </c>
      <c r="R55">
        <f>VLOOKUP(J55,[1]Species!$A$2:$G$174,7, FALSE)</f>
        <v>3.15</v>
      </c>
      <c r="S55">
        <f t="shared" si="0"/>
        <v>1.8618357939866435</v>
      </c>
      <c r="T55">
        <f t="shared" si="1"/>
        <v>1.6666666666666666E-2</v>
      </c>
    </row>
    <row r="56" spans="1:20" x14ac:dyDescent="0.2">
      <c r="A56" s="1">
        <v>45062</v>
      </c>
      <c r="B56">
        <v>2023</v>
      </c>
      <c r="C56" s="2">
        <v>45047</v>
      </c>
      <c r="D56">
        <v>16</v>
      </c>
      <c r="E56" t="s">
        <v>19</v>
      </c>
      <c r="F56" t="s">
        <v>110</v>
      </c>
      <c r="G56">
        <v>105</v>
      </c>
      <c r="H56" t="s">
        <v>20</v>
      </c>
      <c r="I56">
        <v>3</v>
      </c>
      <c r="J56" s="3" t="s">
        <v>25</v>
      </c>
      <c r="K56">
        <v>5</v>
      </c>
      <c r="L56">
        <v>25</v>
      </c>
      <c r="M56" s="3" t="str">
        <f>VLOOKUP(J56,[1]Species!$A$2:$K$183,3,FALSE)</f>
        <v>Chromis_cyanea</v>
      </c>
      <c r="N56" t="str">
        <f>VLOOKUP(J56,[1]Species!$A$2:$K$183,2,FALSE)</f>
        <v>chromis</v>
      </c>
      <c r="O56" t="str">
        <f>VLOOKUP(J56,[1]Species!$A$2:$K$183,5,FALSE)</f>
        <v>Pomacentridae</v>
      </c>
      <c r="P56" t="str">
        <f>VLOOKUP(J56,[1]Species!$A$2:$D$183,4,FALSE)</f>
        <v>Planktivore</v>
      </c>
      <c r="Q56">
        <f>VLOOKUP(J56,[1]Species!$A$2:$F$183,6,FALSE)</f>
        <v>1.4789999999999999E-2</v>
      </c>
      <c r="R56">
        <f>VLOOKUP(J56,[1]Species!$A$2:$G$174,7, FALSE)</f>
        <v>2.99</v>
      </c>
      <c r="S56">
        <f t="shared" si="0"/>
        <v>45.4808419292048</v>
      </c>
      <c r="T56">
        <f t="shared" si="1"/>
        <v>0.41666666666666669</v>
      </c>
    </row>
    <row r="57" spans="1:20" x14ac:dyDescent="0.2">
      <c r="A57" s="1">
        <v>45062</v>
      </c>
      <c r="B57">
        <v>2023</v>
      </c>
      <c r="C57" s="2">
        <v>45047</v>
      </c>
      <c r="D57">
        <v>16</v>
      </c>
      <c r="E57" t="s">
        <v>19</v>
      </c>
      <c r="F57" t="s">
        <v>110</v>
      </c>
      <c r="G57">
        <v>105</v>
      </c>
      <c r="H57" t="s">
        <v>20</v>
      </c>
      <c r="I57">
        <v>3</v>
      </c>
      <c r="J57" s="3" t="s">
        <v>45</v>
      </c>
      <c r="K57">
        <v>5</v>
      </c>
      <c r="L57">
        <v>30</v>
      </c>
      <c r="M57" s="3" t="str">
        <f>VLOOKUP(J57,[1]Species!$A$2:$K$183,3,FALSE)</f>
        <v>Chromis_multilineata</v>
      </c>
      <c r="N57" t="str">
        <f>VLOOKUP(J57,[1]Species!$A$2:$K$183,2,FALSE)</f>
        <v>chromis</v>
      </c>
      <c r="O57" t="str">
        <f>VLOOKUP(J57,[1]Species!$A$2:$K$183,5,FALSE)</f>
        <v>Pomacentridae</v>
      </c>
      <c r="P57" t="str">
        <f>VLOOKUP(J57,[1]Species!$A$2:$D$183,4,FALSE)</f>
        <v>Planktivore</v>
      </c>
      <c r="Q57">
        <f>VLOOKUP(J57,[1]Species!$A$2:$F$183,6,FALSE)</f>
        <v>1.4789999999999999E-2</v>
      </c>
      <c r="R57">
        <f>VLOOKUP(J57,[1]Species!$A$2:$G$174,7, FALSE)</f>
        <v>2.99</v>
      </c>
      <c r="S57">
        <f t="shared" si="0"/>
        <v>54.577010315045762</v>
      </c>
      <c r="T57">
        <f t="shared" si="1"/>
        <v>0.5</v>
      </c>
    </row>
    <row r="58" spans="1:20" x14ac:dyDescent="0.2">
      <c r="A58" s="1">
        <v>45062</v>
      </c>
      <c r="B58">
        <v>2023</v>
      </c>
      <c r="C58" s="2">
        <v>45047</v>
      </c>
      <c r="D58">
        <v>16</v>
      </c>
      <c r="E58" t="s">
        <v>19</v>
      </c>
      <c r="F58" t="s">
        <v>110</v>
      </c>
      <c r="G58">
        <v>105</v>
      </c>
      <c r="H58" t="s">
        <v>20</v>
      </c>
      <c r="I58">
        <v>3</v>
      </c>
      <c r="J58" s="3" t="s">
        <v>28</v>
      </c>
      <c r="K58">
        <v>30</v>
      </c>
      <c r="L58">
        <v>3</v>
      </c>
      <c r="M58" s="3" t="str">
        <f>VLOOKUP(J58,[1]Species!$A$2:$K$183,3,FALSE)</f>
        <v>Balistes_vetula</v>
      </c>
      <c r="N58" t="str">
        <f>VLOOKUP(J58,[1]Species!$A$2:$K$183,2,FALSE)</f>
        <v>triggerfish</v>
      </c>
      <c r="O58" t="str">
        <f>VLOOKUP(J58,[1]Species!$A$2:$K$183,5,FALSE)</f>
        <v>Balistidae</v>
      </c>
      <c r="P58" t="str">
        <f>VLOOKUP(J58,[1]Species!$A$2:$D$183,4,FALSE)</f>
        <v>Planktivore</v>
      </c>
      <c r="Q58">
        <f>VLOOKUP(J58,[1]Species!$A$2:$F$183,6,FALSE)</f>
        <v>3.9800000000000002E-2</v>
      </c>
      <c r="R58">
        <f>VLOOKUP(J58,[1]Species!$A$2:$G$174,7, FALSE)</f>
        <v>2.88</v>
      </c>
      <c r="S58">
        <f t="shared" si="0"/>
        <v>2143.4509039634377</v>
      </c>
      <c r="T58">
        <f t="shared" si="1"/>
        <v>0.05</v>
      </c>
    </row>
    <row r="59" spans="1:20" x14ac:dyDescent="0.2">
      <c r="A59" s="1">
        <v>45062</v>
      </c>
      <c r="B59">
        <v>2023</v>
      </c>
      <c r="C59" s="2">
        <v>45047</v>
      </c>
      <c r="D59">
        <v>16</v>
      </c>
      <c r="E59" t="s">
        <v>19</v>
      </c>
      <c r="F59" t="s">
        <v>110</v>
      </c>
      <c r="G59">
        <v>105</v>
      </c>
      <c r="H59" t="s">
        <v>20</v>
      </c>
      <c r="I59">
        <v>3</v>
      </c>
      <c r="J59" s="3" t="s">
        <v>46</v>
      </c>
      <c r="K59">
        <v>30</v>
      </c>
      <c r="L59">
        <v>1</v>
      </c>
      <c r="M59" s="3" t="str">
        <f>VLOOKUP(J59,[1]Species!$A$2:$K$183,3,FALSE)</f>
        <v>Lutjanus_analis</v>
      </c>
      <c r="N59" t="str">
        <f>VLOOKUP(J59,[1]Species!$A$2:$K$183,2,FALSE)</f>
        <v>snapper</v>
      </c>
      <c r="O59" t="str">
        <f>VLOOKUP(J59,[1]Species!$A$2:$K$183,5,FALSE)</f>
        <v>Lutjanidae</v>
      </c>
      <c r="P59" t="str">
        <f>VLOOKUP(J59,[1]Species!$A$2:$D$183,4,FALSE)</f>
        <v>Macrocarnivore</v>
      </c>
      <c r="Q59">
        <f>VLOOKUP(J59,[1]Species!$A$2:$F$183,6,FALSE)</f>
        <v>1.5100000000000001E-2</v>
      </c>
      <c r="R59">
        <f>VLOOKUP(J59,[1]Species!$A$2:$G$174,7, FALSE)</f>
        <v>3.03</v>
      </c>
      <c r="S59">
        <f t="shared" si="0"/>
        <v>451.49645953962295</v>
      </c>
      <c r="T59">
        <f t="shared" si="1"/>
        <v>1.6666666666666666E-2</v>
      </c>
    </row>
    <row r="60" spans="1:20" x14ac:dyDescent="0.2">
      <c r="A60" s="1">
        <v>45062</v>
      </c>
      <c r="B60">
        <v>2023</v>
      </c>
      <c r="C60" s="2">
        <v>45047</v>
      </c>
      <c r="D60">
        <v>16</v>
      </c>
      <c r="E60" t="s">
        <v>19</v>
      </c>
      <c r="F60" t="s">
        <v>110</v>
      </c>
      <c r="G60">
        <v>105</v>
      </c>
      <c r="H60" t="s">
        <v>20</v>
      </c>
      <c r="I60">
        <v>3</v>
      </c>
      <c r="J60" s="3" t="s">
        <v>47</v>
      </c>
      <c r="K60">
        <v>30</v>
      </c>
      <c r="L60">
        <v>1</v>
      </c>
      <c r="M60" s="3" t="str">
        <f>VLOOKUP(J60,[1]Species!$A$2:$K$183,3,FALSE)</f>
        <v>Epinephelus_striatus</v>
      </c>
      <c r="N60" t="str">
        <f>VLOOKUP(J60,[1]Species!$A$2:$K$183,2,FALSE)</f>
        <v>grouper</v>
      </c>
      <c r="O60" t="str">
        <f>VLOOKUP(J60,[1]Species!$A$2:$K$183,5,FALSE)</f>
        <v>Serranidae</v>
      </c>
      <c r="P60" t="str">
        <f>VLOOKUP(J60,[1]Species!$A$2:$D$183,4,FALSE)</f>
        <v>Macrocarnivore</v>
      </c>
      <c r="Q60">
        <f>VLOOKUP(J60,[1]Species!$A$2:$F$183,6,FALSE)</f>
        <v>9.1000000000000004E-3</v>
      </c>
      <c r="R60">
        <f>VLOOKUP(J60,[1]Species!$A$2:$G$174,7, FALSE)</f>
        <v>3.16</v>
      </c>
      <c r="S60">
        <f t="shared" si="0"/>
        <v>423.39386154570377</v>
      </c>
      <c r="T60">
        <f t="shared" si="1"/>
        <v>1.6666666666666666E-2</v>
      </c>
    </row>
    <row r="61" spans="1:20" x14ac:dyDescent="0.2">
      <c r="A61" s="1">
        <v>45062</v>
      </c>
      <c r="B61">
        <v>2023</v>
      </c>
      <c r="C61" s="2">
        <v>45047</v>
      </c>
      <c r="D61">
        <v>16</v>
      </c>
      <c r="E61" t="s">
        <v>19</v>
      </c>
      <c r="F61" t="s">
        <v>110</v>
      </c>
      <c r="G61">
        <v>105</v>
      </c>
      <c r="H61" t="s">
        <v>20</v>
      </c>
      <c r="I61">
        <v>4</v>
      </c>
      <c r="J61" s="3" t="s">
        <v>21</v>
      </c>
      <c r="K61">
        <v>5</v>
      </c>
      <c r="L61">
        <v>90</v>
      </c>
      <c r="M61" s="3" t="str">
        <f>VLOOKUP(J61,[1]Species!$A$2:$K$183,3,FALSE)</f>
        <v>Stegastes_partitus</v>
      </c>
      <c r="N61" t="str">
        <f>VLOOKUP(J61,[1]Species!$A$2:$K$183,2,FALSE)</f>
        <v>damselfish</v>
      </c>
      <c r="O61" t="str">
        <f>VLOOKUP(J61,[1]Species!$A$2:$K$183,5,FALSE)</f>
        <v>Pomacentridae</v>
      </c>
      <c r="P61" t="str">
        <f>VLOOKUP(J61,[1]Species!$A$2:$D$183,4,FALSE)</f>
        <v>Omnivore</v>
      </c>
      <c r="Q61">
        <f>VLOOKUP(J61,[1]Species!$A$2:$F$183,6,FALSE)</f>
        <v>1.4789999999999999E-2</v>
      </c>
      <c r="R61">
        <f>VLOOKUP(J61,[1]Species!$A$2:$G$174,7, FALSE)</f>
        <v>3.01</v>
      </c>
      <c r="S61">
        <f t="shared" si="0"/>
        <v>169.08706917949198</v>
      </c>
      <c r="T61">
        <f t="shared" si="1"/>
        <v>1.5</v>
      </c>
    </row>
    <row r="62" spans="1:20" x14ac:dyDescent="0.2">
      <c r="A62" s="1">
        <v>45062</v>
      </c>
      <c r="B62">
        <v>2023</v>
      </c>
      <c r="C62" s="2">
        <v>45047</v>
      </c>
      <c r="D62">
        <v>16</v>
      </c>
      <c r="E62" t="s">
        <v>19</v>
      </c>
      <c r="F62" t="s">
        <v>110</v>
      </c>
      <c r="G62">
        <v>105</v>
      </c>
      <c r="H62" t="s">
        <v>20</v>
      </c>
      <c r="I62">
        <v>4</v>
      </c>
      <c r="J62" s="3" t="s">
        <v>24</v>
      </c>
      <c r="K62">
        <v>10</v>
      </c>
      <c r="L62">
        <v>14</v>
      </c>
      <c r="M62" s="3" t="str">
        <f>VLOOKUP(J62,[1]Species!$A$2:$K$183,3,FALSE)</f>
        <v>Thalassoma_bifasciatum</v>
      </c>
      <c r="N62" t="str">
        <f>VLOOKUP(J62,[1]Species!$A$2:$K$183,2,FALSE)</f>
        <v>wrasse</v>
      </c>
      <c r="O62" t="str">
        <f>VLOOKUP(J62,[1]Species!$A$2:$K$183,5,FALSE)</f>
        <v>Labridae</v>
      </c>
      <c r="P62" t="str">
        <f>VLOOKUP(J62,[1]Species!$A$2:$D$183,4,FALSE)</f>
        <v>Omnivore</v>
      </c>
      <c r="Q62">
        <f>VLOOKUP(J62,[1]Species!$A$2:$F$183,6,FALSE)</f>
        <v>1.0999999999999999E-2</v>
      </c>
      <c r="R62">
        <f>VLOOKUP(J62,[1]Species!$A$2:$G$174,7, FALSE)</f>
        <v>2.97</v>
      </c>
      <c r="S62">
        <f t="shared" si="0"/>
        <v>143.72116232273677</v>
      </c>
      <c r="T62">
        <f t="shared" si="1"/>
        <v>0.23333333333333334</v>
      </c>
    </row>
    <row r="63" spans="1:20" x14ac:dyDescent="0.2">
      <c r="A63" s="1">
        <v>45062</v>
      </c>
      <c r="B63">
        <v>2023</v>
      </c>
      <c r="C63" s="2">
        <v>45047</v>
      </c>
      <c r="D63">
        <v>16</v>
      </c>
      <c r="E63" t="s">
        <v>19</v>
      </c>
      <c r="F63" t="s">
        <v>110</v>
      </c>
      <c r="G63">
        <v>105</v>
      </c>
      <c r="H63" t="s">
        <v>20</v>
      </c>
      <c r="I63">
        <v>4</v>
      </c>
      <c r="J63" s="3" t="s">
        <v>24</v>
      </c>
      <c r="K63">
        <v>20</v>
      </c>
      <c r="L63">
        <v>1</v>
      </c>
      <c r="M63" s="3" t="str">
        <f>VLOOKUP(J63,[1]Species!$A$2:$K$183,3,FALSE)</f>
        <v>Thalassoma_bifasciatum</v>
      </c>
      <c r="N63" t="str">
        <f>VLOOKUP(J63,[1]Species!$A$2:$K$183,2,FALSE)</f>
        <v>wrasse</v>
      </c>
      <c r="O63" t="str">
        <f>VLOOKUP(J63,[1]Species!$A$2:$K$183,5,FALSE)</f>
        <v>Labridae</v>
      </c>
      <c r="P63" t="str">
        <f>VLOOKUP(J63,[1]Species!$A$2:$D$183,4,FALSE)</f>
        <v>Omnivore</v>
      </c>
      <c r="Q63">
        <f>VLOOKUP(J63,[1]Species!$A$2:$F$183,6,FALSE)</f>
        <v>1.0999999999999999E-2</v>
      </c>
      <c r="R63">
        <f>VLOOKUP(J63,[1]Species!$A$2:$G$174,7, FALSE)</f>
        <v>2.97</v>
      </c>
      <c r="S63">
        <f t="shared" si="0"/>
        <v>80.436242040956444</v>
      </c>
      <c r="T63">
        <f t="shared" si="1"/>
        <v>1.6666666666666666E-2</v>
      </c>
    </row>
    <row r="64" spans="1:20" x14ac:dyDescent="0.2">
      <c r="A64" s="1">
        <v>45062</v>
      </c>
      <c r="B64">
        <v>2023</v>
      </c>
      <c r="C64" s="2">
        <v>45047</v>
      </c>
      <c r="D64">
        <v>16</v>
      </c>
      <c r="E64" t="s">
        <v>19</v>
      </c>
      <c r="F64" t="s">
        <v>110</v>
      </c>
      <c r="G64">
        <v>105</v>
      </c>
      <c r="H64" t="s">
        <v>20</v>
      </c>
      <c r="I64">
        <v>4</v>
      </c>
      <c r="J64" s="3" t="s">
        <v>33</v>
      </c>
      <c r="K64">
        <v>10</v>
      </c>
      <c r="L64">
        <v>1</v>
      </c>
      <c r="M64" s="3" t="str">
        <f>VLOOKUP(J64,[1]Species!$A$2:$K$183,3,FALSE)</f>
        <v>Holocentrus_adscensionis</v>
      </c>
      <c r="N64" t="str">
        <f>VLOOKUP(J64,[1]Species!$A$2:$K$183,2,FALSE)</f>
        <v>squirrelfish</v>
      </c>
      <c r="O64" t="str">
        <f>VLOOKUP(J64,[1]Species!$A$2:$K$183,5,FALSE)</f>
        <v>Holocentridae</v>
      </c>
      <c r="P64" t="str">
        <f>VLOOKUP(J64,[1]Species!$A$2:$D$183,4,FALSE)</f>
        <v>Invertivore</v>
      </c>
      <c r="Q64">
        <f>VLOOKUP(J64,[1]Species!$A$2:$F$183,6,FALSE)</f>
        <v>2.29E-2</v>
      </c>
      <c r="R64">
        <f>VLOOKUP(J64,[1]Species!$A$2:$G$174,7, FALSE)</f>
        <v>2.86</v>
      </c>
      <c r="S64">
        <f t="shared" si="0"/>
        <v>16.589583485717277</v>
      </c>
      <c r="T64">
        <f t="shared" si="1"/>
        <v>1.6666666666666666E-2</v>
      </c>
    </row>
    <row r="65" spans="1:20" x14ac:dyDescent="0.2">
      <c r="A65" s="1">
        <v>45062</v>
      </c>
      <c r="B65">
        <v>2023</v>
      </c>
      <c r="C65" s="2">
        <v>45047</v>
      </c>
      <c r="D65">
        <v>16</v>
      </c>
      <c r="E65" t="s">
        <v>19</v>
      </c>
      <c r="F65" t="s">
        <v>110</v>
      </c>
      <c r="G65">
        <v>105</v>
      </c>
      <c r="H65" t="s">
        <v>20</v>
      </c>
      <c r="I65">
        <v>4</v>
      </c>
      <c r="J65" s="3" t="s">
        <v>33</v>
      </c>
      <c r="K65">
        <v>20</v>
      </c>
      <c r="L65">
        <v>4</v>
      </c>
      <c r="M65" s="3" t="str">
        <f>VLOOKUP(J65,[1]Species!$A$2:$K$183,3,FALSE)</f>
        <v>Holocentrus_adscensionis</v>
      </c>
      <c r="N65" t="str">
        <f>VLOOKUP(J65,[1]Species!$A$2:$K$183,2,FALSE)</f>
        <v>squirrelfish</v>
      </c>
      <c r="O65" t="str">
        <f>VLOOKUP(J65,[1]Species!$A$2:$K$183,5,FALSE)</f>
        <v>Holocentridae</v>
      </c>
      <c r="P65" t="str">
        <f>VLOOKUP(J65,[1]Species!$A$2:$D$183,4,FALSE)</f>
        <v>Invertivore</v>
      </c>
      <c r="Q65">
        <f>VLOOKUP(J65,[1]Species!$A$2:$F$183,6,FALSE)</f>
        <v>2.29E-2</v>
      </c>
      <c r="R65">
        <f>VLOOKUP(J65,[1]Species!$A$2:$G$174,7, FALSE)</f>
        <v>2.86</v>
      </c>
      <c r="S65">
        <f t="shared" si="0"/>
        <v>481.77167334469283</v>
      </c>
      <c r="T65">
        <f t="shared" si="1"/>
        <v>6.6666666666666666E-2</v>
      </c>
    </row>
    <row r="66" spans="1:20" x14ac:dyDescent="0.2">
      <c r="A66" s="1">
        <v>45062</v>
      </c>
      <c r="B66">
        <v>2023</v>
      </c>
      <c r="C66" s="2">
        <v>45047</v>
      </c>
      <c r="D66">
        <v>16</v>
      </c>
      <c r="E66" t="s">
        <v>19</v>
      </c>
      <c r="F66" t="s">
        <v>110</v>
      </c>
      <c r="G66">
        <v>105</v>
      </c>
      <c r="H66" t="s">
        <v>20</v>
      </c>
      <c r="I66">
        <v>4</v>
      </c>
      <c r="J66" s="3" t="s">
        <v>23</v>
      </c>
      <c r="K66">
        <v>10</v>
      </c>
      <c r="L66">
        <v>2</v>
      </c>
      <c r="M66" s="3" t="str">
        <f>VLOOKUP(J66,[1]Species!$A$2:$K$183,3,FALSE)</f>
        <v>Serranus_tigrinus</v>
      </c>
      <c r="N66" t="str">
        <f>VLOOKUP(J66,[1]Species!$A$2:$K$183,2,FALSE)</f>
        <v>grouper</v>
      </c>
      <c r="O66" t="str">
        <f>VLOOKUP(J66,[1]Species!$A$2:$K$183,5,FALSE)</f>
        <v>Serranidae</v>
      </c>
      <c r="P66" t="str">
        <f>VLOOKUP(J66,[1]Species!$A$2:$D$183,4,FALSE)</f>
        <v>Invertivore</v>
      </c>
      <c r="Q66">
        <f>VLOOKUP(J66,[1]Species!$A$2:$F$183,6,FALSE)</f>
        <v>1.023E-2</v>
      </c>
      <c r="R66">
        <f>VLOOKUP(J66,[1]Species!$A$2:$G$174,7, FALSE)</f>
        <v>3.04</v>
      </c>
      <c r="S66">
        <f t="shared" ref="S66:S129" si="2">(Q66*K66^R66)*L66</f>
        <v>22.433943893089591</v>
      </c>
      <c r="T66">
        <f t="shared" si="1"/>
        <v>3.3333333333333333E-2</v>
      </c>
    </row>
    <row r="67" spans="1:20" x14ac:dyDescent="0.2">
      <c r="A67" s="1">
        <v>45062</v>
      </c>
      <c r="B67">
        <v>2023</v>
      </c>
      <c r="C67" s="2">
        <v>45047</v>
      </c>
      <c r="D67">
        <v>16</v>
      </c>
      <c r="E67" t="s">
        <v>19</v>
      </c>
      <c r="F67" t="s">
        <v>110</v>
      </c>
      <c r="G67">
        <v>105</v>
      </c>
      <c r="H67" t="s">
        <v>20</v>
      </c>
      <c r="I67">
        <v>4</v>
      </c>
      <c r="J67" s="3" t="s">
        <v>34</v>
      </c>
      <c r="K67">
        <v>10</v>
      </c>
      <c r="L67">
        <v>4</v>
      </c>
      <c r="M67" s="3" t="str">
        <f>VLOOKUP(J67,[1]Species!$A$2:$K$183,3,FALSE)</f>
        <v>Halochoeres_garnoti</v>
      </c>
      <c r="N67" t="str">
        <f>VLOOKUP(J67,[1]Species!$A$2:$K$183,2,FALSE)</f>
        <v>wrasse</v>
      </c>
      <c r="O67" t="str">
        <f>VLOOKUP(J67,[1]Species!$A$2:$K$183,5,FALSE)</f>
        <v>Labridae</v>
      </c>
      <c r="P67" t="str">
        <f>VLOOKUP(J67,[1]Species!$A$2:$D$183,4,FALSE)</f>
        <v>Invertivore</v>
      </c>
      <c r="Q67">
        <f>VLOOKUP(J67,[1]Species!$A$2:$F$183,6,FALSE)</f>
        <v>0.01</v>
      </c>
      <c r="R67">
        <f>VLOOKUP(J67,[1]Species!$A$2:$G$174,7, FALSE)</f>
        <v>3.14</v>
      </c>
      <c r="S67">
        <f t="shared" si="2"/>
        <v>55.215370584115455</v>
      </c>
      <c r="T67">
        <f t="shared" ref="T67:T130" si="3">L67/60</f>
        <v>6.6666666666666666E-2</v>
      </c>
    </row>
    <row r="68" spans="1:20" x14ac:dyDescent="0.2">
      <c r="A68" s="1">
        <v>45062</v>
      </c>
      <c r="B68">
        <v>2023</v>
      </c>
      <c r="C68" s="2">
        <v>45047</v>
      </c>
      <c r="D68">
        <v>16</v>
      </c>
      <c r="E68" t="s">
        <v>19</v>
      </c>
      <c r="F68" t="s">
        <v>110</v>
      </c>
      <c r="G68">
        <v>105</v>
      </c>
      <c r="H68" t="s">
        <v>20</v>
      </c>
      <c r="I68">
        <v>4</v>
      </c>
      <c r="J68" s="3" t="s">
        <v>34</v>
      </c>
      <c r="K68">
        <v>20</v>
      </c>
      <c r="L68">
        <v>1</v>
      </c>
      <c r="M68" s="3" t="str">
        <f>VLOOKUP(J68,[1]Species!$A$2:$K$183,3,FALSE)</f>
        <v>Halochoeres_garnoti</v>
      </c>
      <c r="N68" t="str">
        <f>VLOOKUP(J68,[1]Species!$A$2:$K$183,2,FALSE)</f>
        <v>wrasse</v>
      </c>
      <c r="O68" t="str">
        <f>VLOOKUP(J68,[1]Species!$A$2:$K$183,5,FALSE)</f>
        <v>Labridae</v>
      </c>
      <c r="P68" t="str">
        <f>VLOOKUP(J68,[1]Species!$A$2:$D$183,4,FALSE)</f>
        <v>Invertivore</v>
      </c>
      <c r="Q68">
        <f>VLOOKUP(J68,[1]Species!$A$2:$F$183,6,FALSE)</f>
        <v>0.01</v>
      </c>
      <c r="R68">
        <f>VLOOKUP(J68,[1]Species!$A$2:$G$174,7, FALSE)</f>
        <v>3.14</v>
      </c>
      <c r="S68">
        <f t="shared" si="2"/>
        <v>121.68419864331943</v>
      </c>
      <c r="T68">
        <f t="shared" si="3"/>
        <v>1.6666666666666666E-2</v>
      </c>
    </row>
    <row r="69" spans="1:20" x14ac:dyDescent="0.2">
      <c r="A69" s="1">
        <v>45062</v>
      </c>
      <c r="B69">
        <v>2023</v>
      </c>
      <c r="C69" s="2">
        <v>45047</v>
      </c>
      <c r="D69">
        <v>16</v>
      </c>
      <c r="E69" t="s">
        <v>19</v>
      </c>
      <c r="F69" t="s">
        <v>110</v>
      </c>
      <c r="G69">
        <v>105</v>
      </c>
      <c r="H69" t="s">
        <v>20</v>
      </c>
      <c r="I69">
        <v>4</v>
      </c>
      <c r="J69" s="3" t="s">
        <v>37</v>
      </c>
      <c r="K69">
        <v>20</v>
      </c>
      <c r="L69">
        <v>4</v>
      </c>
      <c r="M69" s="3" t="str">
        <f>VLOOKUP(J69,[1]Species!$A$2:$K$183,3,FALSE)</f>
        <v>Melichthys_niger</v>
      </c>
      <c r="N69" t="str">
        <f>VLOOKUP(J69,[1]Species!$A$2:$K$183,2,FALSE)</f>
        <v>triggerfish</v>
      </c>
      <c r="O69" t="str">
        <f>VLOOKUP(J69,[1]Species!$A$2:$K$183,5,FALSE)</f>
        <v>Balistidae</v>
      </c>
      <c r="P69" t="str">
        <f>VLOOKUP(J69,[1]Species!$A$2:$D$183,4,FALSE)</f>
        <v>Planktivore</v>
      </c>
      <c r="Q69">
        <f>VLOOKUP(J69,[1]Species!$A$2:$F$183,6,FALSE)</f>
        <v>2.5700000000000001E-2</v>
      </c>
      <c r="R69">
        <f>VLOOKUP(J69,[1]Species!$A$2:$G$174,7, FALSE)</f>
        <v>2.94</v>
      </c>
      <c r="S69">
        <f t="shared" si="2"/>
        <v>687.10214117914404</v>
      </c>
      <c r="T69">
        <f t="shared" si="3"/>
        <v>6.6666666666666666E-2</v>
      </c>
    </row>
    <row r="70" spans="1:20" x14ac:dyDescent="0.2">
      <c r="A70" s="1">
        <v>45062</v>
      </c>
      <c r="B70">
        <v>2023</v>
      </c>
      <c r="C70" s="2">
        <v>45047</v>
      </c>
      <c r="D70">
        <v>16</v>
      </c>
      <c r="E70" t="s">
        <v>19</v>
      </c>
      <c r="F70" t="s">
        <v>110</v>
      </c>
      <c r="G70">
        <v>105</v>
      </c>
      <c r="H70" t="s">
        <v>20</v>
      </c>
      <c r="I70">
        <v>4</v>
      </c>
      <c r="J70" s="3" t="s">
        <v>30</v>
      </c>
      <c r="K70">
        <v>20</v>
      </c>
      <c r="L70">
        <v>2</v>
      </c>
      <c r="M70" s="3" t="str">
        <f>VLOOKUP(J70,[1]Species!$A$2:$K$183,3,FALSE)</f>
        <v>Acanthurus_coeruleus</v>
      </c>
      <c r="N70" t="str">
        <f>VLOOKUP(J70,[1]Species!$A$2:$K$183,2,FALSE)</f>
        <v>surgeonfish</v>
      </c>
      <c r="O70" t="str">
        <f>VLOOKUP(J70,[1]Species!$A$2:$K$183,5,FALSE)</f>
        <v>Acanthuridae</v>
      </c>
      <c r="P70" t="str">
        <f>VLOOKUP(J70,[1]Species!$A$2:$D$183,4,FALSE)</f>
        <v>Omnivore</v>
      </c>
      <c r="Q70">
        <f>VLOOKUP(J70,[1]Species!$A$2:$F$183,6,FALSE)</f>
        <v>3.2399999999999998E-2</v>
      </c>
      <c r="R70">
        <f>VLOOKUP(J70,[1]Species!$A$2:$G$174,7, FALSE)</f>
        <v>2.95</v>
      </c>
      <c r="S70">
        <f t="shared" si="2"/>
        <v>446.28623619757133</v>
      </c>
      <c r="T70">
        <f t="shared" si="3"/>
        <v>3.3333333333333333E-2</v>
      </c>
    </row>
    <row r="71" spans="1:20" x14ac:dyDescent="0.2">
      <c r="A71" s="1">
        <v>45062</v>
      </c>
      <c r="B71">
        <v>2023</v>
      </c>
      <c r="C71" s="2">
        <v>45047</v>
      </c>
      <c r="D71">
        <v>16</v>
      </c>
      <c r="E71" t="s">
        <v>19</v>
      </c>
      <c r="F71" t="s">
        <v>110</v>
      </c>
      <c r="G71">
        <v>105</v>
      </c>
      <c r="H71" t="s">
        <v>20</v>
      </c>
      <c r="I71">
        <v>4</v>
      </c>
      <c r="J71" s="3" t="s">
        <v>31</v>
      </c>
      <c r="K71">
        <v>20</v>
      </c>
      <c r="L71">
        <v>3</v>
      </c>
      <c r="M71" s="3" t="str">
        <f>VLOOKUP(J71,[1]Species!$A$2:$K$183,3,FALSE)</f>
        <v>Acanthurus_tractus</v>
      </c>
      <c r="N71" t="str">
        <f>VLOOKUP(J71,[1]Species!$A$2:$K$183,2,FALSE)</f>
        <v>surgeonfish</v>
      </c>
      <c r="O71" t="str">
        <f>VLOOKUP(J71,[1]Species!$A$2:$K$183,5,FALSE)</f>
        <v>Acanthuridae</v>
      </c>
      <c r="P71" t="str">
        <f>VLOOKUP(J71,[1]Species!$A$2:$D$183,4,FALSE)</f>
        <v>Herbivore</v>
      </c>
      <c r="Q71">
        <f>VLOOKUP(J71,[1]Species!$A$2:$F$183,6,FALSE)</f>
        <v>2.5700000000000001E-2</v>
      </c>
      <c r="R71">
        <f>VLOOKUP(J71,[1]Species!$A$2:$G$174,7, FALSE)</f>
        <v>2.9</v>
      </c>
      <c r="S71">
        <f t="shared" si="2"/>
        <v>457.13172820916543</v>
      </c>
      <c r="T71">
        <f t="shared" si="3"/>
        <v>0.05</v>
      </c>
    </row>
    <row r="72" spans="1:20" x14ac:dyDescent="0.2">
      <c r="A72" s="1">
        <v>45062</v>
      </c>
      <c r="B72">
        <v>2023</v>
      </c>
      <c r="C72" s="2">
        <v>45047</v>
      </c>
      <c r="D72">
        <v>16</v>
      </c>
      <c r="E72" t="s">
        <v>19</v>
      </c>
      <c r="F72" t="s">
        <v>110</v>
      </c>
      <c r="G72">
        <v>105</v>
      </c>
      <c r="H72" t="s">
        <v>20</v>
      </c>
      <c r="I72">
        <v>4</v>
      </c>
      <c r="J72" s="3" t="s">
        <v>48</v>
      </c>
      <c r="K72">
        <v>30</v>
      </c>
      <c r="L72">
        <v>1</v>
      </c>
      <c r="M72" s="3" t="str">
        <f>VLOOKUP(J72,[1]Species!$A$2:$K$183,3,FALSE)</f>
        <v>Epinephelus_guttatus</v>
      </c>
      <c r="N72" t="str">
        <f>VLOOKUP(J72,[1]Species!$A$2:$K$183,2,FALSE)</f>
        <v>grouper</v>
      </c>
      <c r="O72" t="str">
        <f>VLOOKUP(J72,[1]Species!$A$2:$K$183,5,FALSE)</f>
        <v>Serranidae</v>
      </c>
      <c r="P72" t="str">
        <f>VLOOKUP(J72,[1]Species!$A$2:$D$183,4,FALSE)</f>
        <v>Macrocarnivore</v>
      </c>
      <c r="Q72">
        <f>VLOOKUP(J72,[1]Species!$A$2:$F$183,6,FALSE)</f>
        <v>1.32E-2</v>
      </c>
      <c r="R72">
        <f>VLOOKUP(J72,[1]Species!$A$2:$G$174,7, FALSE)</f>
        <v>3.05</v>
      </c>
      <c r="S72">
        <f t="shared" si="2"/>
        <v>422.46794102173732</v>
      </c>
      <c r="T72">
        <f t="shared" si="3"/>
        <v>1.6666666666666666E-2</v>
      </c>
    </row>
    <row r="73" spans="1:20" x14ac:dyDescent="0.2">
      <c r="A73" s="1">
        <v>45062</v>
      </c>
      <c r="B73">
        <v>2023</v>
      </c>
      <c r="C73" s="2">
        <v>45047</v>
      </c>
      <c r="D73">
        <v>16</v>
      </c>
      <c r="E73" t="s">
        <v>19</v>
      </c>
      <c r="F73" t="s">
        <v>110</v>
      </c>
      <c r="G73">
        <v>105</v>
      </c>
      <c r="H73" t="s">
        <v>20</v>
      </c>
      <c r="I73">
        <v>4</v>
      </c>
      <c r="J73" s="3" t="s">
        <v>26</v>
      </c>
      <c r="K73">
        <v>10</v>
      </c>
      <c r="L73">
        <v>4</v>
      </c>
      <c r="M73" s="3" t="str">
        <f>VLOOKUP(J73,[1]Species!$A$2:$K$183,3,FALSE)</f>
        <v>Xanthichthys_ringens</v>
      </c>
      <c r="N73" t="str">
        <f>VLOOKUP(J73,[1]Species!$A$2:$K$183,2,FALSE)</f>
        <v>triggerfish</v>
      </c>
      <c r="O73" t="str">
        <f>VLOOKUP(J73,[1]Species!$A$2:$K$183,5,FALSE)</f>
        <v>Balistidae</v>
      </c>
      <c r="P73" t="str">
        <f>VLOOKUP(J73,[1]Species!$A$2:$D$183,4,FALSE)</f>
        <v>Invertivore</v>
      </c>
      <c r="Q73">
        <f>VLOOKUP(J73,[1]Species!$A$2:$F$183,6,FALSE)</f>
        <v>2.5700000000000001E-2</v>
      </c>
      <c r="R73">
        <f>VLOOKUP(J73,[1]Species!$A$2:$G$174,7, FALSE)</f>
        <v>2.94</v>
      </c>
      <c r="S73">
        <f t="shared" si="2"/>
        <v>89.535057047485125</v>
      </c>
      <c r="T73">
        <f t="shared" si="3"/>
        <v>6.6666666666666666E-2</v>
      </c>
    </row>
    <row r="74" spans="1:20" x14ac:dyDescent="0.2">
      <c r="A74" s="1">
        <v>45062</v>
      </c>
      <c r="B74">
        <v>2023</v>
      </c>
      <c r="C74" s="2">
        <v>45047</v>
      </c>
      <c r="D74">
        <v>16</v>
      </c>
      <c r="E74" t="s">
        <v>19</v>
      </c>
      <c r="F74" t="s">
        <v>110</v>
      </c>
      <c r="G74">
        <v>105</v>
      </c>
      <c r="H74" t="s">
        <v>20</v>
      </c>
      <c r="I74">
        <v>4</v>
      </c>
      <c r="J74" s="3" t="s">
        <v>26</v>
      </c>
      <c r="K74">
        <v>20</v>
      </c>
      <c r="L74">
        <v>5</v>
      </c>
      <c r="M74" s="3" t="str">
        <f>VLOOKUP(J74,[1]Species!$A$2:$K$183,3,FALSE)</f>
        <v>Xanthichthys_ringens</v>
      </c>
      <c r="N74" t="str">
        <f>VLOOKUP(J74,[1]Species!$A$2:$K$183,2,FALSE)</f>
        <v>triggerfish</v>
      </c>
      <c r="O74" t="str">
        <f>VLOOKUP(J74,[1]Species!$A$2:$K$183,5,FALSE)</f>
        <v>Balistidae</v>
      </c>
      <c r="P74" t="str">
        <f>VLOOKUP(J74,[1]Species!$A$2:$D$183,4,FALSE)</f>
        <v>Invertivore</v>
      </c>
      <c r="Q74">
        <f>VLOOKUP(J74,[1]Species!$A$2:$F$183,6,FALSE)</f>
        <v>2.5700000000000001E-2</v>
      </c>
      <c r="R74">
        <f>VLOOKUP(J74,[1]Species!$A$2:$G$174,7, FALSE)</f>
        <v>2.94</v>
      </c>
      <c r="S74">
        <f t="shared" si="2"/>
        <v>858.87767647393002</v>
      </c>
      <c r="T74">
        <f t="shared" si="3"/>
        <v>8.3333333333333329E-2</v>
      </c>
    </row>
    <row r="75" spans="1:20" x14ac:dyDescent="0.2">
      <c r="A75" s="1">
        <v>45062</v>
      </c>
      <c r="B75">
        <v>2023</v>
      </c>
      <c r="C75" s="2">
        <v>45047</v>
      </c>
      <c r="D75">
        <v>16</v>
      </c>
      <c r="E75" t="s">
        <v>19</v>
      </c>
      <c r="F75" t="s">
        <v>110</v>
      </c>
      <c r="G75">
        <v>105</v>
      </c>
      <c r="H75" t="s">
        <v>20</v>
      </c>
      <c r="I75">
        <v>4</v>
      </c>
      <c r="J75" s="4" t="s">
        <v>36</v>
      </c>
      <c r="K75" s="4">
        <v>30</v>
      </c>
      <c r="L75" s="4">
        <v>20</v>
      </c>
      <c r="M75" s="3" t="str">
        <f>VLOOKUP(J75,[1]Species!$A$2:$K$183,3,FALSE)</f>
        <v>Canthidermis_sufflamen</v>
      </c>
      <c r="N75" t="str">
        <f>VLOOKUP(J75,[1]Species!$A$2:$K$183,2,FALSE)</f>
        <v>triggerfish</v>
      </c>
      <c r="O75" t="str">
        <f>VLOOKUP(J75,[1]Species!$A$2:$K$183,5,FALSE)</f>
        <v>Balistidae</v>
      </c>
      <c r="P75" t="str">
        <f>VLOOKUP(J75,[1]Species!$A$2:$D$183,4,FALSE)</f>
        <v>Planktivore</v>
      </c>
      <c r="Q75">
        <f>VLOOKUP(J75,[1]Species!$A$2:$F$183,6,FALSE)</f>
        <v>4.2700000000000002E-2</v>
      </c>
      <c r="R75">
        <f>VLOOKUP(J75,[1]Species!$A$2:$G$174,7, FALSE)</f>
        <v>2.84</v>
      </c>
      <c r="S75">
        <f t="shared" si="2"/>
        <v>13380.804764899611</v>
      </c>
      <c r="T75">
        <f t="shared" si="3"/>
        <v>0.33333333333333331</v>
      </c>
    </row>
    <row r="76" spans="1:20" x14ac:dyDescent="0.2">
      <c r="A76" s="1">
        <v>45062</v>
      </c>
      <c r="B76">
        <v>2023</v>
      </c>
      <c r="C76" s="2">
        <v>45047</v>
      </c>
      <c r="D76">
        <v>16</v>
      </c>
      <c r="E76" t="s">
        <v>19</v>
      </c>
      <c r="F76" t="s">
        <v>110</v>
      </c>
      <c r="G76">
        <v>105</v>
      </c>
      <c r="H76" t="s">
        <v>20</v>
      </c>
      <c r="I76">
        <v>4</v>
      </c>
      <c r="J76" s="4" t="s">
        <v>22</v>
      </c>
      <c r="K76" s="4">
        <v>5</v>
      </c>
      <c r="L76" s="4">
        <v>3</v>
      </c>
      <c r="M76" s="3" t="str">
        <f>VLOOKUP(J76,[1]Species!$A$2:$K$183,3,FALSE)</f>
        <v>Centropyge_argi</v>
      </c>
      <c r="N76" t="str">
        <f>VLOOKUP(J76,[1]Species!$A$2:$K$183,2,FALSE)</f>
        <v>angelfish</v>
      </c>
      <c r="O76" t="str">
        <f>VLOOKUP(J76,[1]Species!$A$2:$K$183,5,FALSE)</f>
        <v>Pomacanthidae</v>
      </c>
      <c r="P76" t="str">
        <f>VLOOKUP(J76,[1]Species!$A$2:$D$183,4,FALSE)</f>
        <v>Herbivore</v>
      </c>
      <c r="Q76">
        <f>VLOOKUP(J76,[1]Species!$A$2:$F$183,6,FALSE)</f>
        <v>3.3110000000000001E-2</v>
      </c>
      <c r="R76">
        <f>VLOOKUP(J76,[1]Species!$A$2:$G$174,7, FALSE)</f>
        <v>2.88</v>
      </c>
      <c r="S76">
        <f t="shared" si="2"/>
        <v>10.235617495583771</v>
      </c>
      <c r="T76">
        <f t="shared" si="3"/>
        <v>0.05</v>
      </c>
    </row>
    <row r="77" spans="1:20" x14ac:dyDescent="0.2">
      <c r="A77" s="1">
        <v>45062</v>
      </c>
      <c r="B77">
        <v>2023</v>
      </c>
      <c r="C77" s="2">
        <v>45047</v>
      </c>
      <c r="D77">
        <v>16</v>
      </c>
      <c r="E77" t="s">
        <v>19</v>
      </c>
      <c r="F77" t="s">
        <v>110</v>
      </c>
      <c r="G77">
        <v>105</v>
      </c>
      <c r="H77" t="s">
        <v>20</v>
      </c>
      <c r="I77">
        <v>4</v>
      </c>
      <c r="J77" s="4" t="s">
        <v>49</v>
      </c>
      <c r="K77" s="4">
        <v>20</v>
      </c>
      <c r="L77" s="4">
        <v>1</v>
      </c>
      <c r="M77" s="3" t="str">
        <f>VLOOKUP(J77,[1]Species!$A$2:$K$183,3,FALSE)</f>
        <v>Holocanthus_tricolor</v>
      </c>
      <c r="N77" t="str">
        <f>VLOOKUP(J77,[1]Species!$A$2:$K$183,2,FALSE)</f>
        <v>angelfish</v>
      </c>
      <c r="O77" t="str">
        <f>VLOOKUP(J77,[1]Species!$A$2:$K$183,5,FALSE)</f>
        <v>Pomacanthidae</v>
      </c>
      <c r="P77" t="str">
        <f>VLOOKUP(J77,[1]Species!$A$2:$D$183,4,FALSE)</f>
        <v>Invertivore</v>
      </c>
      <c r="Q77">
        <f>VLOOKUP(J77,[1]Species!$A$2:$F$183,6,FALSE)</f>
        <v>3.3099999999999997E-2</v>
      </c>
      <c r="R77">
        <f>VLOOKUP(J77,[1]Species!$A$2:$G$174,7, FALSE)</f>
        <v>2.95</v>
      </c>
      <c r="S77">
        <f t="shared" si="2"/>
        <v>227.96411139104339</v>
      </c>
      <c r="T77">
        <f t="shared" si="3"/>
        <v>1.6666666666666666E-2</v>
      </c>
    </row>
    <row r="78" spans="1:20" x14ac:dyDescent="0.2">
      <c r="A78" s="1">
        <v>45062</v>
      </c>
      <c r="B78">
        <v>2023</v>
      </c>
      <c r="C78" s="2">
        <v>45047</v>
      </c>
      <c r="D78">
        <v>16</v>
      </c>
      <c r="E78" t="s">
        <v>19</v>
      </c>
      <c r="F78" t="s">
        <v>110</v>
      </c>
      <c r="G78">
        <v>105</v>
      </c>
      <c r="H78" t="s">
        <v>20</v>
      </c>
      <c r="I78">
        <v>4</v>
      </c>
      <c r="J78" s="4" t="s">
        <v>38</v>
      </c>
      <c r="K78" s="4">
        <v>20</v>
      </c>
      <c r="L78" s="4">
        <v>1</v>
      </c>
      <c r="M78" s="3" t="str">
        <f>VLOOKUP(J78,[1]Species!$A$2:$K$183,3,FALSE)</f>
        <v>Bodianus_rufus</v>
      </c>
      <c r="N78" t="str">
        <f>VLOOKUP(J78,[1]Species!$A$2:$K$183,2,FALSE)</f>
        <v>hogfish</v>
      </c>
      <c r="O78" t="str">
        <f>VLOOKUP(J78,[1]Species!$A$2:$K$183,5,FALSE)</f>
        <v>Labridae</v>
      </c>
      <c r="P78" t="str">
        <f>VLOOKUP(J78,[1]Species!$A$2:$D$183,4,FALSE)</f>
        <v>Invertivore</v>
      </c>
      <c r="Q78">
        <f>VLOOKUP(J78,[1]Species!$A$2:$F$183,6,FALSE)</f>
        <v>1.66E-2</v>
      </c>
      <c r="R78">
        <f>VLOOKUP(J78,[1]Species!$A$2:$G$174,7, FALSE)</f>
        <v>3.08</v>
      </c>
      <c r="S78">
        <f t="shared" si="2"/>
        <v>168.76425815043592</v>
      </c>
      <c r="T78">
        <f t="shared" si="3"/>
        <v>1.6666666666666666E-2</v>
      </c>
    </row>
    <row r="79" spans="1:20" x14ac:dyDescent="0.2">
      <c r="A79" s="1">
        <v>45062</v>
      </c>
      <c r="B79">
        <v>2023</v>
      </c>
      <c r="C79" s="2">
        <v>45047</v>
      </c>
      <c r="D79">
        <v>16</v>
      </c>
      <c r="E79" t="s">
        <v>19</v>
      </c>
      <c r="F79" t="s">
        <v>110</v>
      </c>
      <c r="G79">
        <v>105</v>
      </c>
      <c r="H79" t="s">
        <v>20</v>
      </c>
      <c r="I79">
        <v>4</v>
      </c>
      <c r="J79" s="4" t="s">
        <v>50</v>
      </c>
      <c r="K79" s="4">
        <v>10</v>
      </c>
      <c r="L79" s="4">
        <v>2</v>
      </c>
      <c r="M79" s="3" t="str">
        <f>VLOOKUP(J79,[1]Species!$A$2:$K$183,3,FALSE)</f>
        <v>Chaetodon_striatus</v>
      </c>
      <c r="N79" t="str">
        <f>VLOOKUP(J79,[1]Species!$A$2:$K$183,2,FALSE)</f>
        <v>butterflyfish</v>
      </c>
      <c r="O79" t="str">
        <f>VLOOKUP(J79,[1]Species!$A$2:$K$183,5,FALSE)</f>
        <v>Chaetodontidae</v>
      </c>
      <c r="P79" t="str">
        <f>VLOOKUP(J79,[1]Species!$A$2:$D$183,4,FALSE)</f>
        <v>Invertivore</v>
      </c>
      <c r="Q79">
        <f>VLOOKUP(J79,[1]Species!$A$2:$F$183,6,FALSE)</f>
        <v>2.5100000000000001E-2</v>
      </c>
      <c r="R79">
        <f>VLOOKUP(J79,[1]Species!$A$2:$G$174,7, FALSE)</f>
        <v>3.06</v>
      </c>
      <c r="S79">
        <f t="shared" si="2"/>
        <v>57.637311799143575</v>
      </c>
      <c r="T79">
        <f t="shared" si="3"/>
        <v>3.3333333333333333E-2</v>
      </c>
    </row>
    <row r="80" spans="1:20" x14ac:dyDescent="0.2">
      <c r="A80" s="1">
        <v>45062</v>
      </c>
      <c r="B80">
        <v>2023</v>
      </c>
      <c r="C80" s="2">
        <v>45047</v>
      </c>
      <c r="D80">
        <v>16</v>
      </c>
      <c r="E80" t="s">
        <v>19</v>
      </c>
      <c r="F80" t="s">
        <v>110</v>
      </c>
      <c r="G80">
        <v>105</v>
      </c>
      <c r="H80" t="s">
        <v>20</v>
      </c>
      <c r="I80">
        <v>4</v>
      </c>
      <c r="J80" s="4" t="s">
        <v>25</v>
      </c>
      <c r="K80" s="4">
        <v>5</v>
      </c>
      <c r="L80" s="4">
        <v>6</v>
      </c>
      <c r="M80" s="3" t="str">
        <f>VLOOKUP(J80,[1]Species!$A$2:$K$183,3,FALSE)</f>
        <v>Chromis_cyanea</v>
      </c>
      <c r="N80" t="str">
        <f>VLOOKUP(J80,[1]Species!$A$2:$K$183,2,FALSE)</f>
        <v>chromis</v>
      </c>
      <c r="O80" t="str">
        <f>VLOOKUP(J80,[1]Species!$A$2:$K$183,5,FALSE)</f>
        <v>Pomacentridae</v>
      </c>
      <c r="P80" t="str">
        <f>VLOOKUP(J80,[1]Species!$A$2:$D$183,4,FALSE)</f>
        <v>Planktivore</v>
      </c>
      <c r="Q80">
        <f>VLOOKUP(J80,[1]Species!$A$2:$F$183,6,FALSE)</f>
        <v>1.4789999999999999E-2</v>
      </c>
      <c r="R80">
        <f>VLOOKUP(J80,[1]Species!$A$2:$G$174,7, FALSE)</f>
        <v>2.99</v>
      </c>
      <c r="S80">
        <f t="shared" si="2"/>
        <v>10.915402063009152</v>
      </c>
      <c r="T80">
        <f t="shared" si="3"/>
        <v>0.1</v>
      </c>
    </row>
    <row r="81" spans="1:20" x14ac:dyDescent="0.2">
      <c r="A81" s="1">
        <v>45062</v>
      </c>
      <c r="B81">
        <v>2023</v>
      </c>
      <c r="C81" s="2">
        <v>45047</v>
      </c>
      <c r="D81">
        <v>16</v>
      </c>
      <c r="E81" t="s">
        <v>19</v>
      </c>
      <c r="F81" t="s">
        <v>110</v>
      </c>
      <c r="G81">
        <v>105</v>
      </c>
      <c r="H81" t="s">
        <v>20</v>
      </c>
      <c r="I81">
        <v>4</v>
      </c>
      <c r="J81" s="4" t="s">
        <v>29</v>
      </c>
      <c r="K81" s="4">
        <v>30</v>
      </c>
      <c r="L81" s="4">
        <v>1</v>
      </c>
      <c r="M81" s="3" t="str">
        <f>VLOOKUP(J81,[1]Species!$A$2:$K$183,3,FALSE)</f>
        <v>Cephalopholis_fulva</v>
      </c>
      <c r="N81" t="str">
        <f>VLOOKUP(J81,[1]Species!$A$2:$K$183,2,FALSE)</f>
        <v>grouper</v>
      </c>
      <c r="O81" t="str">
        <f>VLOOKUP(J81,[1]Species!$A$2:$K$183,5,FALSE)</f>
        <v>Serranidae</v>
      </c>
      <c r="P81" t="str">
        <f>VLOOKUP(J81,[1]Species!$A$2:$D$183,4,FALSE)</f>
        <v>Omnivore</v>
      </c>
      <c r="Q81">
        <f>VLOOKUP(J81,[1]Species!$A$2:$F$183,6,FALSE)</f>
        <v>1.4800000000000001E-2</v>
      </c>
      <c r="R81">
        <f>VLOOKUP(J81,[1]Species!$A$2:$G$174,7, FALSE)</f>
        <v>3.04</v>
      </c>
      <c r="S81">
        <f t="shared" si="2"/>
        <v>457.83641235236342</v>
      </c>
      <c r="T81">
        <f t="shared" si="3"/>
        <v>1.6666666666666666E-2</v>
      </c>
    </row>
    <row r="82" spans="1:20" x14ac:dyDescent="0.2">
      <c r="A82" s="1">
        <v>45062</v>
      </c>
      <c r="B82">
        <v>2023</v>
      </c>
      <c r="C82" s="2">
        <v>45047</v>
      </c>
      <c r="D82">
        <v>16</v>
      </c>
      <c r="E82" t="s">
        <v>19</v>
      </c>
      <c r="F82" t="s">
        <v>110</v>
      </c>
      <c r="G82">
        <v>105</v>
      </c>
      <c r="H82" t="s">
        <v>20</v>
      </c>
      <c r="I82">
        <v>4</v>
      </c>
      <c r="J82" s="4" t="s">
        <v>32</v>
      </c>
      <c r="K82" s="4">
        <v>5</v>
      </c>
      <c r="L82" s="4">
        <v>1</v>
      </c>
      <c r="M82" s="3" t="str">
        <f>VLOOKUP(J82,[1]Species!$A$2:$K$183,3,FALSE)</f>
        <v>Sparisoma_aurofrenatum</v>
      </c>
      <c r="N82" t="str">
        <f>VLOOKUP(J82,[1]Species!$A$2:$K$183,2,FALSE)</f>
        <v>parrotfish</v>
      </c>
      <c r="O82" t="str">
        <f>VLOOKUP(J82,[1]Species!$A$2:$K$183,5,FALSE)</f>
        <v>Scaridae</v>
      </c>
      <c r="P82" t="str">
        <f>VLOOKUP(J82,[1]Species!$A$2:$D$183,4,FALSE)</f>
        <v>Herbivore</v>
      </c>
      <c r="Q82">
        <f>VLOOKUP(J82,[1]Species!$A$2:$F$183,6,FALSE)</f>
        <v>1.17E-2</v>
      </c>
      <c r="R82">
        <f>VLOOKUP(J82,[1]Species!$A$2:$G$174,7, FALSE)</f>
        <v>3.15</v>
      </c>
      <c r="S82">
        <f t="shared" si="2"/>
        <v>1.8618357939866435</v>
      </c>
      <c r="T82">
        <f t="shared" si="3"/>
        <v>1.6666666666666666E-2</v>
      </c>
    </row>
    <row r="83" spans="1:20" x14ac:dyDescent="0.2">
      <c r="A83" s="1">
        <v>45062</v>
      </c>
      <c r="B83">
        <v>2023</v>
      </c>
      <c r="C83" s="2">
        <v>45047</v>
      </c>
      <c r="D83">
        <v>16</v>
      </c>
      <c r="E83" t="s">
        <v>19</v>
      </c>
      <c r="F83" t="s">
        <v>110</v>
      </c>
      <c r="G83">
        <v>105</v>
      </c>
      <c r="H83" t="s">
        <v>20</v>
      </c>
      <c r="I83">
        <v>4</v>
      </c>
      <c r="J83" s="4" t="s">
        <v>28</v>
      </c>
      <c r="K83" s="4">
        <v>20</v>
      </c>
      <c r="L83" s="4">
        <v>1</v>
      </c>
      <c r="M83" s="3" t="str">
        <f>VLOOKUP(J83,[1]Species!$A$2:$K$183,3,FALSE)</f>
        <v>Balistes_vetula</v>
      </c>
      <c r="N83" t="str">
        <f>VLOOKUP(J83,[1]Species!$A$2:$K$183,2,FALSE)</f>
        <v>triggerfish</v>
      </c>
      <c r="O83" t="str">
        <f>VLOOKUP(J83,[1]Species!$A$2:$K$183,5,FALSE)</f>
        <v>Balistidae</v>
      </c>
      <c r="P83" t="str">
        <f>VLOOKUP(J83,[1]Species!$A$2:$D$183,4,FALSE)</f>
        <v>Planktivore</v>
      </c>
      <c r="Q83">
        <f>VLOOKUP(J83,[1]Species!$A$2:$F$183,6,FALSE)</f>
        <v>3.9800000000000002E-2</v>
      </c>
      <c r="R83">
        <f>VLOOKUP(J83,[1]Species!$A$2:$G$174,7, FALSE)</f>
        <v>2.88</v>
      </c>
      <c r="S83">
        <f t="shared" si="2"/>
        <v>222.25393535996969</v>
      </c>
      <c r="T83">
        <f t="shared" si="3"/>
        <v>1.6666666666666666E-2</v>
      </c>
    </row>
    <row r="84" spans="1:20" x14ac:dyDescent="0.2">
      <c r="A84" s="1">
        <v>45062</v>
      </c>
      <c r="B84">
        <v>2023</v>
      </c>
      <c r="C84" s="2">
        <v>45047</v>
      </c>
      <c r="D84">
        <v>16</v>
      </c>
      <c r="E84" t="s">
        <v>19</v>
      </c>
      <c r="F84" t="s">
        <v>110</v>
      </c>
      <c r="G84">
        <v>105</v>
      </c>
      <c r="H84" t="s">
        <v>20</v>
      </c>
      <c r="I84">
        <v>4</v>
      </c>
      <c r="J84" s="4" t="s">
        <v>51</v>
      </c>
      <c r="K84" s="4">
        <v>10</v>
      </c>
      <c r="L84" s="4">
        <v>2</v>
      </c>
      <c r="M84" s="3" t="str">
        <f>VLOOKUP(J84,[1]Species!$A$2:$K$183,3,FALSE)</f>
        <v>Serranus_tabacarius</v>
      </c>
      <c r="N84" t="str">
        <f>VLOOKUP(J84,[1]Species!$A$2:$K$183,2,FALSE)</f>
        <v>seabasses</v>
      </c>
      <c r="O84" t="str">
        <f>VLOOKUP(J84,[1]Species!$A$2:$K$183,5,FALSE)</f>
        <v>Serranidae</v>
      </c>
      <c r="P84" t="str">
        <f>VLOOKUP(J84,[1]Species!$A$2:$D$183,4,FALSE)</f>
        <v>Invertivore</v>
      </c>
      <c r="Q84">
        <f>VLOOKUP(J84,[1]Species!$A$2:$F$183,6,FALSE)</f>
        <v>1.1220000000000001E-2</v>
      </c>
      <c r="R84">
        <f>VLOOKUP(J84,[1]Species!$A$2:$G$174,7, FALSE)</f>
        <v>3.04</v>
      </c>
      <c r="S84">
        <f t="shared" si="2"/>
        <v>24.604970721453103</v>
      </c>
      <c r="T84">
        <f t="shared" si="3"/>
        <v>3.3333333333333333E-2</v>
      </c>
    </row>
    <row r="85" spans="1:20" x14ac:dyDescent="0.2">
      <c r="A85" s="1">
        <v>45062</v>
      </c>
      <c r="B85">
        <v>2023</v>
      </c>
      <c r="C85" s="2">
        <v>45047</v>
      </c>
      <c r="D85">
        <v>16</v>
      </c>
      <c r="E85" t="s">
        <v>19</v>
      </c>
      <c r="F85" t="s">
        <v>110</v>
      </c>
      <c r="G85">
        <v>105</v>
      </c>
      <c r="H85" t="s">
        <v>20</v>
      </c>
      <c r="I85">
        <v>4</v>
      </c>
      <c r="J85" s="4" t="s">
        <v>49</v>
      </c>
      <c r="K85" s="4">
        <v>10</v>
      </c>
      <c r="L85" s="4">
        <v>1</v>
      </c>
      <c r="M85" s="3" t="str">
        <f>VLOOKUP(J85,[1]Species!$A$2:$K$183,3,FALSE)</f>
        <v>Holocanthus_tricolor</v>
      </c>
      <c r="N85" t="str">
        <f>VLOOKUP(J85,[1]Species!$A$2:$K$183,2,FALSE)</f>
        <v>angelfish</v>
      </c>
      <c r="O85" t="str">
        <f>VLOOKUP(J85,[1]Species!$A$2:$K$183,5,FALSE)</f>
        <v>Pomacanthidae</v>
      </c>
      <c r="P85" t="str">
        <f>VLOOKUP(J85,[1]Species!$A$2:$D$183,4,FALSE)</f>
        <v>Invertivore</v>
      </c>
      <c r="Q85">
        <f>VLOOKUP(J85,[1]Species!$A$2:$F$183,6,FALSE)</f>
        <v>3.3099999999999997E-2</v>
      </c>
      <c r="R85">
        <f>VLOOKUP(J85,[1]Species!$A$2:$G$174,7, FALSE)</f>
        <v>2.95</v>
      </c>
      <c r="S85">
        <f t="shared" si="2"/>
        <v>29.50040605222701</v>
      </c>
      <c r="T85">
        <f t="shared" si="3"/>
        <v>1.6666666666666666E-2</v>
      </c>
    </row>
    <row r="86" spans="1:20" x14ac:dyDescent="0.2">
      <c r="A86" s="1">
        <v>45062</v>
      </c>
      <c r="B86">
        <v>2023</v>
      </c>
      <c r="C86" s="2">
        <v>45047</v>
      </c>
      <c r="D86">
        <v>16</v>
      </c>
      <c r="E86" t="s">
        <v>19</v>
      </c>
      <c r="F86" t="s">
        <v>110</v>
      </c>
      <c r="G86">
        <v>105</v>
      </c>
      <c r="H86" t="s">
        <v>52</v>
      </c>
      <c r="I86">
        <v>5</v>
      </c>
      <c r="J86" s="4" t="s">
        <v>21</v>
      </c>
      <c r="K86" s="4">
        <v>5</v>
      </c>
      <c r="L86" s="4">
        <v>48</v>
      </c>
      <c r="M86" s="3" t="str">
        <f>VLOOKUP(J86,[1]Species!$A$2:$K$183,3,FALSE)</f>
        <v>Stegastes_partitus</v>
      </c>
      <c r="N86" t="str">
        <f>VLOOKUP(J86,[1]Species!$A$2:$K$183,2,FALSE)</f>
        <v>damselfish</v>
      </c>
      <c r="O86" t="str">
        <f>VLOOKUP(J86,[1]Species!$A$2:$K$183,5,FALSE)</f>
        <v>Pomacentridae</v>
      </c>
      <c r="P86" t="str">
        <f>VLOOKUP(J86,[1]Species!$A$2:$D$183,4,FALSE)</f>
        <v>Omnivore</v>
      </c>
      <c r="Q86">
        <f>VLOOKUP(J86,[1]Species!$A$2:$F$183,6,FALSE)</f>
        <v>1.4789999999999999E-2</v>
      </c>
      <c r="R86">
        <f>VLOOKUP(J86,[1]Species!$A$2:$G$174,7, FALSE)</f>
        <v>3.01</v>
      </c>
      <c r="S86">
        <f t="shared" si="2"/>
        <v>90.179770229062399</v>
      </c>
      <c r="T86">
        <f t="shared" si="3"/>
        <v>0.8</v>
      </c>
    </row>
    <row r="87" spans="1:20" x14ac:dyDescent="0.2">
      <c r="A87" s="1">
        <v>45062</v>
      </c>
      <c r="B87">
        <v>2023</v>
      </c>
      <c r="C87" s="2">
        <v>45047</v>
      </c>
      <c r="D87">
        <v>16</v>
      </c>
      <c r="E87" t="s">
        <v>19</v>
      </c>
      <c r="F87" t="s">
        <v>110</v>
      </c>
      <c r="G87">
        <v>105</v>
      </c>
      <c r="H87" t="s">
        <v>52</v>
      </c>
      <c r="I87">
        <v>5</v>
      </c>
      <c r="J87" s="4" t="s">
        <v>23</v>
      </c>
      <c r="K87" s="4">
        <v>10</v>
      </c>
      <c r="L87" s="4">
        <v>2</v>
      </c>
      <c r="M87" s="3" t="str">
        <f>VLOOKUP(J87,[1]Species!$A$2:$K$183,3,FALSE)</f>
        <v>Serranus_tigrinus</v>
      </c>
      <c r="N87" t="str">
        <f>VLOOKUP(J87,[1]Species!$A$2:$K$183,2,FALSE)</f>
        <v>grouper</v>
      </c>
      <c r="O87" t="str">
        <f>VLOOKUP(J87,[1]Species!$A$2:$K$183,5,FALSE)</f>
        <v>Serranidae</v>
      </c>
      <c r="P87" t="str">
        <f>VLOOKUP(J87,[1]Species!$A$2:$D$183,4,FALSE)</f>
        <v>Invertivore</v>
      </c>
      <c r="Q87">
        <f>VLOOKUP(J87,[1]Species!$A$2:$F$183,6,FALSE)</f>
        <v>1.023E-2</v>
      </c>
      <c r="R87">
        <f>VLOOKUP(J87,[1]Species!$A$2:$G$174,7, FALSE)</f>
        <v>3.04</v>
      </c>
      <c r="S87">
        <f t="shared" si="2"/>
        <v>22.433943893089591</v>
      </c>
      <c r="T87">
        <f t="shared" si="3"/>
        <v>3.3333333333333333E-2</v>
      </c>
    </row>
    <row r="88" spans="1:20" x14ac:dyDescent="0.2">
      <c r="A88" s="1">
        <v>45062</v>
      </c>
      <c r="B88">
        <v>2023</v>
      </c>
      <c r="C88" s="2">
        <v>45047</v>
      </c>
      <c r="D88">
        <v>16</v>
      </c>
      <c r="E88" t="s">
        <v>19</v>
      </c>
      <c r="F88" t="s">
        <v>110</v>
      </c>
      <c r="G88">
        <v>105</v>
      </c>
      <c r="H88" t="s">
        <v>52</v>
      </c>
      <c r="I88">
        <v>5</v>
      </c>
      <c r="J88" s="4" t="s">
        <v>25</v>
      </c>
      <c r="K88" s="4">
        <v>10</v>
      </c>
      <c r="L88" s="4">
        <v>2</v>
      </c>
      <c r="M88" s="3" t="str">
        <f>VLOOKUP(J88,[1]Species!$A$2:$K$183,3,FALSE)</f>
        <v>Chromis_cyanea</v>
      </c>
      <c r="N88" t="str">
        <f>VLOOKUP(J88,[1]Species!$A$2:$K$183,2,FALSE)</f>
        <v>chromis</v>
      </c>
      <c r="O88" t="str">
        <f>VLOOKUP(J88,[1]Species!$A$2:$K$183,5,FALSE)</f>
        <v>Pomacentridae</v>
      </c>
      <c r="P88" t="str">
        <f>VLOOKUP(J88,[1]Species!$A$2:$D$183,4,FALSE)</f>
        <v>Planktivore</v>
      </c>
      <c r="Q88">
        <f>VLOOKUP(J88,[1]Species!$A$2:$F$183,6,FALSE)</f>
        <v>1.4789999999999999E-2</v>
      </c>
      <c r="R88">
        <f>VLOOKUP(J88,[1]Species!$A$2:$G$174,7, FALSE)</f>
        <v>2.99</v>
      </c>
      <c r="S88">
        <f t="shared" si="2"/>
        <v>28.9066769958729</v>
      </c>
      <c r="T88">
        <f t="shared" si="3"/>
        <v>3.3333333333333333E-2</v>
      </c>
    </row>
    <row r="89" spans="1:20" x14ac:dyDescent="0.2">
      <c r="A89" s="1">
        <v>45062</v>
      </c>
      <c r="B89">
        <v>2023</v>
      </c>
      <c r="C89" s="2">
        <v>45047</v>
      </c>
      <c r="D89">
        <v>16</v>
      </c>
      <c r="E89" t="s">
        <v>19</v>
      </c>
      <c r="F89" t="s">
        <v>110</v>
      </c>
      <c r="G89">
        <v>105</v>
      </c>
      <c r="H89" t="s">
        <v>52</v>
      </c>
      <c r="I89">
        <v>5</v>
      </c>
      <c r="J89" s="4" t="s">
        <v>22</v>
      </c>
      <c r="K89" s="4">
        <v>5</v>
      </c>
      <c r="L89" s="4">
        <v>3</v>
      </c>
      <c r="M89" s="3" t="str">
        <f>VLOOKUP(J89,[1]Species!$A$2:$K$183,3,FALSE)</f>
        <v>Centropyge_argi</v>
      </c>
      <c r="N89" t="str">
        <f>VLOOKUP(J89,[1]Species!$A$2:$K$183,2,FALSE)</f>
        <v>angelfish</v>
      </c>
      <c r="O89" t="str">
        <f>VLOOKUP(J89,[1]Species!$A$2:$K$183,5,FALSE)</f>
        <v>Pomacanthidae</v>
      </c>
      <c r="P89" t="str">
        <f>VLOOKUP(J89,[1]Species!$A$2:$D$183,4,FALSE)</f>
        <v>Herbivore</v>
      </c>
      <c r="Q89">
        <f>VLOOKUP(J89,[1]Species!$A$2:$F$183,6,FALSE)</f>
        <v>3.3110000000000001E-2</v>
      </c>
      <c r="R89">
        <f>VLOOKUP(J89,[1]Species!$A$2:$G$174,7, FALSE)</f>
        <v>2.88</v>
      </c>
      <c r="S89">
        <f t="shared" si="2"/>
        <v>10.235617495583771</v>
      </c>
      <c r="T89">
        <f t="shared" si="3"/>
        <v>0.05</v>
      </c>
    </row>
    <row r="90" spans="1:20" x14ac:dyDescent="0.2">
      <c r="A90" s="1">
        <v>45062</v>
      </c>
      <c r="B90">
        <v>2023</v>
      </c>
      <c r="C90" s="2">
        <v>45047</v>
      </c>
      <c r="D90">
        <v>16</v>
      </c>
      <c r="E90" t="s">
        <v>19</v>
      </c>
      <c r="F90" t="s">
        <v>110</v>
      </c>
      <c r="G90">
        <v>105</v>
      </c>
      <c r="H90" t="s">
        <v>52</v>
      </c>
      <c r="I90">
        <v>5</v>
      </c>
      <c r="J90" s="4" t="s">
        <v>50</v>
      </c>
      <c r="K90" s="4">
        <v>20</v>
      </c>
      <c r="L90" s="4">
        <v>2</v>
      </c>
      <c r="M90" s="3" t="str">
        <f>VLOOKUP(J90,[1]Species!$A$2:$K$183,3,FALSE)</f>
        <v>Chaetodon_striatus</v>
      </c>
      <c r="N90" t="str">
        <f>VLOOKUP(J90,[1]Species!$A$2:$K$183,2,FALSE)</f>
        <v>butterflyfish</v>
      </c>
      <c r="O90" t="str">
        <f>VLOOKUP(J90,[1]Species!$A$2:$K$183,5,FALSE)</f>
        <v>Chaetodontidae</v>
      </c>
      <c r="P90" t="str">
        <f>VLOOKUP(J90,[1]Species!$A$2:$D$183,4,FALSE)</f>
        <v>Invertivore</v>
      </c>
      <c r="Q90">
        <f>VLOOKUP(J90,[1]Species!$A$2:$F$183,6,FALSE)</f>
        <v>2.5100000000000001E-2</v>
      </c>
      <c r="R90">
        <f>VLOOKUP(J90,[1]Species!$A$2:$G$174,7, FALSE)</f>
        <v>3.06</v>
      </c>
      <c r="S90">
        <f t="shared" si="2"/>
        <v>480.67939278024835</v>
      </c>
      <c r="T90">
        <f t="shared" si="3"/>
        <v>3.3333333333333333E-2</v>
      </c>
    </row>
    <row r="91" spans="1:20" x14ac:dyDescent="0.2">
      <c r="A91" s="1">
        <v>45062</v>
      </c>
      <c r="B91">
        <v>2023</v>
      </c>
      <c r="C91" s="2">
        <v>45047</v>
      </c>
      <c r="D91">
        <v>16</v>
      </c>
      <c r="E91" t="s">
        <v>19</v>
      </c>
      <c r="F91" t="s">
        <v>110</v>
      </c>
      <c r="G91">
        <v>105</v>
      </c>
      <c r="H91" t="s">
        <v>52</v>
      </c>
      <c r="I91">
        <v>5</v>
      </c>
      <c r="J91" s="4" t="s">
        <v>38</v>
      </c>
      <c r="K91" s="4">
        <v>20</v>
      </c>
      <c r="L91" s="4">
        <v>3</v>
      </c>
      <c r="M91" s="3" t="str">
        <f>VLOOKUP(J91,[1]Species!$A$2:$K$183,3,FALSE)</f>
        <v>Bodianus_rufus</v>
      </c>
      <c r="N91" t="str">
        <f>VLOOKUP(J91,[1]Species!$A$2:$K$183,2,FALSE)</f>
        <v>hogfish</v>
      </c>
      <c r="O91" t="str">
        <f>VLOOKUP(J91,[1]Species!$A$2:$K$183,5,FALSE)</f>
        <v>Labridae</v>
      </c>
      <c r="P91" t="str">
        <f>VLOOKUP(J91,[1]Species!$A$2:$D$183,4,FALSE)</f>
        <v>Invertivore</v>
      </c>
      <c r="Q91">
        <f>VLOOKUP(J91,[1]Species!$A$2:$F$183,6,FALSE)</f>
        <v>1.66E-2</v>
      </c>
      <c r="R91">
        <f>VLOOKUP(J91,[1]Species!$A$2:$G$174,7, FALSE)</f>
        <v>3.08</v>
      </c>
      <c r="S91">
        <f t="shared" si="2"/>
        <v>506.29277445130776</v>
      </c>
      <c r="T91">
        <f t="shared" si="3"/>
        <v>0.05</v>
      </c>
    </row>
    <row r="92" spans="1:20" x14ac:dyDescent="0.2">
      <c r="A92" s="1">
        <v>45062</v>
      </c>
      <c r="B92">
        <v>2023</v>
      </c>
      <c r="C92" s="2">
        <v>45047</v>
      </c>
      <c r="D92">
        <v>16</v>
      </c>
      <c r="E92" t="s">
        <v>19</v>
      </c>
      <c r="F92" t="s">
        <v>110</v>
      </c>
      <c r="G92">
        <v>105</v>
      </c>
      <c r="H92" t="s">
        <v>52</v>
      </c>
      <c r="I92">
        <v>5</v>
      </c>
      <c r="J92" s="4" t="s">
        <v>30</v>
      </c>
      <c r="K92" s="4">
        <v>30</v>
      </c>
      <c r="L92" s="4">
        <v>1</v>
      </c>
      <c r="M92" s="3" t="str">
        <f>VLOOKUP(J92,[1]Species!$A$2:$K$183,3,FALSE)</f>
        <v>Acanthurus_coeruleus</v>
      </c>
      <c r="N92" t="str">
        <f>VLOOKUP(J92,[1]Species!$A$2:$K$183,2,FALSE)</f>
        <v>surgeonfish</v>
      </c>
      <c r="O92" t="str">
        <f>VLOOKUP(J92,[1]Species!$A$2:$K$183,5,FALSE)</f>
        <v>Acanthuridae</v>
      </c>
      <c r="P92" t="str">
        <f>VLOOKUP(J92,[1]Species!$A$2:$D$183,4,FALSE)</f>
        <v>Omnivore</v>
      </c>
      <c r="Q92">
        <f>VLOOKUP(J92,[1]Species!$A$2:$F$183,6,FALSE)</f>
        <v>3.2399999999999998E-2</v>
      </c>
      <c r="R92">
        <f>VLOOKUP(J92,[1]Species!$A$2:$G$174,7, FALSE)</f>
        <v>2.95</v>
      </c>
      <c r="S92">
        <f t="shared" si="2"/>
        <v>737.99379722391382</v>
      </c>
      <c r="T92">
        <f t="shared" si="3"/>
        <v>1.6666666666666666E-2</v>
      </c>
    </row>
    <row r="93" spans="1:20" x14ac:dyDescent="0.2">
      <c r="A93" s="1">
        <v>45062</v>
      </c>
      <c r="B93">
        <v>2023</v>
      </c>
      <c r="C93" s="2">
        <v>45047</v>
      </c>
      <c r="D93">
        <v>16</v>
      </c>
      <c r="E93" t="s">
        <v>19</v>
      </c>
      <c r="F93" t="s">
        <v>110</v>
      </c>
      <c r="G93">
        <v>105</v>
      </c>
      <c r="H93" t="s">
        <v>52</v>
      </c>
      <c r="I93">
        <v>5</v>
      </c>
      <c r="J93" s="4" t="s">
        <v>31</v>
      </c>
      <c r="K93" s="4">
        <v>30</v>
      </c>
      <c r="L93" s="4">
        <v>1</v>
      </c>
      <c r="M93" s="3" t="str">
        <f>VLOOKUP(J93,[1]Species!$A$2:$K$183,3,FALSE)</f>
        <v>Acanthurus_tractus</v>
      </c>
      <c r="N93" t="str">
        <f>VLOOKUP(J93,[1]Species!$A$2:$K$183,2,FALSE)</f>
        <v>surgeonfish</v>
      </c>
      <c r="O93" t="str">
        <f>VLOOKUP(J93,[1]Species!$A$2:$K$183,5,FALSE)</f>
        <v>Acanthuridae</v>
      </c>
      <c r="P93" t="str">
        <f>VLOOKUP(J93,[1]Species!$A$2:$D$183,4,FALSE)</f>
        <v>Herbivore</v>
      </c>
      <c r="Q93">
        <f>VLOOKUP(J93,[1]Species!$A$2:$F$183,6,FALSE)</f>
        <v>2.5700000000000001E-2</v>
      </c>
      <c r="R93">
        <f>VLOOKUP(J93,[1]Species!$A$2:$G$174,7, FALSE)</f>
        <v>2.9</v>
      </c>
      <c r="S93">
        <f t="shared" si="2"/>
        <v>493.83829213319012</v>
      </c>
      <c r="T93">
        <f t="shared" si="3"/>
        <v>1.6666666666666666E-2</v>
      </c>
    </row>
    <row r="94" spans="1:20" x14ac:dyDescent="0.2">
      <c r="A94" s="1">
        <v>45062</v>
      </c>
      <c r="B94">
        <v>2023</v>
      </c>
      <c r="C94" s="2">
        <v>45047</v>
      </c>
      <c r="D94">
        <v>16</v>
      </c>
      <c r="E94" t="s">
        <v>19</v>
      </c>
      <c r="F94" t="s">
        <v>110</v>
      </c>
      <c r="G94">
        <v>105</v>
      </c>
      <c r="H94" t="s">
        <v>52</v>
      </c>
      <c r="I94">
        <v>5</v>
      </c>
      <c r="J94" s="4" t="s">
        <v>29</v>
      </c>
      <c r="K94" s="4">
        <v>30</v>
      </c>
      <c r="L94" s="4">
        <v>3</v>
      </c>
      <c r="M94" s="3" t="str">
        <f>VLOOKUP(J94,[1]Species!$A$2:$K$183,3,FALSE)</f>
        <v>Cephalopholis_fulva</v>
      </c>
      <c r="N94" t="str">
        <f>VLOOKUP(J94,[1]Species!$A$2:$K$183,2,FALSE)</f>
        <v>grouper</v>
      </c>
      <c r="O94" t="str">
        <f>VLOOKUP(J94,[1]Species!$A$2:$K$183,5,FALSE)</f>
        <v>Serranidae</v>
      </c>
      <c r="P94" t="str">
        <f>VLOOKUP(J94,[1]Species!$A$2:$D$183,4,FALSE)</f>
        <v>Omnivore</v>
      </c>
      <c r="Q94">
        <f>VLOOKUP(J94,[1]Species!$A$2:$F$183,6,FALSE)</f>
        <v>1.4800000000000001E-2</v>
      </c>
      <c r="R94">
        <f>VLOOKUP(J94,[1]Species!$A$2:$G$174,7, FALSE)</f>
        <v>3.04</v>
      </c>
      <c r="S94">
        <f t="shared" si="2"/>
        <v>1373.5092370570903</v>
      </c>
      <c r="T94">
        <f t="shared" si="3"/>
        <v>0.05</v>
      </c>
    </row>
    <row r="95" spans="1:20" x14ac:dyDescent="0.2">
      <c r="A95" s="1">
        <v>45062</v>
      </c>
      <c r="B95">
        <v>2023</v>
      </c>
      <c r="C95" s="2">
        <v>45047</v>
      </c>
      <c r="D95">
        <v>16</v>
      </c>
      <c r="E95" t="s">
        <v>19</v>
      </c>
      <c r="F95" t="s">
        <v>110</v>
      </c>
      <c r="G95">
        <v>105</v>
      </c>
      <c r="H95" t="s">
        <v>52</v>
      </c>
      <c r="I95">
        <v>5</v>
      </c>
      <c r="J95" s="4" t="s">
        <v>24</v>
      </c>
      <c r="K95" s="4">
        <v>5</v>
      </c>
      <c r="L95" s="4">
        <v>3</v>
      </c>
      <c r="M95" s="3" t="str">
        <f>VLOOKUP(J95,[1]Species!$A$2:$K$183,3,FALSE)</f>
        <v>Thalassoma_bifasciatum</v>
      </c>
      <c r="N95" t="str">
        <f>VLOOKUP(J95,[1]Species!$A$2:$K$183,2,FALSE)</f>
        <v>wrasse</v>
      </c>
      <c r="O95" t="str">
        <f>VLOOKUP(J95,[1]Species!$A$2:$K$183,5,FALSE)</f>
        <v>Labridae</v>
      </c>
      <c r="P95" t="str">
        <f>VLOOKUP(J95,[1]Species!$A$2:$D$183,4,FALSE)</f>
        <v>Omnivore</v>
      </c>
      <c r="Q95">
        <f>VLOOKUP(J95,[1]Species!$A$2:$F$183,6,FALSE)</f>
        <v>1.0999999999999999E-2</v>
      </c>
      <c r="R95">
        <f>VLOOKUP(J95,[1]Species!$A$2:$G$174,7, FALSE)</f>
        <v>2.97</v>
      </c>
      <c r="S95">
        <f t="shared" si="2"/>
        <v>3.9305638246137278</v>
      </c>
      <c r="T95">
        <f t="shared" si="3"/>
        <v>0.05</v>
      </c>
    </row>
    <row r="96" spans="1:20" x14ac:dyDescent="0.2">
      <c r="A96" s="1">
        <v>45062</v>
      </c>
      <c r="B96">
        <v>2023</v>
      </c>
      <c r="C96" s="2">
        <v>45047</v>
      </c>
      <c r="D96">
        <v>16</v>
      </c>
      <c r="E96" t="s">
        <v>19</v>
      </c>
      <c r="F96" t="s">
        <v>110</v>
      </c>
      <c r="G96">
        <v>105</v>
      </c>
      <c r="H96" t="s">
        <v>52</v>
      </c>
      <c r="I96">
        <v>5</v>
      </c>
      <c r="J96" s="4" t="s">
        <v>37</v>
      </c>
      <c r="K96" s="4">
        <v>30</v>
      </c>
      <c r="L96" s="4">
        <v>4</v>
      </c>
      <c r="M96" s="3" t="str">
        <f>VLOOKUP(J96,[1]Species!$A$2:$K$183,3,FALSE)</f>
        <v>Melichthys_niger</v>
      </c>
      <c r="N96" t="str">
        <f>VLOOKUP(J96,[1]Species!$A$2:$K$183,2,FALSE)</f>
        <v>triggerfish</v>
      </c>
      <c r="O96" t="str">
        <f>VLOOKUP(J96,[1]Species!$A$2:$K$183,5,FALSE)</f>
        <v>Balistidae</v>
      </c>
      <c r="P96" t="str">
        <f>VLOOKUP(J96,[1]Species!$A$2:$D$183,4,FALSE)</f>
        <v>Planktivore</v>
      </c>
      <c r="Q96">
        <f>VLOOKUP(J96,[1]Species!$A$2:$F$183,6,FALSE)</f>
        <v>2.5700000000000001E-2</v>
      </c>
      <c r="R96">
        <f>VLOOKUP(J96,[1]Species!$A$2:$G$174,7, FALSE)</f>
        <v>2.94</v>
      </c>
      <c r="S96">
        <f t="shared" si="2"/>
        <v>2263.2347542790612</v>
      </c>
      <c r="T96">
        <f t="shared" si="3"/>
        <v>6.6666666666666666E-2</v>
      </c>
    </row>
    <row r="97" spans="1:20" x14ac:dyDescent="0.2">
      <c r="A97" s="1">
        <v>45062</v>
      </c>
      <c r="B97">
        <v>2023</v>
      </c>
      <c r="C97" s="2">
        <v>45047</v>
      </c>
      <c r="D97">
        <v>16</v>
      </c>
      <c r="E97" t="s">
        <v>19</v>
      </c>
      <c r="F97" t="s">
        <v>110</v>
      </c>
      <c r="G97">
        <v>105</v>
      </c>
      <c r="H97" t="s">
        <v>52</v>
      </c>
      <c r="I97">
        <v>5</v>
      </c>
      <c r="J97" s="4" t="s">
        <v>36</v>
      </c>
      <c r="K97" s="4">
        <v>30</v>
      </c>
      <c r="L97" s="4">
        <v>4</v>
      </c>
      <c r="M97" s="3" t="str">
        <f>VLOOKUP(J97,[1]Species!$A$2:$K$183,3,FALSE)</f>
        <v>Canthidermis_sufflamen</v>
      </c>
      <c r="N97" t="str">
        <f>VLOOKUP(J97,[1]Species!$A$2:$K$183,2,FALSE)</f>
        <v>triggerfish</v>
      </c>
      <c r="O97" t="str">
        <f>VLOOKUP(J97,[1]Species!$A$2:$K$183,5,FALSE)</f>
        <v>Balistidae</v>
      </c>
      <c r="P97" t="str">
        <f>VLOOKUP(J97,[1]Species!$A$2:$D$183,4,FALSE)</f>
        <v>Planktivore</v>
      </c>
      <c r="Q97">
        <f>VLOOKUP(J97,[1]Species!$A$2:$F$183,6,FALSE)</f>
        <v>4.2700000000000002E-2</v>
      </c>
      <c r="R97">
        <f>VLOOKUP(J97,[1]Species!$A$2:$G$174,7, FALSE)</f>
        <v>2.84</v>
      </c>
      <c r="S97">
        <f t="shared" si="2"/>
        <v>2676.1609529799221</v>
      </c>
      <c r="T97">
        <f t="shared" si="3"/>
        <v>6.6666666666666666E-2</v>
      </c>
    </row>
    <row r="98" spans="1:20" x14ac:dyDescent="0.2">
      <c r="A98" s="1">
        <v>45062</v>
      </c>
      <c r="B98">
        <v>2023</v>
      </c>
      <c r="C98" s="2">
        <v>45047</v>
      </c>
      <c r="D98">
        <v>16</v>
      </c>
      <c r="E98" t="s">
        <v>19</v>
      </c>
      <c r="F98" t="s">
        <v>110</v>
      </c>
      <c r="G98">
        <v>105</v>
      </c>
      <c r="H98" t="s">
        <v>52</v>
      </c>
      <c r="I98">
        <v>5</v>
      </c>
      <c r="J98" s="4" t="s">
        <v>36</v>
      </c>
      <c r="K98" s="4">
        <v>40</v>
      </c>
      <c r="L98" s="4">
        <v>3</v>
      </c>
      <c r="M98" s="3" t="str">
        <f>VLOOKUP(J98,[1]Species!$A$2:$K$183,3,FALSE)</f>
        <v>Canthidermis_sufflamen</v>
      </c>
      <c r="N98" t="str">
        <f>VLOOKUP(J98,[1]Species!$A$2:$K$183,2,FALSE)</f>
        <v>triggerfish</v>
      </c>
      <c r="O98" t="str">
        <f>VLOOKUP(J98,[1]Species!$A$2:$K$183,5,FALSE)</f>
        <v>Balistidae</v>
      </c>
      <c r="P98" t="str">
        <f>VLOOKUP(J98,[1]Species!$A$2:$D$183,4,FALSE)</f>
        <v>Planktivore</v>
      </c>
      <c r="Q98">
        <f>VLOOKUP(J98,[1]Species!$A$2:$F$183,6,FALSE)</f>
        <v>4.2700000000000002E-2</v>
      </c>
      <c r="R98">
        <f>VLOOKUP(J98,[1]Species!$A$2:$G$174,7, FALSE)</f>
        <v>2.84</v>
      </c>
      <c r="S98">
        <f t="shared" si="2"/>
        <v>4543.5938718093776</v>
      </c>
      <c r="T98">
        <f t="shared" si="3"/>
        <v>0.05</v>
      </c>
    </row>
    <row r="99" spans="1:20" x14ac:dyDescent="0.2">
      <c r="A99" s="1">
        <v>45062</v>
      </c>
      <c r="B99">
        <v>2023</v>
      </c>
      <c r="C99" s="2">
        <v>45047</v>
      </c>
      <c r="D99">
        <v>16</v>
      </c>
      <c r="E99" t="s">
        <v>19</v>
      </c>
      <c r="F99" t="s">
        <v>110</v>
      </c>
      <c r="G99">
        <v>105</v>
      </c>
      <c r="H99" t="s">
        <v>52</v>
      </c>
      <c r="I99">
        <v>5</v>
      </c>
      <c r="J99" s="4" t="s">
        <v>33</v>
      </c>
      <c r="K99" s="4">
        <v>20</v>
      </c>
      <c r="L99" s="4">
        <v>4</v>
      </c>
      <c r="M99" s="3" t="str">
        <f>VLOOKUP(J99,[1]Species!$A$2:$K$183,3,FALSE)</f>
        <v>Holocentrus_adscensionis</v>
      </c>
      <c r="N99" t="str">
        <f>VLOOKUP(J99,[1]Species!$A$2:$K$183,2,FALSE)</f>
        <v>squirrelfish</v>
      </c>
      <c r="O99" t="str">
        <f>VLOOKUP(J99,[1]Species!$A$2:$K$183,5,FALSE)</f>
        <v>Holocentridae</v>
      </c>
      <c r="P99" t="str">
        <f>VLOOKUP(J99,[1]Species!$A$2:$D$183,4,FALSE)</f>
        <v>Invertivore</v>
      </c>
      <c r="Q99">
        <f>VLOOKUP(J99,[1]Species!$A$2:$F$183,6,FALSE)</f>
        <v>2.29E-2</v>
      </c>
      <c r="R99">
        <f>VLOOKUP(J99,[1]Species!$A$2:$G$174,7, FALSE)</f>
        <v>2.86</v>
      </c>
      <c r="S99">
        <f t="shared" si="2"/>
        <v>481.77167334469283</v>
      </c>
      <c r="T99">
        <f t="shared" si="3"/>
        <v>6.6666666666666666E-2</v>
      </c>
    </row>
    <row r="100" spans="1:20" x14ac:dyDescent="0.2">
      <c r="A100" s="1">
        <v>45062</v>
      </c>
      <c r="B100">
        <v>2023</v>
      </c>
      <c r="C100" s="2">
        <v>45047</v>
      </c>
      <c r="D100">
        <v>16</v>
      </c>
      <c r="E100" t="s">
        <v>19</v>
      </c>
      <c r="F100" t="s">
        <v>110</v>
      </c>
      <c r="G100">
        <v>105</v>
      </c>
      <c r="H100" t="s">
        <v>52</v>
      </c>
      <c r="I100">
        <v>5</v>
      </c>
      <c r="J100" s="4" t="s">
        <v>33</v>
      </c>
      <c r="K100" s="4">
        <v>30</v>
      </c>
      <c r="L100" s="4">
        <v>1</v>
      </c>
      <c r="M100" s="3" t="str">
        <f>VLOOKUP(J100,[1]Species!$A$2:$K$183,3,FALSE)</f>
        <v>Holocentrus_adscensionis</v>
      </c>
      <c r="N100" t="str">
        <f>VLOOKUP(J100,[1]Species!$A$2:$K$183,2,FALSE)</f>
        <v>squirrelfish</v>
      </c>
      <c r="O100" t="str">
        <f>VLOOKUP(J100,[1]Species!$A$2:$K$183,5,FALSE)</f>
        <v>Holocentridae</v>
      </c>
      <c r="P100" t="str">
        <f>VLOOKUP(J100,[1]Species!$A$2:$D$183,4,FALSE)</f>
        <v>Invertivore</v>
      </c>
      <c r="Q100">
        <f>VLOOKUP(J100,[1]Species!$A$2:$F$183,6,FALSE)</f>
        <v>2.29E-2</v>
      </c>
      <c r="R100">
        <f>VLOOKUP(J100,[1]Species!$A$2:$G$174,7, FALSE)</f>
        <v>2.86</v>
      </c>
      <c r="S100">
        <f t="shared" si="2"/>
        <v>384.06282390749055</v>
      </c>
      <c r="T100">
        <f t="shared" si="3"/>
        <v>1.6666666666666666E-2</v>
      </c>
    </row>
    <row r="101" spans="1:20" x14ac:dyDescent="0.2">
      <c r="A101" s="1">
        <v>45062</v>
      </c>
      <c r="B101">
        <v>2023</v>
      </c>
      <c r="C101" s="2">
        <v>45047</v>
      </c>
      <c r="D101">
        <v>16</v>
      </c>
      <c r="E101" t="s">
        <v>19</v>
      </c>
      <c r="F101" t="s">
        <v>110</v>
      </c>
      <c r="G101">
        <v>105</v>
      </c>
      <c r="H101" t="s">
        <v>52</v>
      </c>
      <c r="I101">
        <v>5</v>
      </c>
      <c r="J101" s="4" t="s">
        <v>49</v>
      </c>
      <c r="K101" s="4">
        <v>20</v>
      </c>
      <c r="L101" s="4">
        <v>1</v>
      </c>
      <c r="M101" s="3" t="str">
        <f>VLOOKUP(J101,[1]Species!$A$2:$K$183,3,FALSE)</f>
        <v>Holocanthus_tricolor</v>
      </c>
      <c r="N101" t="str">
        <f>VLOOKUP(J101,[1]Species!$A$2:$K$183,2,FALSE)</f>
        <v>angelfish</v>
      </c>
      <c r="O101" t="str">
        <f>VLOOKUP(J101,[1]Species!$A$2:$K$183,5,FALSE)</f>
        <v>Pomacanthidae</v>
      </c>
      <c r="P101" t="str">
        <f>VLOOKUP(J101,[1]Species!$A$2:$D$183,4,FALSE)</f>
        <v>Invertivore</v>
      </c>
      <c r="Q101">
        <f>VLOOKUP(J101,[1]Species!$A$2:$F$183,6,FALSE)</f>
        <v>3.3099999999999997E-2</v>
      </c>
      <c r="R101">
        <f>VLOOKUP(J101,[1]Species!$A$2:$G$174,7, FALSE)</f>
        <v>2.95</v>
      </c>
      <c r="S101">
        <f t="shared" si="2"/>
        <v>227.96411139104339</v>
      </c>
      <c r="T101">
        <f t="shared" si="3"/>
        <v>1.6666666666666666E-2</v>
      </c>
    </row>
    <row r="102" spans="1:20" x14ac:dyDescent="0.2">
      <c r="A102" s="1">
        <v>45062</v>
      </c>
      <c r="B102">
        <v>2023</v>
      </c>
      <c r="C102" s="2">
        <v>45047</v>
      </c>
      <c r="D102">
        <v>16</v>
      </c>
      <c r="E102" t="s">
        <v>19</v>
      </c>
      <c r="F102" t="s">
        <v>110</v>
      </c>
      <c r="G102">
        <v>105</v>
      </c>
      <c r="H102" t="s">
        <v>52</v>
      </c>
      <c r="I102">
        <v>5</v>
      </c>
      <c r="J102" s="4" t="s">
        <v>34</v>
      </c>
      <c r="K102" s="4">
        <v>5</v>
      </c>
      <c r="L102" s="4">
        <v>2</v>
      </c>
      <c r="M102" s="3" t="str">
        <f>VLOOKUP(J102,[1]Species!$A$2:$K$183,3,FALSE)</f>
        <v>Halochoeres_garnoti</v>
      </c>
      <c r="N102" t="str">
        <f>VLOOKUP(J102,[1]Species!$A$2:$K$183,2,FALSE)</f>
        <v>wrasse</v>
      </c>
      <c r="O102" t="str">
        <f>VLOOKUP(J102,[1]Species!$A$2:$K$183,5,FALSE)</f>
        <v>Labridae</v>
      </c>
      <c r="P102" t="str">
        <f>VLOOKUP(J102,[1]Species!$A$2:$D$183,4,FALSE)</f>
        <v>Invertivore</v>
      </c>
      <c r="Q102">
        <f>VLOOKUP(J102,[1]Species!$A$2:$F$183,6,FALSE)</f>
        <v>0.01</v>
      </c>
      <c r="R102">
        <f>VLOOKUP(J102,[1]Species!$A$2:$G$174,7, FALSE)</f>
        <v>3.14</v>
      </c>
      <c r="S102">
        <f t="shared" si="2"/>
        <v>3.131812904563775</v>
      </c>
      <c r="T102">
        <f t="shared" si="3"/>
        <v>3.3333333333333333E-2</v>
      </c>
    </row>
    <row r="103" spans="1:20" x14ac:dyDescent="0.2">
      <c r="A103" s="1">
        <v>45062</v>
      </c>
      <c r="B103">
        <v>2023</v>
      </c>
      <c r="C103" s="2">
        <v>45047</v>
      </c>
      <c r="D103">
        <v>16</v>
      </c>
      <c r="E103" t="s">
        <v>19</v>
      </c>
      <c r="F103" t="s">
        <v>110</v>
      </c>
      <c r="G103">
        <v>105</v>
      </c>
      <c r="H103" t="s">
        <v>52</v>
      </c>
      <c r="I103">
        <v>5</v>
      </c>
      <c r="J103" s="4" t="s">
        <v>34</v>
      </c>
      <c r="K103" s="4">
        <v>10</v>
      </c>
      <c r="L103" s="4">
        <v>2</v>
      </c>
      <c r="M103" s="3" t="str">
        <f>VLOOKUP(J103,[1]Species!$A$2:$K$183,3,FALSE)</f>
        <v>Halochoeres_garnoti</v>
      </c>
      <c r="N103" t="str">
        <f>VLOOKUP(J103,[1]Species!$A$2:$K$183,2,FALSE)</f>
        <v>wrasse</v>
      </c>
      <c r="O103" t="str">
        <f>VLOOKUP(J103,[1]Species!$A$2:$K$183,5,FALSE)</f>
        <v>Labridae</v>
      </c>
      <c r="P103" t="str">
        <f>VLOOKUP(J103,[1]Species!$A$2:$D$183,4,FALSE)</f>
        <v>Invertivore</v>
      </c>
      <c r="Q103">
        <f>VLOOKUP(J103,[1]Species!$A$2:$F$183,6,FALSE)</f>
        <v>0.01</v>
      </c>
      <c r="R103">
        <f>VLOOKUP(J103,[1]Species!$A$2:$G$174,7, FALSE)</f>
        <v>3.14</v>
      </c>
      <c r="S103">
        <f t="shared" si="2"/>
        <v>27.607685292057727</v>
      </c>
      <c r="T103">
        <f t="shared" si="3"/>
        <v>3.3333333333333333E-2</v>
      </c>
    </row>
    <row r="104" spans="1:20" x14ac:dyDescent="0.2">
      <c r="A104" s="1">
        <v>45062</v>
      </c>
      <c r="B104">
        <v>2023</v>
      </c>
      <c r="C104" s="2">
        <v>45047</v>
      </c>
      <c r="D104">
        <v>16</v>
      </c>
      <c r="E104" t="s">
        <v>19</v>
      </c>
      <c r="F104" t="s">
        <v>110</v>
      </c>
      <c r="G104">
        <v>105</v>
      </c>
      <c r="H104" t="s">
        <v>52</v>
      </c>
      <c r="I104">
        <v>5</v>
      </c>
      <c r="J104" s="4" t="s">
        <v>32</v>
      </c>
      <c r="K104" s="4">
        <v>5</v>
      </c>
      <c r="L104" s="4">
        <v>1</v>
      </c>
      <c r="M104" s="3" t="str">
        <f>VLOOKUP(J104,[1]Species!$A$2:$K$183,3,FALSE)</f>
        <v>Sparisoma_aurofrenatum</v>
      </c>
      <c r="N104" t="str">
        <f>VLOOKUP(J104,[1]Species!$A$2:$K$183,2,FALSE)</f>
        <v>parrotfish</v>
      </c>
      <c r="O104" t="str">
        <f>VLOOKUP(J104,[1]Species!$A$2:$K$183,5,FALSE)</f>
        <v>Scaridae</v>
      </c>
      <c r="P104" t="str">
        <f>VLOOKUP(J104,[1]Species!$A$2:$D$183,4,FALSE)</f>
        <v>Herbivore</v>
      </c>
      <c r="Q104">
        <f>VLOOKUP(J104,[1]Species!$A$2:$F$183,6,FALSE)</f>
        <v>1.17E-2</v>
      </c>
      <c r="R104">
        <f>VLOOKUP(J104,[1]Species!$A$2:$G$174,7, FALSE)</f>
        <v>3.15</v>
      </c>
      <c r="S104">
        <f t="shared" si="2"/>
        <v>1.8618357939866435</v>
      </c>
      <c r="T104">
        <f t="shared" si="3"/>
        <v>1.6666666666666666E-2</v>
      </c>
    </row>
    <row r="105" spans="1:20" x14ac:dyDescent="0.2">
      <c r="A105" s="1">
        <v>45062</v>
      </c>
      <c r="B105">
        <v>2023</v>
      </c>
      <c r="C105" s="2">
        <v>45047</v>
      </c>
      <c r="D105">
        <v>16</v>
      </c>
      <c r="E105" t="s">
        <v>19</v>
      </c>
      <c r="F105" t="s">
        <v>110</v>
      </c>
      <c r="G105">
        <v>105</v>
      </c>
      <c r="H105" t="s">
        <v>52</v>
      </c>
      <c r="I105">
        <v>5</v>
      </c>
      <c r="J105" s="4" t="s">
        <v>32</v>
      </c>
      <c r="K105" s="4">
        <v>10</v>
      </c>
      <c r="L105" s="4">
        <v>3</v>
      </c>
      <c r="M105" s="3" t="str">
        <f>VLOOKUP(J105,[1]Species!$A$2:$K$183,3,FALSE)</f>
        <v>Sparisoma_aurofrenatum</v>
      </c>
      <c r="N105" t="str">
        <f>VLOOKUP(J105,[1]Species!$A$2:$K$183,2,FALSE)</f>
        <v>parrotfish</v>
      </c>
      <c r="O105" t="str">
        <f>VLOOKUP(J105,[1]Species!$A$2:$K$183,5,FALSE)</f>
        <v>Scaridae</v>
      </c>
      <c r="P105" t="str">
        <f>VLOOKUP(J105,[1]Species!$A$2:$D$183,4,FALSE)</f>
        <v>Herbivore</v>
      </c>
      <c r="Q105">
        <f>VLOOKUP(J105,[1]Species!$A$2:$F$183,6,FALSE)</f>
        <v>1.17E-2</v>
      </c>
      <c r="R105">
        <f>VLOOKUP(J105,[1]Species!$A$2:$G$174,7, FALSE)</f>
        <v>3.15</v>
      </c>
      <c r="S105">
        <f t="shared" si="2"/>
        <v>49.580067816258676</v>
      </c>
      <c r="T105">
        <f t="shared" si="3"/>
        <v>0.05</v>
      </c>
    </row>
    <row r="106" spans="1:20" x14ac:dyDescent="0.2">
      <c r="A106" s="1">
        <v>45062</v>
      </c>
      <c r="B106">
        <v>2023</v>
      </c>
      <c r="C106" s="2">
        <v>45047</v>
      </c>
      <c r="D106">
        <v>16</v>
      </c>
      <c r="E106" t="s">
        <v>19</v>
      </c>
      <c r="F106" t="s">
        <v>110</v>
      </c>
      <c r="G106">
        <v>105</v>
      </c>
      <c r="H106" t="s">
        <v>52</v>
      </c>
      <c r="I106">
        <v>5</v>
      </c>
      <c r="J106" s="4" t="s">
        <v>26</v>
      </c>
      <c r="K106" s="4">
        <v>10</v>
      </c>
      <c r="L106" s="4">
        <v>2</v>
      </c>
      <c r="M106" s="3" t="str">
        <f>VLOOKUP(J106,[1]Species!$A$2:$K$183,3,FALSE)</f>
        <v>Xanthichthys_ringens</v>
      </c>
      <c r="N106" t="str">
        <f>VLOOKUP(J106,[1]Species!$A$2:$K$183,2,FALSE)</f>
        <v>triggerfish</v>
      </c>
      <c r="O106" t="str">
        <f>VLOOKUP(J106,[1]Species!$A$2:$K$183,5,FALSE)</f>
        <v>Balistidae</v>
      </c>
      <c r="P106" t="str">
        <f>VLOOKUP(J106,[1]Species!$A$2:$D$183,4,FALSE)</f>
        <v>Invertivore</v>
      </c>
      <c r="Q106">
        <f>VLOOKUP(J106,[1]Species!$A$2:$F$183,6,FALSE)</f>
        <v>2.5700000000000001E-2</v>
      </c>
      <c r="R106">
        <f>VLOOKUP(J106,[1]Species!$A$2:$G$174,7, FALSE)</f>
        <v>2.94</v>
      </c>
      <c r="S106">
        <f t="shared" si="2"/>
        <v>44.767528523742563</v>
      </c>
      <c r="T106">
        <f t="shared" si="3"/>
        <v>3.3333333333333333E-2</v>
      </c>
    </row>
    <row r="107" spans="1:20" x14ac:dyDescent="0.2">
      <c r="A107" s="1">
        <v>45062</v>
      </c>
      <c r="B107">
        <v>2023</v>
      </c>
      <c r="C107" s="2">
        <v>45047</v>
      </c>
      <c r="D107">
        <v>16</v>
      </c>
      <c r="E107" t="s">
        <v>19</v>
      </c>
      <c r="F107" t="s">
        <v>110</v>
      </c>
      <c r="G107">
        <v>105</v>
      </c>
      <c r="H107" t="s">
        <v>52</v>
      </c>
      <c r="I107">
        <v>5</v>
      </c>
      <c r="J107" s="4" t="s">
        <v>26</v>
      </c>
      <c r="K107" s="4">
        <v>20</v>
      </c>
      <c r="L107" s="4">
        <v>1</v>
      </c>
      <c r="M107" s="3" t="str">
        <f>VLOOKUP(J107,[1]Species!$A$2:$K$183,3,FALSE)</f>
        <v>Xanthichthys_ringens</v>
      </c>
      <c r="N107" t="str">
        <f>VLOOKUP(J107,[1]Species!$A$2:$K$183,2,FALSE)</f>
        <v>triggerfish</v>
      </c>
      <c r="O107" t="str">
        <f>VLOOKUP(J107,[1]Species!$A$2:$K$183,5,FALSE)</f>
        <v>Balistidae</v>
      </c>
      <c r="P107" t="str">
        <f>VLOOKUP(J107,[1]Species!$A$2:$D$183,4,FALSE)</f>
        <v>Invertivore</v>
      </c>
      <c r="Q107">
        <f>VLOOKUP(J107,[1]Species!$A$2:$F$183,6,FALSE)</f>
        <v>2.5700000000000001E-2</v>
      </c>
      <c r="R107">
        <f>VLOOKUP(J107,[1]Species!$A$2:$G$174,7, FALSE)</f>
        <v>2.94</v>
      </c>
      <c r="S107">
        <f t="shared" si="2"/>
        <v>171.77553529478601</v>
      </c>
      <c r="T107">
        <f t="shared" si="3"/>
        <v>1.6666666666666666E-2</v>
      </c>
    </row>
    <row r="108" spans="1:20" x14ac:dyDescent="0.2">
      <c r="A108" s="1">
        <v>45063</v>
      </c>
      <c r="B108">
        <v>2023</v>
      </c>
      <c r="C108" s="2" t="s">
        <v>53</v>
      </c>
      <c r="D108">
        <v>17</v>
      </c>
      <c r="E108" t="s">
        <v>54</v>
      </c>
      <c r="F108" t="s">
        <v>110</v>
      </c>
      <c r="G108">
        <v>115</v>
      </c>
      <c r="H108" t="s">
        <v>20</v>
      </c>
      <c r="I108">
        <v>1</v>
      </c>
      <c r="J108" s="4" t="s">
        <v>25</v>
      </c>
      <c r="K108" s="4">
        <v>5</v>
      </c>
      <c r="L108" s="4">
        <v>65</v>
      </c>
      <c r="M108" s="3" t="str">
        <f>VLOOKUP(J108,[1]Species!$A$2:$K$183,3,FALSE)</f>
        <v>Chromis_cyanea</v>
      </c>
      <c r="N108" t="str">
        <f>VLOOKUP(J108,[1]Species!$A$2:$K$183,2,FALSE)</f>
        <v>chromis</v>
      </c>
      <c r="O108" t="str">
        <f>VLOOKUP(J108,[1]Species!$A$2:$K$183,5,FALSE)</f>
        <v>Pomacentridae</v>
      </c>
      <c r="P108" t="str">
        <f>VLOOKUP(J108,[1]Species!$A$2:$D$183,4,FALSE)</f>
        <v>Planktivore</v>
      </c>
      <c r="Q108">
        <f>VLOOKUP(J108,[1]Species!$A$2:$F$183,6,FALSE)</f>
        <v>1.4789999999999999E-2</v>
      </c>
      <c r="R108">
        <f>VLOOKUP(J108,[1]Species!$A$2:$G$174,7, FALSE)</f>
        <v>2.99</v>
      </c>
      <c r="S108">
        <f t="shared" si="2"/>
        <v>118.25018901593248</v>
      </c>
      <c r="T108">
        <f t="shared" si="3"/>
        <v>1.0833333333333333</v>
      </c>
    </row>
    <row r="109" spans="1:20" x14ac:dyDescent="0.2">
      <c r="A109" s="1">
        <v>45063</v>
      </c>
      <c r="B109">
        <v>2023</v>
      </c>
      <c r="C109" s="2" t="s">
        <v>53</v>
      </c>
      <c r="D109">
        <v>17</v>
      </c>
      <c r="E109" t="s">
        <v>54</v>
      </c>
      <c r="F109" t="s">
        <v>110</v>
      </c>
      <c r="G109">
        <v>115</v>
      </c>
      <c r="H109" t="s">
        <v>20</v>
      </c>
      <c r="I109">
        <v>1</v>
      </c>
      <c r="J109" s="4" t="s">
        <v>55</v>
      </c>
      <c r="K109" s="4">
        <v>5</v>
      </c>
      <c r="L109" s="4">
        <v>50</v>
      </c>
      <c r="M109" s="3" t="str">
        <f>VLOOKUP(J109,[1]Species!$A$2:$K$183,3,FALSE)</f>
        <v>Clepticus_parrae</v>
      </c>
      <c r="N109" t="str">
        <f>VLOOKUP(J109,[1]Species!$A$2:$K$183,2,FALSE)</f>
        <v>wrasse</v>
      </c>
      <c r="O109" t="str">
        <f>VLOOKUP(J109,[1]Species!$A$2:$K$183,5,FALSE)</f>
        <v>Labridae</v>
      </c>
      <c r="P109" t="str">
        <f>VLOOKUP(J109,[1]Species!$A$2:$D$183,4,FALSE)</f>
        <v>Omnivore</v>
      </c>
      <c r="Q109">
        <f>VLOOKUP(J109,[1]Species!$A$2:$F$183,6,FALSE)</f>
        <v>9.5499999999999995E-3</v>
      </c>
      <c r="R109">
        <f>VLOOKUP(J109,[1]Species!$A$2:$G$174,7, FALSE)</f>
        <v>3.07</v>
      </c>
      <c r="S109">
        <f t="shared" si="2"/>
        <v>66.805357011582245</v>
      </c>
      <c r="T109">
        <f t="shared" si="3"/>
        <v>0.83333333333333337</v>
      </c>
    </row>
    <row r="110" spans="1:20" x14ac:dyDescent="0.2">
      <c r="A110" s="1">
        <v>45063</v>
      </c>
      <c r="B110">
        <v>2023</v>
      </c>
      <c r="C110" s="2" t="s">
        <v>53</v>
      </c>
      <c r="D110">
        <v>17</v>
      </c>
      <c r="E110" t="s">
        <v>54</v>
      </c>
      <c r="F110" t="s">
        <v>110</v>
      </c>
      <c r="G110">
        <v>115</v>
      </c>
      <c r="H110" t="s">
        <v>20</v>
      </c>
      <c r="I110">
        <v>1</v>
      </c>
      <c r="J110" s="4" t="s">
        <v>55</v>
      </c>
      <c r="K110" s="4">
        <v>10</v>
      </c>
      <c r="L110" s="4">
        <v>20</v>
      </c>
      <c r="M110" s="3" t="str">
        <f>VLOOKUP(J110,[1]Species!$A$2:$K$183,3,FALSE)</f>
        <v>Clepticus_parrae</v>
      </c>
      <c r="N110" t="str">
        <f>VLOOKUP(J110,[1]Species!$A$2:$K$183,2,FALSE)</f>
        <v>wrasse</v>
      </c>
      <c r="O110" t="str">
        <f>VLOOKUP(J110,[1]Species!$A$2:$K$183,5,FALSE)</f>
        <v>Labridae</v>
      </c>
      <c r="P110" t="str">
        <f>VLOOKUP(J110,[1]Species!$A$2:$D$183,4,FALSE)</f>
        <v>Omnivore</v>
      </c>
      <c r="Q110">
        <f>VLOOKUP(J110,[1]Species!$A$2:$F$183,6,FALSE)</f>
        <v>9.5499999999999995E-3</v>
      </c>
      <c r="R110">
        <f>VLOOKUP(J110,[1]Species!$A$2:$G$174,7, FALSE)</f>
        <v>3.07</v>
      </c>
      <c r="S110">
        <f t="shared" si="2"/>
        <v>224.40543299345012</v>
      </c>
      <c r="T110">
        <f t="shared" si="3"/>
        <v>0.33333333333333331</v>
      </c>
    </row>
    <row r="111" spans="1:20" x14ac:dyDescent="0.2">
      <c r="A111" s="1">
        <v>45063</v>
      </c>
      <c r="B111">
        <v>2023</v>
      </c>
      <c r="C111" s="2" t="s">
        <v>53</v>
      </c>
      <c r="D111">
        <v>17</v>
      </c>
      <c r="E111" t="s">
        <v>54</v>
      </c>
      <c r="F111" t="s">
        <v>110</v>
      </c>
      <c r="G111">
        <v>115</v>
      </c>
      <c r="H111" t="s">
        <v>20</v>
      </c>
      <c r="I111">
        <v>1</v>
      </c>
      <c r="J111" s="4" t="s">
        <v>56</v>
      </c>
      <c r="K111" s="4">
        <v>5</v>
      </c>
      <c r="L111" s="4">
        <v>10</v>
      </c>
      <c r="M111" s="3" t="str">
        <f>VLOOKUP(J111,[1]Species!$A$2:$K$183,3,FALSE)</f>
        <v>Gramma_loreto</v>
      </c>
      <c r="N111" t="str">
        <f>VLOOKUP(J111,[1]Species!$A$2:$K$183,2,FALSE)</f>
        <v>basslet</v>
      </c>
      <c r="O111" t="str">
        <f>VLOOKUP(J111,[1]Species!$A$2:$K$183,5,FALSE)</f>
        <v>Grammatidae</v>
      </c>
      <c r="P111" t="str">
        <f>VLOOKUP(J111,[1]Species!$A$2:$D$183,4,FALSE)</f>
        <v>Omnivore</v>
      </c>
      <c r="Q111">
        <f>VLOOKUP(J111,[1]Species!$A$2:$F$183,6,FALSE)</f>
        <v>1.1220000000000001E-2</v>
      </c>
      <c r="R111">
        <f>VLOOKUP(J111,[1]Species!$A$2:$G$174,7, FALSE)</f>
        <v>3.04</v>
      </c>
      <c r="S111">
        <f t="shared" si="2"/>
        <v>14.95759156447235</v>
      </c>
      <c r="T111">
        <f t="shared" si="3"/>
        <v>0.16666666666666666</v>
      </c>
    </row>
    <row r="112" spans="1:20" x14ac:dyDescent="0.2">
      <c r="A112" s="1">
        <v>45063</v>
      </c>
      <c r="B112">
        <v>2023</v>
      </c>
      <c r="C112" s="2" t="s">
        <v>53</v>
      </c>
      <c r="D112">
        <v>17</v>
      </c>
      <c r="E112" t="s">
        <v>54</v>
      </c>
      <c r="F112" t="s">
        <v>110</v>
      </c>
      <c r="G112">
        <v>115</v>
      </c>
      <c r="H112" t="s">
        <v>20</v>
      </c>
      <c r="I112">
        <v>1</v>
      </c>
      <c r="J112" s="4" t="s">
        <v>21</v>
      </c>
      <c r="K112" s="4">
        <v>5</v>
      </c>
      <c r="L112" s="4">
        <v>10</v>
      </c>
      <c r="M112" s="3" t="str">
        <f>VLOOKUP(J112,[1]Species!$A$2:$K$183,3,FALSE)</f>
        <v>Stegastes_partitus</v>
      </c>
      <c r="N112" t="str">
        <f>VLOOKUP(J112,[1]Species!$A$2:$K$183,2,FALSE)</f>
        <v>damselfish</v>
      </c>
      <c r="O112" t="str">
        <f>VLOOKUP(J112,[1]Species!$A$2:$K$183,5,FALSE)</f>
        <v>Pomacentridae</v>
      </c>
      <c r="P112" t="str">
        <f>VLOOKUP(J112,[1]Species!$A$2:$D$183,4,FALSE)</f>
        <v>Omnivore</v>
      </c>
      <c r="Q112">
        <f>VLOOKUP(J112,[1]Species!$A$2:$F$183,6,FALSE)</f>
        <v>1.4789999999999999E-2</v>
      </c>
      <c r="R112">
        <f>VLOOKUP(J112,[1]Species!$A$2:$G$174,7, FALSE)</f>
        <v>3.01</v>
      </c>
      <c r="S112">
        <f t="shared" si="2"/>
        <v>18.787452131054664</v>
      </c>
      <c r="T112">
        <f t="shared" si="3"/>
        <v>0.16666666666666666</v>
      </c>
    </row>
    <row r="113" spans="1:20" x14ac:dyDescent="0.2">
      <c r="A113" s="1">
        <v>45063</v>
      </c>
      <c r="B113">
        <v>2023</v>
      </c>
      <c r="C113" s="2" t="s">
        <v>53</v>
      </c>
      <c r="D113">
        <v>17</v>
      </c>
      <c r="E113" t="s">
        <v>54</v>
      </c>
      <c r="F113" t="s">
        <v>110</v>
      </c>
      <c r="G113">
        <v>115</v>
      </c>
      <c r="H113" t="s">
        <v>20</v>
      </c>
      <c r="I113">
        <v>1</v>
      </c>
      <c r="J113" s="4" t="s">
        <v>21</v>
      </c>
      <c r="K113" s="4">
        <v>10</v>
      </c>
      <c r="L113" s="4">
        <v>6</v>
      </c>
      <c r="M113" s="3" t="str">
        <f>VLOOKUP(J113,[1]Species!$A$2:$K$183,3,FALSE)</f>
        <v>Stegastes_partitus</v>
      </c>
      <c r="N113" t="str">
        <f>VLOOKUP(J113,[1]Species!$A$2:$K$183,2,FALSE)</f>
        <v>damselfish</v>
      </c>
      <c r="O113" t="str">
        <f>VLOOKUP(J113,[1]Species!$A$2:$K$183,5,FALSE)</f>
        <v>Pomacentridae</v>
      </c>
      <c r="P113" t="str">
        <f>VLOOKUP(J113,[1]Species!$A$2:$D$183,4,FALSE)</f>
        <v>Omnivore</v>
      </c>
      <c r="Q113">
        <f>VLOOKUP(J113,[1]Species!$A$2:$F$183,6,FALSE)</f>
        <v>1.4789999999999999E-2</v>
      </c>
      <c r="R113">
        <f>VLOOKUP(J113,[1]Species!$A$2:$G$174,7, FALSE)</f>
        <v>3.01</v>
      </c>
      <c r="S113">
        <f t="shared" si="2"/>
        <v>90.807020134994161</v>
      </c>
      <c r="T113">
        <f t="shared" si="3"/>
        <v>0.1</v>
      </c>
    </row>
    <row r="114" spans="1:20" x14ac:dyDescent="0.2">
      <c r="A114" s="1">
        <v>45063</v>
      </c>
      <c r="B114">
        <v>2023</v>
      </c>
      <c r="C114" s="2" t="s">
        <v>53</v>
      </c>
      <c r="D114">
        <v>17</v>
      </c>
      <c r="E114" t="s">
        <v>54</v>
      </c>
      <c r="F114" t="s">
        <v>110</v>
      </c>
      <c r="G114">
        <v>115</v>
      </c>
      <c r="H114" t="s">
        <v>20</v>
      </c>
      <c r="I114">
        <v>1</v>
      </c>
      <c r="J114" s="4" t="s">
        <v>45</v>
      </c>
      <c r="K114" s="4">
        <v>5</v>
      </c>
      <c r="L114" s="4">
        <v>45</v>
      </c>
      <c r="M114" s="3" t="str">
        <f>VLOOKUP(J114,[1]Species!$A$2:$K$183,3,FALSE)</f>
        <v>Chromis_multilineata</v>
      </c>
      <c r="N114" t="str">
        <f>VLOOKUP(J114,[1]Species!$A$2:$K$183,2,FALSE)</f>
        <v>chromis</v>
      </c>
      <c r="O114" t="str">
        <f>VLOOKUP(J114,[1]Species!$A$2:$K$183,5,FALSE)</f>
        <v>Pomacentridae</v>
      </c>
      <c r="P114" t="str">
        <f>VLOOKUP(J114,[1]Species!$A$2:$D$183,4,FALSE)</f>
        <v>Planktivore</v>
      </c>
      <c r="Q114">
        <f>VLOOKUP(J114,[1]Species!$A$2:$F$183,6,FALSE)</f>
        <v>1.4789999999999999E-2</v>
      </c>
      <c r="R114">
        <f>VLOOKUP(J114,[1]Species!$A$2:$G$174,7, FALSE)</f>
        <v>2.99</v>
      </c>
      <c r="S114">
        <f t="shared" si="2"/>
        <v>81.865515472568646</v>
      </c>
      <c r="T114">
        <f t="shared" si="3"/>
        <v>0.75</v>
      </c>
    </row>
    <row r="115" spans="1:20" x14ac:dyDescent="0.2">
      <c r="A115" s="1">
        <v>45063</v>
      </c>
      <c r="B115">
        <v>2023</v>
      </c>
      <c r="C115" s="2" t="s">
        <v>53</v>
      </c>
      <c r="D115">
        <v>17</v>
      </c>
      <c r="E115" t="s">
        <v>54</v>
      </c>
      <c r="F115" t="s">
        <v>110</v>
      </c>
      <c r="G115">
        <v>115</v>
      </c>
      <c r="H115" t="s">
        <v>20</v>
      </c>
      <c r="I115">
        <v>1</v>
      </c>
      <c r="J115" s="4" t="s">
        <v>42</v>
      </c>
      <c r="K115" s="4">
        <v>5</v>
      </c>
      <c r="L115" s="4">
        <v>65</v>
      </c>
      <c r="M115" s="3" t="str">
        <f>VLOOKUP(J115,[1]Species!$A$2:$K$183,3,FALSE)</f>
        <v>Chromis_insolata</v>
      </c>
      <c r="N115" t="str">
        <f>VLOOKUP(J115,[1]Species!$A$2:$K$183,2,FALSE)</f>
        <v>damselfish</v>
      </c>
      <c r="O115" t="str">
        <f>VLOOKUP(J115,[1]Species!$A$2:$K$183,5,FALSE)</f>
        <v>Pomacentridae</v>
      </c>
      <c r="P115" t="str">
        <f>VLOOKUP(J115,[1]Species!$A$2:$D$183,4,FALSE)</f>
        <v>Planktivore</v>
      </c>
      <c r="Q115">
        <f>VLOOKUP(J115,[1]Species!$A$2:$F$183,6,FALSE)</f>
        <v>1.259E-2</v>
      </c>
      <c r="R115">
        <f>VLOOKUP(J115,[1]Species!$A$2:$G$174,7, FALSE)</f>
        <v>3.03</v>
      </c>
      <c r="S115">
        <f t="shared" si="2"/>
        <v>107.35399234776895</v>
      </c>
      <c r="T115">
        <f t="shared" si="3"/>
        <v>1.0833333333333333</v>
      </c>
    </row>
    <row r="116" spans="1:20" x14ac:dyDescent="0.2">
      <c r="A116" s="1">
        <v>45063</v>
      </c>
      <c r="B116">
        <v>2023</v>
      </c>
      <c r="C116" s="2" t="s">
        <v>53</v>
      </c>
      <c r="D116">
        <v>17</v>
      </c>
      <c r="E116" t="s">
        <v>54</v>
      </c>
      <c r="F116" t="s">
        <v>110</v>
      </c>
      <c r="G116">
        <v>115</v>
      </c>
      <c r="H116" t="s">
        <v>20</v>
      </c>
      <c r="I116">
        <v>1</v>
      </c>
      <c r="J116" s="4" t="s">
        <v>42</v>
      </c>
      <c r="K116" s="4">
        <v>10</v>
      </c>
      <c r="L116" s="4">
        <v>10</v>
      </c>
      <c r="M116" s="3" t="str">
        <f>VLOOKUP(J116,[1]Species!$A$2:$K$183,3,FALSE)</f>
        <v>Chromis_insolata</v>
      </c>
      <c r="N116" t="str">
        <f>VLOOKUP(J116,[1]Species!$A$2:$K$183,2,FALSE)</f>
        <v>damselfish</v>
      </c>
      <c r="O116" t="str">
        <f>VLOOKUP(J116,[1]Species!$A$2:$K$183,5,FALSE)</f>
        <v>Pomacentridae</v>
      </c>
      <c r="P116" t="str">
        <f>VLOOKUP(J116,[1]Species!$A$2:$D$183,4,FALSE)</f>
        <v>Planktivore</v>
      </c>
      <c r="Q116">
        <f>VLOOKUP(J116,[1]Species!$A$2:$F$183,6,FALSE)</f>
        <v>1.259E-2</v>
      </c>
      <c r="R116">
        <f>VLOOKUP(J116,[1]Species!$A$2:$G$174,7, FALSE)</f>
        <v>3.03</v>
      </c>
      <c r="S116">
        <f t="shared" si="2"/>
        <v>134.90428052941471</v>
      </c>
      <c r="T116">
        <f t="shared" si="3"/>
        <v>0.16666666666666666</v>
      </c>
    </row>
    <row r="117" spans="1:20" x14ac:dyDescent="0.2">
      <c r="A117" s="1">
        <v>45063</v>
      </c>
      <c r="B117">
        <v>2023</v>
      </c>
      <c r="C117" s="2" t="s">
        <v>53</v>
      </c>
      <c r="D117">
        <v>17</v>
      </c>
      <c r="E117" t="s">
        <v>54</v>
      </c>
      <c r="F117" t="s">
        <v>110</v>
      </c>
      <c r="G117">
        <v>115</v>
      </c>
      <c r="H117" t="s">
        <v>20</v>
      </c>
      <c r="I117">
        <v>1</v>
      </c>
      <c r="J117" s="4" t="s">
        <v>35</v>
      </c>
      <c r="K117" s="4">
        <v>10</v>
      </c>
      <c r="L117" s="4">
        <v>2</v>
      </c>
      <c r="M117" s="3" t="str">
        <f>VLOOKUP(J117,[1]Species!$A$2:$K$183,3,FALSE)</f>
        <v>Scarus_taeniopterus</v>
      </c>
      <c r="N117" t="str">
        <f>VLOOKUP(J117,[1]Species!$A$2:$K$183,2,FALSE)</f>
        <v>parrotfish</v>
      </c>
      <c r="O117" t="str">
        <f>VLOOKUP(J117,[1]Species!$A$2:$K$183,5,FALSE)</f>
        <v>Scaridae</v>
      </c>
      <c r="P117" t="str">
        <f>VLOOKUP(J117,[1]Species!$A$2:$D$183,4,FALSE)</f>
        <v>Herbivore</v>
      </c>
      <c r="Q117">
        <f>VLOOKUP(J117,[1]Species!$A$2:$F$183,6,FALSE)</f>
        <v>1.4789999999999999E-2</v>
      </c>
      <c r="R117">
        <f>VLOOKUP(J117,[1]Species!$A$2:$G$174,7, FALSE)</f>
        <v>3.03</v>
      </c>
      <c r="S117">
        <f t="shared" si="2"/>
        <v>31.695541048928412</v>
      </c>
      <c r="T117">
        <f t="shared" si="3"/>
        <v>3.3333333333333333E-2</v>
      </c>
    </row>
    <row r="118" spans="1:20" x14ac:dyDescent="0.2">
      <c r="A118" s="1">
        <v>45063</v>
      </c>
      <c r="B118">
        <v>2023</v>
      </c>
      <c r="C118" s="2" t="s">
        <v>53</v>
      </c>
      <c r="D118">
        <v>17</v>
      </c>
      <c r="E118" t="s">
        <v>54</v>
      </c>
      <c r="F118" t="s">
        <v>110</v>
      </c>
      <c r="G118">
        <v>115</v>
      </c>
      <c r="H118" t="s">
        <v>20</v>
      </c>
      <c r="I118">
        <v>1</v>
      </c>
      <c r="J118" s="4" t="s">
        <v>35</v>
      </c>
      <c r="K118" s="4">
        <v>20</v>
      </c>
      <c r="L118" s="4">
        <v>2</v>
      </c>
      <c r="M118" s="3" t="str">
        <f>VLOOKUP(J118,[1]Species!$A$2:$K$183,3,FALSE)</f>
        <v>Scarus_taeniopterus</v>
      </c>
      <c r="N118" t="str">
        <f>VLOOKUP(J118,[1]Species!$A$2:$K$183,2,FALSE)</f>
        <v>parrotfish</v>
      </c>
      <c r="O118" t="str">
        <f>VLOOKUP(J118,[1]Species!$A$2:$K$183,5,FALSE)</f>
        <v>Scaridae</v>
      </c>
      <c r="P118" t="str">
        <f>VLOOKUP(J118,[1]Species!$A$2:$D$183,4,FALSE)</f>
        <v>Herbivore</v>
      </c>
      <c r="Q118">
        <f>VLOOKUP(J118,[1]Species!$A$2:$F$183,6,FALSE)</f>
        <v>1.4789999999999999E-2</v>
      </c>
      <c r="R118">
        <f>VLOOKUP(J118,[1]Species!$A$2:$G$174,7, FALSE)</f>
        <v>3.03</v>
      </c>
      <c r="S118">
        <f t="shared" si="2"/>
        <v>258.89225393444775</v>
      </c>
      <c r="T118">
        <f t="shared" si="3"/>
        <v>3.3333333333333333E-2</v>
      </c>
    </row>
    <row r="119" spans="1:20" x14ac:dyDescent="0.2">
      <c r="A119" s="1">
        <v>45063</v>
      </c>
      <c r="B119">
        <v>2023</v>
      </c>
      <c r="C119" s="2" t="s">
        <v>53</v>
      </c>
      <c r="D119">
        <v>17</v>
      </c>
      <c r="E119" t="s">
        <v>54</v>
      </c>
      <c r="F119" t="s">
        <v>110</v>
      </c>
      <c r="G119">
        <v>115</v>
      </c>
      <c r="H119" t="s">
        <v>20</v>
      </c>
      <c r="I119">
        <v>1</v>
      </c>
      <c r="J119" s="4" t="s">
        <v>35</v>
      </c>
      <c r="K119" s="4">
        <v>30</v>
      </c>
      <c r="L119" s="4">
        <v>1</v>
      </c>
      <c r="M119" s="3" t="str">
        <f>VLOOKUP(J119,[1]Species!$A$2:$K$183,3,FALSE)</f>
        <v>Scarus_taeniopterus</v>
      </c>
      <c r="N119" t="str">
        <f>VLOOKUP(J119,[1]Species!$A$2:$K$183,2,FALSE)</f>
        <v>parrotfish</v>
      </c>
      <c r="O119" t="str">
        <f>VLOOKUP(J119,[1]Species!$A$2:$K$183,5,FALSE)</f>
        <v>Scaridae</v>
      </c>
      <c r="P119" t="str">
        <f>VLOOKUP(J119,[1]Species!$A$2:$D$183,4,FALSE)</f>
        <v>Herbivore</v>
      </c>
      <c r="Q119">
        <f>VLOOKUP(J119,[1]Species!$A$2:$F$183,6,FALSE)</f>
        <v>1.4789999999999999E-2</v>
      </c>
      <c r="R119">
        <f>VLOOKUP(J119,[1]Species!$A$2:$G$174,7, FALSE)</f>
        <v>3.03</v>
      </c>
      <c r="S119">
        <f t="shared" si="2"/>
        <v>442.22732692655779</v>
      </c>
      <c r="T119">
        <f t="shared" si="3"/>
        <v>1.6666666666666666E-2</v>
      </c>
    </row>
    <row r="120" spans="1:20" x14ac:dyDescent="0.2">
      <c r="A120" s="1">
        <v>45063</v>
      </c>
      <c r="B120">
        <v>2023</v>
      </c>
      <c r="C120" s="2" t="s">
        <v>53</v>
      </c>
      <c r="D120">
        <v>17</v>
      </c>
      <c r="E120" t="s">
        <v>54</v>
      </c>
      <c r="F120" t="s">
        <v>110</v>
      </c>
      <c r="G120">
        <v>115</v>
      </c>
      <c r="H120" t="s">
        <v>20</v>
      </c>
      <c r="I120">
        <v>1</v>
      </c>
      <c r="J120" s="4" t="s">
        <v>22</v>
      </c>
      <c r="K120" s="4">
        <v>5</v>
      </c>
      <c r="L120" s="4">
        <v>2</v>
      </c>
      <c r="M120" s="3" t="str">
        <f>VLOOKUP(J120,[1]Species!$A$2:$K$183,3,FALSE)</f>
        <v>Centropyge_argi</v>
      </c>
      <c r="N120" t="str">
        <f>VLOOKUP(J120,[1]Species!$A$2:$K$183,2,FALSE)</f>
        <v>angelfish</v>
      </c>
      <c r="O120" t="str">
        <f>VLOOKUP(J120,[1]Species!$A$2:$K$183,5,FALSE)</f>
        <v>Pomacanthidae</v>
      </c>
      <c r="P120" t="str">
        <f>VLOOKUP(J120,[1]Species!$A$2:$D$183,4,FALSE)</f>
        <v>Herbivore</v>
      </c>
      <c r="Q120">
        <f>VLOOKUP(J120,[1]Species!$A$2:$F$183,6,FALSE)</f>
        <v>3.3110000000000001E-2</v>
      </c>
      <c r="R120">
        <f>VLOOKUP(J120,[1]Species!$A$2:$G$174,7, FALSE)</f>
        <v>2.88</v>
      </c>
      <c r="S120">
        <f t="shared" si="2"/>
        <v>6.8237449970558473</v>
      </c>
      <c r="T120">
        <f t="shared" si="3"/>
        <v>3.3333333333333333E-2</v>
      </c>
    </row>
    <row r="121" spans="1:20" x14ac:dyDescent="0.2">
      <c r="A121" s="1">
        <v>45063</v>
      </c>
      <c r="B121">
        <v>2023</v>
      </c>
      <c r="C121" s="2" t="s">
        <v>53</v>
      </c>
      <c r="D121">
        <v>17</v>
      </c>
      <c r="E121" t="s">
        <v>54</v>
      </c>
      <c r="F121" t="s">
        <v>110</v>
      </c>
      <c r="G121">
        <v>115</v>
      </c>
      <c r="H121" t="s">
        <v>20</v>
      </c>
      <c r="I121">
        <v>1</v>
      </c>
      <c r="J121" s="4" t="s">
        <v>57</v>
      </c>
      <c r="K121" s="4">
        <v>30</v>
      </c>
      <c r="L121" s="4">
        <v>2</v>
      </c>
      <c r="M121" s="3" t="str">
        <f>VLOOKUP(J121,[1]Species!$A$2:$K$183,3,FALSE)</f>
        <v>Pterois_volitans</v>
      </c>
      <c r="N121" t="str">
        <f>VLOOKUP(J121,[1]Species!$A$2:$K$183,2,FALSE)</f>
        <v>scorpionfish</v>
      </c>
      <c r="O121" t="str">
        <f>VLOOKUP(J121,[1]Species!$A$2:$K$183,5,FALSE)</f>
        <v>Scorpaenidae</v>
      </c>
      <c r="P121" t="str">
        <f>VLOOKUP(J121,[1]Species!$A$2:$D$183,4,FALSE)</f>
        <v>Macrocarnivore</v>
      </c>
      <c r="Q121">
        <f>VLOOKUP(J121,[1]Species!$A$2:$F$183,6,FALSE)</f>
        <v>4.8999999999999998E-3</v>
      </c>
      <c r="R121">
        <f>VLOOKUP(J121,[1]Species!$A$2:$G$174,7, FALSE)</f>
        <v>3.26</v>
      </c>
      <c r="S121">
        <f t="shared" si="2"/>
        <v>640.68029382419354</v>
      </c>
      <c r="T121">
        <f t="shared" si="3"/>
        <v>3.3333333333333333E-2</v>
      </c>
    </row>
    <row r="122" spans="1:20" x14ac:dyDescent="0.2">
      <c r="A122" s="1">
        <v>45063</v>
      </c>
      <c r="B122">
        <v>2023</v>
      </c>
      <c r="C122" s="2" t="s">
        <v>53</v>
      </c>
      <c r="D122">
        <v>17</v>
      </c>
      <c r="E122" t="s">
        <v>54</v>
      </c>
      <c r="F122" t="s">
        <v>110</v>
      </c>
      <c r="G122">
        <v>115</v>
      </c>
      <c r="H122" t="s">
        <v>20</v>
      </c>
      <c r="I122">
        <v>1</v>
      </c>
      <c r="J122" s="4" t="s">
        <v>58</v>
      </c>
      <c r="K122" s="4">
        <v>20</v>
      </c>
      <c r="L122" s="4">
        <v>35</v>
      </c>
      <c r="M122" s="3" t="str">
        <f>VLOOKUP(J122,[1]Species!$A$2:$K$183,3,FALSE)</f>
        <v>Lutjanus_apodus</v>
      </c>
      <c r="N122" t="str">
        <f>VLOOKUP(J122,[1]Species!$A$2:$K$183,2,FALSE)</f>
        <v>snapper</v>
      </c>
      <c r="O122" t="str">
        <f>VLOOKUP(J122,[1]Species!$A$2:$K$183,5,FALSE)</f>
        <v>Lutjanidae</v>
      </c>
      <c r="P122" t="str">
        <f>VLOOKUP(J122,[1]Species!$A$2:$D$183,4,FALSE)</f>
        <v>Macrocarnivore</v>
      </c>
      <c r="Q122">
        <f>VLOOKUP(J122,[1]Species!$A$2:$F$183,6,FALSE)</f>
        <v>1.8200000000000001E-2</v>
      </c>
      <c r="R122">
        <f>VLOOKUP(J122,[1]Species!$A$2:$G$174,7, FALSE)</f>
        <v>3</v>
      </c>
      <c r="S122">
        <f t="shared" si="2"/>
        <v>5096</v>
      </c>
      <c r="T122">
        <f t="shared" si="3"/>
        <v>0.58333333333333337</v>
      </c>
    </row>
    <row r="123" spans="1:20" x14ac:dyDescent="0.2">
      <c r="A123" s="1">
        <v>45063</v>
      </c>
      <c r="B123">
        <v>2023</v>
      </c>
      <c r="C123" s="2" t="s">
        <v>53</v>
      </c>
      <c r="D123">
        <v>17</v>
      </c>
      <c r="E123" t="s">
        <v>54</v>
      </c>
      <c r="F123" t="s">
        <v>110</v>
      </c>
      <c r="G123">
        <v>115</v>
      </c>
      <c r="H123" t="s">
        <v>20</v>
      </c>
      <c r="I123">
        <v>1</v>
      </c>
      <c r="J123" s="4" t="s">
        <v>58</v>
      </c>
      <c r="K123" s="4">
        <v>30</v>
      </c>
      <c r="L123" s="4">
        <v>20</v>
      </c>
      <c r="M123" s="3" t="str">
        <f>VLOOKUP(J123,[1]Species!$A$2:$K$183,3,FALSE)</f>
        <v>Lutjanus_apodus</v>
      </c>
      <c r="N123" t="str">
        <f>VLOOKUP(J123,[1]Species!$A$2:$K$183,2,FALSE)</f>
        <v>snapper</v>
      </c>
      <c r="O123" t="str">
        <f>VLOOKUP(J123,[1]Species!$A$2:$K$183,5,FALSE)</f>
        <v>Lutjanidae</v>
      </c>
      <c r="P123" t="str">
        <f>VLOOKUP(J123,[1]Species!$A$2:$D$183,4,FALSE)</f>
        <v>Macrocarnivore</v>
      </c>
      <c r="Q123">
        <f>VLOOKUP(J123,[1]Species!$A$2:$F$183,6,FALSE)</f>
        <v>1.8200000000000001E-2</v>
      </c>
      <c r="R123">
        <f>VLOOKUP(J123,[1]Species!$A$2:$G$174,7, FALSE)</f>
        <v>3</v>
      </c>
      <c r="S123">
        <f t="shared" si="2"/>
        <v>9828</v>
      </c>
      <c r="T123">
        <f t="shared" si="3"/>
        <v>0.33333333333333331</v>
      </c>
    </row>
    <row r="124" spans="1:20" x14ac:dyDescent="0.2">
      <c r="A124" s="1">
        <v>45063</v>
      </c>
      <c r="B124">
        <v>2023</v>
      </c>
      <c r="C124" s="2" t="s">
        <v>53</v>
      </c>
      <c r="D124">
        <v>17</v>
      </c>
      <c r="E124" t="s">
        <v>54</v>
      </c>
      <c r="F124" t="s">
        <v>110</v>
      </c>
      <c r="G124">
        <v>115</v>
      </c>
      <c r="H124" t="s">
        <v>20</v>
      </c>
      <c r="I124">
        <v>1</v>
      </c>
      <c r="J124" s="4" t="s">
        <v>59</v>
      </c>
      <c r="K124" s="4">
        <v>30</v>
      </c>
      <c r="L124" s="4">
        <v>1</v>
      </c>
      <c r="M124" s="3" t="str">
        <f>VLOOKUP(J124,[1]Species!$A$2:$K$183,3,FALSE)</f>
        <v>Sphyraena_barracuda</v>
      </c>
      <c r="N124" t="str">
        <f>VLOOKUP(J124,[1]Species!$A$2:$K$183,2,FALSE)</f>
        <v>barracuda</v>
      </c>
      <c r="O124" t="str">
        <f>VLOOKUP(J124,[1]Species!$A$2:$K$183,5,FALSE)</f>
        <v>Sphyraenidae</v>
      </c>
      <c r="P124" t="str">
        <f>VLOOKUP(J124,[1]Species!$A$2:$D$183,4,FALSE)</f>
        <v>Macrocarnivore</v>
      </c>
      <c r="Q124">
        <f>VLOOKUP(J124,[1]Species!$A$2:$F$183,6,FALSE)</f>
        <v>1.15E-2</v>
      </c>
      <c r="R124">
        <f>VLOOKUP(J124,[1]Species!$A$2:$G$174,7, FALSE)</f>
        <v>2.94</v>
      </c>
      <c r="S124">
        <f t="shared" si="2"/>
        <v>253.18287620826072</v>
      </c>
      <c r="T124">
        <f t="shared" si="3"/>
        <v>1.6666666666666666E-2</v>
      </c>
    </row>
    <row r="125" spans="1:20" x14ac:dyDescent="0.2">
      <c r="A125" s="1">
        <v>45063</v>
      </c>
      <c r="B125">
        <v>2023</v>
      </c>
      <c r="C125" s="2" t="s">
        <v>53</v>
      </c>
      <c r="D125">
        <v>17</v>
      </c>
      <c r="E125" t="s">
        <v>54</v>
      </c>
      <c r="F125" t="s">
        <v>110</v>
      </c>
      <c r="G125">
        <v>115</v>
      </c>
      <c r="H125" t="s">
        <v>20</v>
      </c>
      <c r="I125">
        <v>1</v>
      </c>
      <c r="J125" s="4" t="s">
        <v>59</v>
      </c>
      <c r="K125" s="4">
        <v>40</v>
      </c>
      <c r="L125" s="4">
        <v>1</v>
      </c>
      <c r="M125" s="3" t="str">
        <f>VLOOKUP(J125,[1]Species!$A$2:$K$183,3,FALSE)</f>
        <v>Sphyraena_barracuda</v>
      </c>
      <c r="N125" t="str">
        <f>VLOOKUP(J125,[1]Species!$A$2:$K$183,2,FALSE)</f>
        <v>barracuda</v>
      </c>
      <c r="O125" t="str">
        <f>VLOOKUP(J125,[1]Species!$A$2:$K$183,5,FALSE)</f>
        <v>Sphyraenidae</v>
      </c>
      <c r="P125" t="str">
        <f>VLOOKUP(J125,[1]Species!$A$2:$D$183,4,FALSE)</f>
        <v>Macrocarnivore</v>
      </c>
      <c r="Q125">
        <f>VLOOKUP(J125,[1]Species!$A$2:$F$183,6,FALSE)</f>
        <v>1.15E-2</v>
      </c>
      <c r="R125">
        <f>VLOOKUP(J125,[1]Species!$A$2:$G$174,7, FALSE)</f>
        <v>2.94</v>
      </c>
      <c r="S125">
        <f t="shared" si="2"/>
        <v>589.86715556141837</v>
      </c>
      <c r="T125">
        <f t="shared" si="3"/>
        <v>1.6666666666666666E-2</v>
      </c>
    </row>
    <row r="126" spans="1:20" x14ac:dyDescent="0.2">
      <c r="A126" s="1">
        <v>45063</v>
      </c>
      <c r="B126">
        <v>2023</v>
      </c>
      <c r="C126" s="2" t="s">
        <v>53</v>
      </c>
      <c r="D126">
        <v>17</v>
      </c>
      <c r="E126" t="s">
        <v>54</v>
      </c>
      <c r="F126" t="s">
        <v>110</v>
      </c>
      <c r="G126">
        <v>115</v>
      </c>
      <c r="H126" t="s">
        <v>20</v>
      </c>
      <c r="I126">
        <v>1</v>
      </c>
      <c r="J126" s="4" t="s">
        <v>32</v>
      </c>
      <c r="K126" s="4">
        <v>10</v>
      </c>
      <c r="L126" s="4">
        <v>1</v>
      </c>
      <c r="M126" s="3" t="str">
        <f>VLOOKUP(J126,[1]Species!$A$2:$K$183,3,FALSE)</f>
        <v>Sparisoma_aurofrenatum</v>
      </c>
      <c r="N126" t="str">
        <f>VLOOKUP(J126,[1]Species!$A$2:$K$183,2,FALSE)</f>
        <v>parrotfish</v>
      </c>
      <c r="O126" t="str">
        <f>VLOOKUP(J126,[1]Species!$A$2:$K$183,5,FALSE)</f>
        <v>Scaridae</v>
      </c>
      <c r="P126" t="str">
        <f>VLOOKUP(J126,[1]Species!$A$2:$D$183,4,FALSE)</f>
        <v>Herbivore</v>
      </c>
      <c r="Q126">
        <f>VLOOKUP(J126,[1]Species!$A$2:$F$183,6,FALSE)</f>
        <v>1.17E-2</v>
      </c>
      <c r="R126">
        <f>VLOOKUP(J126,[1]Species!$A$2:$G$174,7, FALSE)</f>
        <v>3.15</v>
      </c>
      <c r="S126">
        <f t="shared" si="2"/>
        <v>16.526689272086227</v>
      </c>
      <c r="T126">
        <f t="shared" si="3"/>
        <v>1.6666666666666666E-2</v>
      </c>
    </row>
    <row r="127" spans="1:20" x14ac:dyDescent="0.2">
      <c r="A127" s="1">
        <v>45063</v>
      </c>
      <c r="B127">
        <v>2023</v>
      </c>
      <c r="C127" s="2" t="s">
        <v>53</v>
      </c>
      <c r="D127">
        <v>17</v>
      </c>
      <c r="E127" t="s">
        <v>54</v>
      </c>
      <c r="F127" t="s">
        <v>110</v>
      </c>
      <c r="G127">
        <v>115</v>
      </c>
      <c r="H127" t="s">
        <v>20</v>
      </c>
      <c r="I127">
        <v>1</v>
      </c>
      <c r="J127" s="4" t="s">
        <v>32</v>
      </c>
      <c r="K127" s="4">
        <v>20</v>
      </c>
      <c r="L127" s="4">
        <v>1</v>
      </c>
      <c r="M127" s="3" t="str">
        <f>VLOOKUP(J127,[1]Species!$A$2:$K$183,3,FALSE)</f>
        <v>Sparisoma_aurofrenatum</v>
      </c>
      <c r="N127" t="str">
        <f>VLOOKUP(J127,[1]Species!$A$2:$K$183,2,FALSE)</f>
        <v>parrotfish</v>
      </c>
      <c r="O127" t="str">
        <f>VLOOKUP(J127,[1]Species!$A$2:$K$183,5,FALSE)</f>
        <v>Scaridae</v>
      </c>
      <c r="P127" t="str">
        <f>VLOOKUP(J127,[1]Species!$A$2:$D$183,4,FALSE)</f>
        <v>Herbivore</v>
      </c>
      <c r="Q127">
        <f>VLOOKUP(J127,[1]Species!$A$2:$F$183,6,FALSE)</f>
        <v>1.17E-2</v>
      </c>
      <c r="R127">
        <f>VLOOKUP(J127,[1]Species!$A$2:$G$174,7, FALSE)</f>
        <v>3.15</v>
      </c>
      <c r="S127">
        <f t="shared" si="2"/>
        <v>146.70007912526424</v>
      </c>
      <c r="T127">
        <f t="shared" si="3"/>
        <v>1.6666666666666666E-2</v>
      </c>
    </row>
    <row r="128" spans="1:20" x14ac:dyDescent="0.2">
      <c r="A128" s="1">
        <v>45063</v>
      </c>
      <c r="B128">
        <v>2023</v>
      </c>
      <c r="C128" s="2" t="s">
        <v>53</v>
      </c>
      <c r="D128">
        <v>17</v>
      </c>
      <c r="E128" t="s">
        <v>54</v>
      </c>
      <c r="F128" t="s">
        <v>110</v>
      </c>
      <c r="G128">
        <v>115</v>
      </c>
      <c r="H128" t="s">
        <v>20</v>
      </c>
      <c r="I128">
        <v>1</v>
      </c>
      <c r="J128" s="4" t="s">
        <v>32</v>
      </c>
      <c r="K128" s="4">
        <v>30</v>
      </c>
      <c r="L128" s="4">
        <v>3</v>
      </c>
      <c r="M128" s="3" t="str">
        <f>VLOOKUP(J128,[1]Species!$A$2:$K$183,3,FALSE)</f>
        <v>Sparisoma_aurofrenatum</v>
      </c>
      <c r="N128" t="str">
        <f>VLOOKUP(J128,[1]Species!$A$2:$K$183,2,FALSE)</f>
        <v>parrotfish</v>
      </c>
      <c r="O128" t="str">
        <f>VLOOKUP(J128,[1]Species!$A$2:$K$183,5,FALSE)</f>
        <v>Scaridae</v>
      </c>
      <c r="P128" t="str">
        <f>VLOOKUP(J128,[1]Species!$A$2:$D$183,4,FALSE)</f>
        <v>Herbivore</v>
      </c>
      <c r="Q128">
        <f>VLOOKUP(J128,[1]Species!$A$2:$F$183,6,FALSE)</f>
        <v>1.17E-2</v>
      </c>
      <c r="R128">
        <f>VLOOKUP(J128,[1]Species!$A$2:$G$174,7, FALSE)</f>
        <v>3.15</v>
      </c>
      <c r="S128">
        <f t="shared" si="2"/>
        <v>1578.4799464331259</v>
      </c>
      <c r="T128">
        <f t="shared" si="3"/>
        <v>0.05</v>
      </c>
    </row>
    <row r="129" spans="1:20" x14ac:dyDescent="0.2">
      <c r="A129" s="1">
        <v>45063</v>
      </c>
      <c r="B129">
        <v>2023</v>
      </c>
      <c r="C129" s="2" t="s">
        <v>53</v>
      </c>
      <c r="D129">
        <v>17</v>
      </c>
      <c r="E129" t="s">
        <v>54</v>
      </c>
      <c r="F129" t="s">
        <v>110</v>
      </c>
      <c r="G129">
        <v>115</v>
      </c>
      <c r="H129" t="s">
        <v>20</v>
      </c>
      <c r="I129">
        <v>1</v>
      </c>
      <c r="J129" s="4" t="s">
        <v>60</v>
      </c>
      <c r="K129" s="4">
        <v>30</v>
      </c>
      <c r="L129" s="4">
        <v>1</v>
      </c>
      <c r="M129" s="3" t="str">
        <f>VLOOKUP(J129,[1]Species!$A$2:$K$183,3,FALSE)</f>
        <v>Sparisoma_aurofrenatum</v>
      </c>
      <c r="N129" t="str">
        <f>VLOOKUP(J129,[1]Species!$A$2:$K$183,2,FALSE)</f>
        <v>parrotfish</v>
      </c>
      <c r="O129" t="str">
        <f>VLOOKUP(J129,[1]Species!$A$2:$K$183,5,FALSE)</f>
        <v>Scaridae</v>
      </c>
      <c r="P129" t="str">
        <f>VLOOKUP(J129,[1]Species!$A$2:$D$183,4,FALSE)</f>
        <v>Herbivore</v>
      </c>
      <c r="Q129">
        <f>VLOOKUP(J129,[1]Species!$A$2:$F$183,6,FALSE)</f>
        <v>1.17E-2</v>
      </c>
      <c r="R129">
        <f>VLOOKUP(J129,[1]Species!$A$2:$G$174,7, FALSE)</f>
        <v>3.15</v>
      </c>
      <c r="S129">
        <f t="shared" si="2"/>
        <v>526.15998214437525</v>
      </c>
      <c r="T129">
        <f t="shared" si="3"/>
        <v>1.6666666666666666E-2</v>
      </c>
    </row>
    <row r="130" spans="1:20" x14ac:dyDescent="0.2">
      <c r="A130" s="1">
        <v>45063</v>
      </c>
      <c r="B130">
        <v>2023</v>
      </c>
      <c r="C130" s="2" t="s">
        <v>53</v>
      </c>
      <c r="D130">
        <v>17</v>
      </c>
      <c r="E130" t="s">
        <v>54</v>
      </c>
      <c r="F130" t="s">
        <v>110</v>
      </c>
      <c r="G130">
        <v>115</v>
      </c>
      <c r="H130" t="s">
        <v>20</v>
      </c>
      <c r="I130">
        <v>1</v>
      </c>
      <c r="J130" s="4" t="s">
        <v>27</v>
      </c>
      <c r="K130" s="4">
        <v>30</v>
      </c>
      <c r="L130" s="4">
        <v>6</v>
      </c>
      <c r="M130" s="3" t="str">
        <f>VLOOKUP(J130,[1]Species!$A$2:$K$183,3,FALSE)</f>
        <v>Caranx_ruber</v>
      </c>
      <c r="N130" t="str">
        <f>VLOOKUP(J130,[1]Species!$A$2:$K$183,2,FALSE)</f>
        <v>jack</v>
      </c>
      <c r="O130" t="str">
        <f>VLOOKUP(J130,[1]Species!$A$2:$K$183,5,FALSE)</f>
        <v>Carangidae</v>
      </c>
      <c r="P130" t="str">
        <f>VLOOKUP(J130,[1]Species!$A$2:$D$183,4,FALSE)</f>
        <v>Invertivore</v>
      </c>
      <c r="Q130">
        <f>VLOOKUP(J130,[1]Species!$A$2:$F$183,6,FALSE)</f>
        <v>1.5800000000000002E-2</v>
      </c>
      <c r="R130">
        <f>VLOOKUP(J130,[1]Species!$A$2:$G$174,7, FALSE)</f>
        <v>2.99</v>
      </c>
      <c r="S130">
        <f t="shared" ref="S130:S193" si="4">(Q130*K130^R130)*L130</f>
        <v>2474.0067997890724</v>
      </c>
      <c r="T130">
        <f t="shared" si="3"/>
        <v>0.1</v>
      </c>
    </row>
    <row r="131" spans="1:20" x14ac:dyDescent="0.2">
      <c r="A131" s="1">
        <v>45063</v>
      </c>
      <c r="B131">
        <v>2023</v>
      </c>
      <c r="C131" s="2" t="s">
        <v>53</v>
      </c>
      <c r="D131">
        <v>17</v>
      </c>
      <c r="E131" t="s">
        <v>54</v>
      </c>
      <c r="F131" t="s">
        <v>110</v>
      </c>
      <c r="G131">
        <v>115</v>
      </c>
      <c r="H131" t="s">
        <v>20</v>
      </c>
      <c r="I131">
        <v>1</v>
      </c>
      <c r="J131" s="4" t="s">
        <v>36</v>
      </c>
      <c r="K131" s="4">
        <v>30</v>
      </c>
      <c r="L131" s="4">
        <v>20</v>
      </c>
      <c r="M131" s="3" t="str">
        <f>VLOOKUP(J131,[1]Species!$A$2:$K$183,3,FALSE)</f>
        <v>Canthidermis_sufflamen</v>
      </c>
      <c r="N131" t="str">
        <f>VLOOKUP(J131,[1]Species!$A$2:$K$183,2,FALSE)</f>
        <v>triggerfish</v>
      </c>
      <c r="O131" t="str">
        <f>VLOOKUP(J131,[1]Species!$A$2:$K$183,5,FALSE)</f>
        <v>Balistidae</v>
      </c>
      <c r="P131" t="str">
        <f>VLOOKUP(J131,[1]Species!$A$2:$D$183,4,FALSE)</f>
        <v>Planktivore</v>
      </c>
      <c r="Q131">
        <f>VLOOKUP(J131,[1]Species!$A$2:$F$183,6,FALSE)</f>
        <v>4.2700000000000002E-2</v>
      </c>
      <c r="R131">
        <f>VLOOKUP(J131,[1]Species!$A$2:$G$174,7, FALSE)</f>
        <v>2.84</v>
      </c>
      <c r="S131">
        <f t="shared" si="4"/>
        <v>13380.804764899611</v>
      </c>
      <c r="T131">
        <f t="shared" ref="T131:T194" si="5">L131/60</f>
        <v>0.33333333333333331</v>
      </c>
    </row>
    <row r="132" spans="1:20" x14ac:dyDescent="0.2">
      <c r="A132" s="1">
        <v>45063</v>
      </c>
      <c r="B132">
        <v>2023</v>
      </c>
      <c r="C132" s="2" t="s">
        <v>53</v>
      </c>
      <c r="D132">
        <v>17</v>
      </c>
      <c r="E132" t="s">
        <v>54</v>
      </c>
      <c r="F132" t="s">
        <v>110</v>
      </c>
      <c r="G132">
        <v>115</v>
      </c>
      <c r="H132" t="s">
        <v>20</v>
      </c>
      <c r="I132">
        <v>1</v>
      </c>
      <c r="J132" s="4" t="s">
        <v>46</v>
      </c>
      <c r="K132" s="4">
        <v>40</v>
      </c>
      <c r="L132" s="4">
        <v>1</v>
      </c>
      <c r="M132" s="3" t="str">
        <f>VLOOKUP(J132,[1]Species!$A$2:$K$183,3,FALSE)</f>
        <v>Lutjanus_analis</v>
      </c>
      <c r="N132" t="str">
        <f>VLOOKUP(J132,[1]Species!$A$2:$K$183,2,FALSE)</f>
        <v>snapper</v>
      </c>
      <c r="O132" t="str">
        <f>VLOOKUP(J132,[1]Species!$A$2:$K$183,5,FALSE)</f>
        <v>Lutjanidae</v>
      </c>
      <c r="P132" t="str">
        <f>VLOOKUP(J132,[1]Species!$A$2:$D$183,4,FALSE)</f>
        <v>Macrocarnivore</v>
      </c>
      <c r="Q132">
        <f>VLOOKUP(J132,[1]Species!$A$2:$F$183,6,FALSE)</f>
        <v>1.5100000000000001E-2</v>
      </c>
      <c r="R132">
        <f>VLOOKUP(J132,[1]Species!$A$2:$G$174,7, FALSE)</f>
        <v>3.03</v>
      </c>
      <c r="S132">
        <f t="shared" si="4"/>
        <v>1079.4902422807113</v>
      </c>
      <c r="T132">
        <f t="shared" si="5"/>
        <v>1.6666666666666666E-2</v>
      </c>
    </row>
    <row r="133" spans="1:20" x14ac:dyDescent="0.2">
      <c r="A133" s="1">
        <v>45063</v>
      </c>
      <c r="B133">
        <v>2023</v>
      </c>
      <c r="C133" s="2" t="s">
        <v>53</v>
      </c>
      <c r="D133">
        <v>17</v>
      </c>
      <c r="E133" t="s">
        <v>54</v>
      </c>
      <c r="F133" t="s">
        <v>110</v>
      </c>
      <c r="G133">
        <v>115</v>
      </c>
      <c r="H133" t="s">
        <v>20</v>
      </c>
      <c r="I133">
        <v>1</v>
      </c>
      <c r="J133" s="4" t="s">
        <v>61</v>
      </c>
      <c r="K133" s="4">
        <v>30</v>
      </c>
      <c r="L133" s="4">
        <v>1</v>
      </c>
      <c r="M133" s="3" t="str">
        <f>VLOOKUP(J133,[1]Species!$A$2:$K$183,3,FALSE)</f>
        <v>Ocyurus_chrysurus</v>
      </c>
      <c r="N133" t="str">
        <f>VLOOKUP(J133,[1]Species!$A$2:$K$183,2,FALSE)</f>
        <v>snapper</v>
      </c>
      <c r="O133" t="str">
        <f>VLOOKUP(J133,[1]Species!$A$2:$K$183,5,FALSE)</f>
        <v>Lutjanidae</v>
      </c>
      <c r="P133" t="str">
        <f>VLOOKUP(J133,[1]Species!$A$2:$D$183,4,FALSE)</f>
        <v>Macrocarnivore</v>
      </c>
      <c r="Q133">
        <f>VLOOKUP(J133,[1]Species!$A$2:$F$183,6,FALSE)</f>
        <v>2.9499999999999998E-2</v>
      </c>
      <c r="R133">
        <f>VLOOKUP(J133,[1]Species!$A$2:$G$174,7, FALSE)</f>
        <v>2.79</v>
      </c>
      <c r="S133">
        <f t="shared" si="4"/>
        <v>389.93329233583677</v>
      </c>
      <c r="T133">
        <f t="shared" si="5"/>
        <v>1.6666666666666666E-2</v>
      </c>
    </row>
    <row r="134" spans="1:20" x14ac:dyDescent="0.2">
      <c r="A134" s="1">
        <v>45063</v>
      </c>
      <c r="B134">
        <v>2023</v>
      </c>
      <c r="C134" s="2" t="s">
        <v>53</v>
      </c>
      <c r="D134">
        <v>17</v>
      </c>
      <c r="E134" t="s">
        <v>54</v>
      </c>
      <c r="F134" t="s">
        <v>110</v>
      </c>
      <c r="G134">
        <v>115</v>
      </c>
      <c r="H134" t="s">
        <v>20</v>
      </c>
      <c r="I134">
        <v>1</v>
      </c>
      <c r="J134" s="4" t="s">
        <v>34</v>
      </c>
      <c r="K134" s="4">
        <v>5</v>
      </c>
      <c r="L134" s="4">
        <v>3</v>
      </c>
      <c r="M134" s="3" t="str">
        <f>VLOOKUP(J134,[1]Species!$A$2:$K$183,3,FALSE)</f>
        <v>Halochoeres_garnoti</v>
      </c>
      <c r="N134" t="str">
        <f>VLOOKUP(J134,[1]Species!$A$2:$K$183,2,FALSE)</f>
        <v>wrasse</v>
      </c>
      <c r="O134" t="str">
        <f>VLOOKUP(J134,[1]Species!$A$2:$K$183,5,FALSE)</f>
        <v>Labridae</v>
      </c>
      <c r="P134" t="str">
        <f>VLOOKUP(J134,[1]Species!$A$2:$D$183,4,FALSE)</f>
        <v>Invertivore</v>
      </c>
      <c r="Q134">
        <f>VLOOKUP(J134,[1]Species!$A$2:$F$183,6,FALSE)</f>
        <v>0.01</v>
      </c>
      <c r="R134">
        <f>VLOOKUP(J134,[1]Species!$A$2:$G$174,7, FALSE)</f>
        <v>3.14</v>
      </c>
      <c r="S134">
        <f t="shared" si="4"/>
        <v>4.6977193568456626</v>
      </c>
      <c r="T134">
        <f t="shared" si="5"/>
        <v>0.05</v>
      </c>
    </row>
    <row r="135" spans="1:20" x14ac:dyDescent="0.2">
      <c r="A135" s="1">
        <v>45063</v>
      </c>
      <c r="B135">
        <v>2023</v>
      </c>
      <c r="C135" s="2" t="s">
        <v>53</v>
      </c>
      <c r="D135">
        <v>17</v>
      </c>
      <c r="E135" t="s">
        <v>54</v>
      </c>
      <c r="F135" t="s">
        <v>110</v>
      </c>
      <c r="G135">
        <v>115</v>
      </c>
      <c r="H135" t="s">
        <v>20</v>
      </c>
      <c r="I135">
        <v>1</v>
      </c>
      <c r="J135" s="4" t="s">
        <v>62</v>
      </c>
      <c r="K135" s="4">
        <v>10</v>
      </c>
      <c r="L135" s="4">
        <v>2</v>
      </c>
      <c r="M135" s="3" t="str">
        <f>VLOOKUP(J135,[1]Species!$A$2:$K$183,3,FALSE)</f>
        <v>Chaetodon_capistratus</v>
      </c>
      <c r="N135" t="str">
        <f>VLOOKUP(J135,[1]Species!$A$2:$K$183,2,FALSE)</f>
        <v>butterflyfish</v>
      </c>
      <c r="O135" t="str">
        <f>VLOOKUP(J135,[1]Species!$A$2:$K$183,5,FALSE)</f>
        <v>Chaetodontidae</v>
      </c>
      <c r="P135" t="str">
        <f>VLOOKUP(J135,[1]Species!$A$2:$D$183,4,FALSE)</f>
        <v>Invertivore</v>
      </c>
      <c r="Q135">
        <f>VLOOKUP(J135,[1]Species!$A$2:$F$183,6,FALSE)</f>
        <v>2.3400000000000001E-2</v>
      </c>
      <c r="R135">
        <f>VLOOKUP(J135,[1]Species!$A$2:$G$174,7, FALSE)</f>
        <v>3.19</v>
      </c>
      <c r="S135">
        <f t="shared" si="4"/>
        <v>72.484617765104176</v>
      </c>
      <c r="T135">
        <f t="shared" si="5"/>
        <v>3.3333333333333333E-2</v>
      </c>
    </row>
    <row r="136" spans="1:20" x14ac:dyDescent="0.2">
      <c r="A136" s="1">
        <v>45063</v>
      </c>
      <c r="B136">
        <v>2023</v>
      </c>
      <c r="C136" s="2" t="s">
        <v>53</v>
      </c>
      <c r="D136">
        <v>17</v>
      </c>
      <c r="E136" t="s">
        <v>54</v>
      </c>
      <c r="F136" t="s">
        <v>110</v>
      </c>
      <c r="G136">
        <v>115</v>
      </c>
      <c r="H136" t="s">
        <v>20</v>
      </c>
      <c r="I136">
        <v>1</v>
      </c>
      <c r="J136" s="4" t="s">
        <v>63</v>
      </c>
      <c r="K136" s="4">
        <v>20</v>
      </c>
      <c r="L136" s="4">
        <v>1</v>
      </c>
      <c r="M136" s="3" t="str">
        <f>VLOOKUP(J136,[1]Species!$A$2:$K$183,3,FALSE)</f>
        <v>Cephalopholis_cruentata</v>
      </c>
      <c r="N136" t="str">
        <f>VLOOKUP(J136,[1]Species!$A$2:$K$183,2,FALSE)</f>
        <v>grouper</v>
      </c>
      <c r="O136" t="str">
        <f>VLOOKUP(J136,[1]Species!$A$2:$K$183,5,FALSE)</f>
        <v>Serranidae</v>
      </c>
      <c r="P136" t="str">
        <f>VLOOKUP(J136,[1]Species!$A$2:$D$183,4,FALSE)</f>
        <v>Macrocarnivore</v>
      </c>
      <c r="Q136">
        <f>VLOOKUP(J136,[1]Species!$A$2:$F$183,6,FALSE)</f>
        <v>1.0999999999999999E-2</v>
      </c>
      <c r="R136">
        <f>VLOOKUP(J136,[1]Species!$A$2:$G$174,7, FALSE)</f>
        <v>3.11</v>
      </c>
      <c r="S136">
        <f t="shared" si="4"/>
        <v>122.34774568292309</v>
      </c>
      <c r="T136">
        <f t="shared" si="5"/>
        <v>1.6666666666666666E-2</v>
      </c>
    </row>
    <row r="137" spans="1:20" x14ac:dyDescent="0.2">
      <c r="A137" s="1">
        <v>45063</v>
      </c>
      <c r="B137">
        <v>2023</v>
      </c>
      <c r="C137" s="2" t="s">
        <v>53</v>
      </c>
      <c r="D137">
        <v>17</v>
      </c>
      <c r="E137" t="s">
        <v>54</v>
      </c>
      <c r="F137" t="s">
        <v>110</v>
      </c>
      <c r="G137">
        <v>115</v>
      </c>
      <c r="H137" t="s">
        <v>20</v>
      </c>
      <c r="I137">
        <v>1</v>
      </c>
      <c r="J137" s="4" t="s">
        <v>30</v>
      </c>
      <c r="K137" s="4">
        <v>30</v>
      </c>
      <c r="L137" s="4">
        <v>3</v>
      </c>
      <c r="M137" s="3" t="str">
        <f>VLOOKUP(J137,[1]Species!$A$2:$K$183,3,FALSE)</f>
        <v>Acanthurus_coeruleus</v>
      </c>
      <c r="N137" t="str">
        <f>VLOOKUP(J137,[1]Species!$A$2:$K$183,2,FALSE)</f>
        <v>surgeonfish</v>
      </c>
      <c r="O137" t="str">
        <f>VLOOKUP(J137,[1]Species!$A$2:$K$183,5,FALSE)</f>
        <v>Acanthuridae</v>
      </c>
      <c r="P137" t="str">
        <f>VLOOKUP(J137,[1]Species!$A$2:$D$183,4,FALSE)</f>
        <v>Omnivore</v>
      </c>
      <c r="Q137">
        <f>VLOOKUP(J137,[1]Species!$A$2:$F$183,6,FALSE)</f>
        <v>3.2399999999999998E-2</v>
      </c>
      <c r="R137">
        <f>VLOOKUP(J137,[1]Species!$A$2:$G$174,7, FALSE)</f>
        <v>2.95</v>
      </c>
      <c r="S137">
        <f t="shared" si="4"/>
        <v>2213.9813916717412</v>
      </c>
      <c r="T137">
        <f t="shared" si="5"/>
        <v>0.05</v>
      </c>
    </row>
    <row r="138" spans="1:20" x14ac:dyDescent="0.2">
      <c r="A138" s="1">
        <v>45063</v>
      </c>
      <c r="B138">
        <v>2023</v>
      </c>
      <c r="C138" s="2" t="s">
        <v>53</v>
      </c>
      <c r="D138">
        <v>17</v>
      </c>
      <c r="E138" t="s">
        <v>54</v>
      </c>
      <c r="F138" t="s">
        <v>110</v>
      </c>
      <c r="G138">
        <v>115</v>
      </c>
      <c r="H138" t="s">
        <v>20</v>
      </c>
      <c r="I138">
        <v>1</v>
      </c>
      <c r="J138" s="4" t="s">
        <v>64</v>
      </c>
      <c r="K138" s="4">
        <v>30</v>
      </c>
      <c r="L138" s="4">
        <v>1</v>
      </c>
      <c r="M138" s="3" t="str">
        <f>VLOOKUP(J138,[1]Species!$A$2:$K$183,3,FALSE)</f>
        <v>Lutjanus_griseus</v>
      </c>
      <c r="N138" t="str">
        <f>VLOOKUP(J138,[1]Species!$A$2:$K$183,2,FALSE)</f>
        <v>snapper</v>
      </c>
      <c r="O138" t="str">
        <f>VLOOKUP(J138,[1]Species!$A$2:$K$183,5,FALSE)</f>
        <v>Lutjanidae</v>
      </c>
      <c r="P138" t="str">
        <f>VLOOKUP(J138,[1]Species!$A$2:$D$183,4,FALSE)</f>
        <v>Macrocarnivore</v>
      </c>
      <c r="Q138">
        <f>VLOOKUP(J138,[1]Species!$A$2:$F$183,6,FALSE)</f>
        <v>2.1399999999999999E-2</v>
      </c>
      <c r="R138">
        <f>VLOOKUP(J138,[1]Species!$A$2:$G$174,7, FALSE)</f>
        <v>2.93</v>
      </c>
      <c r="S138">
        <f t="shared" si="4"/>
        <v>455.38534441009762</v>
      </c>
      <c r="T138">
        <f t="shared" si="5"/>
        <v>1.6666666666666666E-2</v>
      </c>
    </row>
    <row r="139" spans="1:20" x14ac:dyDescent="0.2">
      <c r="A139" s="1">
        <v>45063</v>
      </c>
      <c r="B139">
        <v>2023</v>
      </c>
      <c r="C139" s="2" t="s">
        <v>53</v>
      </c>
      <c r="D139">
        <v>17</v>
      </c>
      <c r="E139" t="s">
        <v>54</v>
      </c>
      <c r="F139" t="s">
        <v>110</v>
      </c>
      <c r="G139">
        <v>115</v>
      </c>
      <c r="H139" t="s">
        <v>20</v>
      </c>
      <c r="I139">
        <v>1</v>
      </c>
      <c r="J139" s="4" t="s">
        <v>33</v>
      </c>
      <c r="K139" s="4">
        <v>30</v>
      </c>
      <c r="L139" s="4">
        <v>2</v>
      </c>
      <c r="M139" s="3" t="str">
        <f>VLOOKUP(J139,[1]Species!$A$2:$K$183,3,FALSE)</f>
        <v>Holocentrus_adscensionis</v>
      </c>
      <c r="N139" t="str">
        <f>VLOOKUP(J139,[1]Species!$A$2:$K$183,2,FALSE)</f>
        <v>squirrelfish</v>
      </c>
      <c r="O139" t="str">
        <f>VLOOKUP(J139,[1]Species!$A$2:$K$183,5,FALSE)</f>
        <v>Holocentridae</v>
      </c>
      <c r="P139" t="str">
        <f>VLOOKUP(J139,[1]Species!$A$2:$D$183,4,FALSE)</f>
        <v>Invertivore</v>
      </c>
      <c r="Q139">
        <f>VLOOKUP(J139,[1]Species!$A$2:$F$183,6,FALSE)</f>
        <v>2.29E-2</v>
      </c>
      <c r="R139">
        <f>VLOOKUP(J139,[1]Species!$A$2:$G$174,7, FALSE)</f>
        <v>2.86</v>
      </c>
      <c r="S139">
        <f t="shared" si="4"/>
        <v>768.12564781498111</v>
      </c>
      <c r="T139">
        <f t="shared" si="5"/>
        <v>3.3333333333333333E-2</v>
      </c>
    </row>
    <row r="140" spans="1:20" x14ac:dyDescent="0.2">
      <c r="A140" s="1">
        <v>45063</v>
      </c>
      <c r="B140">
        <v>2023</v>
      </c>
      <c r="C140" s="2" t="s">
        <v>53</v>
      </c>
      <c r="D140">
        <v>17</v>
      </c>
      <c r="E140" t="s">
        <v>54</v>
      </c>
      <c r="F140" t="s">
        <v>110</v>
      </c>
      <c r="G140">
        <v>115</v>
      </c>
      <c r="H140" t="s">
        <v>20</v>
      </c>
      <c r="I140">
        <v>1</v>
      </c>
      <c r="J140" s="4" t="s">
        <v>33</v>
      </c>
      <c r="K140" s="4">
        <v>40</v>
      </c>
      <c r="L140" s="4">
        <v>1</v>
      </c>
      <c r="M140" s="3" t="str">
        <f>VLOOKUP(J140,[1]Species!$A$2:$K$183,3,FALSE)</f>
        <v>Holocentrus_adscensionis</v>
      </c>
      <c r="N140" t="str">
        <f>VLOOKUP(J140,[1]Species!$A$2:$K$183,2,FALSE)</f>
        <v>squirrelfish</v>
      </c>
      <c r="O140" t="str">
        <f>VLOOKUP(J140,[1]Species!$A$2:$K$183,5,FALSE)</f>
        <v>Holocentridae</v>
      </c>
      <c r="P140" t="str">
        <f>VLOOKUP(J140,[1]Species!$A$2:$D$183,4,FALSE)</f>
        <v>Invertivore</v>
      </c>
      <c r="Q140">
        <f>VLOOKUP(J140,[1]Species!$A$2:$F$183,6,FALSE)</f>
        <v>2.29E-2</v>
      </c>
      <c r="R140">
        <f>VLOOKUP(J140,[1]Species!$A$2:$G$174,7, FALSE)</f>
        <v>2.86</v>
      </c>
      <c r="S140">
        <f t="shared" si="4"/>
        <v>874.43404409902166</v>
      </c>
      <c r="T140">
        <f t="shared" si="5"/>
        <v>1.6666666666666666E-2</v>
      </c>
    </row>
    <row r="141" spans="1:20" x14ac:dyDescent="0.2">
      <c r="A141" s="1">
        <v>45063</v>
      </c>
      <c r="B141">
        <v>2023</v>
      </c>
      <c r="C141" s="2" t="s">
        <v>53</v>
      </c>
      <c r="D141">
        <v>17</v>
      </c>
      <c r="E141" t="s">
        <v>54</v>
      </c>
      <c r="F141" t="s">
        <v>110</v>
      </c>
      <c r="G141">
        <v>115</v>
      </c>
      <c r="H141" t="s">
        <v>20</v>
      </c>
      <c r="I141">
        <v>1</v>
      </c>
      <c r="J141" s="4" t="s">
        <v>65</v>
      </c>
      <c r="K141" s="4">
        <v>40</v>
      </c>
      <c r="L141" s="4">
        <v>1</v>
      </c>
      <c r="M141" s="3" t="str">
        <f>VLOOKUP(J141,[1]Species!$A$2:$K$183,3,FALSE)</f>
        <v>Sparisoma_viride</v>
      </c>
      <c r="N141" t="str">
        <f>VLOOKUP(J141,[1]Species!$A$2:$K$183,2,FALSE)</f>
        <v>parrotfish</v>
      </c>
      <c r="O141" t="str">
        <f>VLOOKUP(J141,[1]Species!$A$2:$K$183,5,FALSE)</f>
        <v>Scaridae</v>
      </c>
      <c r="P141" t="str">
        <f>VLOOKUP(J141,[1]Species!$A$2:$D$183,4,FALSE)</f>
        <v>Herbivore</v>
      </c>
      <c r="Q141">
        <f>VLOOKUP(J141,[1]Species!$A$2:$F$183,6,FALSE)</f>
        <v>2.5700000000000001E-2</v>
      </c>
      <c r="R141">
        <f>VLOOKUP(J141,[1]Species!$A$2:$G$174,7, FALSE)</f>
        <v>2.93</v>
      </c>
      <c r="S141">
        <f t="shared" si="4"/>
        <v>1270.4831160726128</v>
      </c>
      <c r="T141">
        <f t="shared" si="5"/>
        <v>1.6666666666666666E-2</v>
      </c>
    </row>
    <row r="142" spans="1:20" x14ac:dyDescent="0.2">
      <c r="A142" s="1">
        <v>45063</v>
      </c>
      <c r="B142">
        <v>2023</v>
      </c>
      <c r="C142" s="2" t="s">
        <v>53</v>
      </c>
      <c r="D142">
        <v>17</v>
      </c>
      <c r="E142" t="s">
        <v>54</v>
      </c>
      <c r="F142" t="s">
        <v>110</v>
      </c>
      <c r="G142">
        <v>115</v>
      </c>
      <c r="H142" t="s">
        <v>20</v>
      </c>
      <c r="I142">
        <v>1</v>
      </c>
      <c r="J142" s="4" t="s">
        <v>24</v>
      </c>
      <c r="K142" s="4">
        <v>5</v>
      </c>
      <c r="L142" s="4">
        <v>13</v>
      </c>
      <c r="M142" s="3" t="str">
        <f>VLOOKUP(J142,[1]Species!$A$2:$K$183,3,FALSE)</f>
        <v>Thalassoma_bifasciatum</v>
      </c>
      <c r="N142" t="str">
        <f>VLOOKUP(J142,[1]Species!$A$2:$K$183,2,FALSE)</f>
        <v>wrasse</v>
      </c>
      <c r="O142" t="str">
        <f>VLOOKUP(J142,[1]Species!$A$2:$K$183,5,FALSE)</f>
        <v>Labridae</v>
      </c>
      <c r="P142" t="str">
        <f>VLOOKUP(J142,[1]Species!$A$2:$D$183,4,FALSE)</f>
        <v>Omnivore</v>
      </c>
      <c r="Q142">
        <f>VLOOKUP(J142,[1]Species!$A$2:$F$183,6,FALSE)</f>
        <v>1.0999999999999999E-2</v>
      </c>
      <c r="R142">
        <f>VLOOKUP(J142,[1]Species!$A$2:$G$174,7, FALSE)</f>
        <v>2.97</v>
      </c>
      <c r="S142">
        <f t="shared" si="4"/>
        <v>17.032443239992819</v>
      </c>
      <c r="T142">
        <f t="shared" si="5"/>
        <v>0.21666666666666667</v>
      </c>
    </row>
    <row r="143" spans="1:20" x14ac:dyDescent="0.2">
      <c r="A143" s="1">
        <v>45063</v>
      </c>
      <c r="B143">
        <v>2023</v>
      </c>
      <c r="C143" s="2" t="s">
        <v>53</v>
      </c>
      <c r="D143">
        <v>17</v>
      </c>
      <c r="E143" t="s">
        <v>54</v>
      </c>
      <c r="F143" t="s">
        <v>110</v>
      </c>
      <c r="G143">
        <v>115</v>
      </c>
      <c r="H143" t="s">
        <v>20</v>
      </c>
      <c r="I143">
        <v>1</v>
      </c>
      <c r="J143" s="4" t="s">
        <v>24</v>
      </c>
      <c r="K143" s="4">
        <v>10</v>
      </c>
      <c r="L143" s="4">
        <v>4</v>
      </c>
      <c r="M143" s="3" t="str">
        <f>VLOOKUP(J143,[1]Species!$A$2:$K$183,3,FALSE)</f>
        <v>Thalassoma_bifasciatum</v>
      </c>
      <c r="N143" t="str">
        <f>VLOOKUP(J143,[1]Species!$A$2:$K$183,2,FALSE)</f>
        <v>wrasse</v>
      </c>
      <c r="O143" t="str">
        <f>VLOOKUP(J143,[1]Species!$A$2:$K$183,5,FALSE)</f>
        <v>Labridae</v>
      </c>
      <c r="P143" t="str">
        <f>VLOOKUP(J143,[1]Species!$A$2:$D$183,4,FALSE)</f>
        <v>Omnivore</v>
      </c>
      <c r="Q143">
        <f>VLOOKUP(J143,[1]Species!$A$2:$F$183,6,FALSE)</f>
        <v>1.0999999999999999E-2</v>
      </c>
      <c r="R143">
        <f>VLOOKUP(J143,[1]Species!$A$2:$G$174,7, FALSE)</f>
        <v>2.97</v>
      </c>
      <c r="S143">
        <f t="shared" si="4"/>
        <v>41.063189235067647</v>
      </c>
      <c r="T143">
        <f t="shared" si="5"/>
        <v>6.6666666666666666E-2</v>
      </c>
    </row>
    <row r="144" spans="1:20" x14ac:dyDescent="0.2">
      <c r="A144" s="1">
        <v>45063</v>
      </c>
      <c r="B144">
        <v>2023</v>
      </c>
      <c r="C144" s="2" t="s">
        <v>53</v>
      </c>
      <c r="D144">
        <v>17</v>
      </c>
      <c r="E144" t="s">
        <v>54</v>
      </c>
      <c r="F144" t="s">
        <v>110</v>
      </c>
      <c r="G144">
        <v>115</v>
      </c>
      <c r="H144" t="s">
        <v>20</v>
      </c>
      <c r="I144">
        <v>1</v>
      </c>
      <c r="J144" s="4" t="s">
        <v>37</v>
      </c>
      <c r="K144" s="4">
        <v>30</v>
      </c>
      <c r="L144" s="4">
        <v>5</v>
      </c>
      <c r="M144" s="3" t="str">
        <f>VLOOKUP(J144,[1]Species!$A$2:$K$183,3,FALSE)</f>
        <v>Melichthys_niger</v>
      </c>
      <c r="N144" t="str">
        <f>VLOOKUP(J144,[1]Species!$A$2:$K$183,2,FALSE)</f>
        <v>triggerfish</v>
      </c>
      <c r="O144" t="str">
        <f>VLOOKUP(J144,[1]Species!$A$2:$K$183,5,FALSE)</f>
        <v>Balistidae</v>
      </c>
      <c r="P144" t="str">
        <f>VLOOKUP(J144,[1]Species!$A$2:$D$183,4,FALSE)</f>
        <v>Planktivore</v>
      </c>
      <c r="Q144">
        <f>VLOOKUP(J144,[1]Species!$A$2:$F$183,6,FALSE)</f>
        <v>2.5700000000000001E-2</v>
      </c>
      <c r="R144">
        <f>VLOOKUP(J144,[1]Species!$A$2:$G$174,7, FALSE)</f>
        <v>2.94</v>
      </c>
      <c r="S144">
        <f t="shared" si="4"/>
        <v>2829.0434428488265</v>
      </c>
      <c r="T144">
        <f t="shared" si="5"/>
        <v>8.3333333333333329E-2</v>
      </c>
    </row>
    <row r="145" spans="1:20" x14ac:dyDescent="0.2">
      <c r="A145" s="1">
        <v>45063</v>
      </c>
      <c r="B145">
        <v>2023</v>
      </c>
      <c r="C145" s="2" t="s">
        <v>53</v>
      </c>
      <c r="D145">
        <v>17</v>
      </c>
      <c r="E145" t="s">
        <v>54</v>
      </c>
      <c r="F145" t="s">
        <v>110</v>
      </c>
      <c r="G145">
        <v>115</v>
      </c>
      <c r="H145" t="s">
        <v>20</v>
      </c>
      <c r="I145">
        <v>1</v>
      </c>
      <c r="J145" s="4" t="s">
        <v>66</v>
      </c>
      <c r="K145" s="4">
        <v>30</v>
      </c>
      <c r="L145" s="4">
        <v>3</v>
      </c>
      <c r="M145" s="3" t="str">
        <f>VLOOKUP(J145,[1]Species!$A$2:$K$183,3,FALSE)</f>
        <v>Caranx_latus</v>
      </c>
      <c r="N145" t="str">
        <f>VLOOKUP(J145,[1]Species!$A$2:$K$183,2,FALSE)</f>
        <v>jack</v>
      </c>
      <c r="O145" t="str">
        <f>VLOOKUP(J145,[1]Species!$A$2:$K$183,5,FALSE)</f>
        <v>Carangidae</v>
      </c>
      <c r="P145" t="str">
        <f>VLOOKUP(J145,[1]Species!$A$2:$D$183,4,FALSE)</f>
        <v>Macrocarnivore</v>
      </c>
      <c r="Q145">
        <f>VLOOKUP(J145,[1]Species!$A$2:$F$183,6,FALSE)</f>
        <v>2.5700000000000001E-2</v>
      </c>
      <c r="R145">
        <f>VLOOKUP(J145,[1]Species!$A$2:$G$174,7, FALSE)</f>
        <v>2.86</v>
      </c>
      <c r="S145">
        <f t="shared" si="4"/>
        <v>1293.0674114963983</v>
      </c>
      <c r="T145">
        <f t="shared" si="5"/>
        <v>0.05</v>
      </c>
    </row>
    <row r="146" spans="1:20" x14ac:dyDescent="0.2">
      <c r="A146" s="1">
        <v>45063</v>
      </c>
      <c r="B146">
        <v>2023</v>
      </c>
      <c r="C146" s="2" t="s">
        <v>53</v>
      </c>
      <c r="D146">
        <v>17</v>
      </c>
      <c r="E146" t="s">
        <v>54</v>
      </c>
      <c r="F146" t="s">
        <v>110</v>
      </c>
      <c r="G146">
        <v>115</v>
      </c>
      <c r="H146" t="s">
        <v>20</v>
      </c>
      <c r="I146">
        <v>1</v>
      </c>
      <c r="J146" s="4" t="s">
        <v>49</v>
      </c>
      <c r="K146" s="4">
        <v>20</v>
      </c>
      <c r="L146" s="4">
        <v>1</v>
      </c>
      <c r="M146" s="3" t="str">
        <f>VLOOKUP(J146,[1]Species!$A$2:$K$183,3,FALSE)</f>
        <v>Holocanthus_tricolor</v>
      </c>
      <c r="N146" t="str">
        <f>VLOOKUP(J146,[1]Species!$A$2:$K$183,2,FALSE)</f>
        <v>angelfish</v>
      </c>
      <c r="O146" t="str">
        <f>VLOOKUP(J146,[1]Species!$A$2:$K$183,5,FALSE)</f>
        <v>Pomacanthidae</v>
      </c>
      <c r="P146" t="str">
        <f>VLOOKUP(J146,[1]Species!$A$2:$D$183,4,FALSE)</f>
        <v>Invertivore</v>
      </c>
      <c r="Q146">
        <f>VLOOKUP(J146,[1]Species!$A$2:$F$183,6,FALSE)</f>
        <v>3.3099999999999997E-2</v>
      </c>
      <c r="R146">
        <f>VLOOKUP(J146,[1]Species!$A$2:$G$174,7, FALSE)</f>
        <v>2.95</v>
      </c>
      <c r="S146">
        <f t="shared" si="4"/>
        <v>227.96411139104339</v>
      </c>
      <c r="T146">
        <f t="shared" si="5"/>
        <v>1.6666666666666666E-2</v>
      </c>
    </row>
    <row r="147" spans="1:20" x14ac:dyDescent="0.2">
      <c r="A147" s="1">
        <v>45063</v>
      </c>
      <c r="B147">
        <v>2023</v>
      </c>
      <c r="C147" s="2" t="s">
        <v>53</v>
      </c>
      <c r="D147">
        <v>17</v>
      </c>
      <c r="E147" t="s">
        <v>54</v>
      </c>
      <c r="F147" t="s">
        <v>110</v>
      </c>
      <c r="G147">
        <v>115</v>
      </c>
      <c r="H147" t="s">
        <v>20</v>
      </c>
      <c r="I147">
        <v>1</v>
      </c>
      <c r="J147" s="4" t="s">
        <v>67</v>
      </c>
      <c r="K147" s="4">
        <v>30</v>
      </c>
      <c r="L147" s="4">
        <v>1</v>
      </c>
      <c r="M147" s="3" t="str">
        <f>VLOOKUP(J147,[1]Species!$A$2:$K$183,3,FALSE)</f>
        <v>Cantherhines_macrocerus</v>
      </c>
      <c r="N147" t="str">
        <f>VLOOKUP(J147,[1]Species!$A$2:$K$183,2,FALSE)</f>
        <v>filefish</v>
      </c>
      <c r="O147" t="str">
        <f>VLOOKUP(J147,[1]Species!$A$2:$K$183,5,FALSE)</f>
        <v>Monacanthidae</v>
      </c>
      <c r="P147" t="str">
        <f>VLOOKUP(J147,[1]Species!$A$2:$D$183,4,FALSE)</f>
        <v>Omnivore</v>
      </c>
      <c r="Q147">
        <f>VLOOKUP(J147,[1]Species!$A$2:$F$183,6,FALSE)</f>
        <v>2.8799999999999999E-2</v>
      </c>
      <c r="R147">
        <f>VLOOKUP(J147,[1]Species!$A$2:$G$174,7, FALSE)</f>
        <v>2.94</v>
      </c>
      <c r="S147">
        <f t="shared" si="4"/>
        <v>634.05798563460075</v>
      </c>
      <c r="T147">
        <f t="shared" si="5"/>
        <v>1.6666666666666666E-2</v>
      </c>
    </row>
    <row r="148" spans="1:20" x14ac:dyDescent="0.2">
      <c r="A148" s="1">
        <v>45063</v>
      </c>
      <c r="B148">
        <v>2023</v>
      </c>
      <c r="C148" s="2" t="s">
        <v>53</v>
      </c>
      <c r="D148">
        <v>17</v>
      </c>
      <c r="E148" t="s">
        <v>54</v>
      </c>
      <c r="F148" t="s">
        <v>110</v>
      </c>
      <c r="G148">
        <v>115</v>
      </c>
      <c r="H148" t="s">
        <v>20</v>
      </c>
      <c r="I148">
        <v>2</v>
      </c>
      <c r="J148" s="4" t="s">
        <v>25</v>
      </c>
      <c r="K148" s="4">
        <v>5</v>
      </c>
      <c r="L148" s="4">
        <v>45</v>
      </c>
      <c r="M148" s="3" t="str">
        <f>VLOOKUP(J148,[1]Species!$A$2:$K$183,3,FALSE)</f>
        <v>Chromis_cyanea</v>
      </c>
      <c r="N148" t="str">
        <f>VLOOKUP(J148,[1]Species!$A$2:$K$183,2,FALSE)</f>
        <v>chromis</v>
      </c>
      <c r="O148" t="str">
        <f>VLOOKUP(J148,[1]Species!$A$2:$K$183,5,FALSE)</f>
        <v>Pomacentridae</v>
      </c>
      <c r="P148" t="str">
        <f>VLOOKUP(J148,[1]Species!$A$2:$D$183,4,FALSE)</f>
        <v>Planktivore</v>
      </c>
      <c r="Q148">
        <f>VLOOKUP(J148,[1]Species!$A$2:$F$183,6,FALSE)</f>
        <v>1.4789999999999999E-2</v>
      </c>
      <c r="R148">
        <f>VLOOKUP(J148,[1]Species!$A$2:$G$174,7, FALSE)</f>
        <v>2.99</v>
      </c>
      <c r="S148">
        <f t="shared" si="4"/>
        <v>81.865515472568646</v>
      </c>
      <c r="T148">
        <f t="shared" si="5"/>
        <v>0.75</v>
      </c>
    </row>
    <row r="149" spans="1:20" x14ac:dyDescent="0.2">
      <c r="A149" s="1">
        <v>45063</v>
      </c>
      <c r="B149">
        <v>2023</v>
      </c>
      <c r="C149" s="2" t="s">
        <v>53</v>
      </c>
      <c r="D149">
        <v>17</v>
      </c>
      <c r="E149" t="s">
        <v>54</v>
      </c>
      <c r="F149" t="s">
        <v>110</v>
      </c>
      <c r="G149">
        <v>115</v>
      </c>
      <c r="H149" t="s">
        <v>20</v>
      </c>
      <c r="I149">
        <v>2</v>
      </c>
      <c r="J149" s="4" t="s">
        <v>34</v>
      </c>
      <c r="K149" s="4">
        <v>5</v>
      </c>
      <c r="L149" s="4">
        <v>3</v>
      </c>
      <c r="M149" s="3" t="str">
        <f>VLOOKUP(J149,[1]Species!$A$2:$K$183,3,FALSE)</f>
        <v>Halochoeres_garnoti</v>
      </c>
      <c r="N149" t="str">
        <f>VLOOKUP(J149,[1]Species!$A$2:$K$183,2,FALSE)</f>
        <v>wrasse</v>
      </c>
      <c r="O149" t="str">
        <f>VLOOKUP(J149,[1]Species!$A$2:$K$183,5,FALSE)</f>
        <v>Labridae</v>
      </c>
      <c r="P149" t="str">
        <f>VLOOKUP(J149,[1]Species!$A$2:$D$183,4,FALSE)</f>
        <v>Invertivore</v>
      </c>
      <c r="Q149">
        <f>VLOOKUP(J149,[1]Species!$A$2:$F$183,6,FALSE)</f>
        <v>0.01</v>
      </c>
      <c r="R149">
        <f>VLOOKUP(J149,[1]Species!$A$2:$G$174,7, FALSE)</f>
        <v>3.14</v>
      </c>
      <c r="S149">
        <f t="shared" si="4"/>
        <v>4.6977193568456626</v>
      </c>
      <c r="T149">
        <f t="shared" si="5"/>
        <v>0.05</v>
      </c>
    </row>
    <row r="150" spans="1:20" x14ac:dyDescent="0.2">
      <c r="A150" s="1">
        <v>45063</v>
      </c>
      <c r="B150">
        <v>2023</v>
      </c>
      <c r="C150" s="2" t="s">
        <v>53</v>
      </c>
      <c r="D150">
        <v>17</v>
      </c>
      <c r="E150" t="s">
        <v>54</v>
      </c>
      <c r="F150" t="s">
        <v>110</v>
      </c>
      <c r="G150">
        <v>115</v>
      </c>
      <c r="H150" t="s">
        <v>20</v>
      </c>
      <c r="I150">
        <v>2</v>
      </c>
      <c r="J150" s="4" t="s">
        <v>34</v>
      </c>
      <c r="K150" s="4">
        <v>10</v>
      </c>
      <c r="L150" s="4">
        <v>2</v>
      </c>
      <c r="M150" s="3" t="str">
        <f>VLOOKUP(J150,[1]Species!$A$2:$K$183,3,FALSE)</f>
        <v>Halochoeres_garnoti</v>
      </c>
      <c r="N150" t="str">
        <f>VLOOKUP(J150,[1]Species!$A$2:$K$183,2,FALSE)</f>
        <v>wrasse</v>
      </c>
      <c r="O150" t="str">
        <f>VLOOKUP(J150,[1]Species!$A$2:$K$183,5,FALSE)</f>
        <v>Labridae</v>
      </c>
      <c r="P150" t="str">
        <f>VLOOKUP(J150,[1]Species!$A$2:$D$183,4,FALSE)</f>
        <v>Invertivore</v>
      </c>
      <c r="Q150">
        <f>VLOOKUP(J150,[1]Species!$A$2:$F$183,6,FALSE)</f>
        <v>0.01</v>
      </c>
      <c r="R150">
        <f>VLOOKUP(J150,[1]Species!$A$2:$G$174,7, FALSE)</f>
        <v>3.14</v>
      </c>
      <c r="S150">
        <f t="shared" si="4"/>
        <v>27.607685292057727</v>
      </c>
      <c r="T150">
        <f t="shared" si="5"/>
        <v>3.3333333333333333E-2</v>
      </c>
    </row>
    <row r="151" spans="1:20" x14ac:dyDescent="0.2">
      <c r="A151" s="1">
        <v>45063</v>
      </c>
      <c r="B151">
        <v>2023</v>
      </c>
      <c r="C151" s="2" t="s">
        <v>53</v>
      </c>
      <c r="D151">
        <v>17</v>
      </c>
      <c r="E151" t="s">
        <v>54</v>
      </c>
      <c r="F151" t="s">
        <v>110</v>
      </c>
      <c r="G151">
        <v>115</v>
      </c>
      <c r="H151" t="s">
        <v>20</v>
      </c>
      <c r="I151">
        <v>2</v>
      </c>
      <c r="J151" s="4" t="s">
        <v>34</v>
      </c>
      <c r="K151" s="4">
        <v>20</v>
      </c>
      <c r="L151" s="4">
        <v>2</v>
      </c>
      <c r="M151" s="3" t="str">
        <f>VLOOKUP(J151,[1]Species!$A$2:$K$183,3,FALSE)</f>
        <v>Halochoeres_garnoti</v>
      </c>
      <c r="N151" t="str">
        <f>VLOOKUP(J151,[1]Species!$A$2:$K$183,2,FALSE)</f>
        <v>wrasse</v>
      </c>
      <c r="O151" t="str">
        <f>VLOOKUP(J151,[1]Species!$A$2:$K$183,5,FALSE)</f>
        <v>Labridae</v>
      </c>
      <c r="P151" t="str">
        <f>VLOOKUP(J151,[1]Species!$A$2:$D$183,4,FALSE)</f>
        <v>Invertivore</v>
      </c>
      <c r="Q151">
        <f>VLOOKUP(J151,[1]Species!$A$2:$F$183,6,FALSE)</f>
        <v>0.01</v>
      </c>
      <c r="R151">
        <f>VLOOKUP(J151,[1]Species!$A$2:$G$174,7, FALSE)</f>
        <v>3.14</v>
      </c>
      <c r="S151">
        <f t="shared" si="4"/>
        <v>243.36839728663887</v>
      </c>
      <c r="T151">
        <f t="shared" si="5"/>
        <v>3.3333333333333333E-2</v>
      </c>
    </row>
    <row r="152" spans="1:20" x14ac:dyDescent="0.2">
      <c r="A152" s="1">
        <v>45063</v>
      </c>
      <c r="B152">
        <v>2023</v>
      </c>
      <c r="C152" s="2" t="s">
        <v>53</v>
      </c>
      <c r="D152">
        <v>17</v>
      </c>
      <c r="E152" t="s">
        <v>54</v>
      </c>
      <c r="F152" t="s">
        <v>110</v>
      </c>
      <c r="G152">
        <v>115</v>
      </c>
      <c r="H152" t="s">
        <v>20</v>
      </c>
      <c r="I152">
        <v>2</v>
      </c>
      <c r="J152" s="4" t="s">
        <v>21</v>
      </c>
      <c r="K152" s="4">
        <v>5</v>
      </c>
      <c r="L152" s="4">
        <v>50</v>
      </c>
      <c r="M152" s="3" t="str">
        <f>VLOOKUP(J152,[1]Species!$A$2:$K$183,3,FALSE)</f>
        <v>Stegastes_partitus</v>
      </c>
      <c r="N152" t="str">
        <f>VLOOKUP(J152,[1]Species!$A$2:$K$183,2,FALSE)</f>
        <v>damselfish</v>
      </c>
      <c r="O152" t="str">
        <f>VLOOKUP(J152,[1]Species!$A$2:$K$183,5,FALSE)</f>
        <v>Pomacentridae</v>
      </c>
      <c r="P152" t="str">
        <f>VLOOKUP(J152,[1]Species!$A$2:$D$183,4,FALSE)</f>
        <v>Omnivore</v>
      </c>
      <c r="Q152">
        <f>VLOOKUP(J152,[1]Species!$A$2:$F$183,6,FALSE)</f>
        <v>1.4789999999999999E-2</v>
      </c>
      <c r="R152">
        <f>VLOOKUP(J152,[1]Species!$A$2:$G$174,7, FALSE)</f>
        <v>3.01</v>
      </c>
      <c r="S152">
        <f t="shared" si="4"/>
        <v>93.93726065527332</v>
      </c>
      <c r="T152">
        <f t="shared" si="5"/>
        <v>0.83333333333333337</v>
      </c>
    </row>
    <row r="153" spans="1:20" x14ac:dyDescent="0.2">
      <c r="A153" s="1">
        <v>45063</v>
      </c>
      <c r="B153">
        <v>2023</v>
      </c>
      <c r="C153" s="2" t="s">
        <v>53</v>
      </c>
      <c r="D153">
        <v>17</v>
      </c>
      <c r="E153" t="s">
        <v>54</v>
      </c>
      <c r="F153" t="s">
        <v>110</v>
      </c>
      <c r="G153">
        <v>115</v>
      </c>
      <c r="H153" t="s">
        <v>20</v>
      </c>
      <c r="I153">
        <v>2</v>
      </c>
      <c r="J153" s="4" t="s">
        <v>42</v>
      </c>
      <c r="K153" s="4">
        <v>5</v>
      </c>
      <c r="L153" s="4">
        <v>55</v>
      </c>
      <c r="M153" s="3" t="str">
        <f>VLOOKUP(J153,[1]Species!$A$2:$K$183,3,FALSE)</f>
        <v>Chromis_insolata</v>
      </c>
      <c r="N153" t="str">
        <f>VLOOKUP(J153,[1]Species!$A$2:$K$183,2,FALSE)</f>
        <v>damselfish</v>
      </c>
      <c r="O153" t="str">
        <f>VLOOKUP(J153,[1]Species!$A$2:$K$183,5,FALSE)</f>
        <v>Pomacentridae</v>
      </c>
      <c r="P153" t="str">
        <f>VLOOKUP(J153,[1]Species!$A$2:$D$183,4,FALSE)</f>
        <v>Planktivore</v>
      </c>
      <c r="Q153">
        <f>VLOOKUP(J153,[1]Species!$A$2:$F$183,6,FALSE)</f>
        <v>1.259E-2</v>
      </c>
      <c r="R153">
        <f>VLOOKUP(J153,[1]Species!$A$2:$G$174,7, FALSE)</f>
        <v>3.03</v>
      </c>
      <c r="S153">
        <f t="shared" si="4"/>
        <v>90.837993525035259</v>
      </c>
      <c r="T153">
        <f t="shared" si="5"/>
        <v>0.91666666666666663</v>
      </c>
    </row>
    <row r="154" spans="1:20" x14ac:dyDescent="0.2">
      <c r="A154" s="1">
        <v>45063</v>
      </c>
      <c r="B154">
        <v>2023</v>
      </c>
      <c r="C154" s="2" t="s">
        <v>53</v>
      </c>
      <c r="D154">
        <v>17</v>
      </c>
      <c r="E154" t="s">
        <v>54</v>
      </c>
      <c r="F154" t="s">
        <v>110</v>
      </c>
      <c r="G154">
        <v>115</v>
      </c>
      <c r="H154" t="s">
        <v>20</v>
      </c>
      <c r="I154">
        <v>2</v>
      </c>
      <c r="J154" s="4" t="s">
        <v>42</v>
      </c>
      <c r="K154" s="4">
        <v>10</v>
      </c>
      <c r="L154" s="4">
        <v>20</v>
      </c>
      <c r="M154" s="3" t="str">
        <f>VLOOKUP(J154,[1]Species!$A$2:$K$183,3,FALSE)</f>
        <v>Chromis_insolata</v>
      </c>
      <c r="N154" t="str">
        <f>VLOOKUP(J154,[1]Species!$A$2:$K$183,2,FALSE)</f>
        <v>damselfish</v>
      </c>
      <c r="O154" t="str">
        <f>VLOOKUP(J154,[1]Species!$A$2:$K$183,5,FALSE)</f>
        <v>Pomacentridae</v>
      </c>
      <c r="P154" t="str">
        <f>VLOOKUP(J154,[1]Species!$A$2:$D$183,4,FALSE)</f>
        <v>Planktivore</v>
      </c>
      <c r="Q154">
        <f>VLOOKUP(J154,[1]Species!$A$2:$F$183,6,FALSE)</f>
        <v>1.259E-2</v>
      </c>
      <c r="R154">
        <f>VLOOKUP(J154,[1]Species!$A$2:$G$174,7, FALSE)</f>
        <v>3.03</v>
      </c>
      <c r="S154">
        <f t="shared" si="4"/>
        <v>269.80856105882941</v>
      </c>
      <c r="T154">
        <f t="shared" si="5"/>
        <v>0.33333333333333331</v>
      </c>
    </row>
    <row r="155" spans="1:20" x14ac:dyDescent="0.2">
      <c r="A155" s="1">
        <v>45063</v>
      </c>
      <c r="B155">
        <v>2023</v>
      </c>
      <c r="C155" s="2" t="s">
        <v>53</v>
      </c>
      <c r="D155">
        <v>17</v>
      </c>
      <c r="E155" t="s">
        <v>54</v>
      </c>
      <c r="F155" t="s">
        <v>110</v>
      </c>
      <c r="G155">
        <v>115</v>
      </c>
      <c r="H155" t="s">
        <v>20</v>
      </c>
      <c r="I155">
        <v>2</v>
      </c>
      <c r="J155" s="4" t="s">
        <v>24</v>
      </c>
      <c r="K155" s="4">
        <v>5</v>
      </c>
      <c r="L155" s="4">
        <v>5</v>
      </c>
      <c r="M155" s="3" t="str">
        <f>VLOOKUP(J155,[1]Species!$A$2:$K$183,3,FALSE)</f>
        <v>Thalassoma_bifasciatum</v>
      </c>
      <c r="N155" t="str">
        <f>VLOOKUP(J155,[1]Species!$A$2:$K$183,2,FALSE)</f>
        <v>wrasse</v>
      </c>
      <c r="O155" t="str">
        <f>VLOOKUP(J155,[1]Species!$A$2:$K$183,5,FALSE)</f>
        <v>Labridae</v>
      </c>
      <c r="P155" t="str">
        <f>VLOOKUP(J155,[1]Species!$A$2:$D$183,4,FALSE)</f>
        <v>Omnivore</v>
      </c>
      <c r="Q155">
        <f>VLOOKUP(J155,[1]Species!$A$2:$F$183,6,FALSE)</f>
        <v>1.0999999999999999E-2</v>
      </c>
      <c r="R155">
        <f>VLOOKUP(J155,[1]Species!$A$2:$G$174,7, FALSE)</f>
        <v>2.97</v>
      </c>
      <c r="S155">
        <f t="shared" si="4"/>
        <v>6.5509397076895457</v>
      </c>
      <c r="T155">
        <f t="shared" si="5"/>
        <v>8.3333333333333329E-2</v>
      </c>
    </row>
    <row r="156" spans="1:20" x14ac:dyDescent="0.2">
      <c r="A156" s="1">
        <v>45063</v>
      </c>
      <c r="B156">
        <v>2023</v>
      </c>
      <c r="C156" s="2" t="s">
        <v>53</v>
      </c>
      <c r="D156">
        <v>17</v>
      </c>
      <c r="E156" t="s">
        <v>54</v>
      </c>
      <c r="F156" t="s">
        <v>110</v>
      </c>
      <c r="G156">
        <v>115</v>
      </c>
      <c r="H156" t="s">
        <v>20</v>
      </c>
      <c r="I156">
        <v>2</v>
      </c>
      <c r="J156" s="4" t="s">
        <v>45</v>
      </c>
      <c r="K156" s="4">
        <v>5</v>
      </c>
      <c r="L156" s="4">
        <v>30</v>
      </c>
      <c r="M156" s="3" t="str">
        <f>VLOOKUP(J156,[1]Species!$A$2:$K$183,3,FALSE)</f>
        <v>Chromis_multilineata</v>
      </c>
      <c r="N156" t="str">
        <f>VLOOKUP(J156,[1]Species!$A$2:$K$183,2,FALSE)</f>
        <v>chromis</v>
      </c>
      <c r="O156" t="str">
        <f>VLOOKUP(J156,[1]Species!$A$2:$K$183,5,FALSE)</f>
        <v>Pomacentridae</v>
      </c>
      <c r="P156" t="str">
        <f>VLOOKUP(J156,[1]Species!$A$2:$D$183,4,FALSE)</f>
        <v>Planktivore</v>
      </c>
      <c r="Q156">
        <f>VLOOKUP(J156,[1]Species!$A$2:$F$183,6,FALSE)</f>
        <v>1.4789999999999999E-2</v>
      </c>
      <c r="R156">
        <f>VLOOKUP(J156,[1]Species!$A$2:$G$174,7, FALSE)</f>
        <v>2.99</v>
      </c>
      <c r="S156">
        <f t="shared" si="4"/>
        <v>54.577010315045762</v>
      </c>
      <c r="T156">
        <f t="shared" si="5"/>
        <v>0.5</v>
      </c>
    </row>
    <row r="157" spans="1:20" x14ac:dyDescent="0.2">
      <c r="A157" s="1">
        <v>45063</v>
      </c>
      <c r="B157">
        <v>2023</v>
      </c>
      <c r="C157" s="2" t="s">
        <v>53</v>
      </c>
      <c r="D157">
        <v>17</v>
      </c>
      <c r="E157" t="s">
        <v>54</v>
      </c>
      <c r="F157" t="s">
        <v>110</v>
      </c>
      <c r="G157">
        <v>115</v>
      </c>
      <c r="H157" t="s">
        <v>20</v>
      </c>
      <c r="I157">
        <v>2</v>
      </c>
      <c r="J157" s="4" t="s">
        <v>45</v>
      </c>
      <c r="K157" s="4">
        <v>10</v>
      </c>
      <c r="L157" s="4">
        <v>2</v>
      </c>
      <c r="M157" s="3" t="str">
        <f>VLOOKUP(J157,[1]Species!$A$2:$K$183,3,FALSE)</f>
        <v>Chromis_multilineata</v>
      </c>
      <c r="N157" t="str">
        <f>VLOOKUP(J157,[1]Species!$A$2:$K$183,2,FALSE)</f>
        <v>chromis</v>
      </c>
      <c r="O157" t="str">
        <f>VLOOKUP(J157,[1]Species!$A$2:$K$183,5,FALSE)</f>
        <v>Pomacentridae</v>
      </c>
      <c r="P157" t="str">
        <f>VLOOKUP(J157,[1]Species!$A$2:$D$183,4,FALSE)</f>
        <v>Planktivore</v>
      </c>
      <c r="Q157">
        <f>VLOOKUP(J157,[1]Species!$A$2:$F$183,6,FALSE)</f>
        <v>1.4789999999999999E-2</v>
      </c>
      <c r="R157">
        <f>VLOOKUP(J157,[1]Species!$A$2:$G$174,7, FALSE)</f>
        <v>2.99</v>
      </c>
      <c r="S157">
        <f t="shared" si="4"/>
        <v>28.9066769958729</v>
      </c>
      <c r="T157">
        <f t="shared" si="5"/>
        <v>3.3333333333333333E-2</v>
      </c>
    </row>
    <row r="158" spans="1:20" x14ac:dyDescent="0.2">
      <c r="A158" s="1">
        <v>45063</v>
      </c>
      <c r="B158">
        <v>2023</v>
      </c>
      <c r="C158" s="2" t="s">
        <v>53</v>
      </c>
      <c r="D158">
        <v>17</v>
      </c>
      <c r="E158" t="s">
        <v>54</v>
      </c>
      <c r="F158" t="s">
        <v>110</v>
      </c>
      <c r="G158">
        <v>115</v>
      </c>
      <c r="H158" t="s">
        <v>20</v>
      </c>
      <c r="I158">
        <v>2</v>
      </c>
      <c r="J158" s="4" t="s">
        <v>55</v>
      </c>
      <c r="K158" s="4">
        <v>5</v>
      </c>
      <c r="L158" s="4">
        <v>15</v>
      </c>
      <c r="M158" s="3" t="str">
        <f>VLOOKUP(J158,[1]Species!$A$2:$K$183,3,FALSE)</f>
        <v>Clepticus_parrae</v>
      </c>
      <c r="N158" t="str">
        <f>VLOOKUP(J158,[1]Species!$A$2:$K$183,2,FALSE)</f>
        <v>wrasse</v>
      </c>
      <c r="O158" t="str">
        <f>VLOOKUP(J158,[1]Species!$A$2:$K$183,5,FALSE)</f>
        <v>Labridae</v>
      </c>
      <c r="P158" t="str">
        <f>VLOOKUP(J158,[1]Species!$A$2:$D$183,4,FALSE)</f>
        <v>Omnivore</v>
      </c>
      <c r="Q158">
        <f>VLOOKUP(J158,[1]Species!$A$2:$F$183,6,FALSE)</f>
        <v>9.5499999999999995E-3</v>
      </c>
      <c r="R158">
        <f>VLOOKUP(J158,[1]Species!$A$2:$G$174,7, FALSE)</f>
        <v>3.07</v>
      </c>
      <c r="S158">
        <f t="shared" si="4"/>
        <v>20.041607103474675</v>
      </c>
      <c r="T158">
        <f t="shared" si="5"/>
        <v>0.25</v>
      </c>
    </row>
    <row r="159" spans="1:20" x14ac:dyDescent="0.2">
      <c r="A159" s="1">
        <v>45063</v>
      </c>
      <c r="B159">
        <v>2023</v>
      </c>
      <c r="C159" s="2" t="s">
        <v>53</v>
      </c>
      <c r="D159">
        <v>17</v>
      </c>
      <c r="E159" t="s">
        <v>54</v>
      </c>
      <c r="F159" t="s">
        <v>110</v>
      </c>
      <c r="G159">
        <v>115</v>
      </c>
      <c r="H159" t="s">
        <v>20</v>
      </c>
      <c r="I159">
        <v>2</v>
      </c>
      <c r="J159" s="4" t="s">
        <v>55</v>
      </c>
      <c r="K159" s="4">
        <v>10</v>
      </c>
      <c r="L159" s="4">
        <v>20</v>
      </c>
      <c r="M159" s="3" t="str">
        <f>VLOOKUP(J159,[1]Species!$A$2:$K$183,3,FALSE)</f>
        <v>Clepticus_parrae</v>
      </c>
      <c r="N159" t="str">
        <f>VLOOKUP(J159,[1]Species!$A$2:$K$183,2,FALSE)</f>
        <v>wrasse</v>
      </c>
      <c r="O159" t="str">
        <f>VLOOKUP(J159,[1]Species!$A$2:$K$183,5,FALSE)</f>
        <v>Labridae</v>
      </c>
      <c r="P159" t="str">
        <f>VLOOKUP(J159,[1]Species!$A$2:$D$183,4,FALSE)</f>
        <v>Omnivore</v>
      </c>
      <c r="Q159">
        <f>VLOOKUP(J159,[1]Species!$A$2:$F$183,6,FALSE)</f>
        <v>9.5499999999999995E-3</v>
      </c>
      <c r="R159">
        <f>VLOOKUP(J159,[1]Species!$A$2:$G$174,7, FALSE)</f>
        <v>3.07</v>
      </c>
      <c r="S159">
        <f t="shared" si="4"/>
        <v>224.40543299345012</v>
      </c>
      <c r="T159">
        <f t="shared" si="5"/>
        <v>0.33333333333333331</v>
      </c>
    </row>
    <row r="160" spans="1:20" x14ac:dyDescent="0.2">
      <c r="A160" s="1">
        <v>45063</v>
      </c>
      <c r="B160">
        <v>2023</v>
      </c>
      <c r="C160" s="2" t="s">
        <v>53</v>
      </c>
      <c r="D160">
        <v>17</v>
      </c>
      <c r="E160" t="s">
        <v>54</v>
      </c>
      <c r="F160" t="s">
        <v>110</v>
      </c>
      <c r="G160">
        <v>115</v>
      </c>
      <c r="H160" t="s">
        <v>20</v>
      </c>
      <c r="I160">
        <v>2</v>
      </c>
      <c r="J160" s="4" t="s">
        <v>30</v>
      </c>
      <c r="K160" s="4">
        <v>20</v>
      </c>
      <c r="L160" s="4">
        <v>3</v>
      </c>
      <c r="M160" s="3" t="str">
        <f>VLOOKUP(J160,[1]Species!$A$2:$K$183,3,FALSE)</f>
        <v>Acanthurus_coeruleus</v>
      </c>
      <c r="N160" t="str">
        <f>VLOOKUP(J160,[1]Species!$A$2:$K$183,2,FALSE)</f>
        <v>surgeonfish</v>
      </c>
      <c r="O160" t="str">
        <f>VLOOKUP(J160,[1]Species!$A$2:$K$183,5,FALSE)</f>
        <v>Acanthuridae</v>
      </c>
      <c r="P160" t="str">
        <f>VLOOKUP(J160,[1]Species!$A$2:$D$183,4,FALSE)</f>
        <v>Omnivore</v>
      </c>
      <c r="Q160">
        <f>VLOOKUP(J160,[1]Species!$A$2:$F$183,6,FALSE)</f>
        <v>3.2399999999999998E-2</v>
      </c>
      <c r="R160">
        <f>VLOOKUP(J160,[1]Species!$A$2:$G$174,7, FALSE)</f>
        <v>2.95</v>
      </c>
      <c r="S160">
        <f t="shared" si="4"/>
        <v>669.42935429635702</v>
      </c>
      <c r="T160">
        <f t="shared" si="5"/>
        <v>0.05</v>
      </c>
    </row>
    <row r="161" spans="1:20" x14ac:dyDescent="0.2">
      <c r="A161" s="1">
        <v>45063</v>
      </c>
      <c r="B161">
        <v>2023</v>
      </c>
      <c r="C161" s="2" t="s">
        <v>53</v>
      </c>
      <c r="D161">
        <v>17</v>
      </c>
      <c r="E161" t="s">
        <v>54</v>
      </c>
      <c r="F161" t="s">
        <v>110</v>
      </c>
      <c r="G161">
        <v>115</v>
      </c>
      <c r="H161" t="s">
        <v>20</v>
      </c>
      <c r="I161">
        <v>2</v>
      </c>
      <c r="J161" s="4" t="s">
        <v>61</v>
      </c>
      <c r="K161" s="4">
        <v>30</v>
      </c>
      <c r="L161" s="4">
        <v>2</v>
      </c>
      <c r="M161" s="3" t="str">
        <f>VLOOKUP(J161,[1]Species!$A$2:$K$183,3,FALSE)</f>
        <v>Ocyurus_chrysurus</v>
      </c>
      <c r="N161" t="str">
        <f>VLOOKUP(J161,[1]Species!$A$2:$K$183,2,FALSE)</f>
        <v>snapper</v>
      </c>
      <c r="O161" t="str">
        <f>VLOOKUP(J161,[1]Species!$A$2:$K$183,5,FALSE)</f>
        <v>Lutjanidae</v>
      </c>
      <c r="P161" t="str">
        <f>VLOOKUP(J161,[1]Species!$A$2:$D$183,4,FALSE)</f>
        <v>Macrocarnivore</v>
      </c>
      <c r="Q161">
        <f>VLOOKUP(J161,[1]Species!$A$2:$F$183,6,FALSE)</f>
        <v>2.9499999999999998E-2</v>
      </c>
      <c r="R161">
        <f>VLOOKUP(J161,[1]Species!$A$2:$G$174,7, FALSE)</f>
        <v>2.79</v>
      </c>
      <c r="S161">
        <f t="shared" si="4"/>
        <v>779.86658467167354</v>
      </c>
      <c r="T161">
        <f t="shared" si="5"/>
        <v>3.3333333333333333E-2</v>
      </c>
    </row>
    <row r="162" spans="1:20" x14ac:dyDescent="0.2">
      <c r="A162" s="1">
        <v>45063</v>
      </c>
      <c r="B162">
        <v>2023</v>
      </c>
      <c r="C162" s="2" t="s">
        <v>53</v>
      </c>
      <c r="D162">
        <v>17</v>
      </c>
      <c r="E162" t="s">
        <v>54</v>
      </c>
      <c r="F162" t="s">
        <v>110</v>
      </c>
      <c r="G162">
        <v>115</v>
      </c>
      <c r="H162" t="s">
        <v>20</v>
      </c>
      <c r="I162">
        <v>2</v>
      </c>
      <c r="J162" s="4" t="s">
        <v>57</v>
      </c>
      <c r="K162" s="4">
        <v>30</v>
      </c>
      <c r="L162" s="4">
        <v>1</v>
      </c>
      <c r="M162" s="3" t="str">
        <f>VLOOKUP(J162,[1]Species!$A$2:$K$183,3,FALSE)</f>
        <v>Pterois_volitans</v>
      </c>
      <c r="N162" t="str">
        <f>VLOOKUP(J162,[1]Species!$A$2:$K$183,2,FALSE)</f>
        <v>scorpionfish</v>
      </c>
      <c r="O162" t="str">
        <f>VLOOKUP(J162,[1]Species!$A$2:$K$183,5,FALSE)</f>
        <v>Scorpaenidae</v>
      </c>
      <c r="P162" t="str">
        <f>VLOOKUP(J162,[1]Species!$A$2:$D$183,4,FALSE)</f>
        <v>Macrocarnivore</v>
      </c>
      <c r="Q162">
        <f>VLOOKUP(J162,[1]Species!$A$2:$F$183,6,FALSE)</f>
        <v>4.8999999999999998E-3</v>
      </c>
      <c r="R162">
        <f>VLOOKUP(J162,[1]Species!$A$2:$G$174,7, FALSE)</f>
        <v>3.26</v>
      </c>
      <c r="S162">
        <f t="shared" si="4"/>
        <v>320.34014691209677</v>
      </c>
      <c r="T162">
        <f t="shared" si="5"/>
        <v>1.6666666666666666E-2</v>
      </c>
    </row>
    <row r="163" spans="1:20" x14ac:dyDescent="0.2">
      <c r="A163" s="1">
        <v>45063</v>
      </c>
      <c r="B163">
        <v>2023</v>
      </c>
      <c r="C163" s="2" t="s">
        <v>53</v>
      </c>
      <c r="D163">
        <v>17</v>
      </c>
      <c r="E163" t="s">
        <v>54</v>
      </c>
      <c r="F163" t="s">
        <v>110</v>
      </c>
      <c r="G163">
        <v>115</v>
      </c>
      <c r="H163" t="s">
        <v>20</v>
      </c>
      <c r="I163">
        <v>2</v>
      </c>
      <c r="J163" s="4" t="s">
        <v>32</v>
      </c>
      <c r="K163" s="4">
        <v>10</v>
      </c>
      <c r="L163" s="4">
        <v>1</v>
      </c>
      <c r="M163" s="3" t="str">
        <f>VLOOKUP(J163,[1]Species!$A$2:$K$183,3,FALSE)</f>
        <v>Sparisoma_aurofrenatum</v>
      </c>
      <c r="N163" t="str">
        <f>VLOOKUP(J163,[1]Species!$A$2:$K$183,2,FALSE)</f>
        <v>parrotfish</v>
      </c>
      <c r="O163" t="str">
        <f>VLOOKUP(J163,[1]Species!$A$2:$K$183,5,FALSE)</f>
        <v>Scaridae</v>
      </c>
      <c r="P163" t="str">
        <f>VLOOKUP(J163,[1]Species!$A$2:$D$183,4,FALSE)</f>
        <v>Herbivore</v>
      </c>
      <c r="Q163">
        <f>VLOOKUP(J163,[1]Species!$A$2:$F$183,6,FALSE)</f>
        <v>1.17E-2</v>
      </c>
      <c r="R163">
        <f>VLOOKUP(J163,[1]Species!$A$2:$G$174,7, FALSE)</f>
        <v>3.15</v>
      </c>
      <c r="S163">
        <f t="shared" si="4"/>
        <v>16.526689272086227</v>
      </c>
      <c r="T163">
        <f t="shared" si="5"/>
        <v>1.6666666666666666E-2</v>
      </c>
    </row>
    <row r="164" spans="1:20" x14ac:dyDescent="0.2">
      <c r="A164" s="1">
        <v>45063</v>
      </c>
      <c r="B164">
        <v>2023</v>
      </c>
      <c r="C164" s="2" t="s">
        <v>53</v>
      </c>
      <c r="D164">
        <v>17</v>
      </c>
      <c r="E164" t="s">
        <v>54</v>
      </c>
      <c r="F164" t="s">
        <v>110</v>
      </c>
      <c r="G164">
        <v>115</v>
      </c>
      <c r="H164" t="s">
        <v>20</v>
      </c>
      <c r="I164">
        <v>2</v>
      </c>
      <c r="J164" s="4" t="s">
        <v>32</v>
      </c>
      <c r="K164" s="4">
        <v>20</v>
      </c>
      <c r="L164" s="4">
        <v>1</v>
      </c>
      <c r="M164" s="3" t="str">
        <f>VLOOKUP(J164,[1]Species!$A$2:$K$183,3,FALSE)</f>
        <v>Sparisoma_aurofrenatum</v>
      </c>
      <c r="N164" t="str">
        <f>VLOOKUP(J164,[1]Species!$A$2:$K$183,2,FALSE)</f>
        <v>parrotfish</v>
      </c>
      <c r="O164" t="str">
        <f>VLOOKUP(J164,[1]Species!$A$2:$K$183,5,FALSE)</f>
        <v>Scaridae</v>
      </c>
      <c r="P164" t="str">
        <f>VLOOKUP(J164,[1]Species!$A$2:$D$183,4,FALSE)</f>
        <v>Herbivore</v>
      </c>
      <c r="Q164">
        <f>VLOOKUP(J164,[1]Species!$A$2:$F$183,6,FALSE)</f>
        <v>1.17E-2</v>
      </c>
      <c r="R164">
        <f>VLOOKUP(J164,[1]Species!$A$2:$G$174,7, FALSE)</f>
        <v>3.15</v>
      </c>
      <c r="S164">
        <f t="shared" si="4"/>
        <v>146.70007912526424</v>
      </c>
      <c r="T164">
        <f t="shared" si="5"/>
        <v>1.6666666666666666E-2</v>
      </c>
    </row>
    <row r="165" spans="1:20" x14ac:dyDescent="0.2">
      <c r="A165" s="1">
        <v>45063</v>
      </c>
      <c r="B165">
        <v>2023</v>
      </c>
      <c r="C165" s="2" t="s">
        <v>53</v>
      </c>
      <c r="D165">
        <v>17</v>
      </c>
      <c r="E165" t="s">
        <v>54</v>
      </c>
      <c r="F165" t="s">
        <v>110</v>
      </c>
      <c r="G165">
        <v>115</v>
      </c>
      <c r="H165" t="s">
        <v>20</v>
      </c>
      <c r="I165">
        <v>2</v>
      </c>
      <c r="J165" s="4" t="s">
        <v>43</v>
      </c>
      <c r="K165" s="4">
        <v>30</v>
      </c>
      <c r="L165" s="4">
        <v>1</v>
      </c>
      <c r="M165" s="3" t="str">
        <f>VLOOKUP(J165,[1]Species!$A$2:$K$183,3,FALSE)</f>
        <v>Lactophrys_triqueter</v>
      </c>
      <c r="N165" t="str">
        <f>VLOOKUP(J165,[1]Species!$A$2:$K$183,2,FALSE)</f>
        <v>boxfish</v>
      </c>
      <c r="O165" t="str">
        <f>VLOOKUP(J165,[1]Species!$A$2:$K$183,5,FALSE)</f>
        <v>Ostraciidae</v>
      </c>
      <c r="P165" t="str">
        <f>VLOOKUP(J165,[1]Species!$A$2:$D$183,4,FALSE)</f>
        <v>Invertivore</v>
      </c>
      <c r="Q165">
        <f>VLOOKUP(J165,[1]Species!$A$2:$F$183,6,FALSE)</f>
        <v>5.0119999999999998E-2</v>
      </c>
      <c r="R165">
        <f>VLOOKUP(J165,[1]Species!$A$2:$G$174,7, FALSE)</f>
        <v>2.77</v>
      </c>
      <c r="S165">
        <f t="shared" si="4"/>
        <v>618.92345025864483</v>
      </c>
      <c r="T165">
        <f t="shared" si="5"/>
        <v>1.6666666666666666E-2</v>
      </c>
    </row>
    <row r="166" spans="1:20" x14ac:dyDescent="0.2">
      <c r="A166" s="1">
        <v>45063</v>
      </c>
      <c r="B166">
        <v>2023</v>
      </c>
      <c r="C166" s="2" t="s">
        <v>53</v>
      </c>
      <c r="D166">
        <v>17</v>
      </c>
      <c r="E166" t="s">
        <v>54</v>
      </c>
      <c r="F166" t="s">
        <v>110</v>
      </c>
      <c r="G166">
        <v>115</v>
      </c>
      <c r="H166" t="s">
        <v>20</v>
      </c>
      <c r="I166">
        <v>2</v>
      </c>
      <c r="J166" s="4" t="s">
        <v>58</v>
      </c>
      <c r="K166" s="4">
        <v>20</v>
      </c>
      <c r="L166" s="4">
        <v>1</v>
      </c>
      <c r="M166" s="3" t="str">
        <f>VLOOKUP(J166,[1]Species!$A$2:$K$183,3,FALSE)</f>
        <v>Lutjanus_apodus</v>
      </c>
      <c r="N166" t="str">
        <f>VLOOKUP(J166,[1]Species!$A$2:$K$183,2,FALSE)</f>
        <v>snapper</v>
      </c>
      <c r="O166" t="str">
        <f>VLOOKUP(J166,[1]Species!$A$2:$K$183,5,FALSE)</f>
        <v>Lutjanidae</v>
      </c>
      <c r="P166" t="str">
        <f>VLOOKUP(J166,[1]Species!$A$2:$D$183,4,FALSE)</f>
        <v>Macrocarnivore</v>
      </c>
      <c r="Q166">
        <f>VLOOKUP(J166,[1]Species!$A$2:$F$183,6,FALSE)</f>
        <v>1.8200000000000001E-2</v>
      </c>
      <c r="R166">
        <f>VLOOKUP(J166,[1]Species!$A$2:$G$174,7, FALSE)</f>
        <v>3</v>
      </c>
      <c r="S166">
        <f t="shared" si="4"/>
        <v>145.6</v>
      </c>
      <c r="T166">
        <f t="shared" si="5"/>
        <v>1.6666666666666666E-2</v>
      </c>
    </row>
    <row r="167" spans="1:20" x14ac:dyDescent="0.2">
      <c r="A167" s="1">
        <v>45063</v>
      </c>
      <c r="B167">
        <v>2023</v>
      </c>
      <c r="C167" s="2" t="s">
        <v>53</v>
      </c>
      <c r="D167">
        <v>17</v>
      </c>
      <c r="E167" t="s">
        <v>54</v>
      </c>
      <c r="F167" t="s">
        <v>110</v>
      </c>
      <c r="G167">
        <v>115</v>
      </c>
      <c r="H167" t="s">
        <v>20</v>
      </c>
      <c r="I167">
        <v>2</v>
      </c>
      <c r="J167" s="4" t="s">
        <v>58</v>
      </c>
      <c r="K167" s="4">
        <v>30</v>
      </c>
      <c r="L167" s="4">
        <v>1</v>
      </c>
      <c r="M167" s="3" t="str">
        <f>VLOOKUP(J167,[1]Species!$A$2:$K$183,3,FALSE)</f>
        <v>Lutjanus_apodus</v>
      </c>
      <c r="N167" t="str">
        <f>VLOOKUP(J167,[1]Species!$A$2:$K$183,2,FALSE)</f>
        <v>snapper</v>
      </c>
      <c r="O167" t="str">
        <f>VLOOKUP(J167,[1]Species!$A$2:$K$183,5,FALSE)</f>
        <v>Lutjanidae</v>
      </c>
      <c r="P167" t="str">
        <f>VLOOKUP(J167,[1]Species!$A$2:$D$183,4,FALSE)</f>
        <v>Macrocarnivore</v>
      </c>
      <c r="Q167">
        <f>VLOOKUP(J167,[1]Species!$A$2:$F$183,6,FALSE)</f>
        <v>1.8200000000000001E-2</v>
      </c>
      <c r="R167">
        <f>VLOOKUP(J167,[1]Species!$A$2:$G$174,7, FALSE)</f>
        <v>3</v>
      </c>
      <c r="S167">
        <f t="shared" si="4"/>
        <v>491.40000000000003</v>
      </c>
      <c r="T167">
        <f t="shared" si="5"/>
        <v>1.6666666666666666E-2</v>
      </c>
    </row>
    <row r="168" spans="1:20" x14ac:dyDescent="0.2">
      <c r="A168" s="1">
        <v>45063</v>
      </c>
      <c r="B168">
        <v>2023</v>
      </c>
      <c r="C168" s="2" t="s">
        <v>53</v>
      </c>
      <c r="D168">
        <v>17</v>
      </c>
      <c r="E168" t="s">
        <v>54</v>
      </c>
      <c r="F168" t="s">
        <v>110</v>
      </c>
      <c r="G168">
        <v>115</v>
      </c>
      <c r="H168" t="s">
        <v>20</v>
      </c>
      <c r="I168">
        <v>2</v>
      </c>
      <c r="J168" s="4" t="s">
        <v>27</v>
      </c>
      <c r="K168" s="4">
        <v>30</v>
      </c>
      <c r="L168" s="4">
        <v>10</v>
      </c>
      <c r="M168" s="3" t="str">
        <f>VLOOKUP(J168,[1]Species!$A$2:$K$183,3,FALSE)</f>
        <v>Caranx_ruber</v>
      </c>
      <c r="N168" t="str">
        <f>VLOOKUP(J168,[1]Species!$A$2:$K$183,2,FALSE)</f>
        <v>jack</v>
      </c>
      <c r="O168" t="str">
        <f>VLOOKUP(J168,[1]Species!$A$2:$K$183,5,FALSE)</f>
        <v>Carangidae</v>
      </c>
      <c r="P168" t="str">
        <f>VLOOKUP(J168,[1]Species!$A$2:$D$183,4,FALSE)</f>
        <v>Invertivore</v>
      </c>
      <c r="Q168">
        <f>VLOOKUP(J168,[1]Species!$A$2:$F$183,6,FALSE)</f>
        <v>1.5800000000000002E-2</v>
      </c>
      <c r="R168">
        <f>VLOOKUP(J168,[1]Species!$A$2:$G$174,7, FALSE)</f>
        <v>2.99</v>
      </c>
      <c r="S168">
        <f t="shared" si="4"/>
        <v>4123.3446663151208</v>
      </c>
      <c r="T168">
        <f t="shared" si="5"/>
        <v>0.16666666666666666</v>
      </c>
    </row>
    <row r="169" spans="1:20" x14ac:dyDescent="0.2">
      <c r="A169" s="1">
        <v>45063</v>
      </c>
      <c r="B169">
        <v>2023</v>
      </c>
      <c r="C169" s="2" t="s">
        <v>53</v>
      </c>
      <c r="D169">
        <v>17</v>
      </c>
      <c r="E169" t="s">
        <v>54</v>
      </c>
      <c r="F169" t="s">
        <v>110</v>
      </c>
      <c r="G169">
        <v>115</v>
      </c>
      <c r="H169" t="s">
        <v>20</v>
      </c>
      <c r="I169">
        <v>2</v>
      </c>
      <c r="J169" s="4" t="s">
        <v>35</v>
      </c>
      <c r="K169" s="4">
        <v>10</v>
      </c>
      <c r="L169" s="4">
        <v>1</v>
      </c>
      <c r="M169" s="3" t="str">
        <f>VLOOKUP(J169,[1]Species!$A$2:$K$183,3,FALSE)</f>
        <v>Scarus_taeniopterus</v>
      </c>
      <c r="N169" t="str">
        <f>VLOOKUP(J169,[1]Species!$A$2:$K$183,2,FALSE)</f>
        <v>parrotfish</v>
      </c>
      <c r="O169" t="str">
        <f>VLOOKUP(J169,[1]Species!$A$2:$K$183,5,FALSE)</f>
        <v>Scaridae</v>
      </c>
      <c r="P169" t="str">
        <f>VLOOKUP(J169,[1]Species!$A$2:$D$183,4,FALSE)</f>
        <v>Herbivore</v>
      </c>
      <c r="Q169">
        <f>VLOOKUP(J169,[1]Species!$A$2:$F$183,6,FALSE)</f>
        <v>1.4789999999999999E-2</v>
      </c>
      <c r="R169">
        <f>VLOOKUP(J169,[1]Species!$A$2:$G$174,7, FALSE)</f>
        <v>3.03</v>
      </c>
      <c r="S169">
        <f t="shared" si="4"/>
        <v>15.847770524464206</v>
      </c>
      <c r="T169">
        <f t="shared" si="5"/>
        <v>1.6666666666666666E-2</v>
      </c>
    </row>
    <row r="170" spans="1:20" x14ac:dyDescent="0.2">
      <c r="A170" s="1">
        <v>45063</v>
      </c>
      <c r="B170">
        <v>2023</v>
      </c>
      <c r="C170" s="2" t="s">
        <v>53</v>
      </c>
      <c r="D170">
        <v>17</v>
      </c>
      <c r="E170" t="s">
        <v>54</v>
      </c>
      <c r="F170" t="s">
        <v>110</v>
      </c>
      <c r="G170">
        <v>115</v>
      </c>
      <c r="H170" t="s">
        <v>20</v>
      </c>
      <c r="I170">
        <v>2</v>
      </c>
      <c r="J170" s="4" t="s">
        <v>35</v>
      </c>
      <c r="K170" s="4">
        <v>30</v>
      </c>
      <c r="L170" s="4">
        <v>3</v>
      </c>
      <c r="M170" s="3" t="str">
        <f>VLOOKUP(J170,[1]Species!$A$2:$K$183,3,FALSE)</f>
        <v>Scarus_taeniopterus</v>
      </c>
      <c r="N170" t="str">
        <f>VLOOKUP(J170,[1]Species!$A$2:$K$183,2,FALSE)</f>
        <v>parrotfish</v>
      </c>
      <c r="O170" t="str">
        <f>VLOOKUP(J170,[1]Species!$A$2:$K$183,5,FALSE)</f>
        <v>Scaridae</v>
      </c>
      <c r="P170" t="str">
        <f>VLOOKUP(J170,[1]Species!$A$2:$D$183,4,FALSE)</f>
        <v>Herbivore</v>
      </c>
      <c r="Q170">
        <f>VLOOKUP(J170,[1]Species!$A$2:$F$183,6,FALSE)</f>
        <v>1.4789999999999999E-2</v>
      </c>
      <c r="R170">
        <f>VLOOKUP(J170,[1]Species!$A$2:$G$174,7, FALSE)</f>
        <v>3.03</v>
      </c>
      <c r="S170">
        <f t="shared" si="4"/>
        <v>1326.6819807796733</v>
      </c>
      <c r="T170">
        <f t="shared" si="5"/>
        <v>0.05</v>
      </c>
    </row>
    <row r="171" spans="1:20" x14ac:dyDescent="0.2">
      <c r="A171" s="1">
        <v>45063</v>
      </c>
      <c r="B171">
        <v>2023</v>
      </c>
      <c r="C171" s="2" t="s">
        <v>53</v>
      </c>
      <c r="D171">
        <v>17</v>
      </c>
      <c r="E171" t="s">
        <v>54</v>
      </c>
      <c r="F171" t="s">
        <v>110</v>
      </c>
      <c r="G171">
        <v>115</v>
      </c>
      <c r="H171" t="s">
        <v>20</v>
      </c>
      <c r="I171">
        <v>2</v>
      </c>
      <c r="J171" s="4" t="s">
        <v>59</v>
      </c>
      <c r="K171" s="4">
        <v>40</v>
      </c>
      <c r="L171" s="4">
        <v>1</v>
      </c>
      <c r="M171" s="3" t="str">
        <f>VLOOKUP(J171,[1]Species!$A$2:$K$183,3,FALSE)</f>
        <v>Sphyraena_barracuda</v>
      </c>
      <c r="N171" t="str">
        <f>VLOOKUP(J171,[1]Species!$A$2:$K$183,2,FALSE)</f>
        <v>barracuda</v>
      </c>
      <c r="O171" t="str">
        <f>VLOOKUP(J171,[1]Species!$A$2:$K$183,5,FALSE)</f>
        <v>Sphyraenidae</v>
      </c>
      <c r="P171" t="str">
        <f>VLOOKUP(J171,[1]Species!$A$2:$D$183,4,FALSE)</f>
        <v>Macrocarnivore</v>
      </c>
      <c r="Q171">
        <f>VLOOKUP(J171,[1]Species!$A$2:$F$183,6,FALSE)</f>
        <v>1.15E-2</v>
      </c>
      <c r="R171">
        <f>VLOOKUP(J171,[1]Species!$A$2:$G$174,7, FALSE)</f>
        <v>2.94</v>
      </c>
      <c r="S171">
        <f t="shared" si="4"/>
        <v>589.86715556141837</v>
      </c>
      <c r="T171">
        <f t="shared" si="5"/>
        <v>1.6666666666666666E-2</v>
      </c>
    </row>
    <row r="172" spans="1:20" x14ac:dyDescent="0.2">
      <c r="A172" s="1">
        <v>45063</v>
      </c>
      <c r="B172">
        <v>2023</v>
      </c>
      <c r="C172" s="2" t="s">
        <v>53</v>
      </c>
      <c r="D172">
        <v>17</v>
      </c>
      <c r="E172" t="s">
        <v>54</v>
      </c>
      <c r="F172" t="s">
        <v>110</v>
      </c>
      <c r="G172">
        <v>115</v>
      </c>
      <c r="H172" t="s">
        <v>20</v>
      </c>
      <c r="I172">
        <v>2</v>
      </c>
      <c r="J172" s="4" t="s">
        <v>68</v>
      </c>
      <c r="K172" s="4">
        <v>30</v>
      </c>
      <c r="L172" s="4">
        <v>1</v>
      </c>
      <c r="M172" s="3" t="str">
        <f>VLOOKUP(J172,[1]Species!$A$2:$K$183,3,FALSE)</f>
        <v>Caranx_lugubris</v>
      </c>
      <c r="N172" t="str">
        <f>VLOOKUP(J172,[1]Species!$A$2:$K$183,2,FALSE)</f>
        <v>jack</v>
      </c>
      <c r="O172" t="str">
        <f>VLOOKUP(J172,[1]Species!$A$2:$K$183,5,FALSE)</f>
        <v>Carangidae</v>
      </c>
      <c r="P172" t="str">
        <f>VLOOKUP(J172,[1]Species!$A$2:$D$183,4,FALSE)</f>
        <v>Macrocarnivore</v>
      </c>
      <c r="Q172">
        <f>VLOOKUP(J172,[1]Species!$A$2:$F$183,6,FALSE)</f>
        <v>2.4E-2</v>
      </c>
      <c r="R172">
        <f>VLOOKUP(J172,[1]Species!$A$2:$G$174,7, FALSE)</f>
        <v>2.92</v>
      </c>
      <c r="S172">
        <f t="shared" si="4"/>
        <v>493.63427343124562</v>
      </c>
      <c r="T172">
        <f t="shared" si="5"/>
        <v>1.6666666666666666E-2</v>
      </c>
    </row>
    <row r="173" spans="1:20" x14ac:dyDescent="0.2">
      <c r="A173" s="1">
        <v>45063</v>
      </c>
      <c r="B173">
        <v>2023</v>
      </c>
      <c r="C173" s="2" t="s">
        <v>53</v>
      </c>
      <c r="D173">
        <v>17</v>
      </c>
      <c r="E173" t="s">
        <v>54</v>
      </c>
      <c r="F173" t="s">
        <v>110</v>
      </c>
      <c r="G173">
        <v>115</v>
      </c>
      <c r="H173" t="s">
        <v>20</v>
      </c>
      <c r="I173">
        <v>2</v>
      </c>
      <c r="J173" s="4" t="s">
        <v>33</v>
      </c>
      <c r="K173" s="4">
        <v>30</v>
      </c>
      <c r="L173" s="4">
        <v>3</v>
      </c>
      <c r="M173" s="3" t="str">
        <f>VLOOKUP(J173,[1]Species!$A$2:$K$183,3,FALSE)</f>
        <v>Holocentrus_adscensionis</v>
      </c>
      <c r="N173" t="str">
        <f>VLOOKUP(J173,[1]Species!$A$2:$K$183,2,FALSE)</f>
        <v>squirrelfish</v>
      </c>
      <c r="O173" t="str">
        <f>VLOOKUP(J173,[1]Species!$A$2:$K$183,5,FALSE)</f>
        <v>Holocentridae</v>
      </c>
      <c r="P173" t="str">
        <f>VLOOKUP(J173,[1]Species!$A$2:$D$183,4,FALSE)</f>
        <v>Invertivore</v>
      </c>
      <c r="Q173">
        <f>VLOOKUP(J173,[1]Species!$A$2:$F$183,6,FALSE)</f>
        <v>2.29E-2</v>
      </c>
      <c r="R173">
        <f>VLOOKUP(J173,[1]Species!$A$2:$G$174,7, FALSE)</f>
        <v>2.86</v>
      </c>
      <c r="S173">
        <f t="shared" si="4"/>
        <v>1152.1884717224716</v>
      </c>
      <c r="T173">
        <f t="shared" si="5"/>
        <v>0.05</v>
      </c>
    </row>
    <row r="174" spans="1:20" x14ac:dyDescent="0.2">
      <c r="A174" s="1">
        <v>45063</v>
      </c>
      <c r="B174">
        <v>2023</v>
      </c>
      <c r="C174" s="2" t="s">
        <v>53</v>
      </c>
      <c r="D174">
        <v>17</v>
      </c>
      <c r="E174" t="s">
        <v>54</v>
      </c>
      <c r="F174" t="s">
        <v>110</v>
      </c>
      <c r="G174">
        <v>115</v>
      </c>
      <c r="H174" t="s">
        <v>20</v>
      </c>
      <c r="I174">
        <v>2</v>
      </c>
      <c r="J174" s="4" t="s">
        <v>33</v>
      </c>
      <c r="K174" s="4">
        <v>40</v>
      </c>
      <c r="L174" s="4">
        <v>1</v>
      </c>
      <c r="M174" s="3" t="str">
        <f>VLOOKUP(J174,[1]Species!$A$2:$K$183,3,FALSE)</f>
        <v>Holocentrus_adscensionis</v>
      </c>
      <c r="N174" t="str">
        <f>VLOOKUP(J174,[1]Species!$A$2:$K$183,2,FALSE)</f>
        <v>squirrelfish</v>
      </c>
      <c r="O174" t="str">
        <f>VLOOKUP(J174,[1]Species!$A$2:$K$183,5,FALSE)</f>
        <v>Holocentridae</v>
      </c>
      <c r="P174" t="str">
        <f>VLOOKUP(J174,[1]Species!$A$2:$D$183,4,FALSE)</f>
        <v>Invertivore</v>
      </c>
      <c r="Q174">
        <f>VLOOKUP(J174,[1]Species!$A$2:$F$183,6,FALSE)</f>
        <v>2.29E-2</v>
      </c>
      <c r="R174">
        <f>VLOOKUP(J174,[1]Species!$A$2:$G$174,7, FALSE)</f>
        <v>2.86</v>
      </c>
      <c r="S174">
        <f t="shared" si="4"/>
        <v>874.43404409902166</v>
      </c>
      <c r="T174">
        <f t="shared" si="5"/>
        <v>1.6666666666666666E-2</v>
      </c>
    </row>
    <row r="175" spans="1:20" x14ac:dyDescent="0.2">
      <c r="A175" s="1">
        <v>45063</v>
      </c>
      <c r="B175">
        <v>2023</v>
      </c>
      <c r="C175" s="2" t="s">
        <v>53</v>
      </c>
      <c r="D175">
        <v>17</v>
      </c>
      <c r="E175" t="s">
        <v>54</v>
      </c>
      <c r="F175" t="s">
        <v>110</v>
      </c>
      <c r="G175">
        <v>115</v>
      </c>
      <c r="H175" t="s">
        <v>20</v>
      </c>
      <c r="I175">
        <v>2</v>
      </c>
      <c r="J175" s="4" t="s">
        <v>56</v>
      </c>
      <c r="K175" s="4">
        <v>5</v>
      </c>
      <c r="L175" s="4">
        <v>8</v>
      </c>
      <c r="M175" s="3" t="str">
        <f>VLOOKUP(J175,[1]Species!$A$2:$K$183,3,FALSE)</f>
        <v>Gramma_loreto</v>
      </c>
      <c r="N175" t="str">
        <f>VLOOKUP(J175,[1]Species!$A$2:$K$183,2,FALSE)</f>
        <v>basslet</v>
      </c>
      <c r="O175" t="str">
        <f>VLOOKUP(J175,[1]Species!$A$2:$K$183,5,FALSE)</f>
        <v>Grammatidae</v>
      </c>
      <c r="P175" t="str">
        <f>VLOOKUP(J175,[1]Species!$A$2:$D$183,4,FALSE)</f>
        <v>Omnivore</v>
      </c>
      <c r="Q175">
        <f>VLOOKUP(J175,[1]Species!$A$2:$F$183,6,FALSE)</f>
        <v>1.1220000000000001E-2</v>
      </c>
      <c r="R175">
        <f>VLOOKUP(J175,[1]Species!$A$2:$G$174,7, FALSE)</f>
        <v>3.04</v>
      </c>
      <c r="S175">
        <f t="shared" si="4"/>
        <v>11.96607325157788</v>
      </c>
      <c r="T175">
        <f t="shared" si="5"/>
        <v>0.13333333333333333</v>
      </c>
    </row>
    <row r="176" spans="1:20" x14ac:dyDescent="0.2">
      <c r="A176" s="1">
        <v>45063</v>
      </c>
      <c r="B176">
        <v>2023</v>
      </c>
      <c r="C176" s="2" t="s">
        <v>53</v>
      </c>
      <c r="D176">
        <v>17</v>
      </c>
      <c r="E176" t="s">
        <v>54</v>
      </c>
      <c r="F176" t="s">
        <v>110</v>
      </c>
      <c r="G176">
        <v>115</v>
      </c>
      <c r="H176" t="s">
        <v>20</v>
      </c>
      <c r="I176">
        <v>2</v>
      </c>
      <c r="J176" s="4" t="s">
        <v>62</v>
      </c>
      <c r="K176" s="4">
        <v>10</v>
      </c>
      <c r="L176" s="4">
        <v>2</v>
      </c>
      <c r="M176" s="3" t="str">
        <f>VLOOKUP(J176,[1]Species!$A$2:$K$183,3,FALSE)</f>
        <v>Chaetodon_capistratus</v>
      </c>
      <c r="N176" t="str">
        <f>VLOOKUP(J176,[1]Species!$A$2:$K$183,2,FALSE)</f>
        <v>butterflyfish</v>
      </c>
      <c r="O176" t="str">
        <f>VLOOKUP(J176,[1]Species!$A$2:$K$183,5,FALSE)</f>
        <v>Chaetodontidae</v>
      </c>
      <c r="P176" t="str">
        <f>VLOOKUP(J176,[1]Species!$A$2:$D$183,4,FALSE)</f>
        <v>Invertivore</v>
      </c>
      <c r="Q176">
        <f>VLOOKUP(J176,[1]Species!$A$2:$F$183,6,FALSE)</f>
        <v>2.3400000000000001E-2</v>
      </c>
      <c r="R176">
        <f>VLOOKUP(J176,[1]Species!$A$2:$G$174,7, FALSE)</f>
        <v>3.19</v>
      </c>
      <c r="S176">
        <f t="shared" si="4"/>
        <v>72.484617765104176</v>
      </c>
      <c r="T176">
        <f t="shared" si="5"/>
        <v>3.3333333333333333E-2</v>
      </c>
    </row>
    <row r="177" spans="1:20" x14ac:dyDescent="0.2">
      <c r="A177" s="1">
        <v>45063</v>
      </c>
      <c r="B177">
        <v>2023</v>
      </c>
      <c r="C177" s="2" t="s">
        <v>53</v>
      </c>
      <c r="D177">
        <v>17</v>
      </c>
      <c r="E177" t="s">
        <v>54</v>
      </c>
      <c r="F177" t="s">
        <v>110</v>
      </c>
      <c r="G177">
        <v>115</v>
      </c>
      <c r="H177" t="s">
        <v>20</v>
      </c>
      <c r="I177">
        <v>2</v>
      </c>
      <c r="J177" s="4" t="s">
        <v>49</v>
      </c>
      <c r="K177" s="4">
        <v>20</v>
      </c>
      <c r="L177" s="4">
        <v>1</v>
      </c>
      <c r="M177" s="3" t="str">
        <f>VLOOKUP(J177,[1]Species!$A$2:$K$183,3,FALSE)</f>
        <v>Holocanthus_tricolor</v>
      </c>
      <c r="N177" t="str">
        <f>VLOOKUP(J177,[1]Species!$A$2:$K$183,2,FALSE)</f>
        <v>angelfish</v>
      </c>
      <c r="O177" t="str">
        <f>VLOOKUP(J177,[1]Species!$A$2:$K$183,5,FALSE)</f>
        <v>Pomacanthidae</v>
      </c>
      <c r="P177" t="str">
        <f>VLOOKUP(J177,[1]Species!$A$2:$D$183,4,FALSE)</f>
        <v>Invertivore</v>
      </c>
      <c r="Q177">
        <f>VLOOKUP(J177,[1]Species!$A$2:$F$183,6,FALSE)</f>
        <v>3.3099999999999997E-2</v>
      </c>
      <c r="R177">
        <f>VLOOKUP(J177,[1]Species!$A$2:$G$174,7, FALSE)</f>
        <v>2.95</v>
      </c>
      <c r="S177">
        <f t="shared" si="4"/>
        <v>227.96411139104339</v>
      </c>
      <c r="T177">
        <f t="shared" si="5"/>
        <v>1.6666666666666666E-2</v>
      </c>
    </row>
    <row r="178" spans="1:20" x14ac:dyDescent="0.2">
      <c r="A178" s="1">
        <v>45063</v>
      </c>
      <c r="B178">
        <v>2023</v>
      </c>
      <c r="C178" s="2" t="s">
        <v>53</v>
      </c>
      <c r="D178">
        <v>17</v>
      </c>
      <c r="E178" t="s">
        <v>54</v>
      </c>
      <c r="F178" t="s">
        <v>110</v>
      </c>
      <c r="G178">
        <v>115</v>
      </c>
      <c r="H178" t="s">
        <v>20</v>
      </c>
      <c r="I178">
        <v>2</v>
      </c>
      <c r="J178" s="4" t="s">
        <v>37</v>
      </c>
      <c r="K178" s="4">
        <v>30</v>
      </c>
      <c r="L178" s="4">
        <v>2</v>
      </c>
      <c r="M178" s="3" t="str">
        <f>VLOOKUP(J178,[1]Species!$A$2:$K$183,3,FALSE)</f>
        <v>Melichthys_niger</v>
      </c>
      <c r="N178" t="str">
        <f>VLOOKUP(J178,[1]Species!$A$2:$K$183,2,FALSE)</f>
        <v>triggerfish</v>
      </c>
      <c r="O178" t="str">
        <f>VLOOKUP(J178,[1]Species!$A$2:$K$183,5,FALSE)</f>
        <v>Balistidae</v>
      </c>
      <c r="P178" t="str">
        <f>VLOOKUP(J178,[1]Species!$A$2:$D$183,4,FALSE)</f>
        <v>Planktivore</v>
      </c>
      <c r="Q178">
        <f>VLOOKUP(J178,[1]Species!$A$2:$F$183,6,FALSE)</f>
        <v>2.5700000000000001E-2</v>
      </c>
      <c r="R178">
        <f>VLOOKUP(J178,[1]Species!$A$2:$G$174,7, FALSE)</f>
        <v>2.94</v>
      </c>
      <c r="S178">
        <f t="shared" si="4"/>
        <v>1131.6173771395306</v>
      </c>
      <c r="T178">
        <f t="shared" si="5"/>
        <v>3.3333333333333333E-2</v>
      </c>
    </row>
    <row r="179" spans="1:20" x14ac:dyDescent="0.2">
      <c r="A179" s="1">
        <v>45063</v>
      </c>
      <c r="B179">
        <v>2023</v>
      </c>
      <c r="C179" s="2" t="s">
        <v>53</v>
      </c>
      <c r="D179">
        <v>17</v>
      </c>
      <c r="E179" t="s">
        <v>54</v>
      </c>
      <c r="F179" t="s">
        <v>110</v>
      </c>
      <c r="G179">
        <v>115</v>
      </c>
      <c r="H179" t="s">
        <v>20</v>
      </c>
      <c r="I179">
        <v>2</v>
      </c>
      <c r="J179" s="4" t="s">
        <v>63</v>
      </c>
      <c r="K179" s="4">
        <v>10</v>
      </c>
      <c r="L179" s="4">
        <v>1</v>
      </c>
      <c r="M179" s="3" t="str">
        <f>VLOOKUP(J179,[1]Species!$A$2:$K$183,3,FALSE)</f>
        <v>Cephalopholis_cruentata</v>
      </c>
      <c r="N179" t="str">
        <f>VLOOKUP(J179,[1]Species!$A$2:$K$183,2,FALSE)</f>
        <v>grouper</v>
      </c>
      <c r="O179" t="str">
        <f>VLOOKUP(J179,[1]Species!$A$2:$K$183,5,FALSE)</f>
        <v>Serranidae</v>
      </c>
      <c r="P179" t="str">
        <f>VLOOKUP(J179,[1]Species!$A$2:$D$183,4,FALSE)</f>
        <v>Macrocarnivore</v>
      </c>
      <c r="Q179">
        <f>VLOOKUP(J179,[1]Species!$A$2:$F$183,6,FALSE)</f>
        <v>1.0999999999999999E-2</v>
      </c>
      <c r="R179">
        <f>VLOOKUP(J179,[1]Species!$A$2:$G$174,7, FALSE)</f>
        <v>3.11</v>
      </c>
      <c r="S179">
        <f t="shared" si="4"/>
        <v>14.17074506862448</v>
      </c>
      <c r="T179">
        <f t="shared" si="5"/>
        <v>1.6666666666666666E-2</v>
      </c>
    </row>
    <row r="180" spans="1:20" x14ac:dyDescent="0.2">
      <c r="A180" s="1">
        <v>45063</v>
      </c>
      <c r="B180">
        <v>2023</v>
      </c>
      <c r="C180" s="2" t="s">
        <v>53</v>
      </c>
      <c r="D180">
        <v>17</v>
      </c>
      <c r="E180" t="s">
        <v>54</v>
      </c>
      <c r="F180" t="s">
        <v>110</v>
      </c>
      <c r="G180">
        <v>115</v>
      </c>
      <c r="H180" t="s">
        <v>20</v>
      </c>
      <c r="I180">
        <v>2</v>
      </c>
      <c r="J180" s="4" t="s">
        <v>69</v>
      </c>
      <c r="K180" s="4">
        <v>10</v>
      </c>
      <c r="L180" s="4">
        <v>1</v>
      </c>
      <c r="M180" s="3" t="str">
        <f>VLOOKUP(J180,[1]Species!$A$2:$K$183,3,FALSE)</f>
        <v>Prognathodes_aculeatus</v>
      </c>
      <c r="N180" t="str">
        <f>VLOOKUP(J180,[1]Species!$A$2:$K$183,2,FALSE)</f>
        <v>butterflyfish</v>
      </c>
      <c r="O180" t="str">
        <f>VLOOKUP(J180,[1]Species!$A$2:$K$183,5,FALSE)</f>
        <v>Chaetodontidae</v>
      </c>
      <c r="P180" t="str">
        <f>VLOOKUP(J180,[1]Species!$A$2:$D$183,4,FALSE)</f>
        <v>Invertivore</v>
      </c>
      <c r="Q180">
        <f>VLOOKUP(J180,[1]Species!$A$2:$F$183,6,FALSE)</f>
        <v>2.239E-2</v>
      </c>
      <c r="R180">
        <f>VLOOKUP(J180,[1]Species!$A$2:$G$174,7, FALSE)</f>
        <v>3.02</v>
      </c>
      <c r="S180">
        <f t="shared" si="4"/>
        <v>23.445208190859653</v>
      </c>
      <c r="T180">
        <f t="shared" si="5"/>
        <v>1.6666666666666666E-2</v>
      </c>
    </row>
    <row r="181" spans="1:20" x14ac:dyDescent="0.2">
      <c r="A181" s="1">
        <v>45063</v>
      </c>
      <c r="B181">
        <v>2023</v>
      </c>
      <c r="C181" s="2" t="s">
        <v>53</v>
      </c>
      <c r="D181">
        <v>17</v>
      </c>
      <c r="E181" t="s">
        <v>54</v>
      </c>
      <c r="F181" t="s">
        <v>110</v>
      </c>
      <c r="G181">
        <v>115</v>
      </c>
      <c r="H181" t="s">
        <v>20</v>
      </c>
      <c r="I181">
        <v>2</v>
      </c>
      <c r="J181" s="4" t="s">
        <v>70</v>
      </c>
      <c r="K181" s="4">
        <v>20</v>
      </c>
      <c r="L181" s="4">
        <v>1</v>
      </c>
      <c r="M181" s="3" t="str">
        <f>VLOOKUP(J181,[1]Species!$A$2:$K$183,3,FALSE)</f>
        <v>Myripristis_jacobus</v>
      </c>
      <c r="N181" t="str">
        <f>VLOOKUP(J181,[1]Species!$A$2:$K$183,2,FALSE)</f>
        <v>squirrelfish</v>
      </c>
      <c r="O181" t="str">
        <f>VLOOKUP(J181,[1]Species!$A$2:$K$183,5,FALSE)</f>
        <v>Holocentridae</v>
      </c>
      <c r="P181" t="str">
        <f>VLOOKUP(J181,[1]Species!$A$2:$D$183,4,FALSE)</f>
        <v>Planktivore</v>
      </c>
      <c r="Q181">
        <f>VLOOKUP(J181,[1]Species!$A$2:$F$183,6,FALSE)</f>
        <v>3.4700000000000002E-2</v>
      </c>
      <c r="R181">
        <f>VLOOKUP(J181,[1]Species!$A$2:$G$174,7, FALSE)</f>
        <v>2.91</v>
      </c>
      <c r="S181">
        <f t="shared" si="4"/>
        <v>211.99555850677103</v>
      </c>
      <c r="T181">
        <f t="shared" si="5"/>
        <v>1.6666666666666666E-2</v>
      </c>
    </row>
    <row r="182" spans="1:20" x14ac:dyDescent="0.2">
      <c r="A182" s="1">
        <v>45063</v>
      </c>
      <c r="B182">
        <v>2023</v>
      </c>
      <c r="C182" s="2" t="s">
        <v>53</v>
      </c>
      <c r="D182">
        <v>17</v>
      </c>
      <c r="E182" t="s">
        <v>54</v>
      </c>
      <c r="F182" t="s">
        <v>110</v>
      </c>
      <c r="G182">
        <v>115</v>
      </c>
      <c r="H182" t="s">
        <v>20</v>
      </c>
      <c r="I182">
        <v>2</v>
      </c>
      <c r="J182" s="4" t="s">
        <v>71</v>
      </c>
      <c r="K182" s="4">
        <v>10</v>
      </c>
      <c r="L182" s="4">
        <v>1</v>
      </c>
      <c r="M182" s="3" t="str">
        <f>VLOOKUP(J182,[1]Species!$A$2:$K$183,3,FALSE)</f>
        <v>Amblycirrhitus_pinos</v>
      </c>
      <c r="N182" t="str">
        <f>VLOOKUP(J182,[1]Species!$A$2:$K$183,2,FALSE)</f>
        <v>hawkfish</v>
      </c>
      <c r="O182" t="str">
        <f>VLOOKUP(J182,[1]Species!$A$2:$K$183,5,FALSE)</f>
        <v>Cirrhitidae</v>
      </c>
      <c r="P182" t="str">
        <f>VLOOKUP(J182,[1]Species!$A$2:$D$183,4,FALSE)</f>
        <v>Invertivore</v>
      </c>
      <c r="Q182">
        <f>VLOOKUP(J182,[1]Species!$A$2:$F$183,6,FALSE)</f>
        <v>9.3299999999999998E-3</v>
      </c>
      <c r="R182">
        <f>VLOOKUP(J182,[1]Species!$A$2:$G$174,7, FALSE)</f>
        <v>3.07</v>
      </c>
      <c r="S182">
        <f t="shared" si="4"/>
        <v>10.961794187585809</v>
      </c>
      <c r="T182">
        <f t="shared" si="5"/>
        <v>1.6666666666666666E-2</v>
      </c>
    </row>
    <row r="183" spans="1:20" x14ac:dyDescent="0.2">
      <c r="A183" s="1">
        <v>45063</v>
      </c>
      <c r="B183">
        <v>2023</v>
      </c>
      <c r="C183" s="2" t="s">
        <v>53</v>
      </c>
      <c r="D183">
        <v>17</v>
      </c>
      <c r="E183" t="s">
        <v>54</v>
      </c>
      <c r="F183" t="s">
        <v>110</v>
      </c>
      <c r="G183">
        <v>115</v>
      </c>
      <c r="H183" t="s">
        <v>20</v>
      </c>
      <c r="I183">
        <v>2</v>
      </c>
      <c r="J183" s="4" t="s">
        <v>36</v>
      </c>
      <c r="K183" s="4">
        <v>30</v>
      </c>
      <c r="L183" s="4">
        <v>5</v>
      </c>
      <c r="M183" s="3" t="str">
        <f>VLOOKUP(J183,[1]Species!$A$2:$K$183,3,FALSE)</f>
        <v>Canthidermis_sufflamen</v>
      </c>
      <c r="N183" t="str">
        <f>VLOOKUP(J183,[1]Species!$A$2:$K$183,2,FALSE)</f>
        <v>triggerfish</v>
      </c>
      <c r="O183" t="str">
        <f>VLOOKUP(J183,[1]Species!$A$2:$K$183,5,FALSE)</f>
        <v>Balistidae</v>
      </c>
      <c r="P183" t="str">
        <f>VLOOKUP(J183,[1]Species!$A$2:$D$183,4,FALSE)</f>
        <v>Planktivore</v>
      </c>
      <c r="Q183">
        <f>VLOOKUP(J183,[1]Species!$A$2:$F$183,6,FALSE)</f>
        <v>4.2700000000000002E-2</v>
      </c>
      <c r="R183">
        <f>VLOOKUP(J183,[1]Species!$A$2:$G$174,7, FALSE)</f>
        <v>2.84</v>
      </c>
      <c r="S183">
        <f t="shared" si="4"/>
        <v>3345.2011912249027</v>
      </c>
      <c r="T183">
        <f t="shared" si="5"/>
        <v>8.3333333333333329E-2</v>
      </c>
    </row>
    <row r="184" spans="1:20" x14ac:dyDescent="0.2">
      <c r="A184" s="1">
        <v>45063</v>
      </c>
      <c r="B184">
        <v>2023</v>
      </c>
      <c r="C184" s="2" t="s">
        <v>53</v>
      </c>
      <c r="D184">
        <v>17</v>
      </c>
      <c r="E184" t="s">
        <v>54</v>
      </c>
      <c r="F184" t="s">
        <v>110</v>
      </c>
      <c r="G184">
        <v>115</v>
      </c>
      <c r="H184" t="s">
        <v>20</v>
      </c>
      <c r="I184">
        <v>2</v>
      </c>
      <c r="J184" s="4" t="s">
        <v>41</v>
      </c>
      <c r="K184" s="4">
        <v>30</v>
      </c>
      <c r="L184" s="4">
        <v>5</v>
      </c>
      <c r="M184" s="3" t="str">
        <f>VLOOKUP(J184,[1]Species!$A$2:$K$183,3,FALSE)</f>
        <v>Malacanthus_plumieri</v>
      </c>
      <c r="N184" t="str">
        <f>VLOOKUP(J184,[1]Species!$A$2:$K$183,2,FALSE)</f>
        <v>tilefish</v>
      </c>
      <c r="O184" t="str">
        <f>VLOOKUP(J184,[1]Species!$A$2:$K$183,5,FALSE)</f>
        <v>Malacanthidae</v>
      </c>
      <c r="P184" t="str">
        <f>VLOOKUP(J184,[1]Species!$A$2:$D$183,4,FALSE)</f>
        <v>Invertivore</v>
      </c>
      <c r="Q184">
        <f>VLOOKUP(J184,[1]Species!$A$2:$F$183,6,FALSE)</f>
        <v>1.5800000000000002E-2</v>
      </c>
      <c r="R184">
        <f>VLOOKUP(J184,[1]Species!$A$2:$G$174,7, FALSE)</f>
        <v>2.78</v>
      </c>
      <c r="S184">
        <f t="shared" si="4"/>
        <v>1009.3090779483127</v>
      </c>
      <c r="T184">
        <f t="shared" si="5"/>
        <v>8.3333333333333329E-2</v>
      </c>
    </row>
    <row r="185" spans="1:20" x14ac:dyDescent="0.2">
      <c r="A185" s="1">
        <v>45063</v>
      </c>
      <c r="B185">
        <v>2023</v>
      </c>
      <c r="C185" s="2" t="s">
        <v>53</v>
      </c>
      <c r="D185">
        <v>17</v>
      </c>
      <c r="E185" t="s">
        <v>54</v>
      </c>
      <c r="F185" t="s">
        <v>110</v>
      </c>
      <c r="G185">
        <v>115</v>
      </c>
      <c r="H185" t="s">
        <v>20</v>
      </c>
      <c r="I185">
        <v>2</v>
      </c>
      <c r="J185" s="4" t="s">
        <v>72</v>
      </c>
      <c r="K185" s="4">
        <v>5</v>
      </c>
      <c r="L185" s="4">
        <v>1</v>
      </c>
      <c r="M185" s="3" t="str">
        <f>VLOOKUP(J185,[1]Species!$A$2:$K$183,3,FALSE)</f>
        <v>Canthigaster_rostrata</v>
      </c>
      <c r="N185" t="str">
        <f>VLOOKUP(J185,[1]Species!$A$2:$K$183,2,FALSE)</f>
        <v>puffer</v>
      </c>
      <c r="O185" t="str">
        <f>VLOOKUP(J185,[1]Species!$A$2:$K$183,5,FALSE)</f>
        <v>Tetraodontidae</v>
      </c>
      <c r="P185" t="str">
        <f>VLOOKUP(J185,[1]Species!$A$2:$D$183,4,FALSE)</f>
        <v>Omnivore</v>
      </c>
      <c r="Q185">
        <f>VLOOKUP(J185,[1]Species!$A$2:$F$183,6,FALSE)</f>
        <v>2.818E-2</v>
      </c>
      <c r="R185">
        <f>VLOOKUP(J185,[1]Species!$A$2:$G$174,7, FALSE)</f>
        <v>2.94</v>
      </c>
      <c r="S185">
        <f t="shared" si="4"/>
        <v>3.1982528938727208</v>
      </c>
      <c r="T185">
        <f t="shared" si="5"/>
        <v>1.6666666666666666E-2</v>
      </c>
    </row>
    <row r="186" spans="1:20" x14ac:dyDescent="0.2">
      <c r="A186" s="1">
        <v>45063</v>
      </c>
      <c r="B186">
        <v>2023</v>
      </c>
      <c r="C186" s="2" t="s">
        <v>53</v>
      </c>
      <c r="D186">
        <v>17</v>
      </c>
      <c r="E186" t="s">
        <v>54</v>
      </c>
      <c r="F186" t="s">
        <v>110</v>
      </c>
      <c r="G186">
        <v>115</v>
      </c>
      <c r="H186" t="s">
        <v>20</v>
      </c>
      <c r="I186">
        <v>2</v>
      </c>
      <c r="J186" s="4" t="s">
        <v>48</v>
      </c>
      <c r="K186" s="4">
        <v>30</v>
      </c>
      <c r="L186" s="4">
        <v>1</v>
      </c>
      <c r="M186" s="3" t="str">
        <f>VLOOKUP(J186,[1]Species!$A$2:$K$183,3,FALSE)</f>
        <v>Epinephelus_guttatus</v>
      </c>
      <c r="N186" t="str">
        <f>VLOOKUP(J186,[1]Species!$A$2:$K$183,2,FALSE)</f>
        <v>grouper</v>
      </c>
      <c r="O186" t="str">
        <f>VLOOKUP(J186,[1]Species!$A$2:$K$183,5,FALSE)</f>
        <v>Serranidae</v>
      </c>
      <c r="P186" t="str">
        <f>VLOOKUP(J186,[1]Species!$A$2:$D$183,4,FALSE)</f>
        <v>Macrocarnivore</v>
      </c>
      <c r="Q186">
        <f>VLOOKUP(J186,[1]Species!$A$2:$F$183,6,FALSE)</f>
        <v>1.32E-2</v>
      </c>
      <c r="R186">
        <f>VLOOKUP(J186,[1]Species!$A$2:$G$174,7, FALSE)</f>
        <v>3.05</v>
      </c>
      <c r="S186">
        <f t="shared" si="4"/>
        <v>422.46794102173732</v>
      </c>
      <c r="T186">
        <f t="shared" si="5"/>
        <v>1.6666666666666666E-2</v>
      </c>
    </row>
    <row r="187" spans="1:20" x14ac:dyDescent="0.2">
      <c r="A187" s="1">
        <v>45063</v>
      </c>
      <c r="B187">
        <v>2023</v>
      </c>
      <c r="C187" s="2" t="s">
        <v>53</v>
      </c>
      <c r="D187">
        <v>17</v>
      </c>
      <c r="E187" t="s">
        <v>54</v>
      </c>
      <c r="F187" t="s">
        <v>110</v>
      </c>
      <c r="G187">
        <v>120</v>
      </c>
      <c r="H187" t="s">
        <v>20</v>
      </c>
      <c r="I187">
        <v>3</v>
      </c>
      <c r="J187" s="4" t="s">
        <v>73</v>
      </c>
      <c r="K187" s="4">
        <v>30</v>
      </c>
      <c r="L187" s="4">
        <v>1</v>
      </c>
      <c r="M187" s="3" t="str">
        <f>VLOOKUP(J187,[1]Species!$A$2:$K$183,3,FALSE)</f>
        <v>Mycteroperca_venenosa</v>
      </c>
      <c r="N187" t="str">
        <f>VLOOKUP(J187,[1]Species!$A$2:$K$183,2,FALSE)</f>
        <v>grouper</v>
      </c>
      <c r="O187" t="str">
        <f>VLOOKUP(J187,[1]Species!$A$2:$K$183,5,FALSE)</f>
        <v>Epinephelinae</v>
      </c>
      <c r="P187" t="str">
        <f>VLOOKUP(J187,[1]Species!$A$2:$D$183,4,FALSE)</f>
        <v>Macrocarnivore</v>
      </c>
      <c r="Q187">
        <f>VLOOKUP(J187,[1]Species!$A$2:$F$183,6,FALSE)</f>
        <v>0.11219999999999999</v>
      </c>
      <c r="R187">
        <f>VLOOKUP(J187,[1]Species!$A$2:$G$174,7, FALSE)</f>
        <v>3.04</v>
      </c>
      <c r="S187">
        <f t="shared" si="4"/>
        <v>3470.8949639145385</v>
      </c>
      <c r="T187">
        <f t="shared" si="5"/>
        <v>1.6666666666666666E-2</v>
      </c>
    </row>
    <row r="188" spans="1:20" x14ac:dyDescent="0.2">
      <c r="A188" s="1">
        <v>45063</v>
      </c>
      <c r="B188">
        <v>2023</v>
      </c>
      <c r="C188" s="2" t="s">
        <v>53</v>
      </c>
      <c r="D188">
        <v>17</v>
      </c>
      <c r="E188" t="s">
        <v>54</v>
      </c>
      <c r="F188" t="s">
        <v>110</v>
      </c>
      <c r="G188">
        <v>120</v>
      </c>
      <c r="H188" t="s">
        <v>20</v>
      </c>
      <c r="I188">
        <v>3</v>
      </c>
      <c r="J188" s="4" t="s">
        <v>58</v>
      </c>
      <c r="K188" s="4">
        <v>20</v>
      </c>
      <c r="L188" s="4">
        <v>10</v>
      </c>
      <c r="M188" s="3" t="str">
        <f>VLOOKUP(J188,[1]Species!$A$2:$K$183,3,FALSE)</f>
        <v>Lutjanus_apodus</v>
      </c>
      <c r="N188" t="str">
        <f>VLOOKUP(J188,[1]Species!$A$2:$K$183,2,FALSE)</f>
        <v>snapper</v>
      </c>
      <c r="O188" t="str">
        <f>VLOOKUP(J188,[1]Species!$A$2:$K$183,5,FALSE)</f>
        <v>Lutjanidae</v>
      </c>
      <c r="P188" t="str">
        <f>VLOOKUP(J188,[1]Species!$A$2:$D$183,4,FALSE)</f>
        <v>Macrocarnivore</v>
      </c>
      <c r="Q188">
        <f>VLOOKUP(J188,[1]Species!$A$2:$F$183,6,FALSE)</f>
        <v>1.8200000000000001E-2</v>
      </c>
      <c r="R188">
        <f>VLOOKUP(J188,[1]Species!$A$2:$G$174,7, FALSE)</f>
        <v>3</v>
      </c>
      <c r="S188">
        <f t="shared" si="4"/>
        <v>1456</v>
      </c>
      <c r="T188">
        <f t="shared" si="5"/>
        <v>0.16666666666666666</v>
      </c>
    </row>
    <row r="189" spans="1:20" x14ac:dyDescent="0.2">
      <c r="A189" s="1">
        <v>45063</v>
      </c>
      <c r="B189">
        <v>2023</v>
      </c>
      <c r="C189" s="2" t="s">
        <v>53</v>
      </c>
      <c r="D189">
        <v>17</v>
      </c>
      <c r="E189" t="s">
        <v>54</v>
      </c>
      <c r="F189" t="s">
        <v>110</v>
      </c>
      <c r="G189">
        <v>120</v>
      </c>
      <c r="H189" t="s">
        <v>20</v>
      </c>
      <c r="I189">
        <v>3</v>
      </c>
      <c r="J189" s="4" t="s">
        <v>58</v>
      </c>
      <c r="K189" s="4">
        <v>30</v>
      </c>
      <c r="L189" s="4">
        <v>35</v>
      </c>
      <c r="M189" s="3" t="str">
        <f>VLOOKUP(J189,[1]Species!$A$2:$K$183,3,FALSE)</f>
        <v>Lutjanus_apodus</v>
      </c>
      <c r="N189" t="str">
        <f>VLOOKUP(J189,[1]Species!$A$2:$K$183,2,FALSE)</f>
        <v>snapper</v>
      </c>
      <c r="O189" t="str">
        <f>VLOOKUP(J189,[1]Species!$A$2:$K$183,5,FALSE)</f>
        <v>Lutjanidae</v>
      </c>
      <c r="P189" t="str">
        <f>VLOOKUP(J189,[1]Species!$A$2:$D$183,4,FALSE)</f>
        <v>Macrocarnivore</v>
      </c>
      <c r="Q189">
        <f>VLOOKUP(J189,[1]Species!$A$2:$F$183,6,FALSE)</f>
        <v>1.8200000000000001E-2</v>
      </c>
      <c r="R189">
        <f>VLOOKUP(J189,[1]Species!$A$2:$G$174,7, FALSE)</f>
        <v>3</v>
      </c>
      <c r="S189">
        <f t="shared" si="4"/>
        <v>17199</v>
      </c>
      <c r="T189">
        <f t="shared" si="5"/>
        <v>0.58333333333333337</v>
      </c>
    </row>
    <row r="190" spans="1:20" x14ac:dyDescent="0.2">
      <c r="A190" s="1">
        <v>45063</v>
      </c>
      <c r="B190">
        <v>2023</v>
      </c>
      <c r="C190" s="2" t="s">
        <v>53</v>
      </c>
      <c r="D190">
        <v>17</v>
      </c>
      <c r="E190" t="s">
        <v>54</v>
      </c>
      <c r="F190" t="s">
        <v>110</v>
      </c>
      <c r="G190">
        <v>120</v>
      </c>
      <c r="H190" t="s">
        <v>20</v>
      </c>
      <c r="I190">
        <v>3</v>
      </c>
      <c r="J190" s="4" t="s">
        <v>33</v>
      </c>
      <c r="K190" s="4">
        <v>20</v>
      </c>
      <c r="L190" s="4">
        <v>2</v>
      </c>
      <c r="M190" s="3" t="str">
        <f>VLOOKUP(J190,[1]Species!$A$2:$K$183,3,FALSE)</f>
        <v>Holocentrus_adscensionis</v>
      </c>
      <c r="N190" t="str">
        <f>VLOOKUP(J190,[1]Species!$A$2:$K$183,2,FALSE)</f>
        <v>squirrelfish</v>
      </c>
      <c r="O190" t="str">
        <f>VLOOKUP(J190,[1]Species!$A$2:$K$183,5,FALSE)</f>
        <v>Holocentridae</v>
      </c>
      <c r="P190" t="str">
        <f>VLOOKUP(J190,[1]Species!$A$2:$D$183,4,FALSE)</f>
        <v>Invertivore</v>
      </c>
      <c r="Q190">
        <f>VLOOKUP(J190,[1]Species!$A$2:$F$183,6,FALSE)</f>
        <v>2.29E-2</v>
      </c>
      <c r="R190">
        <f>VLOOKUP(J190,[1]Species!$A$2:$G$174,7, FALSE)</f>
        <v>2.86</v>
      </c>
      <c r="S190">
        <f t="shared" si="4"/>
        <v>240.88583667234641</v>
      </c>
      <c r="T190">
        <f t="shared" si="5"/>
        <v>3.3333333333333333E-2</v>
      </c>
    </row>
    <row r="191" spans="1:20" x14ac:dyDescent="0.2">
      <c r="A191" s="1">
        <v>45063</v>
      </c>
      <c r="B191">
        <v>2023</v>
      </c>
      <c r="C191" s="2" t="s">
        <v>53</v>
      </c>
      <c r="D191">
        <v>17</v>
      </c>
      <c r="E191" t="s">
        <v>54</v>
      </c>
      <c r="F191" t="s">
        <v>110</v>
      </c>
      <c r="G191">
        <v>120</v>
      </c>
      <c r="H191" t="s">
        <v>20</v>
      </c>
      <c r="I191">
        <v>3</v>
      </c>
      <c r="J191" s="4" t="s">
        <v>33</v>
      </c>
      <c r="K191" s="4">
        <v>30</v>
      </c>
      <c r="L191" s="4">
        <v>3</v>
      </c>
      <c r="M191" s="3" t="str">
        <f>VLOOKUP(J191,[1]Species!$A$2:$K$183,3,FALSE)</f>
        <v>Holocentrus_adscensionis</v>
      </c>
      <c r="N191" t="str">
        <f>VLOOKUP(J191,[1]Species!$A$2:$K$183,2,FALSE)</f>
        <v>squirrelfish</v>
      </c>
      <c r="O191" t="str">
        <f>VLOOKUP(J191,[1]Species!$A$2:$K$183,5,FALSE)</f>
        <v>Holocentridae</v>
      </c>
      <c r="P191" t="str">
        <f>VLOOKUP(J191,[1]Species!$A$2:$D$183,4,FALSE)</f>
        <v>Invertivore</v>
      </c>
      <c r="Q191">
        <f>VLOOKUP(J191,[1]Species!$A$2:$F$183,6,FALSE)</f>
        <v>2.29E-2</v>
      </c>
      <c r="R191">
        <f>VLOOKUP(J191,[1]Species!$A$2:$G$174,7, FALSE)</f>
        <v>2.86</v>
      </c>
      <c r="S191">
        <f t="shared" si="4"/>
        <v>1152.1884717224716</v>
      </c>
      <c r="T191">
        <f t="shared" si="5"/>
        <v>0.05</v>
      </c>
    </row>
    <row r="192" spans="1:20" x14ac:dyDescent="0.2">
      <c r="A192" s="1">
        <v>45063</v>
      </c>
      <c r="B192">
        <v>2023</v>
      </c>
      <c r="C192" s="2" t="s">
        <v>53</v>
      </c>
      <c r="D192">
        <v>17</v>
      </c>
      <c r="E192" t="s">
        <v>54</v>
      </c>
      <c r="F192" t="s">
        <v>110</v>
      </c>
      <c r="G192">
        <v>120</v>
      </c>
      <c r="H192" t="s">
        <v>20</v>
      </c>
      <c r="I192">
        <v>3</v>
      </c>
      <c r="J192" s="4" t="s">
        <v>33</v>
      </c>
      <c r="K192" s="4">
        <v>40</v>
      </c>
      <c r="L192" s="4">
        <v>1</v>
      </c>
      <c r="M192" s="3" t="str">
        <f>VLOOKUP(J192,[1]Species!$A$2:$K$183,3,FALSE)</f>
        <v>Holocentrus_adscensionis</v>
      </c>
      <c r="N192" t="str">
        <f>VLOOKUP(J192,[1]Species!$A$2:$K$183,2,FALSE)</f>
        <v>squirrelfish</v>
      </c>
      <c r="O192" t="str">
        <f>VLOOKUP(J192,[1]Species!$A$2:$K$183,5,FALSE)</f>
        <v>Holocentridae</v>
      </c>
      <c r="P192" t="str">
        <f>VLOOKUP(J192,[1]Species!$A$2:$D$183,4,FALSE)</f>
        <v>Invertivore</v>
      </c>
      <c r="Q192">
        <f>VLOOKUP(J192,[1]Species!$A$2:$F$183,6,FALSE)</f>
        <v>2.29E-2</v>
      </c>
      <c r="R192">
        <f>VLOOKUP(J192,[1]Species!$A$2:$G$174,7, FALSE)</f>
        <v>2.86</v>
      </c>
      <c r="S192">
        <f t="shared" si="4"/>
        <v>874.43404409902166</v>
      </c>
      <c r="T192">
        <f t="shared" si="5"/>
        <v>1.6666666666666666E-2</v>
      </c>
    </row>
    <row r="193" spans="1:20" x14ac:dyDescent="0.2">
      <c r="A193" s="1">
        <v>45063</v>
      </c>
      <c r="B193">
        <v>2023</v>
      </c>
      <c r="C193" s="2" t="s">
        <v>53</v>
      </c>
      <c r="D193">
        <v>17</v>
      </c>
      <c r="E193" t="s">
        <v>54</v>
      </c>
      <c r="F193" t="s">
        <v>110</v>
      </c>
      <c r="G193">
        <v>120</v>
      </c>
      <c r="H193" t="s">
        <v>20</v>
      </c>
      <c r="I193">
        <v>3</v>
      </c>
      <c r="J193" s="4" t="s">
        <v>45</v>
      </c>
      <c r="K193" s="4">
        <v>5</v>
      </c>
      <c r="L193" s="4">
        <v>50</v>
      </c>
      <c r="M193" s="3" t="str">
        <f>VLOOKUP(J193,[1]Species!$A$2:$K$183,3,FALSE)</f>
        <v>Chromis_multilineata</v>
      </c>
      <c r="N193" t="str">
        <f>VLOOKUP(J193,[1]Species!$A$2:$K$183,2,FALSE)</f>
        <v>chromis</v>
      </c>
      <c r="O193" t="str">
        <f>VLOOKUP(J193,[1]Species!$A$2:$K$183,5,FALSE)</f>
        <v>Pomacentridae</v>
      </c>
      <c r="P193" t="str">
        <f>VLOOKUP(J193,[1]Species!$A$2:$D$183,4,FALSE)</f>
        <v>Planktivore</v>
      </c>
      <c r="Q193">
        <f>VLOOKUP(J193,[1]Species!$A$2:$F$183,6,FALSE)</f>
        <v>1.4789999999999999E-2</v>
      </c>
      <c r="R193">
        <f>VLOOKUP(J193,[1]Species!$A$2:$G$174,7, FALSE)</f>
        <v>2.99</v>
      </c>
      <c r="S193">
        <f t="shared" si="4"/>
        <v>90.9616838584096</v>
      </c>
      <c r="T193">
        <f t="shared" si="5"/>
        <v>0.83333333333333337</v>
      </c>
    </row>
    <row r="194" spans="1:20" x14ac:dyDescent="0.2">
      <c r="A194" s="1">
        <v>45063</v>
      </c>
      <c r="B194">
        <v>2023</v>
      </c>
      <c r="C194" s="2" t="s">
        <v>53</v>
      </c>
      <c r="D194">
        <v>17</v>
      </c>
      <c r="E194" t="s">
        <v>54</v>
      </c>
      <c r="F194" t="s">
        <v>110</v>
      </c>
      <c r="G194">
        <v>120</v>
      </c>
      <c r="H194" t="s">
        <v>20</v>
      </c>
      <c r="I194">
        <v>3</v>
      </c>
      <c r="J194" s="4" t="s">
        <v>45</v>
      </c>
      <c r="K194" s="4">
        <v>10</v>
      </c>
      <c r="L194" s="4">
        <v>35</v>
      </c>
      <c r="M194" s="3" t="str">
        <f>VLOOKUP(J194,[1]Species!$A$2:$K$183,3,FALSE)</f>
        <v>Chromis_multilineata</v>
      </c>
      <c r="N194" t="str">
        <f>VLOOKUP(J194,[1]Species!$A$2:$K$183,2,FALSE)</f>
        <v>chromis</v>
      </c>
      <c r="O194" t="str">
        <f>VLOOKUP(J194,[1]Species!$A$2:$K$183,5,FALSE)</f>
        <v>Pomacentridae</v>
      </c>
      <c r="P194" t="str">
        <f>VLOOKUP(J194,[1]Species!$A$2:$D$183,4,FALSE)</f>
        <v>Planktivore</v>
      </c>
      <c r="Q194">
        <f>VLOOKUP(J194,[1]Species!$A$2:$F$183,6,FALSE)</f>
        <v>1.4789999999999999E-2</v>
      </c>
      <c r="R194">
        <f>VLOOKUP(J194,[1]Species!$A$2:$G$174,7, FALSE)</f>
        <v>2.99</v>
      </c>
      <c r="S194">
        <f t="shared" ref="S194:S257" si="6">(Q194*K194^R194)*L194</f>
        <v>505.86684742777572</v>
      </c>
      <c r="T194">
        <f t="shared" si="5"/>
        <v>0.58333333333333337</v>
      </c>
    </row>
    <row r="195" spans="1:20" x14ac:dyDescent="0.2">
      <c r="A195" s="1">
        <v>45063</v>
      </c>
      <c r="B195">
        <v>2023</v>
      </c>
      <c r="C195" s="2" t="s">
        <v>53</v>
      </c>
      <c r="D195">
        <v>17</v>
      </c>
      <c r="E195" t="s">
        <v>54</v>
      </c>
      <c r="F195" t="s">
        <v>110</v>
      </c>
      <c r="G195">
        <v>120</v>
      </c>
      <c r="H195" t="s">
        <v>20</v>
      </c>
      <c r="I195">
        <v>3</v>
      </c>
      <c r="J195" s="4" t="s">
        <v>21</v>
      </c>
      <c r="K195" s="4">
        <v>5</v>
      </c>
      <c r="L195" s="4">
        <v>25</v>
      </c>
      <c r="M195" s="3" t="str">
        <f>VLOOKUP(J195,[1]Species!$A$2:$K$183,3,FALSE)</f>
        <v>Stegastes_partitus</v>
      </c>
      <c r="N195" t="str">
        <f>VLOOKUP(J195,[1]Species!$A$2:$K$183,2,FALSE)</f>
        <v>damselfish</v>
      </c>
      <c r="O195" t="str">
        <f>VLOOKUP(J195,[1]Species!$A$2:$K$183,5,FALSE)</f>
        <v>Pomacentridae</v>
      </c>
      <c r="P195" t="str">
        <f>VLOOKUP(J195,[1]Species!$A$2:$D$183,4,FALSE)</f>
        <v>Omnivore</v>
      </c>
      <c r="Q195">
        <f>VLOOKUP(J195,[1]Species!$A$2:$F$183,6,FALSE)</f>
        <v>1.4789999999999999E-2</v>
      </c>
      <c r="R195">
        <f>VLOOKUP(J195,[1]Species!$A$2:$G$174,7, FALSE)</f>
        <v>3.01</v>
      </c>
      <c r="S195">
        <f t="shared" si="6"/>
        <v>46.96863032763666</v>
      </c>
      <c r="T195">
        <f t="shared" ref="T195:T258" si="7">L195/60</f>
        <v>0.41666666666666669</v>
      </c>
    </row>
    <row r="196" spans="1:20" x14ac:dyDescent="0.2">
      <c r="A196" s="1">
        <v>45063</v>
      </c>
      <c r="B196">
        <v>2023</v>
      </c>
      <c r="C196" s="2" t="s">
        <v>53</v>
      </c>
      <c r="D196">
        <v>17</v>
      </c>
      <c r="E196" t="s">
        <v>54</v>
      </c>
      <c r="F196" t="s">
        <v>110</v>
      </c>
      <c r="G196">
        <v>120</v>
      </c>
      <c r="H196" t="s">
        <v>20</v>
      </c>
      <c r="I196">
        <v>3</v>
      </c>
      <c r="J196" s="4" t="s">
        <v>21</v>
      </c>
      <c r="K196" s="4">
        <v>10</v>
      </c>
      <c r="L196" s="4">
        <v>5</v>
      </c>
      <c r="M196" s="3" t="str">
        <f>VLOOKUP(J196,[1]Species!$A$2:$K$183,3,FALSE)</f>
        <v>Stegastes_partitus</v>
      </c>
      <c r="N196" t="str">
        <f>VLOOKUP(J196,[1]Species!$A$2:$K$183,2,FALSE)</f>
        <v>damselfish</v>
      </c>
      <c r="O196" t="str">
        <f>VLOOKUP(J196,[1]Species!$A$2:$K$183,5,FALSE)</f>
        <v>Pomacentridae</v>
      </c>
      <c r="P196" t="str">
        <f>VLOOKUP(J196,[1]Species!$A$2:$D$183,4,FALSE)</f>
        <v>Omnivore</v>
      </c>
      <c r="Q196">
        <f>VLOOKUP(J196,[1]Species!$A$2:$F$183,6,FALSE)</f>
        <v>1.4789999999999999E-2</v>
      </c>
      <c r="R196">
        <f>VLOOKUP(J196,[1]Species!$A$2:$G$174,7, FALSE)</f>
        <v>3.01</v>
      </c>
      <c r="S196">
        <f t="shared" si="6"/>
        <v>75.672516779161811</v>
      </c>
      <c r="T196">
        <f t="shared" si="7"/>
        <v>8.3333333333333329E-2</v>
      </c>
    </row>
    <row r="197" spans="1:20" x14ac:dyDescent="0.2">
      <c r="A197" s="1">
        <v>45063</v>
      </c>
      <c r="B197">
        <v>2023</v>
      </c>
      <c r="C197" s="2" t="s">
        <v>53</v>
      </c>
      <c r="D197">
        <v>17</v>
      </c>
      <c r="E197" t="s">
        <v>54</v>
      </c>
      <c r="F197" t="s">
        <v>110</v>
      </c>
      <c r="G197">
        <v>120</v>
      </c>
      <c r="H197" t="s">
        <v>20</v>
      </c>
      <c r="I197">
        <v>3</v>
      </c>
      <c r="J197" s="4" t="s">
        <v>25</v>
      </c>
      <c r="K197" s="4">
        <v>5</v>
      </c>
      <c r="L197" s="4">
        <v>40</v>
      </c>
      <c r="M197" s="3" t="str">
        <f>VLOOKUP(J197,[1]Species!$A$2:$K$183,3,FALSE)</f>
        <v>Chromis_cyanea</v>
      </c>
      <c r="N197" t="str">
        <f>VLOOKUP(J197,[1]Species!$A$2:$K$183,2,FALSE)</f>
        <v>chromis</v>
      </c>
      <c r="O197" t="str">
        <f>VLOOKUP(J197,[1]Species!$A$2:$K$183,5,FALSE)</f>
        <v>Pomacentridae</v>
      </c>
      <c r="P197" t="str">
        <f>VLOOKUP(J197,[1]Species!$A$2:$D$183,4,FALSE)</f>
        <v>Planktivore</v>
      </c>
      <c r="Q197">
        <f>VLOOKUP(J197,[1]Species!$A$2:$F$183,6,FALSE)</f>
        <v>1.4789999999999999E-2</v>
      </c>
      <c r="R197">
        <f>VLOOKUP(J197,[1]Species!$A$2:$G$174,7, FALSE)</f>
        <v>2.99</v>
      </c>
      <c r="S197">
        <f t="shared" si="6"/>
        <v>72.769347086727677</v>
      </c>
      <c r="T197">
        <f t="shared" si="7"/>
        <v>0.66666666666666663</v>
      </c>
    </row>
    <row r="198" spans="1:20" x14ac:dyDescent="0.2">
      <c r="A198" s="1">
        <v>45063</v>
      </c>
      <c r="B198">
        <v>2023</v>
      </c>
      <c r="C198" s="2" t="s">
        <v>53</v>
      </c>
      <c r="D198">
        <v>17</v>
      </c>
      <c r="E198" t="s">
        <v>54</v>
      </c>
      <c r="F198" t="s">
        <v>110</v>
      </c>
      <c r="G198">
        <v>120</v>
      </c>
      <c r="H198" t="s">
        <v>20</v>
      </c>
      <c r="I198">
        <v>3</v>
      </c>
      <c r="J198" s="4" t="s">
        <v>55</v>
      </c>
      <c r="K198" s="4">
        <v>5</v>
      </c>
      <c r="L198" s="4">
        <v>120</v>
      </c>
      <c r="M198" s="3" t="str">
        <f>VLOOKUP(J198,[1]Species!$A$2:$K$183,3,FALSE)</f>
        <v>Clepticus_parrae</v>
      </c>
      <c r="N198" t="str">
        <f>VLOOKUP(J198,[1]Species!$A$2:$K$183,2,FALSE)</f>
        <v>wrasse</v>
      </c>
      <c r="O198" t="str">
        <f>VLOOKUP(J198,[1]Species!$A$2:$K$183,5,FALSE)</f>
        <v>Labridae</v>
      </c>
      <c r="P198" t="str">
        <f>VLOOKUP(J198,[1]Species!$A$2:$D$183,4,FALSE)</f>
        <v>Omnivore</v>
      </c>
      <c r="Q198">
        <f>VLOOKUP(J198,[1]Species!$A$2:$F$183,6,FALSE)</f>
        <v>9.5499999999999995E-3</v>
      </c>
      <c r="R198">
        <f>VLOOKUP(J198,[1]Species!$A$2:$G$174,7, FALSE)</f>
        <v>3.07</v>
      </c>
      <c r="S198">
        <f t="shared" si="6"/>
        <v>160.3328568277974</v>
      </c>
      <c r="T198">
        <f t="shared" si="7"/>
        <v>2</v>
      </c>
    </row>
    <row r="199" spans="1:20" x14ac:dyDescent="0.2">
      <c r="A199" s="1">
        <v>45063</v>
      </c>
      <c r="B199">
        <v>2023</v>
      </c>
      <c r="C199" s="2" t="s">
        <v>53</v>
      </c>
      <c r="D199">
        <v>17</v>
      </c>
      <c r="E199" t="s">
        <v>54</v>
      </c>
      <c r="F199" t="s">
        <v>110</v>
      </c>
      <c r="G199">
        <v>120</v>
      </c>
      <c r="H199" t="s">
        <v>20</v>
      </c>
      <c r="I199">
        <v>3</v>
      </c>
      <c r="J199" s="4" t="s">
        <v>55</v>
      </c>
      <c r="K199" s="4">
        <v>10</v>
      </c>
      <c r="L199" s="4">
        <v>25</v>
      </c>
      <c r="M199" s="3" t="str">
        <f>VLOOKUP(J199,[1]Species!$A$2:$K$183,3,FALSE)</f>
        <v>Clepticus_parrae</v>
      </c>
      <c r="N199" t="str">
        <f>VLOOKUP(J199,[1]Species!$A$2:$K$183,2,FALSE)</f>
        <v>wrasse</v>
      </c>
      <c r="O199" t="str">
        <f>VLOOKUP(J199,[1]Species!$A$2:$K$183,5,FALSE)</f>
        <v>Labridae</v>
      </c>
      <c r="P199" t="str">
        <f>VLOOKUP(J199,[1]Species!$A$2:$D$183,4,FALSE)</f>
        <v>Omnivore</v>
      </c>
      <c r="Q199">
        <f>VLOOKUP(J199,[1]Species!$A$2:$F$183,6,FALSE)</f>
        <v>9.5499999999999995E-3</v>
      </c>
      <c r="R199">
        <f>VLOOKUP(J199,[1]Species!$A$2:$G$174,7, FALSE)</f>
        <v>3.07</v>
      </c>
      <c r="S199">
        <f t="shared" si="6"/>
        <v>280.50679124181266</v>
      </c>
      <c r="T199">
        <f t="shared" si="7"/>
        <v>0.41666666666666669</v>
      </c>
    </row>
    <row r="200" spans="1:20" x14ac:dyDescent="0.2">
      <c r="A200" s="1">
        <v>45063</v>
      </c>
      <c r="B200">
        <v>2023</v>
      </c>
      <c r="C200" s="2" t="s">
        <v>53</v>
      </c>
      <c r="D200">
        <v>17</v>
      </c>
      <c r="E200" t="s">
        <v>54</v>
      </c>
      <c r="F200" t="s">
        <v>110</v>
      </c>
      <c r="G200">
        <v>120</v>
      </c>
      <c r="H200" t="s">
        <v>20</v>
      </c>
      <c r="I200">
        <v>3</v>
      </c>
      <c r="J200" s="4" t="s">
        <v>42</v>
      </c>
      <c r="K200" s="4">
        <v>5</v>
      </c>
      <c r="L200" s="4">
        <v>25</v>
      </c>
      <c r="M200" s="3" t="str">
        <f>VLOOKUP(J200,[1]Species!$A$2:$K$183,3,FALSE)</f>
        <v>Chromis_insolata</v>
      </c>
      <c r="N200" t="str">
        <f>VLOOKUP(J200,[1]Species!$A$2:$K$183,2,FALSE)</f>
        <v>damselfish</v>
      </c>
      <c r="O200" t="str">
        <f>VLOOKUP(J200,[1]Species!$A$2:$K$183,5,FALSE)</f>
        <v>Pomacentridae</v>
      </c>
      <c r="P200" t="str">
        <f>VLOOKUP(J200,[1]Species!$A$2:$D$183,4,FALSE)</f>
        <v>Planktivore</v>
      </c>
      <c r="Q200">
        <f>VLOOKUP(J200,[1]Species!$A$2:$F$183,6,FALSE)</f>
        <v>1.259E-2</v>
      </c>
      <c r="R200">
        <f>VLOOKUP(J200,[1]Species!$A$2:$G$174,7, FALSE)</f>
        <v>3.03</v>
      </c>
      <c r="S200">
        <f t="shared" si="6"/>
        <v>41.28999705683421</v>
      </c>
      <c r="T200">
        <f t="shared" si="7"/>
        <v>0.41666666666666669</v>
      </c>
    </row>
    <row r="201" spans="1:20" x14ac:dyDescent="0.2">
      <c r="A201" s="1">
        <v>45063</v>
      </c>
      <c r="B201">
        <v>2023</v>
      </c>
      <c r="C201" s="2" t="s">
        <v>53</v>
      </c>
      <c r="D201">
        <v>17</v>
      </c>
      <c r="E201" t="s">
        <v>54</v>
      </c>
      <c r="F201" t="s">
        <v>110</v>
      </c>
      <c r="G201">
        <v>120</v>
      </c>
      <c r="H201" t="s">
        <v>20</v>
      </c>
      <c r="I201">
        <v>3</v>
      </c>
      <c r="J201" s="4" t="s">
        <v>36</v>
      </c>
      <c r="K201" s="4">
        <v>30</v>
      </c>
      <c r="L201" s="4">
        <v>35</v>
      </c>
      <c r="M201" s="3" t="str">
        <f>VLOOKUP(J201,[1]Species!$A$2:$K$183,3,FALSE)</f>
        <v>Canthidermis_sufflamen</v>
      </c>
      <c r="N201" t="str">
        <f>VLOOKUP(J201,[1]Species!$A$2:$K$183,2,FALSE)</f>
        <v>triggerfish</v>
      </c>
      <c r="O201" t="str">
        <f>VLOOKUP(J201,[1]Species!$A$2:$K$183,5,FALSE)</f>
        <v>Balistidae</v>
      </c>
      <c r="P201" t="str">
        <f>VLOOKUP(J201,[1]Species!$A$2:$D$183,4,FALSE)</f>
        <v>Planktivore</v>
      </c>
      <c r="Q201">
        <f>VLOOKUP(J201,[1]Species!$A$2:$F$183,6,FALSE)</f>
        <v>4.2700000000000002E-2</v>
      </c>
      <c r="R201">
        <f>VLOOKUP(J201,[1]Species!$A$2:$G$174,7, FALSE)</f>
        <v>2.84</v>
      </c>
      <c r="S201">
        <f t="shared" si="6"/>
        <v>23416.408338574318</v>
      </c>
      <c r="T201">
        <f t="shared" si="7"/>
        <v>0.58333333333333337</v>
      </c>
    </row>
    <row r="202" spans="1:20" x14ac:dyDescent="0.2">
      <c r="A202" s="1">
        <v>45063</v>
      </c>
      <c r="B202">
        <v>2023</v>
      </c>
      <c r="C202" s="2" t="s">
        <v>53</v>
      </c>
      <c r="D202">
        <v>17</v>
      </c>
      <c r="E202" t="s">
        <v>54</v>
      </c>
      <c r="F202" t="s">
        <v>110</v>
      </c>
      <c r="G202">
        <v>120</v>
      </c>
      <c r="H202" t="s">
        <v>20</v>
      </c>
      <c r="I202">
        <v>3</v>
      </c>
      <c r="J202" s="4" t="s">
        <v>63</v>
      </c>
      <c r="K202" s="4">
        <v>20</v>
      </c>
      <c r="L202" s="4">
        <v>1</v>
      </c>
      <c r="M202" s="3" t="str">
        <f>VLOOKUP(J202,[1]Species!$A$2:$K$183,3,FALSE)</f>
        <v>Cephalopholis_cruentata</v>
      </c>
      <c r="N202" t="str">
        <f>VLOOKUP(J202,[1]Species!$A$2:$K$183,2,FALSE)</f>
        <v>grouper</v>
      </c>
      <c r="O202" t="str">
        <f>VLOOKUP(J202,[1]Species!$A$2:$K$183,5,FALSE)</f>
        <v>Serranidae</v>
      </c>
      <c r="P202" t="str">
        <f>VLOOKUP(J202,[1]Species!$A$2:$D$183,4,FALSE)</f>
        <v>Macrocarnivore</v>
      </c>
      <c r="Q202">
        <f>VLOOKUP(J202,[1]Species!$A$2:$F$183,6,FALSE)</f>
        <v>1.0999999999999999E-2</v>
      </c>
      <c r="R202">
        <f>VLOOKUP(J202,[1]Species!$A$2:$G$174,7, FALSE)</f>
        <v>3.11</v>
      </c>
      <c r="S202">
        <f t="shared" si="6"/>
        <v>122.34774568292309</v>
      </c>
      <c r="T202">
        <f t="shared" si="7"/>
        <v>1.6666666666666666E-2</v>
      </c>
    </row>
    <row r="203" spans="1:20" x14ac:dyDescent="0.2">
      <c r="A203" s="1">
        <v>45063</v>
      </c>
      <c r="B203">
        <v>2023</v>
      </c>
      <c r="C203" s="2" t="s">
        <v>53</v>
      </c>
      <c r="D203">
        <v>17</v>
      </c>
      <c r="E203" t="s">
        <v>54</v>
      </c>
      <c r="F203" t="s">
        <v>110</v>
      </c>
      <c r="G203">
        <v>120</v>
      </c>
      <c r="H203" t="s">
        <v>20</v>
      </c>
      <c r="I203">
        <v>3</v>
      </c>
      <c r="J203" s="4" t="s">
        <v>34</v>
      </c>
      <c r="K203" s="4">
        <v>5</v>
      </c>
      <c r="L203" s="4">
        <v>2</v>
      </c>
      <c r="M203" s="3" t="str">
        <f>VLOOKUP(J203,[1]Species!$A$2:$K$183,3,FALSE)</f>
        <v>Halochoeres_garnoti</v>
      </c>
      <c r="N203" t="str">
        <f>VLOOKUP(J203,[1]Species!$A$2:$K$183,2,FALSE)</f>
        <v>wrasse</v>
      </c>
      <c r="O203" t="str">
        <f>VLOOKUP(J203,[1]Species!$A$2:$K$183,5,FALSE)</f>
        <v>Labridae</v>
      </c>
      <c r="P203" t="str">
        <f>VLOOKUP(J203,[1]Species!$A$2:$D$183,4,FALSE)</f>
        <v>Invertivore</v>
      </c>
      <c r="Q203">
        <f>VLOOKUP(J203,[1]Species!$A$2:$F$183,6,FALSE)</f>
        <v>0.01</v>
      </c>
      <c r="R203">
        <f>VLOOKUP(J203,[1]Species!$A$2:$G$174,7, FALSE)</f>
        <v>3.14</v>
      </c>
      <c r="S203">
        <f t="shared" si="6"/>
        <v>3.131812904563775</v>
      </c>
      <c r="T203">
        <f t="shared" si="7"/>
        <v>3.3333333333333333E-2</v>
      </c>
    </row>
    <row r="204" spans="1:20" x14ac:dyDescent="0.2">
      <c r="A204" s="1">
        <v>45063</v>
      </c>
      <c r="B204">
        <v>2023</v>
      </c>
      <c r="C204" s="2" t="s">
        <v>53</v>
      </c>
      <c r="D204">
        <v>17</v>
      </c>
      <c r="E204" t="s">
        <v>54</v>
      </c>
      <c r="F204" t="s">
        <v>110</v>
      </c>
      <c r="G204">
        <v>120</v>
      </c>
      <c r="H204" t="s">
        <v>20</v>
      </c>
      <c r="I204">
        <v>3</v>
      </c>
      <c r="J204" s="4" t="s">
        <v>27</v>
      </c>
      <c r="K204" s="4">
        <v>30</v>
      </c>
      <c r="L204" s="4">
        <v>5</v>
      </c>
      <c r="M204" s="3" t="str">
        <f>VLOOKUP(J204,[1]Species!$A$2:$K$183,3,FALSE)</f>
        <v>Caranx_ruber</v>
      </c>
      <c r="N204" t="str">
        <f>VLOOKUP(J204,[1]Species!$A$2:$K$183,2,FALSE)</f>
        <v>jack</v>
      </c>
      <c r="O204" t="str">
        <f>VLOOKUP(J204,[1]Species!$A$2:$K$183,5,FALSE)</f>
        <v>Carangidae</v>
      </c>
      <c r="P204" t="str">
        <f>VLOOKUP(J204,[1]Species!$A$2:$D$183,4,FALSE)</f>
        <v>Invertivore</v>
      </c>
      <c r="Q204">
        <f>VLOOKUP(J204,[1]Species!$A$2:$F$183,6,FALSE)</f>
        <v>1.5800000000000002E-2</v>
      </c>
      <c r="R204">
        <f>VLOOKUP(J204,[1]Species!$A$2:$G$174,7, FALSE)</f>
        <v>2.99</v>
      </c>
      <c r="S204">
        <f t="shared" si="6"/>
        <v>2061.6723331575604</v>
      </c>
      <c r="T204">
        <f t="shared" si="7"/>
        <v>8.3333333333333329E-2</v>
      </c>
    </row>
    <row r="205" spans="1:20" x14ac:dyDescent="0.2">
      <c r="A205" s="1">
        <v>45063</v>
      </c>
      <c r="B205">
        <v>2023</v>
      </c>
      <c r="C205" s="2" t="s">
        <v>53</v>
      </c>
      <c r="D205">
        <v>17</v>
      </c>
      <c r="E205" t="s">
        <v>54</v>
      </c>
      <c r="F205" t="s">
        <v>110</v>
      </c>
      <c r="G205">
        <v>120</v>
      </c>
      <c r="H205" t="s">
        <v>20</v>
      </c>
      <c r="I205">
        <v>3</v>
      </c>
      <c r="J205" s="4" t="s">
        <v>67</v>
      </c>
      <c r="K205" s="4">
        <v>20</v>
      </c>
      <c r="L205" s="4">
        <v>1</v>
      </c>
      <c r="M205" s="3" t="str">
        <f>VLOOKUP(J205,[1]Species!$A$2:$K$183,3,FALSE)</f>
        <v>Cantherhines_macrocerus</v>
      </c>
      <c r="N205" t="str">
        <f>VLOOKUP(J205,[1]Species!$A$2:$K$183,2,FALSE)</f>
        <v>filefish</v>
      </c>
      <c r="O205" t="str">
        <f>VLOOKUP(J205,[1]Species!$A$2:$K$183,5,FALSE)</f>
        <v>Monacanthidae</v>
      </c>
      <c r="P205" t="str">
        <f>VLOOKUP(J205,[1]Species!$A$2:$D$183,4,FALSE)</f>
        <v>Omnivore</v>
      </c>
      <c r="Q205">
        <f>VLOOKUP(J205,[1]Species!$A$2:$F$183,6,FALSE)</f>
        <v>2.8799999999999999E-2</v>
      </c>
      <c r="R205">
        <f>VLOOKUP(J205,[1]Species!$A$2:$G$174,7, FALSE)</f>
        <v>2.94</v>
      </c>
      <c r="S205">
        <f t="shared" si="6"/>
        <v>192.49554149765902</v>
      </c>
      <c r="T205">
        <f t="shared" si="7"/>
        <v>1.6666666666666666E-2</v>
      </c>
    </row>
    <row r="206" spans="1:20" x14ac:dyDescent="0.2">
      <c r="A206" s="1">
        <v>45063</v>
      </c>
      <c r="B206">
        <v>2023</v>
      </c>
      <c r="C206" s="2" t="s">
        <v>53</v>
      </c>
      <c r="D206">
        <v>17</v>
      </c>
      <c r="E206" t="s">
        <v>54</v>
      </c>
      <c r="F206" t="s">
        <v>110</v>
      </c>
      <c r="G206">
        <v>120</v>
      </c>
      <c r="H206" t="s">
        <v>20</v>
      </c>
      <c r="I206">
        <v>3</v>
      </c>
      <c r="J206" s="4" t="s">
        <v>60</v>
      </c>
      <c r="K206" s="4">
        <v>30</v>
      </c>
      <c r="L206" s="4">
        <v>1</v>
      </c>
      <c r="M206" s="3" t="str">
        <f>VLOOKUP(J206,[1]Species!$A$2:$K$183,3,FALSE)</f>
        <v>Sparisoma_aurofrenatum</v>
      </c>
      <c r="N206" t="str">
        <f>VLOOKUP(J206,[1]Species!$A$2:$K$183,2,FALSE)</f>
        <v>parrotfish</v>
      </c>
      <c r="O206" t="str">
        <f>VLOOKUP(J206,[1]Species!$A$2:$K$183,5,FALSE)</f>
        <v>Scaridae</v>
      </c>
      <c r="P206" t="str">
        <f>VLOOKUP(J206,[1]Species!$A$2:$D$183,4,FALSE)</f>
        <v>Herbivore</v>
      </c>
      <c r="Q206">
        <f>VLOOKUP(J206,[1]Species!$A$2:$F$183,6,FALSE)</f>
        <v>1.17E-2</v>
      </c>
      <c r="R206">
        <f>VLOOKUP(J206,[1]Species!$A$2:$G$174,7, FALSE)</f>
        <v>3.15</v>
      </c>
      <c r="S206">
        <f t="shared" si="6"/>
        <v>526.15998214437525</v>
      </c>
      <c r="T206">
        <f t="shared" si="7"/>
        <v>1.6666666666666666E-2</v>
      </c>
    </row>
    <row r="207" spans="1:20" x14ac:dyDescent="0.2">
      <c r="A207" s="1">
        <v>45063</v>
      </c>
      <c r="B207">
        <v>2023</v>
      </c>
      <c r="C207" s="2" t="s">
        <v>53</v>
      </c>
      <c r="D207">
        <v>17</v>
      </c>
      <c r="E207" t="s">
        <v>54</v>
      </c>
      <c r="F207" t="s">
        <v>110</v>
      </c>
      <c r="G207">
        <v>120</v>
      </c>
      <c r="H207" t="s">
        <v>20</v>
      </c>
      <c r="I207">
        <v>3</v>
      </c>
      <c r="J207" s="4" t="s">
        <v>74</v>
      </c>
      <c r="K207" s="4">
        <v>30</v>
      </c>
      <c r="L207" s="4">
        <v>15</v>
      </c>
      <c r="M207" s="3" t="str">
        <f>VLOOKUP(J207,[1]Species!$A$2:$K$183,3,FALSE)</f>
        <v>Mulloidichthys_martinicus</v>
      </c>
      <c r="N207" t="str">
        <f>VLOOKUP(J207,[1]Species!$A$2:$K$183,2,FALSE)</f>
        <v>goatfish</v>
      </c>
      <c r="O207" t="str">
        <f>VLOOKUP(J207,[1]Species!$A$2:$K$183,5,FALSE)</f>
        <v>Mullidae</v>
      </c>
      <c r="P207" t="str">
        <f>VLOOKUP(J207,[1]Species!$A$2:$D$183,4,FALSE)</f>
        <v>Invertivore</v>
      </c>
      <c r="Q207">
        <f>VLOOKUP(J207,[1]Species!$A$2:$F$183,6,FALSE)</f>
        <v>1.2E-2</v>
      </c>
      <c r="R207">
        <f>VLOOKUP(J207,[1]Species!$A$2:$G$174,7, FALSE)</f>
        <v>3.1</v>
      </c>
      <c r="S207">
        <f t="shared" si="6"/>
        <v>6828.8629167105209</v>
      </c>
      <c r="T207">
        <f t="shared" si="7"/>
        <v>0.25</v>
      </c>
    </row>
    <row r="208" spans="1:20" x14ac:dyDescent="0.2">
      <c r="A208" s="1">
        <v>45063</v>
      </c>
      <c r="B208">
        <v>2023</v>
      </c>
      <c r="C208" s="2" t="s">
        <v>53</v>
      </c>
      <c r="D208">
        <v>17</v>
      </c>
      <c r="E208" t="s">
        <v>54</v>
      </c>
      <c r="F208" t="s">
        <v>110</v>
      </c>
      <c r="G208">
        <v>120</v>
      </c>
      <c r="H208" t="s">
        <v>20</v>
      </c>
      <c r="I208">
        <v>3</v>
      </c>
      <c r="J208" s="4" t="s">
        <v>30</v>
      </c>
      <c r="K208" s="4">
        <v>20</v>
      </c>
      <c r="L208" s="4">
        <v>1</v>
      </c>
      <c r="M208" s="3" t="str">
        <f>VLOOKUP(J208,[1]Species!$A$2:$K$183,3,FALSE)</f>
        <v>Acanthurus_coeruleus</v>
      </c>
      <c r="N208" t="str">
        <f>VLOOKUP(J208,[1]Species!$A$2:$K$183,2,FALSE)</f>
        <v>surgeonfish</v>
      </c>
      <c r="O208" t="str">
        <f>VLOOKUP(J208,[1]Species!$A$2:$K$183,5,FALSE)</f>
        <v>Acanthuridae</v>
      </c>
      <c r="P208" t="str">
        <f>VLOOKUP(J208,[1]Species!$A$2:$D$183,4,FALSE)</f>
        <v>Omnivore</v>
      </c>
      <c r="Q208">
        <f>VLOOKUP(J208,[1]Species!$A$2:$F$183,6,FALSE)</f>
        <v>3.2399999999999998E-2</v>
      </c>
      <c r="R208">
        <f>VLOOKUP(J208,[1]Species!$A$2:$G$174,7, FALSE)</f>
        <v>2.95</v>
      </c>
      <c r="S208">
        <f t="shared" si="6"/>
        <v>223.14311809878566</v>
      </c>
      <c r="T208">
        <f t="shared" si="7"/>
        <v>1.6666666666666666E-2</v>
      </c>
    </row>
    <row r="209" spans="1:20" x14ac:dyDescent="0.2">
      <c r="A209" s="1">
        <v>45063</v>
      </c>
      <c r="B209">
        <v>2023</v>
      </c>
      <c r="C209" s="2" t="s">
        <v>53</v>
      </c>
      <c r="D209">
        <v>17</v>
      </c>
      <c r="E209" t="s">
        <v>54</v>
      </c>
      <c r="F209" t="s">
        <v>110</v>
      </c>
      <c r="G209">
        <v>120</v>
      </c>
      <c r="H209" t="s">
        <v>20</v>
      </c>
      <c r="I209">
        <v>3</v>
      </c>
      <c r="J209" s="4" t="s">
        <v>30</v>
      </c>
      <c r="K209" s="4">
        <v>30</v>
      </c>
      <c r="L209" s="4">
        <v>1</v>
      </c>
      <c r="M209" s="3" t="str">
        <f>VLOOKUP(J209,[1]Species!$A$2:$K$183,3,FALSE)</f>
        <v>Acanthurus_coeruleus</v>
      </c>
      <c r="N209" t="str">
        <f>VLOOKUP(J209,[1]Species!$A$2:$K$183,2,FALSE)</f>
        <v>surgeonfish</v>
      </c>
      <c r="O209" t="str">
        <f>VLOOKUP(J209,[1]Species!$A$2:$K$183,5,FALSE)</f>
        <v>Acanthuridae</v>
      </c>
      <c r="P209" t="str">
        <f>VLOOKUP(J209,[1]Species!$A$2:$D$183,4,FALSE)</f>
        <v>Omnivore</v>
      </c>
      <c r="Q209">
        <f>VLOOKUP(J209,[1]Species!$A$2:$F$183,6,FALSE)</f>
        <v>3.2399999999999998E-2</v>
      </c>
      <c r="R209">
        <f>VLOOKUP(J209,[1]Species!$A$2:$G$174,7, FALSE)</f>
        <v>2.95</v>
      </c>
      <c r="S209">
        <f t="shared" si="6"/>
        <v>737.99379722391382</v>
      </c>
      <c r="T209">
        <f t="shared" si="7"/>
        <v>1.6666666666666666E-2</v>
      </c>
    </row>
    <row r="210" spans="1:20" x14ac:dyDescent="0.2">
      <c r="A210" s="1">
        <v>45063</v>
      </c>
      <c r="B210">
        <v>2023</v>
      </c>
      <c r="C210" s="2" t="s">
        <v>53</v>
      </c>
      <c r="D210">
        <v>17</v>
      </c>
      <c r="E210" t="s">
        <v>54</v>
      </c>
      <c r="F210" t="s">
        <v>110</v>
      </c>
      <c r="G210">
        <v>120</v>
      </c>
      <c r="H210" t="s">
        <v>20</v>
      </c>
      <c r="I210">
        <v>3</v>
      </c>
      <c r="J210" s="4" t="s">
        <v>37</v>
      </c>
      <c r="K210" s="4">
        <v>20</v>
      </c>
      <c r="L210" s="4">
        <v>2</v>
      </c>
      <c r="M210" s="3" t="str">
        <f>VLOOKUP(J210,[1]Species!$A$2:$K$183,3,FALSE)</f>
        <v>Melichthys_niger</v>
      </c>
      <c r="N210" t="str">
        <f>VLOOKUP(J210,[1]Species!$A$2:$K$183,2,FALSE)</f>
        <v>triggerfish</v>
      </c>
      <c r="O210" t="str">
        <f>VLOOKUP(J210,[1]Species!$A$2:$K$183,5,FALSE)</f>
        <v>Balistidae</v>
      </c>
      <c r="P210" t="str">
        <f>VLOOKUP(J210,[1]Species!$A$2:$D$183,4,FALSE)</f>
        <v>Planktivore</v>
      </c>
      <c r="Q210">
        <f>VLOOKUP(J210,[1]Species!$A$2:$F$183,6,FALSE)</f>
        <v>2.5700000000000001E-2</v>
      </c>
      <c r="R210">
        <f>VLOOKUP(J210,[1]Species!$A$2:$G$174,7, FALSE)</f>
        <v>2.94</v>
      </c>
      <c r="S210">
        <f t="shared" si="6"/>
        <v>343.55107058957202</v>
      </c>
      <c r="T210">
        <f t="shared" si="7"/>
        <v>3.3333333333333333E-2</v>
      </c>
    </row>
    <row r="211" spans="1:20" x14ac:dyDescent="0.2">
      <c r="A211" s="1">
        <v>45063</v>
      </c>
      <c r="B211">
        <v>2023</v>
      </c>
      <c r="C211" s="2" t="s">
        <v>53</v>
      </c>
      <c r="D211">
        <v>17</v>
      </c>
      <c r="E211" t="s">
        <v>54</v>
      </c>
      <c r="F211" t="s">
        <v>110</v>
      </c>
      <c r="G211">
        <v>120</v>
      </c>
      <c r="H211" t="s">
        <v>20</v>
      </c>
      <c r="I211">
        <v>3</v>
      </c>
      <c r="J211" s="4" t="s">
        <v>59</v>
      </c>
      <c r="K211" s="4">
        <v>30</v>
      </c>
      <c r="L211" s="4">
        <v>1</v>
      </c>
      <c r="M211" s="3" t="str">
        <f>VLOOKUP(J211,[1]Species!$A$2:$K$183,3,FALSE)</f>
        <v>Sphyraena_barracuda</v>
      </c>
      <c r="N211" t="str">
        <f>VLOOKUP(J211,[1]Species!$A$2:$K$183,2,FALSE)</f>
        <v>barracuda</v>
      </c>
      <c r="O211" t="str">
        <f>VLOOKUP(J211,[1]Species!$A$2:$K$183,5,FALSE)</f>
        <v>Sphyraenidae</v>
      </c>
      <c r="P211" t="str">
        <f>VLOOKUP(J211,[1]Species!$A$2:$D$183,4,FALSE)</f>
        <v>Macrocarnivore</v>
      </c>
      <c r="Q211">
        <f>VLOOKUP(J211,[1]Species!$A$2:$F$183,6,FALSE)</f>
        <v>1.15E-2</v>
      </c>
      <c r="R211">
        <f>VLOOKUP(J211,[1]Species!$A$2:$G$174,7, FALSE)</f>
        <v>2.94</v>
      </c>
      <c r="S211">
        <f t="shared" si="6"/>
        <v>253.18287620826072</v>
      </c>
      <c r="T211">
        <f t="shared" si="7"/>
        <v>1.6666666666666666E-2</v>
      </c>
    </row>
    <row r="212" spans="1:20" x14ac:dyDescent="0.2">
      <c r="A212" s="1">
        <v>45063</v>
      </c>
      <c r="B212">
        <v>2023</v>
      </c>
      <c r="C212" s="2" t="s">
        <v>53</v>
      </c>
      <c r="D212">
        <v>17</v>
      </c>
      <c r="E212" t="s">
        <v>54</v>
      </c>
      <c r="F212" t="s">
        <v>110</v>
      </c>
      <c r="G212">
        <v>120</v>
      </c>
      <c r="H212" t="s">
        <v>20</v>
      </c>
      <c r="I212">
        <v>3</v>
      </c>
      <c r="J212" s="4" t="s">
        <v>57</v>
      </c>
      <c r="K212" s="4">
        <v>40</v>
      </c>
      <c r="L212" s="4">
        <v>1</v>
      </c>
      <c r="M212" s="3" t="str">
        <f>VLOOKUP(J212,[1]Species!$A$2:$K$183,3,FALSE)</f>
        <v>Pterois_volitans</v>
      </c>
      <c r="N212" t="str">
        <f>VLOOKUP(J212,[1]Species!$A$2:$K$183,2,FALSE)</f>
        <v>scorpionfish</v>
      </c>
      <c r="O212" t="str">
        <f>VLOOKUP(J212,[1]Species!$A$2:$K$183,5,FALSE)</f>
        <v>Scorpaenidae</v>
      </c>
      <c r="P212" t="str">
        <f>VLOOKUP(J212,[1]Species!$A$2:$D$183,4,FALSE)</f>
        <v>Macrocarnivore</v>
      </c>
      <c r="Q212">
        <f>VLOOKUP(J212,[1]Species!$A$2:$F$183,6,FALSE)</f>
        <v>4.8999999999999998E-3</v>
      </c>
      <c r="R212">
        <f>VLOOKUP(J212,[1]Species!$A$2:$G$174,7, FALSE)</f>
        <v>3.26</v>
      </c>
      <c r="S212">
        <f t="shared" si="6"/>
        <v>818.29830531271591</v>
      </c>
      <c r="T212">
        <f t="shared" si="7"/>
        <v>1.6666666666666666E-2</v>
      </c>
    </row>
    <row r="213" spans="1:20" x14ac:dyDescent="0.2">
      <c r="A213" s="1">
        <v>45063</v>
      </c>
      <c r="B213">
        <v>2023</v>
      </c>
      <c r="C213" s="2" t="s">
        <v>53</v>
      </c>
      <c r="D213">
        <v>17</v>
      </c>
      <c r="E213" t="s">
        <v>54</v>
      </c>
      <c r="F213" t="s">
        <v>110</v>
      </c>
      <c r="G213">
        <v>120</v>
      </c>
      <c r="H213" t="s">
        <v>20</v>
      </c>
      <c r="I213">
        <v>3</v>
      </c>
      <c r="J213" s="4" t="s">
        <v>66</v>
      </c>
      <c r="K213" s="4">
        <v>40</v>
      </c>
      <c r="L213" s="4">
        <v>4</v>
      </c>
      <c r="M213" s="3" t="str">
        <f>VLOOKUP(J213,[1]Species!$A$2:$K$183,3,FALSE)</f>
        <v>Caranx_latus</v>
      </c>
      <c r="N213" t="str">
        <f>VLOOKUP(J213,[1]Species!$A$2:$K$183,2,FALSE)</f>
        <v>jack</v>
      </c>
      <c r="O213" t="str">
        <f>VLOOKUP(J213,[1]Species!$A$2:$K$183,5,FALSE)</f>
        <v>Carangidae</v>
      </c>
      <c r="P213" t="str">
        <f>VLOOKUP(J213,[1]Species!$A$2:$D$183,4,FALSE)</f>
        <v>Macrocarnivore</v>
      </c>
      <c r="Q213">
        <f>VLOOKUP(J213,[1]Species!$A$2:$F$183,6,FALSE)</f>
        <v>2.5700000000000001E-2</v>
      </c>
      <c r="R213">
        <f>VLOOKUP(J213,[1]Species!$A$2:$G$174,7, FALSE)</f>
        <v>2.86</v>
      </c>
      <c r="S213">
        <f t="shared" si="6"/>
        <v>3925.4069752567434</v>
      </c>
      <c r="T213">
        <f t="shared" si="7"/>
        <v>6.6666666666666666E-2</v>
      </c>
    </row>
    <row r="214" spans="1:20" x14ac:dyDescent="0.2">
      <c r="A214" s="1">
        <v>45063</v>
      </c>
      <c r="B214">
        <v>2023</v>
      </c>
      <c r="C214" s="2" t="s">
        <v>53</v>
      </c>
      <c r="D214">
        <v>17</v>
      </c>
      <c r="E214" t="s">
        <v>54</v>
      </c>
      <c r="F214" t="s">
        <v>110</v>
      </c>
      <c r="G214">
        <v>120</v>
      </c>
      <c r="H214" t="s">
        <v>20</v>
      </c>
      <c r="I214">
        <v>4</v>
      </c>
      <c r="J214" s="4" t="s">
        <v>25</v>
      </c>
      <c r="K214" s="4">
        <v>5</v>
      </c>
      <c r="L214" s="4">
        <v>50</v>
      </c>
      <c r="M214" s="3" t="str">
        <f>VLOOKUP(J214,[1]Species!$A$2:$K$183,3,FALSE)</f>
        <v>Chromis_cyanea</v>
      </c>
      <c r="N214" t="str">
        <f>VLOOKUP(J214,[1]Species!$A$2:$K$183,2,FALSE)</f>
        <v>chromis</v>
      </c>
      <c r="O214" t="str">
        <f>VLOOKUP(J214,[1]Species!$A$2:$K$183,5,FALSE)</f>
        <v>Pomacentridae</v>
      </c>
      <c r="P214" t="str">
        <f>VLOOKUP(J214,[1]Species!$A$2:$D$183,4,FALSE)</f>
        <v>Planktivore</v>
      </c>
      <c r="Q214">
        <f>VLOOKUP(J214,[1]Species!$A$2:$F$183,6,FALSE)</f>
        <v>1.4789999999999999E-2</v>
      </c>
      <c r="R214">
        <f>VLOOKUP(J214,[1]Species!$A$2:$G$174,7, FALSE)</f>
        <v>2.99</v>
      </c>
      <c r="S214">
        <f t="shared" si="6"/>
        <v>90.9616838584096</v>
      </c>
      <c r="T214">
        <f t="shared" si="7"/>
        <v>0.83333333333333337</v>
      </c>
    </row>
    <row r="215" spans="1:20" x14ac:dyDescent="0.2">
      <c r="A215" s="1">
        <v>45063</v>
      </c>
      <c r="B215">
        <v>2023</v>
      </c>
      <c r="C215" s="2" t="s">
        <v>53</v>
      </c>
      <c r="D215">
        <v>17</v>
      </c>
      <c r="E215" t="s">
        <v>54</v>
      </c>
      <c r="F215" t="s">
        <v>110</v>
      </c>
      <c r="G215">
        <v>120</v>
      </c>
      <c r="H215" t="s">
        <v>20</v>
      </c>
      <c r="I215">
        <v>4</v>
      </c>
      <c r="J215" s="4" t="s">
        <v>55</v>
      </c>
      <c r="K215" s="4">
        <v>5</v>
      </c>
      <c r="L215" s="4">
        <v>65</v>
      </c>
      <c r="M215" s="3" t="str">
        <f>VLOOKUP(J215,[1]Species!$A$2:$K$183,3,FALSE)</f>
        <v>Clepticus_parrae</v>
      </c>
      <c r="N215" t="str">
        <f>VLOOKUP(J215,[1]Species!$A$2:$K$183,2,FALSE)</f>
        <v>wrasse</v>
      </c>
      <c r="O215" t="str">
        <f>VLOOKUP(J215,[1]Species!$A$2:$K$183,5,FALSE)</f>
        <v>Labridae</v>
      </c>
      <c r="P215" t="str">
        <f>VLOOKUP(J215,[1]Species!$A$2:$D$183,4,FALSE)</f>
        <v>Omnivore</v>
      </c>
      <c r="Q215">
        <f>VLOOKUP(J215,[1]Species!$A$2:$F$183,6,FALSE)</f>
        <v>9.5499999999999995E-3</v>
      </c>
      <c r="R215">
        <f>VLOOKUP(J215,[1]Species!$A$2:$G$174,7, FALSE)</f>
        <v>3.07</v>
      </c>
      <c r="S215">
        <f t="shared" si="6"/>
        <v>86.84696411505692</v>
      </c>
      <c r="T215">
        <f t="shared" si="7"/>
        <v>1.0833333333333333</v>
      </c>
    </row>
    <row r="216" spans="1:20" x14ac:dyDescent="0.2">
      <c r="A216" s="1">
        <v>45063</v>
      </c>
      <c r="B216">
        <v>2023</v>
      </c>
      <c r="C216" s="2" t="s">
        <v>53</v>
      </c>
      <c r="D216">
        <v>17</v>
      </c>
      <c r="E216" t="s">
        <v>54</v>
      </c>
      <c r="F216" t="s">
        <v>110</v>
      </c>
      <c r="G216">
        <v>120</v>
      </c>
      <c r="H216" t="s">
        <v>20</v>
      </c>
      <c r="I216">
        <v>4</v>
      </c>
      <c r="J216" s="4" t="s">
        <v>55</v>
      </c>
      <c r="K216" s="4">
        <v>10</v>
      </c>
      <c r="L216" s="4">
        <v>20</v>
      </c>
      <c r="M216" s="3" t="str">
        <f>VLOOKUP(J216,[1]Species!$A$2:$K$183,3,FALSE)</f>
        <v>Clepticus_parrae</v>
      </c>
      <c r="N216" t="str">
        <f>VLOOKUP(J216,[1]Species!$A$2:$K$183,2,FALSE)</f>
        <v>wrasse</v>
      </c>
      <c r="O216" t="str">
        <f>VLOOKUP(J216,[1]Species!$A$2:$K$183,5,FALSE)</f>
        <v>Labridae</v>
      </c>
      <c r="P216" t="str">
        <f>VLOOKUP(J216,[1]Species!$A$2:$D$183,4,FALSE)</f>
        <v>Omnivore</v>
      </c>
      <c r="Q216">
        <f>VLOOKUP(J216,[1]Species!$A$2:$F$183,6,FALSE)</f>
        <v>9.5499999999999995E-3</v>
      </c>
      <c r="R216">
        <f>VLOOKUP(J216,[1]Species!$A$2:$G$174,7, FALSE)</f>
        <v>3.07</v>
      </c>
      <c r="S216">
        <f t="shared" si="6"/>
        <v>224.40543299345012</v>
      </c>
      <c r="T216">
        <f t="shared" si="7"/>
        <v>0.33333333333333331</v>
      </c>
    </row>
    <row r="217" spans="1:20" x14ac:dyDescent="0.2">
      <c r="A217" s="1">
        <v>45063</v>
      </c>
      <c r="B217">
        <v>2023</v>
      </c>
      <c r="C217" s="2" t="s">
        <v>53</v>
      </c>
      <c r="D217">
        <v>17</v>
      </c>
      <c r="E217" t="s">
        <v>54</v>
      </c>
      <c r="F217" t="s">
        <v>110</v>
      </c>
      <c r="G217">
        <v>120</v>
      </c>
      <c r="H217" t="s">
        <v>20</v>
      </c>
      <c r="I217">
        <v>4</v>
      </c>
      <c r="J217" s="4" t="s">
        <v>55</v>
      </c>
      <c r="K217" s="4">
        <v>20</v>
      </c>
      <c r="L217" s="4">
        <v>5</v>
      </c>
      <c r="M217" s="3" t="str">
        <f>VLOOKUP(J217,[1]Species!$A$2:$K$183,3,FALSE)</f>
        <v>Clepticus_parrae</v>
      </c>
      <c r="N217" t="str">
        <f>VLOOKUP(J217,[1]Species!$A$2:$K$183,2,FALSE)</f>
        <v>wrasse</v>
      </c>
      <c r="O217" t="str">
        <f>VLOOKUP(J217,[1]Species!$A$2:$K$183,5,FALSE)</f>
        <v>Labridae</v>
      </c>
      <c r="P217" t="str">
        <f>VLOOKUP(J217,[1]Species!$A$2:$D$183,4,FALSE)</f>
        <v>Omnivore</v>
      </c>
      <c r="Q217">
        <f>VLOOKUP(J217,[1]Species!$A$2:$F$183,6,FALSE)</f>
        <v>9.5499999999999995E-3</v>
      </c>
      <c r="R217">
        <f>VLOOKUP(J217,[1]Species!$A$2:$G$174,7, FALSE)</f>
        <v>3.07</v>
      </c>
      <c r="S217">
        <f t="shared" si="6"/>
        <v>471.12425381776518</v>
      </c>
      <c r="T217">
        <f t="shared" si="7"/>
        <v>8.3333333333333329E-2</v>
      </c>
    </row>
    <row r="218" spans="1:20" x14ac:dyDescent="0.2">
      <c r="A218" s="1">
        <v>45063</v>
      </c>
      <c r="B218">
        <v>2023</v>
      </c>
      <c r="C218" s="2" t="s">
        <v>53</v>
      </c>
      <c r="D218">
        <v>17</v>
      </c>
      <c r="E218" t="s">
        <v>54</v>
      </c>
      <c r="F218" t="s">
        <v>110</v>
      </c>
      <c r="G218">
        <v>120</v>
      </c>
      <c r="H218" t="s">
        <v>20</v>
      </c>
      <c r="I218">
        <v>4</v>
      </c>
      <c r="J218" s="4" t="s">
        <v>42</v>
      </c>
      <c r="K218" s="4">
        <v>5</v>
      </c>
      <c r="L218" s="4">
        <v>45</v>
      </c>
      <c r="M218" s="3" t="str">
        <f>VLOOKUP(J218,[1]Species!$A$2:$K$183,3,FALSE)</f>
        <v>Chromis_insolata</v>
      </c>
      <c r="N218" t="str">
        <f>VLOOKUP(J218,[1]Species!$A$2:$K$183,2,FALSE)</f>
        <v>damselfish</v>
      </c>
      <c r="O218" t="str">
        <f>VLOOKUP(J218,[1]Species!$A$2:$K$183,5,FALSE)</f>
        <v>Pomacentridae</v>
      </c>
      <c r="P218" t="str">
        <f>VLOOKUP(J218,[1]Species!$A$2:$D$183,4,FALSE)</f>
        <v>Planktivore</v>
      </c>
      <c r="Q218">
        <f>VLOOKUP(J218,[1]Species!$A$2:$F$183,6,FALSE)</f>
        <v>1.259E-2</v>
      </c>
      <c r="R218">
        <f>VLOOKUP(J218,[1]Species!$A$2:$G$174,7, FALSE)</f>
        <v>3.03</v>
      </c>
      <c r="S218">
        <f t="shared" si="6"/>
        <v>74.321994702301581</v>
      </c>
      <c r="T218">
        <f t="shared" si="7"/>
        <v>0.75</v>
      </c>
    </row>
    <row r="219" spans="1:20" x14ac:dyDescent="0.2">
      <c r="A219" s="1">
        <v>45063</v>
      </c>
      <c r="B219">
        <v>2023</v>
      </c>
      <c r="C219" s="2" t="s">
        <v>53</v>
      </c>
      <c r="D219">
        <v>17</v>
      </c>
      <c r="E219" t="s">
        <v>54</v>
      </c>
      <c r="F219" t="s">
        <v>110</v>
      </c>
      <c r="G219">
        <v>120</v>
      </c>
      <c r="H219" t="s">
        <v>20</v>
      </c>
      <c r="I219">
        <v>4</v>
      </c>
      <c r="J219" s="4" t="s">
        <v>45</v>
      </c>
      <c r="K219" s="4">
        <v>5</v>
      </c>
      <c r="L219" s="4">
        <v>25</v>
      </c>
      <c r="M219" s="3" t="str">
        <f>VLOOKUP(J219,[1]Species!$A$2:$K$183,3,FALSE)</f>
        <v>Chromis_multilineata</v>
      </c>
      <c r="N219" t="str">
        <f>VLOOKUP(J219,[1]Species!$A$2:$K$183,2,FALSE)</f>
        <v>chromis</v>
      </c>
      <c r="O219" t="str">
        <f>VLOOKUP(J219,[1]Species!$A$2:$K$183,5,FALSE)</f>
        <v>Pomacentridae</v>
      </c>
      <c r="P219" t="str">
        <f>VLOOKUP(J219,[1]Species!$A$2:$D$183,4,FALSE)</f>
        <v>Planktivore</v>
      </c>
      <c r="Q219">
        <f>VLOOKUP(J219,[1]Species!$A$2:$F$183,6,FALSE)</f>
        <v>1.4789999999999999E-2</v>
      </c>
      <c r="R219">
        <f>VLOOKUP(J219,[1]Species!$A$2:$G$174,7, FALSE)</f>
        <v>2.99</v>
      </c>
      <c r="S219">
        <f t="shared" si="6"/>
        <v>45.4808419292048</v>
      </c>
      <c r="T219">
        <f t="shared" si="7"/>
        <v>0.41666666666666669</v>
      </c>
    </row>
    <row r="220" spans="1:20" x14ac:dyDescent="0.2">
      <c r="A220" s="1">
        <v>45063</v>
      </c>
      <c r="B220">
        <v>2023</v>
      </c>
      <c r="C220" s="2" t="s">
        <v>53</v>
      </c>
      <c r="D220">
        <v>17</v>
      </c>
      <c r="E220" t="s">
        <v>54</v>
      </c>
      <c r="F220" t="s">
        <v>110</v>
      </c>
      <c r="G220">
        <v>120</v>
      </c>
      <c r="H220" t="s">
        <v>20</v>
      </c>
      <c r="I220">
        <v>4</v>
      </c>
      <c r="J220" s="4" t="s">
        <v>45</v>
      </c>
      <c r="K220" s="4">
        <v>10</v>
      </c>
      <c r="L220" s="4">
        <v>10</v>
      </c>
      <c r="M220" s="3" t="str">
        <f>VLOOKUP(J220,[1]Species!$A$2:$K$183,3,FALSE)</f>
        <v>Chromis_multilineata</v>
      </c>
      <c r="N220" t="str">
        <f>VLOOKUP(J220,[1]Species!$A$2:$K$183,2,FALSE)</f>
        <v>chromis</v>
      </c>
      <c r="O220" t="str">
        <f>VLOOKUP(J220,[1]Species!$A$2:$K$183,5,FALSE)</f>
        <v>Pomacentridae</v>
      </c>
      <c r="P220" t="str">
        <f>VLOOKUP(J220,[1]Species!$A$2:$D$183,4,FALSE)</f>
        <v>Planktivore</v>
      </c>
      <c r="Q220">
        <f>VLOOKUP(J220,[1]Species!$A$2:$F$183,6,FALSE)</f>
        <v>1.4789999999999999E-2</v>
      </c>
      <c r="R220">
        <f>VLOOKUP(J220,[1]Species!$A$2:$G$174,7, FALSE)</f>
        <v>2.99</v>
      </c>
      <c r="S220">
        <f t="shared" si="6"/>
        <v>144.53338497936448</v>
      </c>
      <c r="T220">
        <f t="shared" si="7"/>
        <v>0.16666666666666666</v>
      </c>
    </row>
    <row r="221" spans="1:20" x14ac:dyDescent="0.2">
      <c r="A221" s="1">
        <v>45063</v>
      </c>
      <c r="B221">
        <v>2023</v>
      </c>
      <c r="C221" s="2" t="s">
        <v>53</v>
      </c>
      <c r="D221">
        <v>17</v>
      </c>
      <c r="E221" t="s">
        <v>54</v>
      </c>
      <c r="F221" t="s">
        <v>110</v>
      </c>
      <c r="G221">
        <v>120</v>
      </c>
      <c r="H221" t="s">
        <v>20</v>
      </c>
      <c r="I221">
        <v>4</v>
      </c>
      <c r="J221" s="4" t="s">
        <v>27</v>
      </c>
      <c r="K221" s="4">
        <v>20</v>
      </c>
      <c r="L221" s="4">
        <v>7</v>
      </c>
      <c r="M221" s="3" t="str">
        <f>VLOOKUP(J221,[1]Species!$A$2:$K$183,3,FALSE)</f>
        <v>Caranx_ruber</v>
      </c>
      <c r="N221" t="str">
        <f>VLOOKUP(J221,[1]Species!$A$2:$K$183,2,FALSE)</f>
        <v>jack</v>
      </c>
      <c r="O221" t="str">
        <f>VLOOKUP(J221,[1]Species!$A$2:$K$183,5,FALSE)</f>
        <v>Carangidae</v>
      </c>
      <c r="P221" t="str">
        <f>VLOOKUP(J221,[1]Species!$A$2:$D$183,4,FALSE)</f>
        <v>Invertivore</v>
      </c>
      <c r="Q221">
        <f>VLOOKUP(J221,[1]Species!$A$2:$F$183,6,FALSE)</f>
        <v>1.5800000000000002E-2</v>
      </c>
      <c r="R221">
        <f>VLOOKUP(J221,[1]Species!$A$2:$G$174,7, FALSE)</f>
        <v>2.99</v>
      </c>
      <c r="S221">
        <f t="shared" si="6"/>
        <v>858.68685370769185</v>
      </c>
      <c r="T221">
        <f t="shared" si="7"/>
        <v>0.11666666666666667</v>
      </c>
    </row>
    <row r="222" spans="1:20" x14ac:dyDescent="0.2">
      <c r="A222" s="1">
        <v>45063</v>
      </c>
      <c r="B222">
        <v>2023</v>
      </c>
      <c r="C222" s="2" t="s">
        <v>53</v>
      </c>
      <c r="D222">
        <v>17</v>
      </c>
      <c r="E222" t="s">
        <v>54</v>
      </c>
      <c r="F222" t="s">
        <v>110</v>
      </c>
      <c r="G222">
        <v>120</v>
      </c>
      <c r="H222" t="s">
        <v>20</v>
      </c>
      <c r="I222">
        <v>4</v>
      </c>
      <c r="J222" s="4" t="s">
        <v>38</v>
      </c>
      <c r="K222" s="4">
        <v>20</v>
      </c>
      <c r="L222" s="4">
        <v>1</v>
      </c>
      <c r="M222" s="3" t="str">
        <f>VLOOKUP(J222,[1]Species!$A$2:$K$183,3,FALSE)</f>
        <v>Bodianus_rufus</v>
      </c>
      <c r="N222" t="str">
        <f>VLOOKUP(J222,[1]Species!$A$2:$K$183,2,FALSE)</f>
        <v>hogfish</v>
      </c>
      <c r="O222" t="str">
        <f>VLOOKUP(J222,[1]Species!$A$2:$K$183,5,FALSE)</f>
        <v>Labridae</v>
      </c>
      <c r="P222" t="str">
        <f>VLOOKUP(J222,[1]Species!$A$2:$D$183,4,FALSE)</f>
        <v>Invertivore</v>
      </c>
      <c r="Q222">
        <f>VLOOKUP(J222,[1]Species!$A$2:$F$183,6,FALSE)</f>
        <v>1.66E-2</v>
      </c>
      <c r="R222">
        <f>VLOOKUP(J222,[1]Species!$A$2:$G$174,7, FALSE)</f>
        <v>3.08</v>
      </c>
      <c r="S222">
        <f t="shared" si="6"/>
        <v>168.76425815043592</v>
      </c>
      <c r="T222">
        <f t="shared" si="7"/>
        <v>1.6666666666666666E-2</v>
      </c>
    </row>
    <row r="223" spans="1:20" x14ac:dyDescent="0.2">
      <c r="A223" s="1">
        <v>45063</v>
      </c>
      <c r="B223">
        <v>2023</v>
      </c>
      <c r="C223" s="2" t="s">
        <v>53</v>
      </c>
      <c r="D223">
        <v>17</v>
      </c>
      <c r="E223" t="s">
        <v>54</v>
      </c>
      <c r="F223" t="s">
        <v>110</v>
      </c>
      <c r="G223">
        <v>120</v>
      </c>
      <c r="H223" t="s">
        <v>20</v>
      </c>
      <c r="I223">
        <v>4</v>
      </c>
      <c r="J223" s="4" t="s">
        <v>58</v>
      </c>
      <c r="K223" s="4">
        <v>30</v>
      </c>
      <c r="L223" s="4">
        <v>10</v>
      </c>
      <c r="M223" s="3" t="str">
        <f>VLOOKUP(J223,[1]Species!$A$2:$K$183,3,FALSE)</f>
        <v>Lutjanus_apodus</v>
      </c>
      <c r="N223" t="str">
        <f>VLOOKUP(J223,[1]Species!$A$2:$K$183,2,FALSE)</f>
        <v>snapper</v>
      </c>
      <c r="O223" t="str">
        <f>VLOOKUP(J223,[1]Species!$A$2:$K$183,5,FALSE)</f>
        <v>Lutjanidae</v>
      </c>
      <c r="P223" t="str">
        <f>VLOOKUP(J223,[1]Species!$A$2:$D$183,4,FALSE)</f>
        <v>Macrocarnivore</v>
      </c>
      <c r="Q223">
        <f>VLOOKUP(J223,[1]Species!$A$2:$F$183,6,FALSE)</f>
        <v>1.8200000000000001E-2</v>
      </c>
      <c r="R223">
        <f>VLOOKUP(J223,[1]Species!$A$2:$G$174,7, FALSE)</f>
        <v>3</v>
      </c>
      <c r="S223">
        <f t="shared" si="6"/>
        <v>4914</v>
      </c>
      <c r="T223">
        <f t="shared" si="7"/>
        <v>0.16666666666666666</v>
      </c>
    </row>
    <row r="224" spans="1:20" x14ac:dyDescent="0.2">
      <c r="A224" s="1">
        <v>45063</v>
      </c>
      <c r="B224">
        <v>2023</v>
      </c>
      <c r="C224" s="2" t="s">
        <v>53</v>
      </c>
      <c r="D224">
        <v>17</v>
      </c>
      <c r="E224" t="s">
        <v>54</v>
      </c>
      <c r="F224" t="s">
        <v>110</v>
      </c>
      <c r="G224">
        <v>120</v>
      </c>
      <c r="H224" t="s">
        <v>20</v>
      </c>
      <c r="I224">
        <v>4</v>
      </c>
      <c r="J224" s="4" t="s">
        <v>21</v>
      </c>
      <c r="K224" s="4">
        <v>5</v>
      </c>
      <c r="L224" s="4">
        <v>10</v>
      </c>
      <c r="M224" s="3" t="str">
        <f>VLOOKUP(J224,[1]Species!$A$2:$K$183,3,FALSE)</f>
        <v>Stegastes_partitus</v>
      </c>
      <c r="N224" t="str">
        <f>VLOOKUP(J224,[1]Species!$A$2:$K$183,2,FALSE)</f>
        <v>damselfish</v>
      </c>
      <c r="O224" t="str">
        <f>VLOOKUP(J224,[1]Species!$A$2:$K$183,5,FALSE)</f>
        <v>Pomacentridae</v>
      </c>
      <c r="P224" t="str">
        <f>VLOOKUP(J224,[1]Species!$A$2:$D$183,4,FALSE)</f>
        <v>Omnivore</v>
      </c>
      <c r="Q224">
        <f>VLOOKUP(J224,[1]Species!$A$2:$F$183,6,FALSE)</f>
        <v>1.4789999999999999E-2</v>
      </c>
      <c r="R224">
        <f>VLOOKUP(J224,[1]Species!$A$2:$G$174,7, FALSE)</f>
        <v>3.01</v>
      </c>
      <c r="S224">
        <f t="shared" si="6"/>
        <v>18.787452131054664</v>
      </c>
      <c r="T224">
        <f t="shared" si="7"/>
        <v>0.16666666666666666</v>
      </c>
    </row>
    <row r="225" spans="1:20" x14ac:dyDescent="0.2">
      <c r="A225" s="1">
        <v>45063</v>
      </c>
      <c r="B225">
        <v>2023</v>
      </c>
      <c r="C225" s="2" t="s">
        <v>53</v>
      </c>
      <c r="D225">
        <v>17</v>
      </c>
      <c r="E225" t="s">
        <v>54</v>
      </c>
      <c r="F225" t="s">
        <v>110</v>
      </c>
      <c r="G225">
        <v>120</v>
      </c>
      <c r="H225" t="s">
        <v>20</v>
      </c>
      <c r="I225">
        <v>4</v>
      </c>
      <c r="J225" s="4" t="s">
        <v>35</v>
      </c>
      <c r="K225" s="4">
        <v>5</v>
      </c>
      <c r="L225" s="4">
        <v>2</v>
      </c>
      <c r="M225" s="3" t="str">
        <f>VLOOKUP(J225,[1]Species!$A$2:$K$183,3,FALSE)</f>
        <v>Scarus_taeniopterus</v>
      </c>
      <c r="N225" t="str">
        <f>VLOOKUP(J225,[1]Species!$A$2:$K$183,2,FALSE)</f>
        <v>parrotfish</v>
      </c>
      <c r="O225" t="str">
        <f>VLOOKUP(J225,[1]Species!$A$2:$K$183,5,FALSE)</f>
        <v>Scaridae</v>
      </c>
      <c r="P225" t="str">
        <f>VLOOKUP(J225,[1]Species!$A$2:$D$183,4,FALSE)</f>
        <v>Herbivore</v>
      </c>
      <c r="Q225">
        <f>VLOOKUP(J225,[1]Species!$A$2:$F$183,6,FALSE)</f>
        <v>1.4789999999999999E-2</v>
      </c>
      <c r="R225">
        <f>VLOOKUP(J225,[1]Species!$A$2:$G$174,7, FALSE)</f>
        <v>3.03</v>
      </c>
      <c r="S225">
        <f t="shared" si="6"/>
        <v>3.8804070307900105</v>
      </c>
      <c r="T225">
        <f t="shared" si="7"/>
        <v>3.3333333333333333E-2</v>
      </c>
    </row>
    <row r="226" spans="1:20" x14ac:dyDescent="0.2">
      <c r="A226" s="1">
        <v>45063</v>
      </c>
      <c r="B226">
        <v>2023</v>
      </c>
      <c r="C226" s="2" t="s">
        <v>53</v>
      </c>
      <c r="D226">
        <v>17</v>
      </c>
      <c r="E226" t="s">
        <v>54</v>
      </c>
      <c r="F226" t="s">
        <v>110</v>
      </c>
      <c r="G226">
        <v>120</v>
      </c>
      <c r="H226" t="s">
        <v>20</v>
      </c>
      <c r="I226">
        <v>4</v>
      </c>
      <c r="J226" s="4" t="s">
        <v>35</v>
      </c>
      <c r="K226" s="4">
        <v>20</v>
      </c>
      <c r="L226" s="4">
        <v>1</v>
      </c>
      <c r="M226" s="3" t="str">
        <f>VLOOKUP(J226,[1]Species!$A$2:$K$183,3,FALSE)</f>
        <v>Scarus_taeniopterus</v>
      </c>
      <c r="N226" t="str">
        <f>VLOOKUP(J226,[1]Species!$A$2:$K$183,2,FALSE)</f>
        <v>parrotfish</v>
      </c>
      <c r="O226" t="str">
        <f>VLOOKUP(J226,[1]Species!$A$2:$K$183,5,FALSE)</f>
        <v>Scaridae</v>
      </c>
      <c r="P226" t="str">
        <f>VLOOKUP(J226,[1]Species!$A$2:$D$183,4,FALSE)</f>
        <v>Herbivore</v>
      </c>
      <c r="Q226">
        <f>VLOOKUP(J226,[1]Species!$A$2:$F$183,6,FALSE)</f>
        <v>1.4789999999999999E-2</v>
      </c>
      <c r="R226">
        <f>VLOOKUP(J226,[1]Species!$A$2:$G$174,7, FALSE)</f>
        <v>3.03</v>
      </c>
      <c r="S226">
        <f t="shared" si="6"/>
        <v>129.44612696722388</v>
      </c>
      <c r="T226">
        <f t="shared" si="7"/>
        <v>1.6666666666666666E-2</v>
      </c>
    </row>
    <row r="227" spans="1:20" x14ac:dyDescent="0.2">
      <c r="A227" s="1">
        <v>45063</v>
      </c>
      <c r="B227">
        <v>2023</v>
      </c>
      <c r="C227" s="2" t="s">
        <v>53</v>
      </c>
      <c r="D227">
        <v>17</v>
      </c>
      <c r="E227" t="s">
        <v>54</v>
      </c>
      <c r="F227" t="s">
        <v>110</v>
      </c>
      <c r="G227">
        <v>120</v>
      </c>
      <c r="H227" t="s">
        <v>20</v>
      </c>
      <c r="I227">
        <v>4</v>
      </c>
      <c r="J227" s="4" t="s">
        <v>56</v>
      </c>
      <c r="K227" s="4">
        <v>5</v>
      </c>
      <c r="L227" s="4">
        <v>3</v>
      </c>
      <c r="M227" s="3" t="str">
        <f>VLOOKUP(J227,[1]Species!$A$2:$K$183,3,FALSE)</f>
        <v>Gramma_loreto</v>
      </c>
      <c r="N227" t="str">
        <f>VLOOKUP(J227,[1]Species!$A$2:$K$183,2,FALSE)</f>
        <v>basslet</v>
      </c>
      <c r="O227" t="str">
        <f>VLOOKUP(J227,[1]Species!$A$2:$K$183,5,FALSE)</f>
        <v>Grammatidae</v>
      </c>
      <c r="P227" t="str">
        <f>VLOOKUP(J227,[1]Species!$A$2:$D$183,4,FALSE)</f>
        <v>Omnivore</v>
      </c>
      <c r="Q227">
        <f>VLOOKUP(J227,[1]Species!$A$2:$F$183,6,FALSE)</f>
        <v>1.1220000000000001E-2</v>
      </c>
      <c r="R227">
        <f>VLOOKUP(J227,[1]Species!$A$2:$G$174,7, FALSE)</f>
        <v>3.04</v>
      </c>
      <c r="S227">
        <f t="shared" si="6"/>
        <v>4.4872774693417048</v>
      </c>
      <c r="T227">
        <f t="shared" si="7"/>
        <v>0.05</v>
      </c>
    </row>
    <row r="228" spans="1:20" x14ac:dyDescent="0.2">
      <c r="A228" s="1">
        <v>45063</v>
      </c>
      <c r="B228">
        <v>2023</v>
      </c>
      <c r="C228" s="2" t="s">
        <v>53</v>
      </c>
      <c r="D228">
        <v>17</v>
      </c>
      <c r="E228" t="s">
        <v>54</v>
      </c>
      <c r="F228" t="s">
        <v>110</v>
      </c>
      <c r="G228">
        <v>120</v>
      </c>
      <c r="H228" t="s">
        <v>20</v>
      </c>
      <c r="I228">
        <v>4</v>
      </c>
      <c r="J228" s="4" t="s">
        <v>24</v>
      </c>
      <c r="K228" s="4">
        <v>5</v>
      </c>
      <c r="L228" s="4">
        <v>15</v>
      </c>
      <c r="M228" s="3" t="str">
        <f>VLOOKUP(J228,[1]Species!$A$2:$K$183,3,FALSE)</f>
        <v>Thalassoma_bifasciatum</v>
      </c>
      <c r="N228" t="str">
        <f>VLOOKUP(J228,[1]Species!$A$2:$K$183,2,FALSE)</f>
        <v>wrasse</v>
      </c>
      <c r="O228" t="str">
        <f>VLOOKUP(J228,[1]Species!$A$2:$K$183,5,FALSE)</f>
        <v>Labridae</v>
      </c>
      <c r="P228" t="str">
        <f>VLOOKUP(J228,[1]Species!$A$2:$D$183,4,FALSE)</f>
        <v>Omnivore</v>
      </c>
      <c r="Q228">
        <f>VLOOKUP(J228,[1]Species!$A$2:$F$183,6,FALSE)</f>
        <v>1.0999999999999999E-2</v>
      </c>
      <c r="R228">
        <f>VLOOKUP(J228,[1]Species!$A$2:$G$174,7, FALSE)</f>
        <v>2.97</v>
      </c>
      <c r="S228">
        <f t="shared" si="6"/>
        <v>19.652819123068639</v>
      </c>
      <c r="T228">
        <f t="shared" si="7"/>
        <v>0.25</v>
      </c>
    </row>
    <row r="229" spans="1:20" x14ac:dyDescent="0.2">
      <c r="A229" s="1">
        <v>45063</v>
      </c>
      <c r="B229">
        <v>2023</v>
      </c>
      <c r="C229" s="2" t="s">
        <v>53</v>
      </c>
      <c r="D229">
        <v>17</v>
      </c>
      <c r="E229" t="s">
        <v>54</v>
      </c>
      <c r="F229" t="s">
        <v>110</v>
      </c>
      <c r="G229">
        <v>120</v>
      </c>
      <c r="H229" t="s">
        <v>20</v>
      </c>
      <c r="I229">
        <v>4</v>
      </c>
      <c r="J229" s="4" t="s">
        <v>22</v>
      </c>
      <c r="K229" s="4">
        <v>5</v>
      </c>
      <c r="L229" s="4">
        <v>2</v>
      </c>
      <c r="M229" s="3" t="str">
        <f>VLOOKUP(J229,[1]Species!$A$2:$K$183,3,FALSE)</f>
        <v>Centropyge_argi</v>
      </c>
      <c r="N229" t="str">
        <f>VLOOKUP(J229,[1]Species!$A$2:$K$183,2,FALSE)</f>
        <v>angelfish</v>
      </c>
      <c r="O229" t="str">
        <f>VLOOKUP(J229,[1]Species!$A$2:$K$183,5,FALSE)</f>
        <v>Pomacanthidae</v>
      </c>
      <c r="P229" t="str">
        <f>VLOOKUP(J229,[1]Species!$A$2:$D$183,4,FALSE)</f>
        <v>Herbivore</v>
      </c>
      <c r="Q229">
        <f>VLOOKUP(J229,[1]Species!$A$2:$F$183,6,FALSE)</f>
        <v>3.3110000000000001E-2</v>
      </c>
      <c r="R229">
        <f>VLOOKUP(J229,[1]Species!$A$2:$G$174,7, FALSE)</f>
        <v>2.88</v>
      </c>
      <c r="S229">
        <f t="shared" si="6"/>
        <v>6.8237449970558473</v>
      </c>
      <c r="T229">
        <f t="shared" si="7"/>
        <v>3.3333333333333333E-2</v>
      </c>
    </row>
    <row r="230" spans="1:20" x14ac:dyDescent="0.2">
      <c r="A230" s="1">
        <v>45063</v>
      </c>
      <c r="B230">
        <v>2023</v>
      </c>
      <c r="C230" s="2" t="s">
        <v>53</v>
      </c>
      <c r="D230">
        <v>17</v>
      </c>
      <c r="E230" t="s">
        <v>54</v>
      </c>
      <c r="F230" t="s">
        <v>110</v>
      </c>
      <c r="G230">
        <v>120</v>
      </c>
      <c r="H230" t="s">
        <v>20</v>
      </c>
      <c r="I230">
        <v>4</v>
      </c>
      <c r="J230" s="4" t="s">
        <v>60</v>
      </c>
      <c r="K230" s="4">
        <v>30</v>
      </c>
      <c r="L230" s="4">
        <v>1</v>
      </c>
      <c r="M230" s="3" t="str">
        <f>VLOOKUP(J230,[1]Species!$A$2:$K$183,3,FALSE)</f>
        <v>Sparisoma_aurofrenatum</v>
      </c>
      <c r="N230" t="str">
        <f>VLOOKUP(J230,[1]Species!$A$2:$K$183,2,FALSE)</f>
        <v>parrotfish</v>
      </c>
      <c r="O230" t="str">
        <f>VLOOKUP(J230,[1]Species!$A$2:$K$183,5,FALSE)</f>
        <v>Scaridae</v>
      </c>
      <c r="P230" t="str">
        <f>VLOOKUP(J230,[1]Species!$A$2:$D$183,4,FALSE)</f>
        <v>Herbivore</v>
      </c>
      <c r="Q230">
        <f>VLOOKUP(J230,[1]Species!$A$2:$F$183,6,FALSE)</f>
        <v>1.17E-2</v>
      </c>
      <c r="R230">
        <f>VLOOKUP(J230,[1]Species!$A$2:$G$174,7, FALSE)</f>
        <v>3.15</v>
      </c>
      <c r="S230">
        <f t="shared" si="6"/>
        <v>526.15998214437525</v>
      </c>
      <c r="T230">
        <f t="shared" si="7"/>
        <v>1.6666666666666666E-2</v>
      </c>
    </row>
    <row r="231" spans="1:20" x14ac:dyDescent="0.2">
      <c r="A231" s="1">
        <v>45063</v>
      </c>
      <c r="B231">
        <v>2023</v>
      </c>
      <c r="C231" s="2" t="s">
        <v>53</v>
      </c>
      <c r="D231">
        <v>17</v>
      </c>
      <c r="E231" t="s">
        <v>54</v>
      </c>
      <c r="F231" t="s">
        <v>110</v>
      </c>
      <c r="G231">
        <v>120</v>
      </c>
      <c r="H231" t="s">
        <v>20</v>
      </c>
      <c r="I231">
        <v>4</v>
      </c>
      <c r="J231" s="4" t="s">
        <v>37</v>
      </c>
      <c r="K231" s="4">
        <v>30</v>
      </c>
      <c r="L231" s="4">
        <v>4</v>
      </c>
      <c r="M231" s="3" t="str">
        <f>VLOOKUP(J231,[1]Species!$A$2:$K$183,3,FALSE)</f>
        <v>Melichthys_niger</v>
      </c>
      <c r="N231" t="str">
        <f>VLOOKUP(J231,[1]Species!$A$2:$K$183,2,FALSE)</f>
        <v>triggerfish</v>
      </c>
      <c r="O231" t="str">
        <f>VLOOKUP(J231,[1]Species!$A$2:$K$183,5,FALSE)</f>
        <v>Balistidae</v>
      </c>
      <c r="P231" t="str">
        <f>VLOOKUP(J231,[1]Species!$A$2:$D$183,4,FALSE)</f>
        <v>Planktivore</v>
      </c>
      <c r="Q231">
        <f>VLOOKUP(J231,[1]Species!$A$2:$F$183,6,FALSE)</f>
        <v>2.5700000000000001E-2</v>
      </c>
      <c r="R231">
        <f>VLOOKUP(J231,[1]Species!$A$2:$G$174,7, FALSE)</f>
        <v>2.94</v>
      </c>
      <c r="S231">
        <f t="shared" si="6"/>
        <v>2263.2347542790612</v>
      </c>
      <c r="T231">
        <f t="shared" si="7"/>
        <v>6.6666666666666666E-2</v>
      </c>
    </row>
    <row r="232" spans="1:20" x14ac:dyDescent="0.2">
      <c r="A232" s="1">
        <v>45063</v>
      </c>
      <c r="B232">
        <v>2023</v>
      </c>
      <c r="C232" s="2" t="s">
        <v>53</v>
      </c>
      <c r="D232">
        <v>17</v>
      </c>
      <c r="E232" t="s">
        <v>54</v>
      </c>
      <c r="F232" t="s">
        <v>110</v>
      </c>
      <c r="G232">
        <v>120</v>
      </c>
      <c r="H232" t="s">
        <v>20</v>
      </c>
      <c r="I232">
        <v>4</v>
      </c>
      <c r="J232" s="4" t="s">
        <v>74</v>
      </c>
      <c r="K232" s="4">
        <v>20</v>
      </c>
      <c r="L232" s="4">
        <v>6</v>
      </c>
      <c r="M232" s="3" t="str">
        <f>VLOOKUP(J232,[1]Species!$A$2:$K$183,3,FALSE)</f>
        <v>Mulloidichthys_martinicus</v>
      </c>
      <c r="N232" t="str">
        <f>VLOOKUP(J232,[1]Species!$A$2:$K$183,2,FALSE)</f>
        <v>goatfish</v>
      </c>
      <c r="O232" t="str">
        <f>VLOOKUP(J232,[1]Species!$A$2:$K$183,5,FALSE)</f>
        <v>Mullidae</v>
      </c>
      <c r="P232" t="str">
        <f>VLOOKUP(J232,[1]Species!$A$2:$D$183,4,FALSE)</f>
        <v>Invertivore</v>
      </c>
      <c r="Q232">
        <f>VLOOKUP(J232,[1]Species!$A$2:$F$183,6,FALSE)</f>
        <v>1.2E-2</v>
      </c>
      <c r="R232">
        <f>VLOOKUP(J232,[1]Species!$A$2:$G$174,7, FALSE)</f>
        <v>3.1</v>
      </c>
      <c r="S232">
        <f t="shared" si="6"/>
        <v>777.18692025997245</v>
      </c>
      <c r="T232">
        <f t="shared" si="7"/>
        <v>0.1</v>
      </c>
    </row>
    <row r="233" spans="1:20" x14ac:dyDescent="0.2">
      <c r="A233" s="1">
        <v>45063</v>
      </c>
      <c r="B233">
        <v>2023</v>
      </c>
      <c r="C233" s="2" t="s">
        <v>53</v>
      </c>
      <c r="D233">
        <v>17</v>
      </c>
      <c r="E233" t="s">
        <v>54</v>
      </c>
      <c r="F233" t="s">
        <v>110</v>
      </c>
      <c r="G233">
        <v>120</v>
      </c>
      <c r="H233" t="s">
        <v>20</v>
      </c>
      <c r="I233">
        <v>4</v>
      </c>
      <c r="J233" s="4" t="s">
        <v>74</v>
      </c>
      <c r="K233" s="4">
        <v>30</v>
      </c>
      <c r="L233" s="4">
        <v>25</v>
      </c>
      <c r="M233" s="3" t="str">
        <f>VLOOKUP(J233,[1]Species!$A$2:$K$183,3,FALSE)</f>
        <v>Mulloidichthys_martinicus</v>
      </c>
      <c r="N233" t="str">
        <f>VLOOKUP(J233,[1]Species!$A$2:$K$183,2,FALSE)</f>
        <v>goatfish</v>
      </c>
      <c r="O233" t="str">
        <f>VLOOKUP(J233,[1]Species!$A$2:$K$183,5,FALSE)</f>
        <v>Mullidae</v>
      </c>
      <c r="P233" t="str">
        <f>VLOOKUP(J233,[1]Species!$A$2:$D$183,4,FALSE)</f>
        <v>Invertivore</v>
      </c>
      <c r="Q233">
        <f>VLOOKUP(J233,[1]Species!$A$2:$F$183,6,FALSE)</f>
        <v>1.2E-2</v>
      </c>
      <c r="R233">
        <f>VLOOKUP(J233,[1]Species!$A$2:$G$174,7, FALSE)</f>
        <v>3.1</v>
      </c>
      <c r="S233">
        <f t="shared" si="6"/>
        <v>11381.438194517534</v>
      </c>
      <c r="T233">
        <f t="shared" si="7"/>
        <v>0.41666666666666669</v>
      </c>
    </row>
    <row r="234" spans="1:20" x14ac:dyDescent="0.2">
      <c r="A234" s="1">
        <v>45063</v>
      </c>
      <c r="B234">
        <v>2023</v>
      </c>
      <c r="C234" s="2" t="s">
        <v>53</v>
      </c>
      <c r="D234">
        <v>17</v>
      </c>
      <c r="E234" t="s">
        <v>54</v>
      </c>
      <c r="F234" t="s">
        <v>110</v>
      </c>
      <c r="G234">
        <v>120</v>
      </c>
      <c r="H234" t="s">
        <v>20</v>
      </c>
      <c r="I234">
        <v>4</v>
      </c>
      <c r="J234" s="4" t="s">
        <v>30</v>
      </c>
      <c r="K234" s="4">
        <v>30</v>
      </c>
      <c r="L234" s="4">
        <v>1</v>
      </c>
      <c r="M234" s="3" t="str">
        <f>VLOOKUP(J234,[1]Species!$A$2:$K$183,3,FALSE)</f>
        <v>Acanthurus_coeruleus</v>
      </c>
      <c r="N234" t="str">
        <f>VLOOKUP(J234,[1]Species!$A$2:$K$183,2,FALSE)</f>
        <v>surgeonfish</v>
      </c>
      <c r="O234" t="str">
        <f>VLOOKUP(J234,[1]Species!$A$2:$K$183,5,FALSE)</f>
        <v>Acanthuridae</v>
      </c>
      <c r="P234" t="str">
        <f>VLOOKUP(J234,[1]Species!$A$2:$D$183,4,FALSE)</f>
        <v>Omnivore</v>
      </c>
      <c r="Q234">
        <f>VLOOKUP(J234,[1]Species!$A$2:$F$183,6,FALSE)</f>
        <v>3.2399999999999998E-2</v>
      </c>
      <c r="R234">
        <f>VLOOKUP(J234,[1]Species!$A$2:$G$174,7, FALSE)</f>
        <v>2.95</v>
      </c>
      <c r="S234">
        <f t="shared" si="6"/>
        <v>737.99379722391382</v>
      </c>
      <c r="T234">
        <f t="shared" si="7"/>
        <v>1.6666666666666666E-2</v>
      </c>
    </row>
    <row r="235" spans="1:20" x14ac:dyDescent="0.2">
      <c r="A235" s="1">
        <v>45063</v>
      </c>
      <c r="B235">
        <v>2023</v>
      </c>
      <c r="C235" s="2" t="s">
        <v>53</v>
      </c>
      <c r="D235">
        <v>17</v>
      </c>
      <c r="E235" t="s">
        <v>54</v>
      </c>
      <c r="F235" t="s">
        <v>110</v>
      </c>
      <c r="G235">
        <v>120</v>
      </c>
      <c r="H235" t="s">
        <v>20</v>
      </c>
      <c r="I235">
        <v>4</v>
      </c>
      <c r="J235" s="4" t="s">
        <v>40</v>
      </c>
      <c r="K235" s="4">
        <v>10</v>
      </c>
      <c r="L235" s="4">
        <v>3</v>
      </c>
      <c r="M235" s="3" t="str">
        <f>VLOOKUP(J235,[1]Species!$A$2:$K$183,3,FALSE)</f>
        <v>Chaetodon_ocellatus</v>
      </c>
      <c r="N235" t="str">
        <f>VLOOKUP(J235,[1]Species!$A$2:$K$183,2,FALSE)</f>
        <v>butterflyfish</v>
      </c>
      <c r="O235" t="str">
        <f>VLOOKUP(J235,[1]Species!$A$2:$K$183,5,FALSE)</f>
        <v>Chaetodontidae</v>
      </c>
      <c r="P235" t="str">
        <f>VLOOKUP(J235,[1]Species!$A$2:$D$183,4,FALSE)</f>
        <v>Invertivore</v>
      </c>
      <c r="Q235">
        <f>VLOOKUP(J235,[1]Species!$A$2:$F$183,6,FALSE)</f>
        <v>2.5700000000000001E-2</v>
      </c>
      <c r="R235">
        <f>VLOOKUP(J235,[1]Species!$A$2:$G$174,7, FALSE)</f>
        <v>3.02</v>
      </c>
      <c r="S235">
        <f t="shared" si="6"/>
        <v>80.733611054724392</v>
      </c>
      <c r="T235">
        <f t="shared" si="7"/>
        <v>0.05</v>
      </c>
    </row>
    <row r="236" spans="1:20" x14ac:dyDescent="0.2">
      <c r="A236" s="1">
        <v>45063</v>
      </c>
      <c r="B236">
        <v>2023</v>
      </c>
      <c r="C236" s="2" t="s">
        <v>53</v>
      </c>
      <c r="D236">
        <v>17</v>
      </c>
      <c r="E236" t="s">
        <v>54</v>
      </c>
      <c r="F236" t="s">
        <v>110</v>
      </c>
      <c r="G236">
        <v>120</v>
      </c>
      <c r="H236" t="s">
        <v>20</v>
      </c>
      <c r="I236">
        <v>4</v>
      </c>
      <c r="J236" s="4" t="s">
        <v>59</v>
      </c>
      <c r="K236" s="4">
        <v>40</v>
      </c>
      <c r="L236" s="4">
        <v>3</v>
      </c>
      <c r="M236" s="3" t="str">
        <f>VLOOKUP(J236,[1]Species!$A$2:$K$183,3,FALSE)</f>
        <v>Sphyraena_barracuda</v>
      </c>
      <c r="N236" t="str">
        <f>VLOOKUP(J236,[1]Species!$A$2:$K$183,2,FALSE)</f>
        <v>barracuda</v>
      </c>
      <c r="O236" t="str">
        <f>VLOOKUP(J236,[1]Species!$A$2:$K$183,5,FALSE)</f>
        <v>Sphyraenidae</v>
      </c>
      <c r="P236" t="str">
        <f>VLOOKUP(J236,[1]Species!$A$2:$D$183,4,FALSE)</f>
        <v>Macrocarnivore</v>
      </c>
      <c r="Q236">
        <f>VLOOKUP(J236,[1]Species!$A$2:$F$183,6,FALSE)</f>
        <v>1.15E-2</v>
      </c>
      <c r="R236">
        <f>VLOOKUP(J236,[1]Species!$A$2:$G$174,7, FALSE)</f>
        <v>2.94</v>
      </c>
      <c r="S236">
        <f t="shared" si="6"/>
        <v>1769.6014666842552</v>
      </c>
      <c r="T236">
        <f t="shared" si="7"/>
        <v>0.05</v>
      </c>
    </row>
    <row r="237" spans="1:20" x14ac:dyDescent="0.2">
      <c r="A237" s="1">
        <v>45063</v>
      </c>
      <c r="B237">
        <v>2023</v>
      </c>
      <c r="C237" s="2" t="s">
        <v>53</v>
      </c>
      <c r="D237">
        <v>17</v>
      </c>
      <c r="E237" t="s">
        <v>54</v>
      </c>
      <c r="F237" t="s">
        <v>110</v>
      </c>
      <c r="G237">
        <v>120</v>
      </c>
      <c r="H237" t="s">
        <v>20</v>
      </c>
      <c r="I237">
        <v>4</v>
      </c>
      <c r="J237" s="4" t="s">
        <v>34</v>
      </c>
      <c r="K237" s="4">
        <v>5</v>
      </c>
      <c r="L237" s="4">
        <v>5</v>
      </c>
      <c r="M237" s="3" t="str">
        <f>VLOOKUP(J237,[1]Species!$A$2:$K$183,3,FALSE)</f>
        <v>Halochoeres_garnoti</v>
      </c>
      <c r="N237" t="str">
        <f>VLOOKUP(J237,[1]Species!$A$2:$K$183,2,FALSE)</f>
        <v>wrasse</v>
      </c>
      <c r="O237" t="str">
        <f>VLOOKUP(J237,[1]Species!$A$2:$K$183,5,FALSE)</f>
        <v>Labridae</v>
      </c>
      <c r="P237" t="str">
        <f>VLOOKUP(J237,[1]Species!$A$2:$D$183,4,FALSE)</f>
        <v>Invertivore</v>
      </c>
      <c r="Q237">
        <f>VLOOKUP(J237,[1]Species!$A$2:$F$183,6,FALSE)</f>
        <v>0.01</v>
      </c>
      <c r="R237">
        <f>VLOOKUP(J237,[1]Species!$A$2:$G$174,7, FALSE)</f>
        <v>3.14</v>
      </c>
      <c r="S237">
        <f t="shared" si="6"/>
        <v>7.8295322614094376</v>
      </c>
      <c r="T237">
        <f t="shared" si="7"/>
        <v>8.3333333333333329E-2</v>
      </c>
    </row>
    <row r="238" spans="1:20" x14ac:dyDescent="0.2">
      <c r="A238" s="1">
        <v>45063</v>
      </c>
      <c r="B238">
        <v>2023</v>
      </c>
      <c r="C238" s="2" t="s">
        <v>53</v>
      </c>
      <c r="D238">
        <v>17</v>
      </c>
      <c r="E238" t="s">
        <v>54</v>
      </c>
      <c r="F238" t="s">
        <v>110</v>
      </c>
      <c r="G238">
        <v>120</v>
      </c>
      <c r="H238" t="s">
        <v>20</v>
      </c>
      <c r="I238">
        <v>4</v>
      </c>
      <c r="J238" s="4" t="s">
        <v>33</v>
      </c>
      <c r="K238" s="4">
        <v>20</v>
      </c>
      <c r="L238" s="4">
        <v>1</v>
      </c>
      <c r="M238" s="3" t="str">
        <f>VLOOKUP(J238,[1]Species!$A$2:$K$183,3,FALSE)</f>
        <v>Holocentrus_adscensionis</v>
      </c>
      <c r="N238" t="str">
        <f>VLOOKUP(J238,[1]Species!$A$2:$K$183,2,FALSE)</f>
        <v>squirrelfish</v>
      </c>
      <c r="O238" t="str">
        <f>VLOOKUP(J238,[1]Species!$A$2:$K$183,5,FALSE)</f>
        <v>Holocentridae</v>
      </c>
      <c r="P238" t="str">
        <f>VLOOKUP(J238,[1]Species!$A$2:$D$183,4,FALSE)</f>
        <v>Invertivore</v>
      </c>
      <c r="Q238">
        <f>VLOOKUP(J238,[1]Species!$A$2:$F$183,6,FALSE)</f>
        <v>2.29E-2</v>
      </c>
      <c r="R238">
        <f>VLOOKUP(J238,[1]Species!$A$2:$G$174,7, FALSE)</f>
        <v>2.86</v>
      </c>
      <c r="S238">
        <f t="shared" si="6"/>
        <v>120.44291833617321</v>
      </c>
      <c r="T238">
        <f t="shared" si="7"/>
        <v>1.6666666666666666E-2</v>
      </c>
    </row>
    <row r="239" spans="1:20" x14ac:dyDescent="0.2">
      <c r="A239" s="1">
        <v>45063</v>
      </c>
      <c r="B239">
        <v>2023</v>
      </c>
      <c r="C239" s="2" t="s">
        <v>53</v>
      </c>
      <c r="D239">
        <v>17</v>
      </c>
      <c r="E239" t="s">
        <v>54</v>
      </c>
      <c r="F239" t="s">
        <v>110</v>
      </c>
      <c r="G239">
        <v>120</v>
      </c>
      <c r="H239" t="s">
        <v>20</v>
      </c>
      <c r="I239">
        <v>4</v>
      </c>
      <c r="J239" s="4" t="s">
        <v>33</v>
      </c>
      <c r="K239" s="4">
        <v>30</v>
      </c>
      <c r="L239" s="4">
        <v>3</v>
      </c>
      <c r="M239" s="3" t="str">
        <f>VLOOKUP(J239,[1]Species!$A$2:$K$183,3,FALSE)</f>
        <v>Holocentrus_adscensionis</v>
      </c>
      <c r="N239" t="str">
        <f>VLOOKUP(J239,[1]Species!$A$2:$K$183,2,FALSE)</f>
        <v>squirrelfish</v>
      </c>
      <c r="O239" t="str">
        <f>VLOOKUP(J239,[1]Species!$A$2:$K$183,5,FALSE)</f>
        <v>Holocentridae</v>
      </c>
      <c r="P239" t="str">
        <f>VLOOKUP(J239,[1]Species!$A$2:$D$183,4,FALSE)</f>
        <v>Invertivore</v>
      </c>
      <c r="Q239">
        <f>VLOOKUP(J239,[1]Species!$A$2:$F$183,6,FALSE)</f>
        <v>2.29E-2</v>
      </c>
      <c r="R239">
        <f>VLOOKUP(J239,[1]Species!$A$2:$G$174,7, FALSE)</f>
        <v>2.86</v>
      </c>
      <c r="S239">
        <f t="shared" si="6"/>
        <v>1152.1884717224716</v>
      </c>
      <c r="T239">
        <f t="shared" si="7"/>
        <v>0.05</v>
      </c>
    </row>
    <row r="240" spans="1:20" x14ac:dyDescent="0.2">
      <c r="A240" s="1">
        <v>45063</v>
      </c>
      <c r="B240">
        <v>2023</v>
      </c>
      <c r="C240" s="2" t="s">
        <v>53</v>
      </c>
      <c r="D240">
        <v>17</v>
      </c>
      <c r="E240" t="s">
        <v>54</v>
      </c>
      <c r="F240" t="s">
        <v>110</v>
      </c>
      <c r="G240">
        <v>120</v>
      </c>
      <c r="H240" t="s">
        <v>20</v>
      </c>
      <c r="I240">
        <v>4</v>
      </c>
      <c r="J240" s="4" t="s">
        <v>63</v>
      </c>
      <c r="K240" s="4">
        <v>20</v>
      </c>
      <c r="L240" s="4">
        <v>1</v>
      </c>
      <c r="M240" s="3" t="str">
        <f>VLOOKUP(J240,[1]Species!$A$2:$K$183,3,FALSE)</f>
        <v>Cephalopholis_cruentata</v>
      </c>
      <c r="N240" t="str">
        <f>VLOOKUP(J240,[1]Species!$A$2:$K$183,2,FALSE)</f>
        <v>grouper</v>
      </c>
      <c r="O240" t="str">
        <f>VLOOKUP(J240,[1]Species!$A$2:$K$183,5,FALSE)</f>
        <v>Serranidae</v>
      </c>
      <c r="P240" t="str">
        <f>VLOOKUP(J240,[1]Species!$A$2:$D$183,4,FALSE)</f>
        <v>Macrocarnivore</v>
      </c>
      <c r="Q240">
        <f>VLOOKUP(J240,[1]Species!$A$2:$F$183,6,FALSE)</f>
        <v>1.0999999999999999E-2</v>
      </c>
      <c r="R240">
        <f>VLOOKUP(J240,[1]Species!$A$2:$G$174,7, FALSE)</f>
        <v>3.11</v>
      </c>
      <c r="S240">
        <f t="shared" si="6"/>
        <v>122.34774568292309</v>
      </c>
      <c r="T240">
        <f t="shared" si="7"/>
        <v>1.6666666666666666E-2</v>
      </c>
    </row>
    <row r="241" spans="1:20" x14ac:dyDescent="0.2">
      <c r="A241" s="1">
        <v>45063</v>
      </c>
      <c r="B241">
        <v>2023</v>
      </c>
      <c r="C241" s="2" t="s">
        <v>53</v>
      </c>
      <c r="D241">
        <v>17</v>
      </c>
      <c r="E241" t="s">
        <v>54</v>
      </c>
      <c r="F241" t="s">
        <v>110</v>
      </c>
      <c r="G241">
        <v>120</v>
      </c>
      <c r="H241" t="s">
        <v>20</v>
      </c>
      <c r="I241">
        <v>4</v>
      </c>
      <c r="J241" s="3" t="s">
        <v>47</v>
      </c>
      <c r="K241" s="4">
        <v>40</v>
      </c>
      <c r="L241" s="4">
        <v>1</v>
      </c>
      <c r="M241" s="3" t="str">
        <f>VLOOKUP(J241,[1]Species!$A$2:$K$183,3,FALSE)</f>
        <v>Epinephelus_striatus</v>
      </c>
      <c r="N241" t="str">
        <f>VLOOKUP(J241,[1]Species!$A$2:$K$183,2,FALSE)</f>
        <v>grouper</v>
      </c>
      <c r="O241" t="str">
        <f>VLOOKUP(J241,[1]Species!$A$2:$K$183,5,FALSE)</f>
        <v>Serranidae</v>
      </c>
      <c r="P241" t="str">
        <f>VLOOKUP(J241,[1]Species!$A$2:$D$183,4,FALSE)</f>
        <v>Macrocarnivore</v>
      </c>
      <c r="Q241">
        <f>VLOOKUP(J241,[1]Species!$A$2:$F$183,6,FALSE)</f>
        <v>9.1000000000000004E-3</v>
      </c>
      <c r="R241">
        <f>VLOOKUP(J241,[1]Species!$A$2:$G$174,7, FALSE)</f>
        <v>3.16</v>
      </c>
      <c r="S241">
        <f t="shared" si="6"/>
        <v>1050.8747688971077</v>
      </c>
      <c r="T241">
        <f t="shared" si="7"/>
        <v>1.6666666666666666E-2</v>
      </c>
    </row>
    <row r="242" spans="1:20" x14ac:dyDescent="0.2">
      <c r="A242" s="1">
        <v>45063</v>
      </c>
      <c r="B242">
        <v>2023</v>
      </c>
      <c r="C242" s="2" t="s">
        <v>53</v>
      </c>
      <c r="D242">
        <v>17</v>
      </c>
      <c r="E242" t="s">
        <v>54</v>
      </c>
      <c r="F242" t="s">
        <v>110</v>
      </c>
      <c r="G242">
        <v>120</v>
      </c>
      <c r="H242" t="s">
        <v>20</v>
      </c>
      <c r="I242">
        <v>4</v>
      </c>
      <c r="J242" s="3" t="s">
        <v>68</v>
      </c>
      <c r="K242" s="4">
        <v>30</v>
      </c>
      <c r="L242" s="4">
        <v>2</v>
      </c>
      <c r="M242" s="3" t="str">
        <f>VLOOKUP(J242,[1]Species!$A$2:$K$183,3,FALSE)</f>
        <v>Caranx_lugubris</v>
      </c>
      <c r="N242" t="str">
        <f>VLOOKUP(J242,[1]Species!$A$2:$K$183,2,FALSE)</f>
        <v>jack</v>
      </c>
      <c r="O242" t="str">
        <f>VLOOKUP(J242,[1]Species!$A$2:$K$183,5,FALSE)</f>
        <v>Carangidae</v>
      </c>
      <c r="P242" t="str">
        <f>VLOOKUP(J242,[1]Species!$A$2:$D$183,4,FALSE)</f>
        <v>Macrocarnivore</v>
      </c>
      <c r="Q242">
        <f>VLOOKUP(J242,[1]Species!$A$2:$F$183,6,FALSE)</f>
        <v>2.4E-2</v>
      </c>
      <c r="R242">
        <f>VLOOKUP(J242,[1]Species!$A$2:$G$174,7, FALSE)</f>
        <v>2.92</v>
      </c>
      <c r="S242">
        <f t="shared" si="6"/>
        <v>987.26854686249123</v>
      </c>
      <c r="T242">
        <f t="shared" si="7"/>
        <v>3.3333333333333333E-2</v>
      </c>
    </row>
    <row r="243" spans="1:20" x14ac:dyDescent="0.2">
      <c r="A243" s="1">
        <v>45063</v>
      </c>
      <c r="B243">
        <v>2023</v>
      </c>
      <c r="C243" s="2" t="s">
        <v>53</v>
      </c>
      <c r="D243">
        <v>17</v>
      </c>
      <c r="E243" t="s">
        <v>54</v>
      </c>
      <c r="F243" t="s">
        <v>110</v>
      </c>
      <c r="G243">
        <v>120</v>
      </c>
      <c r="H243" t="s">
        <v>20</v>
      </c>
      <c r="I243">
        <v>4</v>
      </c>
      <c r="J243" s="3" t="s">
        <v>36</v>
      </c>
      <c r="K243" s="4">
        <v>30</v>
      </c>
      <c r="L243" s="4">
        <v>25</v>
      </c>
      <c r="M243" s="3" t="str">
        <f>VLOOKUP(J243,[1]Species!$A$2:$K$183,3,FALSE)</f>
        <v>Canthidermis_sufflamen</v>
      </c>
      <c r="N243" t="str">
        <f>VLOOKUP(J243,[1]Species!$A$2:$K$183,2,FALSE)</f>
        <v>triggerfish</v>
      </c>
      <c r="O243" t="str">
        <f>VLOOKUP(J243,[1]Species!$A$2:$K$183,5,FALSE)</f>
        <v>Balistidae</v>
      </c>
      <c r="P243" t="str">
        <f>VLOOKUP(J243,[1]Species!$A$2:$D$183,4,FALSE)</f>
        <v>Planktivore</v>
      </c>
      <c r="Q243">
        <f>VLOOKUP(J243,[1]Species!$A$2:$F$183,6,FALSE)</f>
        <v>4.2700000000000002E-2</v>
      </c>
      <c r="R243">
        <f>VLOOKUP(J243,[1]Species!$A$2:$G$174,7, FALSE)</f>
        <v>2.84</v>
      </c>
      <c r="S243">
        <f t="shared" si="6"/>
        <v>16726.005956124514</v>
      </c>
      <c r="T243">
        <f t="shared" si="7"/>
        <v>0.41666666666666669</v>
      </c>
    </row>
    <row r="244" spans="1:20" x14ac:dyDescent="0.2">
      <c r="A244" s="1">
        <v>45063</v>
      </c>
      <c r="B244">
        <v>2023</v>
      </c>
      <c r="C244" s="2" t="s">
        <v>53</v>
      </c>
      <c r="D244">
        <v>17</v>
      </c>
      <c r="E244" t="s">
        <v>54</v>
      </c>
      <c r="F244" t="s">
        <v>110</v>
      </c>
      <c r="G244">
        <v>120</v>
      </c>
      <c r="H244" t="s">
        <v>20</v>
      </c>
      <c r="I244">
        <v>4</v>
      </c>
      <c r="J244" s="3" t="s">
        <v>62</v>
      </c>
      <c r="K244" s="4">
        <v>10</v>
      </c>
      <c r="L244" s="4">
        <v>2</v>
      </c>
      <c r="M244" s="3" t="str">
        <f>VLOOKUP(J244,[1]Species!$A$2:$K$183,3,FALSE)</f>
        <v>Chaetodon_capistratus</v>
      </c>
      <c r="N244" t="str">
        <f>VLOOKUP(J244,[1]Species!$A$2:$K$183,2,FALSE)</f>
        <v>butterflyfish</v>
      </c>
      <c r="O244" t="str">
        <f>VLOOKUP(J244,[1]Species!$A$2:$K$183,5,FALSE)</f>
        <v>Chaetodontidae</v>
      </c>
      <c r="P244" t="str">
        <f>VLOOKUP(J244,[1]Species!$A$2:$D$183,4,FALSE)</f>
        <v>Invertivore</v>
      </c>
      <c r="Q244">
        <f>VLOOKUP(J244,[1]Species!$A$2:$F$183,6,FALSE)</f>
        <v>2.3400000000000001E-2</v>
      </c>
      <c r="R244">
        <f>VLOOKUP(J244,[1]Species!$A$2:$G$174,7, FALSE)</f>
        <v>3.19</v>
      </c>
      <c r="S244">
        <f t="shared" si="6"/>
        <v>72.484617765104176</v>
      </c>
      <c r="T244">
        <f t="shared" si="7"/>
        <v>3.3333333333333333E-2</v>
      </c>
    </row>
    <row r="245" spans="1:20" x14ac:dyDescent="0.2">
      <c r="A245" s="1">
        <v>45063</v>
      </c>
      <c r="B245">
        <v>2023</v>
      </c>
      <c r="C245" s="2" t="s">
        <v>53</v>
      </c>
      <c r="D245">
        <v>17</v>
      </c>
      <c r="E245" t="s">
        <v>54</v>
      </c>
      <c r="F245" t="s">
        <v>110</v>
      </c>
      <c r="G245">
        <v>120</v>
      </c>
      <c r="H245" t="s">
        <v>20</v>
      </c>
      <c r="I245">
        <v>4</v>
      </c>
      <c r="J245" s="3" t="s">
        <v>66</v>
      </c>
      <c r="K245" s="4">
        <v>30</v>
      </c>
      <c r="L245" s="4">
        <v>1</v>
      </c>
      <c r="M245" s="3" t="str">
        <f>VLOOKUP(J245,[1]Species!$A$2:$K$183,3,FALSE)</f>
        <v>Caranx_latus</v>
      </c>
      <c r="N245" t="str">
        <f>VLOOKUP(J245,[1]Species!$A$2:$K$183,2,FALSE)</f>
        <v>jack</v>
      </c>
      <c r="O245" t="str">
        <f>VLOOKUP(J245,[1]Species!$A$2:$K$183,5,FALSE)</f>
        <v>Carangidae</v>
      </c>
      <c r="P245" t="str">
        <f>VLOOKUP(J245,[1]Species!$A$2:$D$183,4,FALSE)</f>
        <v>Macrocarnivore</v>
      </c>
      <c r="Q245">
        <f>VLOOKUP(J245,[1]Species!$A$2:$F$183,6,FALSE)</f>
        <v>2.5700000000000001E-2</v>
      </c>
      <c r="R245">
        <f>VLOOKUP(J245,[1]Species!$A$2:$G$174,7, FALSE)</f>
        <v>2.86</v>
      </c>
      <c r="S245">
        <f t="shared" si="6"/>
        <v>431.02247049879946</v>
      </c>
      <c r="T245">
        <f t="shared" si="7"/>
        <v>1.6666666666666666E-2</v>
      </c>
    </row>
    <row r="246" spans="1:20" x14ac:dyDescent="0.2">
      <c r="A246" s="1">
        <v>45063</v>
      </c>
      <c r="B246">
        <v>2023</v>
      </c>
      <c r="C246" s="2" t="s">
        <v>53</v>
      </c>
      <c r="D246">
        <v>17</v>
      </c>
      <c r="E246" t="s">
        <v>54</v>
      </c>
      <c r="F246" t="s">
        <v>110</v>
      </c>
      <c r="G246">
        <v>120</v>
      </c>
      <c r="H246" t="s">
        <v>20</v>
      </c>
      <c r="I246">
        <v>4</v>
      </c>
      <c r="J246" s="3" t="s">
        <v>66</v>
      </c>
      <c r="K246" s="4">
        <v>40</v>
      </c>
      <c r="L246" s="4">
        <v>2</v>
      </c>
      <c r="M246" s="3" t="str">
        <f>VLOOKUP(J246,[1]Species!$A$2:$K$183,3,FALSE)</f>
        <v>Caranx_latus</v>
      </c>
      <c r="N246" t="str">
        <f>VLOOKUP(J246,[1]Species!$A$2:$K$183,2,FALSE)</f>
        <v>jack</v>
      </c>
      <c r="O246" t="str">
        <f>VLOOKUP(J246,[1]Species!$A$2:$K$183,5,FALSE)</f>
        <v>Carangidae</v>
      </c>
      <c r="P246" t="str">
        <f>VLOOKUP(J246,[1]Species!$A$2:$D$183,4,FALSE)</f>
        <v>Macrocarnivore</v>
      </c>
      <c r="Q246">
        <f>VLOOKUP(J246,[1]Species!$A$2:$F$183,6,FALSE)</f>
        <v>2.5700000000000001E-2</v>
      </c>
      <c r="R246">
        <f>VLOOKUP(J246,[1]Species!$A$2:$G$174,7, FALSE)</f>
        <v>2.86</v>
      </c>
      <c r="S246">
        <f t="shared" si="6"/>
        <v>1962.7034876283717</v>
      </c>
      <c r="T246">
        <f t="shared" si="7"/>
        <v>3.3333333333333333E-2</v>
      </c>
    </row>
    <row r="247" spans="1:20" x14ac:dyDescent="0.2">
      <c r="A247" s="1">
        <v>45063</v>
      </c>
      <c r="B247">
        <v>2023</v>
      </c>
      <c r="C247" s="2" t="s">
        <v>53</v>
      </c>
      <c r="D247">
        <v>17</v>
      </c>
      <c r="E247" t="s">
        <v>54</v>
      </c>
      <c r="F247" t="s">
        <v>110</v>
      </c>
      <c r="G247">
        <v>120</v>
      </c>
      <c r="H247" t="s">
        <v>20</v>
      </c>
      <c r="I247">
        <v>4</v>
      </c>
      <c r="J247" s="3" t="s">
        <v>61</v>
      </c>
      <c r="K247" s="4">
        <v>40</v>
      </c>
      <c r="L247" s="4">
        <v>2</v>
      </c>
      <c r="M247" s="3" t="str">
        <f>VLOOKUP(J247,[1]Species!$A$2:$K$183,3,FALSE)</f>
        <v>Ocyurus_chrysurus</v>
      </c>
      <c r="N247" t="str">
        <f>VLOOKUP(J247,[1]Species!$A$2:$K$183,2,FALSE)</f>
        <v>snapper</v>
      </c>
      <c r="O247" t="str">
        <f>VLOOKUP(J247,[1]Species!$A$2:$K$183,5,FALSE)</f>
        <v>Lutjanidae</v>
      </c>
      <c r="P247" t="str">
        <f>VLOOKUP(J247,[1]Species!$A$2:$D$183,4,FALSE)</f>
        <v>Macrocarnivore</v>
      </c>
      <c r="Q247">
        <f>VLOOKUP(J247,[1]Species!$A$2:$F$183,6,FALSE)</f>
        <v>2.9499999999999998E-2</v>
      </c>
      <c r="R247">
        <f>VLOOKUP(J247,[1]Species!$A$2:$G$174,7, FALSE)</f>
        <v>2.79</v>
      </c>
      <c r="S247">
        <f t="shared" si="6"/>
        <v>1740.2008940619842</v>
      </c>
      <c r="T247">
        <f t="shared" si="7"/>
        <v>3.3333333333333333E-2</v>
      </c>
    </row>
    <row r="248" spans="1:20" x14ac:dyDescent="0.2">
      <c r="A248" s="1">
        <v>45063</v>
      </c>
      <c r="B248">
        <v>2023</v>
      </c>
      <c r="C248" s="2" t="s">
        <v>53</v>
      </c>
      <c r="D248">
        <v>17</v>
      </c>
      <c r="E248" t="s">
        <v>54</v>
      </c>
      <c r="F248" t="s">
        <v>110</v>
      </c>
      <c r="G248">
        <v>120</v>
      </c>
      <c r="H248" t="s">
        <v>20</v>
      </c>
      <c r="I248">
        <v>4</v>
      </c>
      <c r="J248" s="3" t="s">
        <v>49</v>
      </c>
      <c r="K248" s="4">
        <v>20</v>
      </c>
      <c r="L248" s="4">
        <v>1</v>
      </c>
      <c r="M248" s="3" t="str">
        <f>VLOOKUP(J248,[1]Species!$A$2:$K$183,3,FALSE)</f>
        <v>Holocanthus_tricolor</v>
      </c>
      <c r="N248" t="str">
        <f>VLOOKUP(J248,[1]Species!$A$2:$K$183,2,FALSE)</f>
        <v>angelfish</v>
      </c>
      <c r="O248" t="str">
        <f>VLOOKUP(J248,[1]Species!$A$2:$K$183,5,FALSE)</f>
        <v>Pomacanthidae</v>
      </c>
      <c r="P248" t="str">
        <f>VLOOKUP(J248,[1]Species!$A$2:$D$183,4,FALSE)</f>
        <v>Invertivore</v>
      </c>
      <c r="Q248">
        <f>VLOOKUP(J248,[1]Species!$A$2:$F$183,6,FALSE)</f>
        <v>3.3099999999999997E-2</v>
      </c>
      <c r="R248">
        <f>VLOOKUP(J248,[1]Species!$A$2:$G$174,7, FALSE)</f>
        <v>2.95</v>
      </c>
      <c r="S248">
        <f t="shared" si="6"/>
        <v>227.96411139104339</v>
      </c>
      <c r="T248">
        <f t="shared" si="7"/>
        <v>1.6666666666666666E-2</v>
      </c>
    </row>
    <row r="249" spans="1:20" x14ac:dyDescent="0.2">
      <c r="A249" s="1">
        <v>45063</v>
      </c>
      <c r="B249">
        <v>2023</v>
      </c>
      <c r="C249" s="2" t="s">
        <v>53</v>
      </c>
      <c r="D249">
        <v>17</v>
      </c>
      <c r="E249" t="s">
        <v>54</v>
      </c>
      <c r="F249" t="s">
        <v>110</v>
      </c>
      <c r="G249">
        <v>120</v>
      </c>
      <c r="H249" t="s">
        <v>20</v>
      </c>
      <c r="I249">
        <v>4</v>
      </c>
      <c r="J249" s="3" t="s">
        <v>72</v>
      </c>
      <c r="K249" s="4">
        <v>5</v>
      </c>
      <c r="L249" s="4">
        <v>1</v>
      </c>
      <c r="M249" s="3" t="str">
        <f>VLOOKUP(J249,[1]Species!$A$2:$K$183,3,FALSE)</f>
        <v>Canthigaster_rostrata</v>
      </c>
      <c r="N249" t="str">
        <f>VLOOKUP(J249,[1]Species!$A$2:$K$183,2,FALSE)</f>
        <v>puffer</v>
      </c>
      <c r="O249" t="str">
        <f>VLOOKUP(J249,[1]Species!$A$2:$K$183,5,FALSE)</f>
        <v>Tetraodontidae</v>
      </c>
      <c r="P249" t="str">
        <f>VLOOKUP(J249,[1]Species!$A$2:$D$183,4,FALSE)</f>
        <v>Omnivore</v>
      </c>
      <c r="Q249">
        <f>VLOOKUP(J249,[1]Species!$A$2:$F$183,6,FALSE)</f>
        <v>2.818E-2</v>
      </c>
      <c r="R249">
        <f>VLOOKUP(J249,[1]Species!$A$2:$G$174,7, FALSE)</f>
        <v>2.94</v>
      </c>
      <c r="S249">
        <f t="shared" si="6"/>
        <v>3.1982528938727208</v>
      </c>
      <c r="T249">
        <f t="shared" si="7"/>
        <v>1.6666666666666666E-2</v>
      </c>
    </row>
    <row r="250" spans="1:20" x14ac:dyDescent="0.2">
      <c r="A250" s="5">
        <v>45063</v>
      </c>
      <c r="B250">
        <v>2023</v>
      </c>
      <c r="C250" s="2" t="s">
        <v>53</v>
      </c>
      <c r="D250">
        <v>17</v>
      </c>
      <c r="E250" t="s">
        <v>54</v>
      </c>
      <c r="F250" t="s">
        <v>110</v>
      </c>
      <c r="G250">
        <v>120</v>
      </c>
      <c r="H250" t="s">
        <v>52</v>
      </c>
      <c r="I250" s="4">
        <v>5</v>
      </c>
      <c r="J250" s="3" t="s">
        <v>27</v>
      </c>
      <c r="K250" s="4">
        <v>30</v>
      </c>
      <c r="L250" s="4">
        <v>2</v>
      </c>
      <c r="M250" s="3" t="str">
        <f>VLOOKUP(J250,[1]Species!$A$2:$K$183,3,FALSE)</f>
        <v>Caranx_ruber</v>
      </c>
      <c r="N250" t="str">
        <f>VLOOKUP(J250,[1]Species!$A$2:$K$183,2,FALSE)</f>
        <v>jack</v>
      </c>
      <c r="O250" t="str">
        <f>VLOOKUP(J250,[1]Species!$A$2:$K$183,5,FALSE)</f>
        <v>Carangidae</v>
      </c>
      <c r="P250" t="str">
        <f>VLOOKUP(J250,[1]Species!$A$2:$D$183,4,FALSE)</f>
        <v>Invertivore</v>
      </c>
      <c r="Q250">
        <f>VLOOKUP(J250,[1]Species!$A$2:$F$183,6,FALSE)</f>
        <v>1.5800000000000002E-2</v>
      </c>
      <c r="R250">
        <f>VLOOKUP(J250,[1]Species!$A$2:$G$174,7, FALSE)</f>
        <v>2.99</v>
      </c>
      <c r="S250">
        <f t="shared" si="6"/>
        <v>824.66893326302409</v>
      </c>
      <c r="T250">
        <f t="shared" si="7"/>
        <v>3.3333333333333333E-2</v>
      </c>
    </row>
    <row r="251" spans="1:20" x14ac:dyDescent="0.2">
      <c r="A251" s="5">
        <v>45063</v>
      </c>
      <c r="B251">
        <v>2023</v>
      </c>
      <c r="C251" s="2" t="s">
        <v>53</v>
      </c>
      <c r="D251">
        <v>17</v>
      </c>
      <c r="E251" t="s">
        <v>54</v>
      </c>
      <c r="F251" t="s">
        <v>110</v>
      </c>
      <c r="G251">
        <v>120</v>
      </c>
      <c r="H251" t="s">
        <v>52</v>
      </c>
      <c r="I251" s="4">
        <v>5</v>
      </c>
      <c r="J251" s="3" t="s">
        <v>45</v>
      </c>
      <c r="K251" s="4">
        <v>5</v>
      </c>
      <c r="L251" s="4">
        <v>2</v>
      </c>
      <c r="M251" s="3" t="str">
        <f>VLOOKUP(J251,[1]Species!$A$2:$K$183,3,FALSE)</f>
        <v>Chromis_multilineata</v>
      </c>
      <c r="N251" t="str">
        <f>VLOOKUP(J251,[1]Species!$A$2:$K$183,2,FALSE)</f>
        <v>chromis</v>
      </c>
      <c r="O251" t="str">
        <f>VLOOKUP(J251,[1]Species!$A$2:$K$183,5,FALSE)</f>
        <v>Pomacentridae</v>
      </c>
      <c r="P251" t="str">
        <f>VLOOKUP(J251,[1]Species!$A$2:$D$183,4,FALSE)</f>
        <v>Planktivore</v>
      </c>
      <c r="Q251">
        <f>VLOOKUP(J251,[1]Species!$A$2:$F$183,6,FALSE)</f>
        <v>1.4789999999999999E-2</v>
      </c>
      <c r="R251">
        <f>VLOOKUP(J251,[1]Species!$A$2:$G$174,7, FALSE)</f>
        <v>2.99</v>
      </c>
      <c r="S251">
        <f t="shared" si="6"/>
        <v>3.6384673543363841</v>
      </c>
      <c r="T251">
        <f t="shared" si="7"/>
        <v>3.3333333333333333E-2</v>
      </c>
    </row>
    <row r="252" spans="1:20" x14ac:dyDescent="0.2">
      <c r="A252" s="5">
        <v>45063</v>
      </c>
      <c r="B252">
        <v>2023</v>
      </c>
      <c r="C252" s="2" t="s">
        <v>53</v>
      </c>
      <c r="D252">
        <v>17</v>
      </c>
      <c r="E252" t="s">
        <v>54</v>
      </c>
      <c r="F252" t="s">
        <v>110</v>
      </c>
      <c r="G252">
        <v>120</v>
      </c>
      <c r="H252" t="s">
        <v>52</v>
      </c>
      <c r="I252" s="4">
        <v>5</v>
      </c>
      <c r="J252" s="3" t="s">
        <v>45</v>
      </c>
      <c r="K252" s="4">
        <v>10</v>
      </c>
      <c r="L252" s="4">
        <v>2</v>
      </c>
      <c r="M252" s="3" t="str">
        <f>VLOOKUP(J252,[1]Species!$A$2:$K$183,3,FALSE)</f>
        <v>Chromis_multilineata</v>
      </c>
      <c r="N252" t="str">
        <f>VLOOKUP(J252,[1]Species!$A$2:$K$183,2,FALSE)</f>
        <v>chromis</v>
      </c>
      <c r="O252" t="str">
        <f>VLOOKUP(J252,[1]Species!$A$2:$K$183,5,FALSE)</f>
        <v>Pomacentridae</v>
      </c>
      <c r="P252" t="str">
        <f>VLOOKUP(J252,[1]Species!$A$2:$D$183,4,FALSE)</f>
        <v>Planktivore</v>
      </c>
      <c r="Q252">
        <f>VLOOKUP(J252,[1]Species!$A$2:$F$183,6,FALSE)</f>
        <v>1.4789999999999999E-2</v>
      </c>
      <c r="R252">
        <f>VLOOKUP(J252,[1]Species!$A$2:$G$174,7, FALSE)</f>
        <v>2.99</v>
      </c>
      <c r="S252">
        <f t="shared" si="6"/>
        <v>28.9066769958729</v>
      </c>
      <c r="T252">
        <f t="shared" si="7"/>
        <v>3.3333333333333333E-2</v>
      </c>
    </row>
    <row r="253" spans="1:20" x14ac:dyDescent="0.2">
      <c r="A253" s="5">
        <v>45063</v>
      </c>
      <c r="B253">
        <v>2023</v>
      </c>
      <c r="C253" s="2" t="s">
        <v>53</v>
      </c>
      <c r="D253">
        <v>17</v>
      </c>
      <c r="E253" t="s">
        <v>54</v>
      </c>
      <c r="F253" t="s">
        <v>110</v>
      </c>
      <c r="G253">
        <v>120</v>
      </c>
      <c r="H253" t="s">
        <v>52</v>
      </c>
      <c r="I253" s="4">
        <v>5</v>
      </c>
      <c r="J253" s="3" t="s">
        <v>25</v>
      </c>
      <c r="K253" s="4">
        <v>5</v>
      </c>
      <c r="L253" s="4">
        <v>86</v>
      </c>
      <c r="M253" s="3" t="str">
        <f>VLOOKUP(J253,[1]Species!$A$2:$K$183,3,FALSE)</f>
        <v>Chromis_cyanea</v>
      </c>
      <c r="N253" t="str">
        <f>VLOOKUP(J253,[1]Species!$A$2:$K$183,2,FALSE)</f>
        <v>chromis</v>
      </c>
      <c r="O253" t="str">
        <f>VLOOKUP(J253,[1]Species!$A$2:$K$183,5,FALSE)</f>
        <v>Pomacentridae</v>
      </c>
      <c r="P253" t="str">
        <f>VLOOKUP(J253,[1]Species!$A$2:$D$183,4,FALSE)</f>
        <v>Planktivore</v>
      </c>
      <c r="Q253">
        <f>VLOOKUP(J253,[1]Species!$A$2:$F$183,6,FALSE)</f>
        <v>1.4789999999999999E-2</v>
      </c>
      <c r="R253">
        <f>VLOOKUP(J253,[1]Species!$A$2:$G$174,7, FALSE)</f>
        <v>2.99</v>
      </c>
      <c r="S253">
        <f t="shared" si="6"/>
        <v>156.45409623646452</v>
      </c>
      <c r="T253">
        <f t="shared" si="7"/>
        <v>1.4333333333333333</v>
      </c>
    </row>
    <row r="254" spans="1:20" x14ac:dyDescent="0.2">
      <c r="A254" s="5">
        <v>45063</v>
      </c>
      <c r="B254">
        <v>2023</v>
      </c>
      <c r="C254" s="2" t="s">
        <v>53</v>
      </c>
      <c r="D254">
        <v>17</v>
      </c>
      <c r="E254" t="s">
        <v>54</v>
      </c>
      <c r="F254" t="s">
        <v>110</v>
      </c>
      <c r="G254">
        <v>120</v>
      </c>
      <c r="H254" t="s">
        <v>52</v>
      </c>
      <c r="I254" s="4">
        <v>5</v>
      </c>
      <c r="J254" s="3" t="s">
        <v>25</v>
      </c>
      <c r="K254" s="4">
        <v>10</v>
      </c>
      <c r="L254" s="4">
        <v>17</v>
      </c>
      <c r="M254" s="3" t="str">
        <f>VLOOKUP(J254,[1]Species!$A$2:$K$183,3,FALSE)</f>
        <v>Chromis_cyanea</v>
      </c>
      <c r="N254" t="str">
        <f>VLOOKUP(J254,[1]Species!$A$2:$K$183,2,FALSE)</f>
        <v>chromis</v>
      </c>
      <c r="O254" t="str">
        <f>VLOOKUP(J254,[1]Species!$A$2:$K$183,5,FALSE)</f>
        <v>Pomacentridae</v>
      </c>
      <c r="P254" t="str">
        <f>VLOOKUP(J254,[1]Species!$A$2:$D$183,4,FALSE)</f>
        <v>Planktivore</v>
      </c>
      <c r="Q254">
        <f>VLOOKUP(J254,[1]Species!$A$2:$F$183,6,FALSE)</f>
        <v>1.4789999999999999E-2</v>
      </c>
      <c r="R254">
        <f>VLOOKUP(J254,[1]Species!$A$2:$G$174,7, FALSE)</f>
        <v>2.99</v>
      </c>
      <c r="S254">
        <f t="shared" si="6"/>
        <v>245.70675446491964</v>
      </c>
      <c r="T254">
        <f t="shared" si="7"/>
        <v>0.28333333333333333</v>
      </c>
    </row>
    <row r="255" spans="1:20" x14ac:dyDescent="0.2">
      <c r="A255" s="5">
        <v>45063</v>
      </c>
      <c r="B255">
        <v>2023</v>
      </c>
      <c r="C255" s="2" t="s">
        <v>53</v>
      </c>
      <c r="D255">
        <v>17</v>
      </c>
      <c r="E255" t="s">
        <v>54</v>
      </c>
      <c r="F255" t="s">
        <v>110</v>
      </c>
      <c r="G255">
        <v>120</v>
      </c>
      <c r="H255" t="s">
        <v>52</v>
      </c>
      <c r="I255" s="4">
        <v>5</v>
      </c>
      <c r="J255" s="3" t="s">
        <v>72</v>
      </c>
      <c r="K255" s="4">
        <v>5</v>
      </c>
      <c r="L255" s="4">
        <v>1</v>
      </c>
      <c r="M255" s="3" t="str">
        <f>VLOOKUP(J255,[1]Species!$A$2:$K$183,3,FALSE)</f>
        <v>Canthigaster_rostrata</v>
      </c>
      <c r="N255" t="str">
        <f>VLOOKUP(J255,[1]Species!$A$2:$K$183,2,FALSE)</f>
        <v>puffer</v>
      </c>
      <c r="O255" t="str">
        <f>VLOOKUP(J255,[1]Species!$A$2:$K$183,5,FALSE)</f>
        <v>Tetraodontidae</v>
      </c>
      <c r="P255" t="str">
        <f>VLOOKUP(J255,[1]Species!$A$2:$D$183,4,FALSE)</f>
        <v>Omnivore</v>
      </c>
      <c r="Q255">
        <f>VLOOKUP(J255,[1]Species!$A$2:$F$183,6,FALSE)</f>
        <v>2.818E-2</v>
      </c>
      <c r="R255">
        <f>VLOOKUP(J255,[1]Species!$A$2:$G$174,7, FALSE)</f>
        <v>2.94</v>
      </c>
      <c r="S255">
        <f t="shared" si="6"/>
        <v>3.1982528938727208</v>
      </c>
      <c r="T255">
        <f t="shared" si="7"/>
        <v>1.6666666666666666E-2</v>
      </c>
    </row>
    <row r="256" spans="1:20" x14ac:dyDescent="0.2">
      <c r="A256" s="5">
        <v>45063</v>
      </c>
      <c r="B256">
        <v>2023</v>
      </c>
      <c r="C256" s="2" t="s">
        <v>53</v>
      </c>
      <c r="D256">
        <v>17</v>
      </c>
      <c r="E256" t="s">
        <v>54</v>
      </c>
      <c r="F256" t="s">
        <v>110</v>
      </c>
      <c r="G256">
        <v>120</v>
      </c>
      <c r="H256" t="s">
        <v>52</v>
      </c>
      <c r="I256" s="4">
        <v>5</v>
      </c>
      <c r="J256" s="3" t="s">
        <v>21</v>
      </c>
      <c r="K256" s="4">
        <v>5</v>
      </c>
      <c r="L256" s="4">
        <v>3</v>
      </c>
      <c r="M256" s="3" t="str">
        <f>VLOOKUP(J256,[1]Species!$A$2:$K$183,3,FALSE)</f>
        <v>Stegastes_partitus</v>
      </c>
      <c r="N256" t="str">
        <f>VLOOKUP(J256,[1]Species!$A$2:$K$183,2,FALSE)</f>
        <v>damselfish</v>
      </c>
      <c r="O256" t="str">
        <f>VLOOKUP(J256,[1]Species!$A$2:$K$183,5,FALSE)</f>
        <v>Pomacentridae</v>
      </c>
      <c r="P256" t="str">
        <f>VLOOKUP(J256,[1]Species!$A$2:$D$183,4,FALSE)</f>
        <v>Omnivore</v>
      </c>
      <c r="Q256">
        <f>VLOOKUP(J256,[1]Species!$A$2:$F$183,6,FALSE)</f>
        <v>1.4789999999999999E-2</v>
      </c>
      <c r="R256">
        <f>VLOOKUP(J256,[1]Species!$A$2:$G$174,7, FALSE)</f>
        <v>3.01</v>
      </c>
      <c r="S256">
        <f t="shared" si="6"/>
        <v>5.6362356393163999</v>
      </c>
      <c r="T256">
        <f t="shared" si="7"/>
        <v>0.05</v>
      </c>
    </row>
    <row r="257" spans="1:20" x14ac:dyDescent="0.2">
      <c r="A257" s="5">
        <v>45063</v>
      </c>
      <c r="B257">
        <v>2023</v>
      </c>
      <c r="C257" s="2" t="s">
        <v>53</v>
      </c>
      <c r="D257">
        <v>17</v>
      </c>
      <c r="E257" t="s">
        <v>54</v>
      </c>
      <c r="F257" t="s">
        <v>110</v>
      </c>
      <c r="G257">
        <v>120</v>
      </c>
      <c r="H257" t="s">
        <v>52</v>
      </c>
      <c r="I257" s="4">
        <v>5</v>
      </c>
      <c r="J257" s="3" t="s">
        <v>21</v>
      </c>
      <c r="K257" s="4">
        <v>10</v>
      </c>
      <c r="L257" s="4">
        <v>23</v>
      </c>
      <c r="M257" s="3" t="str">
        <f>VLOOKUP(J257,[1]Species!$A$2:$K$183,3,FALSE)</f>
        <v>Stegastes_partitus</v>
      </c>
      <c r="N257" t="str">
        <f>VLOOKUP(J257,[1]Species!$A$2:$K$183,2,FALSE)</f>
        <v>damselfish</v>
      </c>
      <c r="O257" t="str">
        <f>VLOOKUP(J257,[1]Species!$A$2:$K$183,5,FALSE)</f>
        <v>Pomacentridae</v>
      </c>
      <c r="P257" t="str">
        <f>VLOOKUP(J257,[1]Species!$A$2:$D$183,4,FALSE)</f>
        <v>Omnivore</v>
      </c>
      <c r="Q257">
        <f>VLOOKUP(J257,[1]Species!$A$2:$F$183,6,FALSE)</f>
        <v>1.4789999999999999E-2</v>
      </c>
      <c r="R257">
        <f>VLOOKUP(J257,[1]Species!$A$2:$G$174,7, FALSE)</f>
        <v>3.01</v>
      </c>
      <c r="S257">
        <f t="shared" si="6"/>
        <v>348.09357718414429</v>
      </c>
      <c r="T257">
        <f t="shared" si="7"/>
        <v>0.38333333333333336</v>
      </c>
    </row>
    <row r="258" spans="1:20" x14ac:dyDescent="0.2">
      <c r="A258" s="5">
        <v>45063</v>
      </c>
      <c r="B258">
        <v>2023</v>
      </c>
      <c r="C258" s="2" t="s">
        <v>53</v>
      </c>
      <c r="D258">
        <v>17</v>
      </c>
      <c r="E258" t="s">
        <v>54</v>
      </c>
      <c r="F258" t="s">
        <v>110</v>
      </c>
      <c r="G258">
        <v>120</v>
      </c>
      <c r="H258" t="s">
        <v>52</v>
      </c>
      <c r="I258" s="4">
        <v>5</v>
      </c>
      <c r="J258" s="3" t="s">
        <v>58</v>
      </c>
      <c r="K258" s="4">
        <v>20</v>
      </c>
      <c r="L258" s="4">
        <v>10</v>
      </c>
      <c r="M258" s="3" t="str">
        <f>VLOOKUP(J258,[1]Species!$A$2:$K$183,3,FALSE)</f>
        <v>Lutjanus_apodus</v>
      </c>
      <c r="N258" t="str">
        <f>VLOOKUP(J258,[1]Species!$A$2:$K$183,2,FALSE)</f>
        <v>snapper</v>
      </c>
      <c r="O258" t="str">
        <f>VLOOKUP(J258,[1]Species!$A$2:$K$183,5,FALSE)</f>
        <v>Lutjanidae</v>
      </c>
      <c r="P258" t="str">
        <f>VLOOKUP(J258,[1]Species!$A$2:$D$183,4,FALSE)</f>
        <v>Macrocarnivore</v>
      </c>
      <c r="Q258">
        <f>VLOOKUP(J258,[1]Species!$A$2:$F$183,6,FALSE)</f>
        <v>1.8200000000000001E-2</v>
      </c>
      <c r="R258">
        <f>VLOOKUP(J258,[1]Species!$A$2:$G$174,7, FALSE)</f>
        <v>3</v>
      </c>
      <c r="S258">
        <f t="shared" ref="S258:S321" si="8">(Q258*K258^R258)*L258</f>
        <v>1456</v>
      </c>
      <c r="T258">
        <f t="shared" si="7"/>
        <v>0.16666666666666666</v>
      </c>
    </row>
    <row r="259" spans="1:20" x14ac:dyDescent="0.2">
      <c r="A259" s="5">
        <v>45063</v>
      </c>
      <c r="B259">
        <v>2023</v>
      </c>
      <c r="C259" s="2" t="s">
        <v>53</v>
      </c>
      <c r="D259">
        <v>17</v>
      </c>
      <c r="E259" t="s">
        <v>54</v>
      </c>
      <c r="F259" t="s">
        <v>110</v>
      </c>
      <c r="G259">
        <v>120</v>
      </c>
      <c r="H259" t="s">
        <v>52</v>
      </c>
      <c r="I259" s="4">
        <v>5</v>
      </c>
      <c r="J259" s="3" t="s">
        <v>58</v>
      </c>
      <c r="K259" s="4">
        <v>30</v>
      </c>
      <c r="L259" s="4">
        <v>15</v>
      </c>
      <c r="M259" s="3" t="str">
        <f>VLOOKUP(J259,[1]Species!$A$2:$K$183,3,FALSE)</f>
        <v>Lutjanus_apodus</v>
      </c>
      <c r="N259" t="str">
        <f>VLOOKUP(J259,[1]Species!$A$2:$K$183,2,FALSE)</f>
        <v>snapper</v>
      </c>
      <c r="O259" t="str">
        <f>VLOOKUP(J259,[1]Species!$A$2:$K$183,5,FALSE)</f>
        <v>Lutjanidae</v>
      </c>
      <c r="P259" t="str">
        <f>VLOOKUP(J259,[1]Species!$A$2:$D$183,4,FALSE)</f>
        <v>Macrocarnivore</v>
      </c>
      <c r="Q259">
        <f>VLOOKUP(J259,[1]Species!$A$2:$F$183,6,FALSE)</f>
        <v>1.8200000000000001E-2</v>
      </c>
      <c r="R259">
        <f>VLOOKUP(J259,[1]Species!$A$2:$G$174,7, FALSE)</f>
        <v>3</v>
      </c>
      <c r="S259">
        <f t="shared" si="8"/>
        <v>7371.0000000000009</v>
      </c>
      <c r="T259">
        <f t="shared" ref="T259:T322" si="9">L259/60</f>
        <v>0.25</v>
      </c>
    </row>
    <row r="260" spans="1:20" x14ac:dyDescent="0.2">
      <c r="A260" s="5">
        <v>45063</v>
      </c>
      <c r="B260">
        <v>2023</v>
      </c>
      <c r="C260" s="2" t="s">
        <v>53</v>
      </c>
      <c r="D260">
        <v>17</v>
      </c>
      <c r="E260" t="s">
        <v>54</v>
      </c>
      <c r="F260" t="s">
        <v>110</v>
      </c>
      <c r="G260">
        <v>120</v>
      </c>
      <c r="H260" t="s">
        <v>52</v>
      </c>
      <c r="I260" s="4">
        <v>5</v>
      </c>
      <c r="J260" s="3" t="s">
        <v>58</v>
      </c>
      <c r="K260" s="4">
        <v>40</v>
      </c>
      <c r="L260" s="4">
        <v>10</v>
      </c>
      <c r="M260" s="3" t="str">
        <f>VLOOKUP(J260,[1]Species!$A$2:$K$183,3,FALSE)</f>
        <v>Lutjanus_apodus</v>
      </c>
      <c r="N260" t="str">
        <f>VLOOKUP(J260,[1]Species!$A$2:$K$183,2,FALSE)</f>
        <v>snapper</v>
      </c>
      <c r="O260" t="str">
        <f>VLOOKUP(J260,[1]Species!$A$2:$K$183,5,FALSE)</f>
        <v>Lutjanidae</v>
      </c>
      <c r="P260" t="str">
        <f>VLOOKUP(J260,[1]Species!$A$2:$D$183,4,FALSE)</f>
        <v>Macrocarnivore</v>
      </c>
      <c r="Q260">
        <f>VLOOKUP(J260,[1]Species!$A$2:$F$183,6,FALSE)</f>
        <v>1.8200000000000001E-2</v>
      </c>
      <c r="R260">
        <f>VLOOKUP(J260,[1]Species!$A$2:$G$174,7, FALSE)</f>
        <v>3</v>
      </c>
      <c r="S260">
        <f t="shared" si="8"/>
        <v>11648</v>
      </c>
      <c r="T260">
        <f t="shared" si="9"/>
        <v>0.16666666666666666</v>
      </c>
    </row>
    <row r="261" spans="1:20" x14ac:dyDescent="0.2">
      <c r="A261" s="5">
        <v>45063</v>
      </c>
      <c r="B261">
        <v>2023</v>
      </c>
      <c r="C261" s="2" t="s">
        <v>53</v>
      </c>
      <c r="D261">
        <v>17</v>
      </c>
      <c r="E261" t="s">
        <v>54</v>
      </c>
      <c r="F261" t="s">
        <v>110</v>
      </c>
      <c r="G261">
        <v>120</v>
      </c>
      <c r="H261" t="s">
        <v>52</v>
      </c>
      <c r="I261" s="4">
        <v>5</v>
      </c>
      <c r="J261" s="3" t="s">
        <v>35</v>
      </c>
      <c r="K261" s="4">
        <v>20</v>
      </c>
      <c r="L261" s="4">
        <v>1</v>
      </c>
      <c r="M261" s="3" t="str">
        <f>VLOOKUP(J261,[1]Species!$A$2:$K$183,3,FALSE)</f>
        <v>Scarus_taeniopterus</v>
      </c>
      <c r="N261" t="str">
        <f>VLOOKUP(J261,[1]Species!$A$2:$K$183,2,FALSE)</f>
        <v>parrotfish</v>
      </c>
      <c r="O261" t="str">
        <f>VLOOKUP(J261,[1]Species!$A$2:$K$183,5,FALSE)</f>
        <v>Scaridae</v>
      </c>
      <c r="P261" t="str">
        <f>VLOOKUP(J261,[1]Species!$A$2:$D$183,4,FALSE)</f>
        <v>Herbivore</v>
      </c>
      <c r="Q261">
        <f>VLOOKUP(J261,[1]Species!$A$2:$F$183,6,FALSE)</f>
        <v>1.4789999999999999E-2</v>
      </c>
      <c r="R261">
        <f>VLOOKUP(J261,[1]Species!$A$2:$G$174,7, FALSE)</f>
        <v>3.03</v>
      </c>
      <c r="S261">
        <f t="shared" si="8"/>
        <v>129.44612696722388</v>
      </c>
      <c r="T261">
        <f t="shared" si="9"/>
        <v>1.6666666666666666E-2</v>
      </c>
    </row>
    <row r="262" spans="1:20" x14ac:dyDescent="0.2">
      <c r="A262" s="5">
        <v>45063</v>
      </c>
      <c r="B262">
        <v>2023</v>
      </c>
      <c r="C262" s="2" t="s">
        <v>53</v>
      </c>
      <c r="D262">
        <v>17</v>
      </c>
      <c r="E262" t="s">
        <v>54</v>
      </c>
      <c r="F262" t="s">
        <v>110</v>
      </c>
      <c r="G262">
        <v>120</v>
      </c>
      <c r="H262" t="s">
        <v>52</v>
      </c>
      <c r="I262" s="4">
        <v>5</v>
      </c>
      <c r="J262" s="3" t="s">
        <v>35</v>
      </c>
      <c r="K262" s="4">
        <v>30</v>
      </c>
      <c r="L262" s="4">
        <v>4</v>
      </c>
      <c r="M262" s="3" t="str">
        <f>VLOOKUP(J262,[1]Species!$A$2:$K$183,3,FALSE)</f>
        <v>Scarus_taeniopterus</v>
      </c>
      <c r="N262" t="str">
        <f>VLOOKUP(J262,[1]Species!$A$2:$K$183,2,FALSE)</f>
        <v>parrotfish</v>
      </c>
      <c r="O262" t="str">
        <f>VLOOKUP(J262,[1]Species!$A$2:$K$183,5,FALSE)</f>
        <v>Scaridae</v>
      </c>
      <c r="P262" t="str">
        <f>VLOOKUP(J262,[1]Species!$A$2:$D$183,4,FALSE)</f>
        <v>Herbivore</v>
      </c>
      <c r="Q262">
        <f>VLOOKUP(J262,[1]Species!$A$2:$F$183,6,FALSE)</f>
        <v>1.4789999999999999E-2</v>
      </c>
      <c r="R262">
        <f>VLOOKUP(J262,[1]Species!$A$2:$G$174,7, FALSE)</f>
        <v>3.03</v>
      </c>
      <c r="S262">
        <f t="shared" si="8"/>
        <v>1768.9093077062312</v>
      </c>
      <c r="T262">
        <f t="shared" si="9"/>
        <v>6.6666666666666666E-2</v>
      </c>
    </row>
    <row r="263" spans="1:20" x14ac:dyDescent="0.2">
      <c r="A263" s="5">
        <v>45063</v>
      </c>
      <c r="B263">
        <v>2023</v>
      </c>
      <c r="C263" s="2" t="s">
        <v>53</v>
      </c>
      <c r="D263">
        <v>17</v>
      </c>
      <c r="E263" t="s">
        <v>54</v>
      </c>
      <c r="F263" t="s">
        <v>110</v>
      </c>
      <c r="G263">
        <v>120</v>
      </c>
      <c r="H263" t="s">
        <v>52</v>
      </c>
      <c r="I263" s="4">
        <v>5</v>
      </c>
      <c r="J263" s="3" t="s">
        <v>75</v>
      </c>
      <c r="K263" s="4">
        <v>30</v>
      </c>
      <c r="L263" s="4">
        <v>1</v>
      </c>
      <c r="M263" s="3" t="str">
        <f>VLOOKUP(J263,[1]Species!$A$2:$K$183,3,FALSE)</f>
        <v>Sparisoma_viride</v>
      </c>
      <c r="N263" t="str">
        <f>VLOOKUP(J263,[1]Species!$A$2:$K$183,2,FALSE)</f>
        <v>parrotfish</v>
      </c>
      <c r="O263" t="str">
        <f>VLOOKUP(J263,[1]Species!$A$2:$K$183,5,FALSE)</f>
        <v>Scaridae</v>
      </c>
      <c r="P263" t="str">
        <f>VLOOKUP(J263,[1]Species!$A$2:$D$183,4,FALSE)</f>
        <v>Herbivore</v>
      </c>
      <c r="Q263">
        <f>VLOOKUP(J263,[1]Species!$A$2:$F$183,6,FALSE)</f>
        <v>2.5700000000000001E-2</v>
      </c>
      <c r="R263">
        <f>VLOOKUP(J263,[1]Species!$A$2:$G$174,7, FALSE)</f>
        <v>2.93</v>
      </c>
      <c r="S263">
        <f t="shared" si="8"/>
        <v>546.88800707193968</v>
      </c>
      <c r="T263">
        <f t="shared" si="9"/>
        <v>1.6666666666666666E-2</v>
      </c>
    </row>
    <row r="264" spans="1:20" x14ac:dyDescent="0.2">
      <c r="A264" s="5">
        <v>45063</v>
      </c>
      <c r="B264">
        <v>2023</v>
      </c>
      <c r="C264" s="2" t="s">
        <v>53</v>
      </c>
      <c r="D264">
        <v>17</v>
      </c>
      <c r="E264" t="s">
        <v>54</v>
      </c>
      <c r="F264" t="s">
        <v>110</v>
      </c>
      <c r="G264">
        <v>120</v>
      </c>
      <c r="H264" t="s">
        <v>52</v>
      </c>
      <c r="I264" s="4">
        <v>5</v>
      </c>
      <c r="J264" s="3" t="s">
        <v>62</v>
      </c>
      <c r="K264" s="4">
        <v>10</v>
      </c>
      <c r="L264" s="4">
        <v>2</v>
      </c>
      <c r="M264" s="3" t="str">
        <f>VLOOKUP(J264,[1]Species!$A$2:$K$183,3,FALSE)</f>
        <v>Chaetodon_capistratus</v>
      </c>
      <c r="N264" t="str">
        <f>VLOOKUP(J264,[1]Species!$A$2:$K$183,2,FALSE)</f>
        <v>butterflyfish</v>
      </c>
      <c r="O264" t="str">
        <f>VLOOKUP(J264,[1]Species!$A$2:$K$183,5,FALSE)</f>
        <v>Chaetodontidae</v>
      </c>
      <c r="P264" t="str">
        <f>VLOOKUP(J264,[1]Species!$A$2:$D$183,4,FALSE)</f>
        <v>Invertivore</v>
      </c>
      <c r="Q264">
        <f>VLOOKUP(J264,[1]Species!$A$2:$F$183,6,FALSE)</f>
        <v>2.3400000000000001E-2</v>
      </c>
      <c r="R264">
        <f>VLOOKUP(J264,[1]Species!$A$2:$G$174,7, FALSE)</f>
        <v>3.19</v>
      </c>
      <c r="S264">
        <f t="shared" si="8"/>
        <v>72.484617765104176</v>
      </c>
      <c r="T264">
        <f t="shared" si="9"/>
        <v>3.3333333333333333E-2</v>
      </c>
    </row>
    <row r="265" spans="1:20" x14ac:dyDescent="0.2">
      <c r="A265" s="5">
        <v>45063</v>
      </c>
      <c r="B265">
        <v>2023</v>
      </c>
      <c r="C265" s="2" t="s">
        <v>53</v>
      </c>
      <c r="D265">
        <v>17</v>
      </c>
      <c r="E265" t="s">
        <v>54</v>
      </c>
      <c r="F265" t="s">
        <v>110</v>
      </c>
      <c r="G265">
        <v>120</v>
      </c>
      <c r="H265" t="s">
        <v>52</v>
      </c>
      <c r="I265" s="4">
        <v>5</v>
      </c>
      <c r="J265" s="3" t="s">
        <v>33</v>
      </c>
      <c r="K265" s="4">
        <v>20</v>
      </c>
      <c r="L265" s="4">
        <v>3</v>
      </c>
      <c r="M265" s="3" t="str">
        <f>VLOOKUP(J265,[1]Species!$A$2:$K$183,3,FALSE)</f>
        <v>Holocentrus_adscensionis</v>
      </c>
      <c r="N265" t="str">
        <f>VLOOKUP(J265,[1]Species!$A$2:$K$183,2,FALSE)</f>
        <v>squirrelfish</v>
      </c>
      <c r="O265" t="str">
        <f>VLOOKUP(J265,[1]Species!$A$2:$K$183,5,FALSE)</f>
        <v>Holocentridae</v>
      </c>
      <c r="P265" t="str">
        <f>VLOOKUP(J265,[1]Species!$A$2:$D$183,4,FALSE)</f>
        <v>Invertivore</v>
      </c>
      <c r="Q265">
        <f>VLOOKUP(J265,[1]Species!$A$2:$F$183,6,FALSE)</f>
        <v>2.29E-2</v>
      </c>
      <c r="R265">
        <f>VLOOKUP(J265,[1]Species!$A$2:$G$174,7, FALSE)</f>
        <v>2.86</v>
      </c>
      <c r="S265">
        <f t="shared" si="8"/>
        <v>361.32875500851964</v>
      </c>
      <c r="T265">
        <f t="shared" si="9"/>
        <v>0.05</v>
      </c>
    </row>
    <row r="266" spans="1:20" x14ac:dyDescent="0.2">
      <c r="A266" s="5">
        <v>45063</v>
      </c>
      <c r="B266">
        <v>2023</v>
      </c>
      <c r="C266" s="2" t="s">
        <v>53</v>
      </c>
      <c r="D266">
        <v>17</v>
      </c>
      <c r="E266" t="s">
        <v>54</v>
      </c>
      <c r="F266" t="s">
        <v>110</v>
      </c>
      <c r="G266">
        <v>120</v>
      </c>
      <c r="H266" t="s">
        <v>52</v>
      </c>
      <c r="I266" s="4">
        <v>5</v>
      </c>
      <c r="J266" s="3" t="s">
        <v>33</v>
      </c>
      <c r="K266" s="4">
        <v>30</v>
      </c>
      <c r="L266" s="4">
        <v>4</v>
      </c>
      <c r="M266" s="3" t="str">
        <f>VLOOKUP(J266,[1]Species!$A$2:$K$183,3,FALSE)</f>
        <v>Holocentrus_adscensionis</v>
      </c>
      <c r="N266" t="str">
        <f>VLOOKUP(J266,[1]Species!$A$2:$K$183,2,FALSE)</f>
        <v>squirrelfish</v>
      </c>
      <c r="O266" t="str">
        <f>VLOOKUP(J266,[1]Species!$A$2:$K$183,5,FALSE)</f>
        <v>Holocentridae</v>
      </c>
      <c r="P266" t="str">
        <f>VLOOKUP(J266,[1]Species!$A$2:$D$183,4,FALSE)</f>
        <v>Invertivore</v>
      </c>
      <c r="Q266">
        <f>VLOOKUP(J266,[1]Species!$A$2:$F$183,6,FALSE)</f>
        <v>2.29E-2</v>
      </c>
      <c r="R266">
        <f>VLOOKUP(J266,[1]Species!$A$2:$G$174,7, FALSE)</f>
        <v>2.86</v>
      </c>
      <c r="S266">
        <f t="shared" si="8"/>
        <v>1536.2512956299622</v>
      </c>
      <c r="T266">
        <f t="shared" si="9"/>
        <v>6.6666666666666666E-2</v>
      </c>
    </row>
    <row r="267" spans="1:20" x14ac:dyDescent="0.2">
      <c r="A267" s="5">
        <v>45063</v>
      </c>
      <c r="B267">
        <v>2023</v>
      </c>
      <c r="C267" s="2" t="s">
        <v>53</v>
      </c>
      <c r="D267">
        <v>17</v>
      </c>
      <c r="E267" t="s">
        <v>54</v>
      </c>
      <c r="F267" t="s">
        <v>110</v>
      </c>
      <c r="G267">
        <v>120</v>
      </c>
      <c r="H267" t="s">
        <v>52</v>
      </c>
      <c r="I267" s="4">
        <v>5</v>
      </c>
      <c r="J267" s="3" t="s">
        <v>37</v>
      </c>
      <c r="K267" s="4">
        <v>20</v>
      </c>
      <c r="L267" s="4">
        <v>7</v>
      </c>
      <c r="M267" s="3" t="str">
        <f>VLOOKUP(J267,[1]Species!$A$2:$K$183,3,FALSE)</f>
        <v>Melichthys_niger</v>
      </c>
      <c r="N267" t="str">
        <f>VLOOKUP(J267,[1]Species!$A$2:$K$183,2,FALSE)</f>
        <v>triggerfish</v>
      </c>
      <c r="O267" t="str">
        <f>VLOOKUP(J267,[1]Species!$A$2:$K$183,5,FALSE)</f>
        <v>Balistidae</v>
      </c>
      <c r="P267" t="str">
        <f>VLOOKUP(J267,[1]Species!$A$2:$D$183,4,FALSE)</f>
        <v>Planktivore</v>
      </c>
      <c r="Q267">
        <f>VLOOKUP(J267,[1]Species!$A$2:$F$183,6,FALSE)</f>
        <v>2.5700000000000001E-2</v>
      </c>
      <c r="R267">
        <f>VLOOKUP(J267,[1]Species!$A$2:$G$174,7, FALSE)</f>
        <v>2.94</v>
      </c>
      <c r="S267">
        <f t="shared" si="8"/>
        <v>1202.428747063502</v>
      </c>
      <c r="T267">
        <f t="shared" si="9"/>
        <v>0.11666666666666667</v>
      </c>
    </row>
    <row r="268" spans="1:20" x14ac:dyDescent="0.2">
      <c r="A268" s="5">
        <v>45063</v>
      </c>
      <c r="B268">
        <v>2023</v>
      </c>
      <c r="C268" s="2" t="s">
        <v>53</v>
      </c>
      <c r="D268">
        <v>17</v>
      </c>
      <c r="E268" t="s">
        <v>54</v>
      </c>
      <c r="F268" t="s">
        <v>110</v>
      </c>
      <c r="G268">
        <v>120</v>
      </c>
      <c r="H268" t="s">
        <v>52</v>
      </c>
      <c r="I268" s="4">
        <v>5</v>
      </c>
      <c r="J268" s="3" t="s">
        <v>36</v>
      </c>
      <c r="K268" s="4">
        <v>40</v>
      </c>
      <c r="L268" s="4">
        <v>38</v>
      </c>
      <c r="M268" s="3" t="str">
        <f>VLOOKUP(J268,[1]Species!$A$2:$K$183,3,FALSE)</f>
        <v>Canthidermis_sufflamen</v>
      </c>
      <c r="N268" t="str">
        <f>VLOOKUP(J268,[1]Species!$A$2:$K$183,2,FALSE)</f>
        <v>triggerfish</v>
      </c>
      <c r="O268" t="str">
        <f>VLOOKUP(J268,[1]Species!$A$2:$K$183,5,FALSE)</f>
        <v>Balistidae</v>
      </c>
      <c r="P268" t="str">
        <f>VLOOKUP(J268,[1]Species!$A$2:$D$183,4,FALSE)</f>
        <v>Planktivore</v>
      </c>
      <c r="Q268">
        <f>VLOOKUP(J268,[1]Species!$A$2:$F$183,6,FALSE)</f>
        <v>4.2700000000000002E-2</v>
      </c>
      <c r="R268">
        <f>VLOOKUP(J268,[1]Species!$A$2:$G$174,7, FALSE)</f>
        <v>2.84</v>
      </c>
      <c r="S268">
        <f t="shared" si="8"/>
        <v>57552.189042918784</v>
      </c>
      <c r="T268">
        <f t="shared" si="9"/>
        <v>0.6333333333333333</v>
      </c>
    </row>
    <row r="269" spans="1:20" x14ac:dyDescent="0.2">
      <c r="A269" s="5">
        <v>45063</v>
      </c>
      <c r="B269">
        <v>2023</v>
      </c>
      <c r="C269" s="2" t="s">
        <v>53</v>
      </c>
      <c r="D269">
        <v>17</v>
      </c>
      <c r="E269" t="s">
        <v>54</v>
      </c>
      <c r="F269" t="s">
        <v>110</v>
      </c>
      <c r="G269">
        <v>120</v>
      </c>
      <c r="H269" t="s">
        <v>52</v>
      </c>
      <c r="I269" s="4">
        <v>5</v>
      </c>
      <c r="J269" s="3" t="s">
        <v>30</v>
      </c>
      <c r="K269" s="4">
        <v>20</v>
      </c>
      <c r="L269" s="4">
        <v>1</v>
      </c>
      <c r="M269" s="3" t="str">
        <f>VLOOKUP(J269,[1]Species!$A$2:$K$183,3,FALSE)</f>
        <v>Acanthurus_coeruleus</v>
      </c>
      <c r="N269" t="str">
        <f>VLOOKUP(J269,[1]Species!$A$2:$K$183,2,FALSE)</f>
        <v>surgeonfish</v>
      </c>
      <c r="O269" t="str">
        <f>VLOOKUP(J269,[1]Species!$A$2:$K$183,5,FALSE)</f>
        <v>Acanthuridae</v>
      </c>
      <c r="P269" t="str">
        <f>VLOOKUP(J269,[1]Species!$A$2:$D$183,4,FALSE)</f>
        <v>Omnivore</v>
      </c>
      <c r="Q269">
        <f>VLOOKUP(J269,[1]Species!$A$2:$F$183,6,FALSE)</f>
        <v>3.2399999999999998E-2</v>
      </c>
      <c r="R269">
        <f>VLOOKUP(J269,[1]Species!$A$2:$G$174,7, FALSE)</f>
        <v>2.95</v>
      </c>
      <c r="S269">
        <f t="shared" si="8"/>
        <v>223.14311809878566</v>
      </c>
      <c r="T269">
        <f t="shared" si="9"/>
        <v>1.6666666666666666E-2</v>
      </c>
    </row>
    <row r="270" spans="1:20" x14ac:dyDescent="0.2">
      <c r="A270" s="5">
        <v>45063</v>
      </c>
      <c r="B270">
        <v>2023</v>
      </c>
      <c r="C270" s="2" t="s">
        <v>53</v>
      </c>
      <c r="D270">
        <v>17</v>
      </c>
      <c r="E270" t="s">
        <v>54</v>
      </c>
      <c r="F270" t="s">
        <v>110</v>
      </c>
      <c r="G270">
        <v>120</v>
      </c>
      <c r="H270" t="s">
        <v>52</v>
      </c>
      <c r="I270" s="4">
        <v>5</v>
      </c>
      <c r="J270" s="3" t="s">
        <v>60</v>
      </c>
      <c r="K270" s="4">
        <v>30</v>
      </c>
      <c r="L270" s="4">
        <v>1</v>
      </c>
      <c r="M270" s="3" t="str">
        <f>VLOOKUP(J270,[1]Species!$A$2:$K$183,3,FALSE)</f>
        <v>Sparisoma_aurofrenatum</v>
      </c>
      <c r="N270" t="str">
        <f>VLOOKUP(J270,[1]Species!$A$2:$K$183,2,FALSE)</f>
        <v>parrotfish</v>
      </c>
      <c r="O270" t="str">
        <f>VLOOKUP(J270,[1]Species!$A$2:$K$183,5,FALSE)</f>
        <v>Scaridae</v>
      </c>
      <c r="P270" t="str">
        <f>VLOOKUP(J270,[1]Species!$A$2:$D$183,4,FALSE)</f>
        <v>Herbivore</v>
      </c>
      <c r="Q270">
        <f>VLOOKUP(J270,[1]Species!$A$2:$F$183,6,FALSE)</f>
        <v>1.17E-2</v>
      </c>
      <c r="R270">
        <f>VLOOKUP(J270,[1]Species!$A$2:$G$174,7, FALSE)</f>
        <v>3.15</v>
      </c>
      <c r="S270">
        <f t="shared" si="8"/>
        <v>526.15998214437525</v>
      </c>
      <c r="T270">
        <f t="shared" si="9"/>
        <v>1.6666666666666666E-2</v>
      </c>
    </row>
    <row r="271" spans="1:20" x14ac:dyDescent="0.2">
      <c r="A271" s="5">
        <v>45063</v>
      </c>
      <c r="B271">
        <v>2023</v>
      </c>
      <c r="C271" s="2" t="s">
        <v>53</v>
      </c>
      <c r="D271">
        <v>17</v>
      </c>
      <c r="E271" t="s">
        <v>54</v>
      </c>
      <c r="F271" t="s">
        <v>110</v>
      </c>
      <c r="G271">
        <v>120</v>
      </c>
      <c r="H271" t="s">
        <v>52</v>
      </c>
      <c r="I271" s="4">
        <v>5</v>
      </c>
      <c r="J271" s="3" t="s">
        <v>42</v>
      </c>
      <c r="K271" s="4">
        <v>5</v>
      </c>
      <c r="L271" s="4">
        <v>2</v>
      </c>
      <c r="M271" s="3" t="str">
        <f>VLOOKUP(J271,[1]Species!$A$2:$K$183,3,FALSE)</f>
        <v>Chromis_insolata</v>
      </c>
      <c r="N271" t="str">
        <f>VLOOKUP(J271,[1]Species!$A$2:$K$183,2,FALSE)</f>
        <v>damselfish</v>
      </c>
      <c r="O271" t="str">
        <f>VLOOKUP(J271,[1]Species!$A$2:$K$183,5,FALSE)</f>
        <v>Pomacentridae</v>
      </c>
      <c r="P271" t="str">
        <f>VLOOKUP(J271,[1]Species!$A$2:$D$183,4,FALSE)</f>
        <v>Planktivore</v>
      </c>
      <c r="Q271">
        <f>VLOOKUP(J271,[1]Species!$A$2:$F$183,6,FALSE)</f>
        <v>1.259E-2</v>
      </c>
      <c r="R271">
        <f>VLOOKUP(J271,[1]Species!$A$2:$G$174,7, FALSE)</f>
        <v>3.03</v>
      </c>
      <c r="S271">
        <f t="shared" si="8"/>
        <v>3.3031997645467368</v>
      </c>
      <c r="T271">
        <f t="shared" si="9"/>
        <v>3.3333333333333333E-2</v>
      </c>
    </row>
    <row r="272" spans="1:20" x14ac:dyDescent="0.2">
      <c r="A272" s="5">
        <v>45063</v>
      </c>
      <c r="B272">
        <v>2023</v>
      </c>
      <c r="C272" s="2" t="s">
        <v>53</v>
      </c>
      <c r="D272">
        <v>17</v>
      </c>
      <c r="E272" t="s">
        <v>54</v>
      </c>
      <c r="F272" t="s">
        <v>110</v>
      </c>
      <c r="G272">
        <v>120</v>
      </c>
      <c r="H272" t="s">
        <v>52</v>
      </c>
      <c r="I272" s="4">
        <v>5</v>
      </c>
      <c r="J272" s="3" t="s">
        <v>55</v>
      </c>
      <c r="K272" s="4">
        <v>10</v>
      </c>
      <c r="L272" s="4">
        <v>1</v>
      </c>
      <c r="M272" s="3" t="str">
        <f>VLOOKUP(J272,[1]Species!$A$2:$K$183,3,FALSE)</f>
        <v>Clepticus_parrae</v>
      </c>
      <c r="N272" t="str">
        <f>VLOOKUP(J272,[1]Species!$A$2:$K$183,2,FALSE)</f>
        <v>wrasse</v>
      </c>
      <c r="O272" t="str">
        <f>VLOOKUP(J272,[1]Species!$A$2:$K$183,5,FALSE)</f>
        <v>Labridae</v>
      </c>
      <c r="P272" t="str">
        <f>VLOOKUP(J272,[1]Species!$A$2:$D$183,4,FALSE)</f>
        <v>Omnivore</v>
      </c>
      <c r="Q272">
        <f>VLOOKUP(J272,[1]Species!$A$2:$F$183,6,FALSE)</f>
        <v>9.5499999999999995E-3</v>
      </c>
      <c r="R272">
        <f>VLOOKUP(J272,[1]Species!$A$2:$G$174,7, FALSE)</f>
        <v>3.07</v>
      </c>
      <c r="S272">
        <f t="shared" si="8"/>
        <v>11.220271649672506</v>
      </c>
      <c r="T272">
        <f t="shared" si="9"/>
        <v>1.6666666666666666E-2</v>
      </c>
    </row>
    <row r="273" spans="1:20" x14ac:dyDescent="0.2">
      <c r="A273" s="5">
        <v>45063</v>
      </c>
      <c r="B273">
        <v>2023</v>
      </c>
      <c r="C273" s="2" t="s">
        <v>53</v>
      </c>
      <c r="D273">
        <v>17</v>
      </c>
      <c r="E273" t="s">
        <v>54</v>
      </c>
      <c r="F273" t="s">
        <v>110</v>
      </c>
      <c r="G273">
        <v>120</v>
      </c>
      <c r="H273" t="s">
        <v>52</v>
      </c>
      <c r="I273" s="4">
        <v>5</v>
      </c>
      <c r="J273" s="3" t="s">
        <v>55</v>
      </c>
      <c r="K273" s="4">
        <v>20</v>
      </c>
      <c r="L273" s="4">
        <v>22</v>
      </c>
      <c r="M273" s="3" t="str">
        <f>VLOOKUP(J273,[1]Species!$A$2:$K$183,3,FALSE)</f>
        <v>Clepticus_parrae</v>
      </c>
      <c r="N273" t="str">
        <f>VLOOKUP(J273,[1]Species!$A$2:$K$183,2,FALSE)</f>
        <v>wrasse</v>
      </c>
      <c r="O273" t="str">
        <f>VLOOKUP(J273,[1]Species!$A$2:$K$183,5,FALSE)</f>
        <v>Labridae</v>
      </c>
      <c r="P273" t="str">
        <f>VLOOKUP(J273,[1]Species!$A$2:$D$183,4,FALSE)</f>
        <v>Omnivore</v>
      </c>
      <c r="Q273">
        <f>VLOOKUP(J273,[1]Species!$A$2:$F$183,6,FALSE)</f>
        <v>9.5499999999999995E-3</v>
      </c>
      <c r="R273">
        <f>VLOOKUP(J273,[1]Species!$A$2:$G$174,7, FALSE)</f>
        <v>3.07</v>
      </c>
      <c r="S273">
        <f t="shared" si="8"/>
        <v>2072.9467167981666</v>
      </c>
      <c r="T273">
        <f t="shared" si="9"/>
        <v>0.36666666666666664</v>
      </c>
    </row>
    <row r="274" spans="1:20" x14ac:dyDescent="0.2">
      <c r="A274" s="5">
        <v>45063</v>
      </c>
      <c r="B274">
        <v>2023</v>
      </c>
      <c r="C274" s="2" t="s">
        <v>53</v>
      </c>
      <c r="D274">
        <v>17</v>
      </c>
      <c r="E274" t="s">
        <v>54</v>
      </c>
      <c r="F274" t="s">
        <v>110</v>
      </c>
      <c r="G274">
        <v>120</v>
      </c>
      <c r="H274" t="s">
        <v>52</v>
      </c>
      <c r="I274" s="4">
        <v>5</v>
      </c>
      <c r="J274" s="3" t="s">
        <v>55</v>
      </c>
      <c r="K274" s="4">
        <v>30</v>
      </c>
      <c r="L274" s="4">
        <v>10</v>
      </c>
      <c r="M274" s="3" t="str">
        <f>VLOOKUP(J274,[1]Species!$A$2:$K$183,3,FALSE)</f>
        <v>Clepticus_parrae</v>
      </c>
      <c r="N274" t="str">
        <f>VLOOKUP(J274,[1]Species!$A$2:$K$183,2,FALSE)</f>
        <v>wrasse</v>
      </c>
      <c r="O274" t="str">
        <f>VLOOKUP(J274,[1]Species!$A$2:$K$183,5,FALSE)</f>
        <v>Labridae</v>
      </c>
      <c r="P274" t="str">
        <f>VLOOKUP(J274,[1]Species!$A$2:$D$183,4,FALSE)</f>
        <v>Omnivore</v>
      </c>
      <c r="Q274">
        <f>VLOOKUP(J274,[1]Species!$A$2:$F$183,6,FALSE)</f>
        <v>9.5499999999999995E-3</v>
      </c>
      <c r="R274">
        <f>VLOOKUP(J274,[1]Species!$A$2:$G$174,7, FALSE)</f>
        <v>3.07</v>
      </c>
      <c r="S274">
        <f t="shared" si="8"/>
        <v>3271.6408604013172</v>
      </c>
      <c r="T274">
        <f t="shared" si="9"/>
        <v>0.16666666666666666</v>
      </c>
    </row>
    <row r="275" spans="1:20" x14ac:dyDescent="0.2">
      <c r="A275" s="5">
        <v>45063</v>
      </c>
      <c r="B275">
        <v>2023</v>
      </c>
      <c r="C275" s="2" t="s">
        <v>53</v>
      </c>
      <c r="D275">
        <v>17</v>
      </c>
      <c r="E275" t="s">
        <v>54</v>
      </c>
      <c r="F275" t="s">
        <v>110</v>
      </c>
      <c r="G275">
        <v>120</v>
      </c>
      <c r="H275" t="s">
        <v>52</v>
      </c>
      <c r="I275" s="4">
        <v>5</v>
      </c>
      <c r="J275" s="3" t="s">
        <v>76</v>
      </c>
      <c r="K275" s="4">
        <v>30</v>
      </c>
      <c r="L275" s="4">
        <v>1</v>
      </c>
      <c r="M275" s="3" t="str">
        <f>VLOOKUP(J275,[1]Species!$A$2:$K$183,3,FALSE)</f>
        <v>Scarus_taeniopterus</v>
      </c>
      <c r="N275" t="str">
        <f>VLOOKUP(J275,[1]Species!$A$2:$K$183,2,FALSE)</f>
        <v>parrotfish</v>
      </c>
      <c r="O275" t="str">
        <f>VLOOKUP(J275,[1]Species!$A$2:$K$183,5,FALSE)</f>
        <v>Scaridae</v>
      </c>
      <c r="P275" t="str">
        <f>VLOOKUP(J275,[1]Species!$A$2:$D$183,4,FALSE)</f>
        <v>Herbivore</v>
      </c>
      <c r="Q275">
        <f>VLOOKUP(J275,[1]Species!$A$2:$F$183,6,FALSE)</f>
        <v>1.4789999999999999E-2</v>
      </c>
      <c r="R275">
        <f>VLOOKUP(J275,[1]Species!$A$2:$G$174,7, FALSE)</f>
        <v>3.03</v>
      </c>
      <c r="S275">
        <f t="shared" si="8"/>
        <v>442.22732692655779</v>
      </c>
      <c r="T275">
        <f t="shared" si="9"/>
        <v>1.6666666666666666E-2</v>
      </c>
    </row>
    <row r="276" spans="1:20" x14ac:dyDescent="0.2">
      <c r="A276" s="5">
        <v>45063</v>
      </c>
      <c r="B276">
        <v>2023</v>
      </c>
      <c r="C276" s="2" t="s">
        <v>53</v>
      </c>
      <c r="D276">
        <v>17</v>
      </c>
      <c r="E276" t="s">
        <v>54</v>
      </c>
      <c r="F276" t="s">
        <v>110</v>
      </c>
      <c r="G276">
        <v>120</v>
      </c>
      <c r="H276" t="s">
        <v>52</v>
      </c>
      <c r="I276" s="4">
        <v>5</v>
      </c>
      <c r="J276" s="3" t="s">
        <v>68</v>
      </c>
      <c r="K276" s="4">
        <v>50</v>
      </c>
      <c r="L276" s="4">
        <v>1</v>
      </c>
      <c r="M276" s="3" t="str">
        <f>VLOOKUP(J276,[1]Species!$A$2:$K$183,3,FALSE)</f>
        <v>Caranx_lugubris</v>
      </c>
      <c r="N276" t="str">
        <f>VLOOKUP(J276,[1]Species!$A$2:$K$183,2,FALSE)</f>
        <v>jack</v>
      </c>
      <c r="O276" t="str">
        <f>VLOOKUP(J276,[1]Species!$A$2:$K$183,5,FALSE)</f>
        <v>Carangidae</v>
      </c>
      <c r="P276" t="str">
        <f>VLOOKUP(J276,[1]Species!$A$2:$D$183,4,FALSE)</f>
        <v>Macrocarnivore</v>
      </c>
      <c r="Q276">
        <f>VLOOKUP(J276,[1]Species!$A$2:$F$183,6,FALSE)</f>
        <v>2.4E-2</v>
      </c>
      <c r="R276">
        <f>VLOOKUP(J276,[1]Species!$A$2:$G$174,7, FALSE)</f>
        <v>2.92</v>
      </c>
      <c r="S276">
        <f t="shared" si="8"/>
        <v>2193.8334518412335</v>
      </c>
      <c r="T276">
        <f t="shared" si="9"/>
        <v>1.6666666666666666E-2</v>
      </c>
    </row>
    <row r="277" spans="1:20" x14ac:dyDescent="0.2">
      <c r="A277" s="5">
        <v>45063</v>
      </c>
      <c r="B277">
        <v>2023</v>
      </c>
      <c r="C277" s="2" t="s">
        <v>53</v>
      </c>
      <c r="D277">
        <v>17</v>
      </c>
      <c r="E277" t="s">
        <v>54</v>
      </c>
      <c r="F277" t="s">
        <v>110</v>
      </c>
      <c r="G277">
        <v>120</v>
      </c>
      <c r="H277" t="s">
        <v>52</v>
      </c>
      <c r="I277" s="4">
        <v>5</v>
      </c>
      <c r="J277" s="3" t="s">
        <v>60</v>
      </c>
      <c r="K277" s="4">
        <v>30</v>
      </c>
      <c r="L277" s="4">
        <v>1</v>
      </c>
      <c r="M277" s="3" t="str">
        <f>VLOOKUP(J277,[1]Species!$A$2:$K$183,3,FALSE)</f>
        <v>Sparisoma_aurofrenatum</v>
      </c>
      <c r="N277" t="str">
        <f>VLOOKUP(J277,[1]Species!$A$2:$K$183,2,FALSE)</f>
        <v>parrotfish</v>
      </c>
      <c r="O277" t="str">
        <f>VLOOKUP(J277,[1]Species!$A$2:$K$183,5,FALSE)</f>
        <v>Scaridae</v>
      </c>
      <c r="P277" t="str">
        <f>VLOOKUP(J277,[1]Species!$A$2:$D$183,4,FALSE)</f>
        <v>Herbivore</v>
      </c>
      <c r="Q277">
        <f>VLOOKUP(J277,[1]Species!$A$2:$F$183,6,FALSE)</f>
        <v>1.17E-2</v>
      </c>
      <c r="R277">
        <f>VLOOKUP(J277,[1]Species!$A$2:$G$174,7, FALSE)</f>
        <v>3.15</v>
      </c>
      <c r="S277">
        <f t="shared" si="8"/>
        <v>526.15998214437525</v>
      </c>
      <c r="T277">
        <f t="shared" si="9"/>
        <v>1.6666666666666666E-2</v>
      </c>
    </row>
    <row r="278" spans="1:20" x14ac:dyDescent="0.2">
      <c r="A278" s="5">
        <v>45063</v>
      </c>
      <c r="B278">
        <v>2023</v>
      </c>
      <c r="C278" s="2" t="s">
        <v>53</v>
      </c>
      <c r="D278">
        <v>17</v>
      </c>
      <c r="E278" t="s">
        <v>54</v>
      </c>
      <c r="F278" t="s">
        <v>110</v>
      </c>
      <c r="G278">
        <v>120</v>
      </c>
      <c r="H278" t="s">
        <v>52</v>
      </c>
      <c r="I278" s="4">
        <v>5</v>
      </c>
      <c r="J278" s="3" t="s">
        <v>28</v>
      </c>
      <c r="K278" s="4">
        <v>50</v>
      </c>
      <c r="L278" s="4">
        <v>1</v>
      </c>
      <c r="M278" s="3" t="str">
        <f>VLOOKUP(J278,[1]Species!$A$2:$K$183,3,FALSE)</f>
        <v>Balistes_vetula</v>
      </c>
      <c r="N278" t="str">
        <f>VLOOKUP(J278,[1]Species!$A$2:$K$183,2,FALSE)</f>
        <v>triggerfish</v>
      </c>
      <c r="O278" t="str">
        <f>VLOOKUP(J278,[1]Species!$A$2:$K$183,5,FALSE)</f>
        <v>Balistidae</v>
      </c>
      <c r="P278" t="str">
        <f>VLOOKUP(J278,[1]Species!$A$2:$D$183,4,FALSE)</f>
        <v>Planktivore</v>
      </c>
      <c r="Q278">
        <f>VLOOKUP(J278,[1]Species!$A$2:$F$183,6,FALSE)</f>
        <v>3.9800000000000002E-2</v>
      </c>
      <c r="R278">
        <f>VLOOKUP(J278,[1]Species!$A$2:$G$174,7, FALSE)</f>
        <v>2.88</v>
      </c>
      <c r="S278">
        <f t="shared" si="8"/>
        <v>3111.1194399406395</v>
      </c>
      <c r="T278">
        <f t="shared" si="9"/>
        <v>1.6666666666666666E-2</v>
      </c>
    </row>
    <row r="279" spans="1:20" x14ac:dyDescent="0.2">
      <c r="A279" s="5">
        <v>45063</v>
      </c>
      <c r="B279">
        <v>2023</v>
      </c>
      <c r="C279" s="2" t="s">
        <v>53</v>
      </c>
      <c r="D279">
        <v>17</v>
      </c>
      <c r="E279" t="s">
        <v>54</v>
      </c>
      <c r="F279" t="s">
        <v>110</v>
      </c>
      <c r="G279">
        <v>120</v>
      </c>
      <c r="H279" t="s">
        <v>52</v>
      </c>
      <c r="I279" s="4">
        <v>5</v>
      </c>
      <c r="J279" s="3" t="s">
        <v>26</v>
      </c>
      <c r="K279" s="4">
        <v>20</v>
      </c>
      <c r="L279" s="4">
        <v>4</v>
      </c>
      <c r="M279" s="3" t="str">
        <f>VLOOKUP(J279,[1]Species!$A$2:$K$183,3,FALSE)</f>
        <v>Xanthichthys_ringens</v>
      </c>
      <c r="N279" t="str">
        <f>VLOOKUP(J279,[1]Species!$A$2:$K$183,2,FALSE)</f>
        <v>triggerfish</v>
      </c>
      <c r="O279" t="str">
        <f>VLOOKUP(J279,[1]Species!$A$2:$K$183,5,FALSE)</f>
        <v>Balistidae</v>
      </c>
      <c r="P279" t="str">
        <f>VLOOKUP(J279,[1]Species!$A$2:$D$183,4,FALSE)</f>
        <v>Invertivore</v>
      </c>
      <c r="Q279">
        <f>VLOOKUP(J279,[1]Species!$A$2:$F$183,6,FALSE)</f>
        <v>2.5700000000000001E-2</v>
      </c>
      <c r="R279">
        <f>VLOOKUP(J279,[1]Species!$A$2:$G$174,7, FALSE)</f>
        <v>2.94</v>
      </c>
      <c r="S279">
        <f t="shared" si="8"/>
        <v>687.10214117914404</v>
      </c>
      <c r="T279">
        <f t="shared" si="9"/>
        <v>6.6666666666666666E-2</v>
      </c>
    </row>
    <row r="280" spans="1:20" x14ac:dyDescent="0.2">
      <c r="A280" s="5">
        <v>45063</v>
      </c>
      <c r="B280">
        <v>2023</v>
      </c>
      <c r="C280" s="2" t="s">
        <v>53</v>
      </c>
      <c r="D280">
        <v>17</v>
      </c>
      <c r="E280" t="s">
        <v>54</v>
      </c>
      <c r="F280" t="s">
        <v>110</v>
      </c>
      <c r="G280">
        <v>120</v>
      </c>
      <c r="H280" t="s">
        <v>52</v>
      </c>
      <c r="I280" s="4">
        <v>5</v>
      </c>
      <c r="J280" s="3" t="s">
        <v>77</v>
      </c>
      <c r="K280" s="4">
        <v>20</v>
      </c>
      <c r="L280" s="4">
        <v>1</v>
      </c>
      <c r="M280" s="3" t="str">
        <f>VLOOKUP(J280,[1]Species!$A$2:$K$183,3,FALSE)</f>
        <v>Rypticus_saponaceus</v>
      </c>
      <c r="N280" t="str">
        <f>VLOOKUP(J280,[1]Species!$A$2:$K$183,2,FALSE)</f>
        <v>seabasses</v>
      </c>
      <c r="O280" t="str">
        <f>VLOOKUP(J280,[1]Species!$A$2:$K$183,5,FALSE)</f>
        <v>Serranidae</v>
      </c>
      <c r="P280" t="str">
        <f>VLOOKUP(J280,[1]Species!$A$2:$D$183,4,FALSE)</f>
        <v>Macrocarnivore</v>
      </c>
      <c r="Q280">
        <f>VLOOKUP(J280,[1]Species!$A$2:$F$183,6,FALSE)</f>
        <v>1.1220000000000001E-2</v>
      </c>
      <c r="R280">
        <f>VLOOKUP(J280,[1]Species!$A$2:$G$174,7, FALSE)</f>
        <v>3.04</v>
      </c>
      <c r="S280">
        <f t="shared" si="8"/>
        <v>101.18684241277428</v>
      </c>
      <c r="T280">
        <f t="shared" si="9"/>
        <v>1.6666666666666666E-2</v>
      </c>
    </row>
    <row r="281" spans="1:20" x14ac:dyDescent="0.2">
      <c r="A281" s="5">
        <v>45063</v>
      </c>
      <c r="B281">
        <v>2023</v>
      </c>
      <c r="C281" s="2" t="s">
        <v>53</v>
      </c>
      <c r="D281">
        <v>17</v>
      </c>
      <c r="E281" t="s">
        <v>54</v>
      </c>
      <c r="F281" t="s">
        <v>110</v>
      </c>
      <c r="G281">
        <v>120</v>
      </c>
      <c r="H281" t="s">
        <v>52</v>
      </c>
      <c r="I281" s="4">
        <v>5</v>
      </c>
      <c r="J281" s="3" t="s">
        <v>66</v>
      </c>
      <c r="K281" s="4">
        <v>40</v>
      </c>
      <c r="L281" s="4">
        <v>7</v>
      </c>
      <c r="M281" s="3" t="str">
        <f>VLOOKUP(J281,[1]Species!$A$2:$K$183,3,FALSE)</f>
        <v>Caranx_latus</v>
      </c>
      <c r="N281" t="str">
        <f>VLOOKUP(J281,[1]Species!$A$2:$K$183,2,FALSE)</f>
        <v>jack</v>
      </c>
      <c r="O281" t="str">
        <f>VLOOKUP(J281,[1]Species!$A$2:$K$183,5,FALSE)</f>
        <v>Carangidae</v>
      </c>
      <c r="P281" t="str">
        <f>VLOOKUP(J281,[1]Species!$A$2:$D$183,4,FALSE)</f>
        <v>Macrocarnivore</v>
      </c>
      <c r="Q281">
        <f>VLOOKUP(J281,[1]Species!$A$2:$F$183,6,FALSE)</f>
        <v>2.5700000000000001E-2</v>
      </c>
      <c r="R281">
        <f>VLOOKUP(J281,[1]Species!$A$2:$G$174,7, FALSE)</f>
        <v>2.86</v>
      </c>
      <c r="S281">
        <f t="shared" si="8"/>
        <v>6869.4622066993006</v>
      </c>
      <c r="T281">
        <f t="shared" si="9"/>
        <v>0.11666666666666667</v>
      </c>
    </row>
    <row r="282" spans="1:20" x14ac:dyDescent="0.2">
      <c r="A282" s="5">
        <v>45063</v>
      </c>
      <c r="B282">
        <v>2023</v>
      </c>
      <c r="C282" s="2" t="s">
        <v>53</v>
      </c>
      <c r="D282">
        <v>17</v>
      </c>
      <c r="E282" t="s">
        <v>54</v>
      </c>
      <c r="F282" t="s">
        <v>110</v>
      </c>
      <c r="G282">
        <v>120</v>
      </c>
      <c r="H282" t="s">
        <v>52</v>
      </c>
      <c r="I282" s="4">
        <v>5</v>
      </c>
      <c r="J282" s="3" t="s">
        <v>78</v>
      </c>
      <c r="K282" s="4">
        <v>40</v>
      </c>
      <c r="L282" s="4">
        <v>5</v>
      </c>
      <c r="M282" s="3" t="str">
        <f>VLOOKUP(J282,[1]Species!$A$2:$K$183,3,FALSE)</f>
        <v>Elagatis_bipinnulata</v>
      </c>
      <c r="N282" t="str">
        <f>VLOOKUP(J282,[1]Species!$A$2:$K$183,2,FALSE)</f>
        <v>jack</v>
      </c>
      <c r="O282" t="str">
        <f>VLOOKUP(J282,[1]Species!$A$2:$K$183,5,FALSE)</f>
        <v>Carangidae</v>
      </c>
      <c r="P282" t="str">
        <f>VLOOKUP(J282,[1]Species!$A$2:$D$183,4,FALSE)</f>
        <v>Planktivore</v>
      </c>
      <c r="Q282">
        <f>VLOOKUP(J282,[1]Species!$A$2:$F$183,6,FALSE)</f>
        <v>1.6199999999999999E-2</v>
      </c>
      <c r="R282">
        <f>VLOOKUP(J282,[1]Species!$A$2:$G$174,7, FALSE)</f>
        <v>2.72</v>
      </c>
      <c r="S282">
        <f t="shared" si="8"/>
        <v>1845.3901377211125</v>
      </c>
      <c r="T282">
        <f t="shared" si="9"/>
        <v>8.3333333333333329E-2</v>
      </c>
    </row>
    <row r="283" spans="1:20" x14ac:dyDescent="0.2">
      <c r="A283" s="5">
        <v>45064</v>
      </c>
      <c r="B283">
        <v>2023</v>
      </c>
      <c r="C283" s="2" t="s">
        <v>53</v>
      </c>
      <c r="D283">
        <v>18</v>
      </c>
      <c r="E283" t="s">
        <v>79</v>
      </c>
      <c r="F283" t="s">
        <v>110</v>
      </c>
      <c r="G283">
        <v>130</v>
      </c>
      <c r="H283" t="s">
        <v>20</v>
      </c>
      <c r="I283" s="4">
        <v>1</v>
      </c>
      <c r="J283" s="3" t="s">
        <v>55</v>
      </c>
      <c r="K283" s="4">
        <v>5</v>
      </c>
      <c r="L283" s="4">
        <v>65</v>
      </c>
      <c r="M283" s="3" t="str">
        <f>VLOOKUP(J283,[1]Species!$A$2:$K$183,3,FALSE)</f>
        <v>Clepticus_parrae</v>
      </c>
      <c r="N283" t="str">
        <f>VLOOKUP(J283,[1]Species!$A$2:$K$183,2,FALSE)</f>
        <v>wrasse</v>
      </c>
      <c r="O283" t="str">
        <f>VLOOKUP(J283,[1]Species!$A$2:$K$183,5,FALSE)</f>
        <v>Labridae</v>
      </c>
      <c r="P283" t="str">
        <f>VLOOKUP(J283,[1]Species!$A$2:$D$183,4,FALSE)</f>
        <v>Omnivore</v>
      </c>
      <c r="Q283">
        <f>VLOOKUP(J283,[1]Species!$A$2:$F$183,6,FALSE)</f>
        <v>9.5499999999999995E-3</v>
      </c>
      <c r="R283">
        <f>VLOOKUP(J283,[1]Species!$A$2:$G$174,7, FALSE)</f>
        <v>3.07</v>
      </c>
      <c r="S283">
        <f t="shared" si="8"/>
        <v>86.84696411505692</v>
      </c>
      <c r="T283">
        <f t="shared" si="9"/>
        <v>1.0833333333333333</v>
      </c>
    </row>
    <row r="284" spans="1:20" x14ac:dyDescent="0.2">
      <c r="A284" s="5">
        <v>45064</v>
      </c>
      <c r="B284">
        <v>2023</v>
      </c>
      <c r="C284" s="2" t="s">
        <v>53</v>
      </c>
      <c r="D284">
        <v>18</v>
      </c>
      <c r="E284" t="s">
        <v>79</v>
      </c>
      <c r="F284" t="s">
        <v>110</v>
      </c>
      <c r="G284">
        <v>130</v>
      </c>
      <c r="H284" t="s">
        <v>20</v>
      </c>
      <c r="I284" s="4">
        <v>1</v>
      </c>
      <c r="J284" s="3" t="s">
        <v>55</v>
      </c>
      <c r="K284" s="4">
        <v>10</v>
      </c>
      <c r="L284" s="4">
        <v>10</v>
      </c>
      <c r="M284" s="3" t="str">
        <f>VLOOKUP(J284,[1]Species!$A$2:$K$183,3,FALSE)</f>
        <v>Clepticus_parrae</v>
      </c>
      <c r="N284" t="str">
        <f>VLOOKUP(J284,[1]Species!$A$2:$K$183,2,FALSE)</f>
        <v>wrasse</v>
      </c>
      <c r="O284" t="str">
        <f>VLOOKUP(J284,[1]Species!$A$2:$K$183,5,FALSE)</f>
        <v>Labridae</v>
      </c>
      <c r="P284" t="str">
        <f>VLOOKUP(J284,[1]Species!$A$2:$D$183,4,FALSE)</f>
        <v>Omnivore</v>
      </c>
      <c r="Q284">
        <f>VLOOKUP(J284,[1]Species!$A$2:$F$183,6,FALSE)</f>
        <v>9.5499999999999995E-3</v>
      </c>
      <c r="R284">
        <f>VLOOKUP(J284,[1]Species!$A$2:$G$174,7, FALSE)</f>
        <v>3.07</v>
      </c>
      <c r="S284">
        <f t="shared" si="8"/>
        <v>112.20271649672506</v>
      </c>
      <c r="T284">
        <f t="shared" si="9"/>
        <v>0.16666666666666666</v>
      </c>
    </row>
    <row r="285" spans="1:20" x14ac:dyDescent="0.2">
      <c r="A285" s="5">
        <v>45064</v>
      </c>
      <c r="B285">
        <v>2023</v>
      </c>
      <c r="C285" s="2" t="s">
        <v>53</v>
      </c>
      <c r="D285">
        <v>18</v>
      </c>
      <c r="E285" t="s">
        <v>79</v>
      </c>
      <c r="F285" t="s">
        <v>110</v>
      </c>
      <c r="G285">
        <v>130</v>
      </c>
      <c r="H285" t="s">
        <v>20</v>
      </c>
      <c r="I285" s="4">
        <v>1</v>
      </c>
      <c r="J285" s="3" t="s">
        <v>34</v>
      </c>
      <c r="K285" s="4">
        <v>5</v>
      </c>
      <c r="L285" s="4">
        <v>10</v>
      </c>
      <c r="M285" s="3" t="str">
        <f>VLOOKUP(J285,[1]Species!$A$2:$K$183,3,FALSE)</f>
        <v>Halochoeres_garnoti</v>
      </c>
      <c r="N285" t="str">
        <f>VLOOKUP(J285,[1]Species!$A$2:$K$183,2,FALSE)</f>
        <v>wrasse</v>
      </c>
      <c r="O285" t="str">
        <f>VLOOKUP(J285,[1]Species!$A$2:$K$183,5,FALSE)</f>
        <v>Labridae</v>
      </c>
      <c r="P285" t="str">
        <f>VLOOKUP(J285,[1]Species!$A$2:$D$183,4,FALSE)</f>
        <v>Invertivore</v>
      </c>
      <c r="Q285">
        <f>VLOOKUP(J285,[1]Species!$A$2:$F$183,6,FALSE)</f>
        <v>0.01</v>
      </c>
      <c r="R285">
        <f>VLOOKUP(J285,[1]Species!$A$2:$G$174,7, FALSE)</f>
        <v>3.14</v>
      </c>
      <c r="S285">
        <f t="shared" si="8"/>
        <v>15.659064522818875</v>
      </c>
      <c r="T285">
        <f t="shared" si="9"/>
        <v>0.16666666666666666</v>
      </c>
    </row>
    <row r="286" spans="1:20" x14ac:dyDescent="0.2">
      <c r="A286" s="5">
        <v>45064</v>
      </c>
      <c r="B286">
        <v>2023</v>
      </c>
      <c r="C286" s="2" t="s">
        <v>53</v>
      </c>
      <c r="D286">
        <v>18</v>
      </c>
      <c r="E286" t="s">
        <v>79</v>
      </c>
      <c r="F286" t="s">
        <v>110</v>
      </c>
      <c r="G286">
        <v>130</v>
      </c>
      <c r="H286" t="s">
        <v>20</v>
      </c>
      <c r="I286" s="4">
        <v>1</v>
      </c>
      <c r="J286" s="3" t="s">
        <v>34</v>
      </c>
      <c r="K286" s="4">
        <v>10</v>
      </c>
      <c r="L286" s="4">
        <v>6</v>
      </c>
      <c r="M286" s="3" t="str">
        <f>VLOOKUP(J286,[1]Species!$A$2:$K$183,3,FALSE)</f>
        <v>Halochoeres_garnoti</v>
      </c>
      <c r="N286" t="str">
        <f>VLOOKUP(J286,[1]Species!$A$2:$K$183,2,FALSE)</f>
        <v>wrasse</v>
      </c>
      <c r="O286" t="str">
        <f>VLOOKUP(J286,[1]Species!$A$2:$K$183,5,FALSE)</f>
        <v>Labridae</v>
      </c>
      <c r="P286" t="str">
        <f>VLOOKUP(J286,[1]Species!$A$2:$D$183,4,FALSE)</f>
        <v>Invertivore</v>
      </c>
      <c r="Q286">
        <f>VLOOKUP(J286,[1]Species!$A$2:$F$183,6,FALSE)</f>
        <v>0.01</v>
      </c>
      <c r="R286">
        <f>VLOOKUP(J286,[1]Species!$A$2:$G$174,7, FALSE)</f>
        <v>3.14</v>
      </c>
      <c r="S286">
        <f t="shared" si="8"/>
        <v>82.823055876173186</v>
      </c>
      <c r="T286">
        <f t="shared" si="9"/>
        <v>0.1</v>
      </c>
    </row>
    <row r="287" spans="1:20" x14ac:dyDescent="0.2">
      <c r="A287" s="5">
        <v>45064</v>
      </c>
      <c r="B287">
        <v>2023</v>
      </c>
      <c r="C287" s="2" t="s">
        <v>53</v>
      </c>
      <c r="D287">
        <v>18</v>
      </c>
      <c r="E287" t="s">
        <v>79</v>
      </c>
      <c r="F287" t="s">
        <v>110</v>
      </c>
      <c r="G287">
        <v>130</v>
      </c>
      <c r="H287" t="s">
        <v>20</v>
      </c>
      <c r="I287" s="4">
        <v>1</v>
      </c>
      <c r="J287" s="3" t="s">
        <v>42</v>
      </c>
      <c r="K287" s="4">
        <v>5</v>
      </c>
      <c r="L287" s="4">
        <v>100</v>
      </c>
      <c r="M287" s="3" t="str">
        <f>VLOOKUP(J287,[1]Species!$A$2:$K$183,3,FALSE)</f>
        <v>Chromis_insolata</v>
      </c>
      <c r="N287" t="str">
        <f>VLOOKUP(J287,[1]Species!$A$2:$K$183,2,FALSE)</f>
        <v>damselfish</v>
      </c>
      <c r="O287" t="str">
        <f>VLOOKUP(J287,[1]Species!$A$2:$K$183,5,FALSE)</f>
        <v>Pomacentridae</v>
      </c>
      <c r="P287" t="str">
        <f>VLOOKUP(J287,[1]Species!$A$2:$D$183,4,FALSE)</f>
        <v>Planktivore</v>
      </c>
      <c r="Q287">
        <f>VLOOKUP(J287,[1]Species!$A$2:$F$183,6,FALSE)</f>
        <v>1.259E-2</v>
      </c>
      <c r="R287">
        <f>VLOOKUP(J287,[1]Species!$A$2:$G$174,7, FALSE)</f>
        <v>3.03</v>
      </c>
      <c r="S287">
        <f t="shared" si="8"/>
        <v>165.15998822733684</v>
      </c>
      <c r="T287">
        <f t="shared" si="9"/>
        <v>1.6666666666666667</v>
      </c>
    </row>
    <row r="288" spans="1:20" x14ac:dyDescent="0.2">
      <c r="A288" s="5">
        <v>45064</v>
      </c>
      <c r="B288">
        <v>2023</v>
      </c>
      <c r="C288" s="2" t="s">
        <v>53</v>
      </c>
      <c r="D288">
        <v>18</v>
      </c>
      <c r="E288" t="s">
        <v>79</v>
      </c>
      <c r="F288" t="s">
        <v>110</v>
      </c>
      <c r="G288">
        <v>130</v>
      </c>
      <c r="H288" t="s">
        <v>20</v>
      </c>
      <c r="I288" s="4">
        <v>1</v>
      </c>
      <c r="J288" s="3" t="s">
        <v>32</v>
      </c>
      <c r="K288" s="4">
        <v>10</v>
      </c>
      <c r="L288" s="4">
        <v>2</v>
      </c>
      <c r="M288" s="3" t="str">
        <f>VLOOKUP(J288,[1]Species!$A$2:$K$183,3,FALSE)</f>
        <v>Sparisoma_aurofrenatum</v>
      </c>
      <c r="N288" t="str">
        <f>VLOOKUP(J288,[1]Species!$A$2:$K$183,2,FALSE)</f>
        <v>parrotfish</v>
      </c>
      <c r="O288" t="str">
        <f>VLOOKUP(J288,[1]Species!$A$2:$K$183,5,FALSE)</f>
        <v>Scaridae</v>
      </c>
      <c r="P288" t="str">
        <f>VLOOKUP(J288,[1]Species!$A$2:$D$183,4,FALSE)</f>
        <v>Herbivore</v>
      </c>
      <c r="Q288">
        <f>VLOOKUP(J288,[1]Species!$A$2:$F$183,6,FALSE)</f>
        <v>1.17E-2</v>
      </c>
      <c r="R288">
        <f>VLOOKUP(J288,[1]Species!$A$2:$G$174,7, FALSE)</f>
        <v>3.15</v>
      </c>
      <c r="S288">
        <f t="shared" si="8"/>
        <v>33.053378544172453</v>
      </c>
      <c r="T288">
        <f t="shared" si="9"/>
        <v>3.3333333333333333E-2</v>
      </c>
    </row>
    <row r="289" spans="1:20" x14ac:dyDescent="0.2">
      <c r="A289" s="5">
        <v>45064</v>
      </c>
      <c r="B289">
        <v>2023</v>
      </c>
      <c r="C289" s="2" t="s">
        <v>53</v>
      </c>
      <c r="D289">
        <v>18</v>
      </c>
      <c r="E289" t="s">
        <v>79</v>
      </c>
      <c r="F289" t="s">
        <v>110</v>
      </c>
      <c r="G289">
        <v>130</v>
      </c>
      <c r="H289" t="s">
        <v>20</v>
      </c>
      <c r="I289" s="4">
        <v>1</v>
      </c>
      <c r="J289" s="3" t="s">
        <v>32</v>
      </c>
      <c r="K289" s="4">
        <v>30</v>
      </c>
      <c r="L289" s="4">
        <v>2</v>
      </c>
      <c r="M289" s="3" t="str">
        <f>VLOOKUP(J289,[1]Species!$A$2:$K$183,3,FALSE)</f>
        <v>Sparisoma_aurofrenatum</v>
      </c>
      <c r="N289" t="str">
        <f>VLOOKUP(J289,[1]Species!$A$2:$K$183,2,FALSE)</f>
        <v>parrotfish</v>
      </c>
      <c r="O289" t="str">
        <f>VLOOKUP(J289,[1]Species!$A$2:$K$183,5,FALSE)</f>
        <v>Scaridae</v>
      </c>
      <c r="P289" t="str">
        <f>VLOOKUP(J289,[1]Species!$A$2:$D$183,4,FALSE)</f>
        <v>Herbivore</v>
      </c>
      <c r="Q289">
        <f>VLOOKUP(J289,[1]Species!$A$2:$F$183,6,FALSE)</f>
        <v>1.17E-2</v>
      </c>
      <c r="R289">
        <f>VLOOKUP(J289,[1]Species!$A$2:$G$174,7, FALSE)</f>
        <v>3.15</v>
      </c>
      <c r="S289">
        <f t="shared" si="8"/>
        <v>1052.3199642887505</v>
      </c>
      <c r="T289">
        <f t="shared" si="9"/>
        <v>3.3333333333333333E-2</v>
      </c>
    </row>
    <row r="290" spans="1:20" x14ac:dyDescent="0.2">
      <c r="A290" s="5">
        <v>45064</v>
      </c>
      <c r="B290">
        <v>2023</v>
      </c>
      <c r="C290" s="2" t="s">
        <v>53</v>
      </c>
      <c r="D290">
        <v>18</v>
      </c>
      <c r="E290" t="s">
        <v>79</v>
      </c>
      <c r="F290" t="s">
        <v>110</v>
      </c>
      <c r="G290">
        <v>130</v>
      </c>
      <c r="H290" t="s">
        <v>20</v>
      </c>
      <c r="I290" s="4">
        <v>1</v>
      </c>
      <c r="J290" s="3" t="s">
        <v>24</v>
      </c>
      <c r="K290" s="4">
        <v>5</v>
      </c>
      <c r="L290" s="4">
        <v>7</v>
      </c>
      <c r="M290" s="3" t="str">
        <f>VLOOKUP(J290,[1]Species!$A$2:$K$183,3,FALSE)</f>
        <v>Thalassoma_bifasciatum</v>
      </c>
      <c r="N290" t="str">
        <f>VLOOKUP(J290,[1]Species!$A$2:$K$183,2,FALSE)</f>
        <v>wrasse</v>
      </c>
      <c r="O290" t="str">
        <f>VLOOKUP(J290,[1]Species!$A$2:$K$183,5,FALSE)</f>
        <v>Labridae</v>
      </c>
      <c r="P290" t="str">
        <f>VLOOKUP(J290,[1]Species!$A$2:$D$183,4,FALSE)</f>
        <v>Omnivore</v>
      </c>
      <c r="Q290">
        <f>VLOOKUP(J290,[1]Species!$A$2:$F$183,6,FALSE)</f>
        <v>1.0999999999999999E-2</v>
      </c>
      <c r="R290">
        <f>VLOOKUP(J290,[1]Species!$A$2:$G$174,7, FALSE)</f>
        <v>2.97</v>
      </c>
      <c r="S290">
        <f t="shared" si="8"/>
        <v>9.1713155907653636</v>
      </c>
      <c r="T290">
        <f t="shared" si="9"/>
        <v>0.11666666666666667</v>
      </c>
    </row>
    <row r="291" spans="1:20" x14ac:dyDescent="0.2">
      <c r="A291" s="5">
        <v>45064</v>
      </c>
      <c r="B291">
        <v>2023</v>
      </c>
      <c r="C291" s="2" t="s">
        <v>53</v>
      </c>
      <c r="D291">
        <v>18</v>
      </c>
      <c r="E291" t="s">
        <v>79</v>
      </c>
      <c r="F291" t="s">
        <v>110</v>
      </c>
      <c r="G291">
        <v>130</v>
      </c>
      <c r="H291" t="s">
        <v>20</v>
      </c>
      <c r="I291" s="4">
        <v>1</v>
      </c>
      <c r="J291" s="3" t="s">
        <v>21</v>
      </c>
      <c r="K291" s="4">
        <v>5</v>
      </c>
      <c r="L291" s="4">
        <v>20</v>
      </c>
      <c r="M291" s="3" t="str">
        <f>VLOOKUP(J291,[1]Species!$A$2:$K$183,3,FALSE)</f>
        <v>Stegastes_partitus</v>
      </c>
      <c r="N291" t="str">
        <f>VLOOKUP(J291,[1]Species!$A$2:$K$183,2,FALSE)</f>
        <v>damselfish</v>
      </c>
      <c r="O291" t="str">
        <f>VLOOKUP(J291,[1]Species!$A$2:$K$183,5,FALSE)</f>
        <v>Pomacentridae</v>
      </c>
      <c r="P291" t="str">
        <f>VLOOKUP(J291,[1]Species!$A$2:$D$183,4,FALSE)</f>
        <v>Omnivore</v>
      </c>
      <c r="Q291">
        <f>VLOOKUP(J291,[1]Species!$A$2:$F$183,6,FALSE)</f>
        <v>1.4789999999999999E-2</v>
      </c>
      <c r="R291">
        <f>VLOOKUP(J291,[1]Species!$A$2:$G$174,7, FALSE)</f>
        <v>3.01</v>
      </c>
      <c r="S291">
        <f t="shared" si="8"/>
        <v>37.574904262109328</v>
      </c>
      <c r="T291">
        <f t="shared" si="9"/>
        <v>0.33333333333333331</v>
      </c>
    </row>
    <row r="292" spans="1:20" x14ac:dyDescent="0.2">
      <c r="A292" s="5">
        <v>45064</v>
      </c>
      <c r="B292">
        <v>2023</v>
      </c>
      <c r="C292" s="2" t="s">
        <v>53</v>
      </c>
      <c r="D292">
        <v>18</v>
      </c>
      <c r="E292" t="s">
        <v>79</v>
      </c>
      <c r="F292" t="s">
        <v>110</v>
      </c>
      <c r="G292">
        <v>130</v>
      </c>
      <c r="H292" t="s">
        <v>20</v>
      </c>
      <c r="I292" s="4">
        <v>1</v>
      </c>
      <c r="J292" s="3" t="s">
        <v>21</v>
      </c>
      <c r="K292" s="4">
        <v>10</v>
      </c>
      <c r="L292" s="4">
        <v>5</v>
      </c>
      <c r="M292" s="3" t="str">
        <f>VLOOKUP(J292,[1]Species!$A$2:$K$183,3,FALSE)</f>
        <v>Stegastes_partitus</v>
      </c>
      <c r="N292" t="str">
        <f>VLOOKUP(J292,[1]Species!$A$2:$K$183,2,FALSE)</f>
        <v>damselfish</v>
      </c>
      <c r="O292" t="str">
        <f>VLOOKUP(J292,[1]Species!$A$2:$K$183,5,FALSE)</f>
        <v>Pomacentridae</v>
      </c>
      <c r="P292" t="str">
        <f>VLOOKUP(J292,[1]Species!$A$2:$D$183,4,FALSE)</f>
        <v>Omnivore</v>
      </c>
      <c r="Q292">
        <f>VLOOKUP(J292,[1]Species!$A$2:$F$183,6,FALSE)</f>
        <v>1.4789999999999999E-2</v>
      </c>
      <c r="R292">
        <f>VLOOKUP(J292,[1]Species!$A$2:$G$174,7, FALSE)</f>
        <v>3.01</v>
      </c>
      <c r="S292">
        <f t="shared" si="8"/>
        <v>75.672516779161811</v>
      </c>
      <c r="T292">
        <f t="shared" si="9"/>
        <v>8.3333333333333329E-2</v>
      </c>
    </row>
    <row r="293" spans="1:20" x14ac:dyDescent="0.2">
      <c r="A293" s="5">
        <v>45064</v>
      </c>
      <c r="B293">
        <v>2023</v>
      </c>
      <c r="C293" s="2" t="s">
        <v>53</v>
      </c>
      <c r="D293">
        <v>18</v>
      </c>
      <c r="E293" t="s">
        <v>79</v>
      </c>
      <c r="F293" t="s">
        <v>110</v>
      </c>
      <c r="G293">
        <v>130</v>
      </c>
      <c r="H293" t="s">
        <v>20</v>
      </c>
      <c r="I293" s="4">
        <v>1</v>
      </c>
      <c r="J293" s="3" t="s">
        <v>30</v>
      </c>
      <c r="K293" s="4">
        <v>10</v>
      </c>
      <c r="L293" s="4">
        <v>2</v>
      </c>
      <c r="M293" s="3" t="str">
        <f>VLOOKUP(J293,[1]Species!$A$2:$K$183,3,FALSE)</f>
        <v>Acanthurus_coeruleus</v>
      </c>
      <c r="N293" t="str">
        <f>VLOOKUP(J293,[1]Species!$A$2:$K$183,2,FALSE)</f>
        <v>surgeonfish</v>
      </c>
      <c r="O293" t="str">
        <f>VLOOKUP(J293,[1]Species!$A$2:$K$183,5,FALSE)</f>
        <v>Acanthuridae</v>
      </c>
      <c r="P293" t="str">
        <f>VLOOKUP(J293,[1]Species!$A$2:$D$183,4,FALSE)</f>
        <v>Omnivore</v>
      </c>
      <c r="Q293">
        <f>VLOOKUP(J293,[1]Species!$A$2:$F$183,6,FALSE)</f>
        <v>3.2399999999999998E-2</v>
      </c>
      <c r="R293">
        <f>VLOOKUP(J293,[1]Species!$A$2:$G$174,7, FALSE)</f>
        <v>2.95</v>
      </c>
      <c r="S293">
        <f t="shared" si="8"/>
        <v>57.753060791066773</v>
      </c>
      <c r="T293">
        <f t="shared" si="9"/>
        <v>3.3333333333333333E-2</v>
      </c>
    </row>
    <row r="294" spans="1:20" x14ac:dyDescent="0.2">
      <c r="A294" s="5">
        <v>45064</v>
      </c>
      <c r="B294">
        <v>2023</v>
      </c>
      <c r="C294" s="2" t="s">
        <v>53</v>
      </c>
      <c r="D294">
        <v>18</v>
      </c>
      <c r="E294" t="s">
        <v>79</v>
      </c>
      <c r="F294" t="s">
        <v>110</v>
      </c>
      <c r="G294">
        <v>130</v>
      </c>
      <c r="H294" t="s">
        <v>20</v>
      </c>
      <c r="I294" s="4">
        <v>1</v>
      </c>
      <c r="J294" s="3" t="s">
        <v>30</v>
      </c>
      <c r="K294" s="4">
        <v>20</v>
      </c>
      <c r="L294" s="4">
        <v>4</v>
      </c>
      <c r="M294" s="3" t="str">
        <f>VLOOKUP(J294,[1]Species!$A$2:$K$183,3,FALSE)</f>
        <v>Acanthurus_coeruleus</v>
      </c>
      <c r="N294" t="str">
        <f>VLOOKUP(J294,[1]Species!$A$2:$K$183,2,FALSE)</f>
        <v>surgeonfish</v>
      </c>
      <c r="O294" t="str">
        <f>VLOOKUP(J294,[1]Species!$A$2:$K$183,5,FALSE)</f>
        <v>Acanthuridae</v>
      </c>
      <c r="P294" t="str">
        <f>VLOOKUP(J294,[1]Species!$A$2:$D$183,4,FALSE)</f>
        <v>Omnivore</v>
      </c>
      <c r="Q294">
        <f>VLOOKUP(J294,[1]Species!$A$2:$F$183,6,FALSE)</f>
        <v>3.2399999999999998E-2</v>
      </c>
      <c r="R294">
        <f>VLOOKUP(J294,[1]Species!$A$2:$G$174,7, FALSE)</f>
        <v>2.95</v>
      </c>
      <c r="S294">
        <f t="shared" si="8"/>
        <v>892.57247239514265</v>
      </c>
      <c r="T294">
        <f t="shared" si="9"/>
        <v>6.6666666666666666E-2</v>
      </c>
    </row>
    <row r="295" spans="1:20" x14ac:dyDescent="0.2">
      <c r="A295" s="5">
        <v>45064</v>
      </c>
      <c r="B295">
        <v>2023</v>
      </c>
      <c r="C295" s="2" t="s">
        <v>53</v>
      </c>
      <c r="D295">
        <v>18</v>
      </c>
      <c r="E295" t="s">
        <v>79</v>
      </c>
      <c r="F295" t="s">
        <v>110</v>
      </c>
      <c r="G295">
        <v>130</v>
      </c>
      <c r="H295" t="s">
        <v>20</v>
      </c>
      <c r="I295" s="4">
        <v>1</v>
      </c>
      <c r="J295" s="3" t="s">
        <v>37</v>
      </c>
      <c r="K295" s="4">
        <v>20</v>
      </c>
      <c r="L295" s="4">
        <v>5</v>
      </c>
      <c r="M295" s="3" t="str">
        <f>VLOOKUP(J295,[1]Species!$A$2:$K$183,3,FALSE)</f>
        <v>Melichthys_niger</v>
      </c>
      <c r="N295" t="str">
        <f>VLOOKUP(J295,[1]Species!$A$2:$K$183,2,FALSE)</f>
        <v>triggerfish</v>
      </c>
      <c r="O295" t="str">
        <f>VLOOKUP(J295,[1]Species!$A$2:$K$183,5,FALSE)</f>
        <v>Balistidae</v>
      </c>
      <c r="P295" t="str">
        <f>VLOOKUP(J295,[1]Species!$A$2:$D$183,4,FALSE)</f>
        <v>Planktivore</v>
      </c>
      <c r="Q295">
        <f>VLOOKUP(J295,[1]Species!$A$2:$F$183,6,FALSE)</f>
        <v>2.5700000000000001E-2</v>
      </c>
      <c r="R295">
        <f>VLOOKUP(J295,[1]Species!$A$2:$G$174,7, FALSE)</f>
        <v>2.94</v>
      </c>
      <c r="S295">
        <f t="shared" si="8"/>
        <v>858.87767647393002</v>
      </c>
      <c r="T295">
        <f t="shared" si="9"/>
        <v>8.3333333333333329E-2</v>
      </c>
    </row>
    <row r="296" spans="1:20" x14ac:dyDescent="0.2">
      <c r="A296" s="5">
        <v>45064</v>
      </c>
      <c r="B296">
        <v>2023</v>
      </c>
      <c r="C296" s="2" t="s">
        <v>53</v>
      </c>
      <c r="D296">
        <v>18</v>
      </c>
      <c r="E296" t="s">
        <v>79</v>
      </c>
      <c r="F296" t="s">
        <v>110</v>
      </c>
      <c r="G296">
        <v>130</v>
      </c>
      <c r="H296" t="s">
        <v>20</v>
      </c>
      <c r="I296" s="4">
        <v>1</v>
      </c>
      <c r="J296" s="3" t="s">
        <v>37</v>
      </c>
      <c r="K296" s="4">
        <v>30</v>
      </c>
      <c r="L296" s="4">
        <v>3</v>
      </c>
      <c r="M296" s="3" t="str">
        <f>VLOOKUP(J296,[1]Species!$A$2:$K$183,3,FALSE)</f>
        <v>Melichthys_niger</v>
      </c>
      <c r="N296" t="str">
        <f>VLOOKUP(J296,[1]Species!$A$2:$K$183,2,FALSE)</f>
        <v>triggerfish</v>
      </c>
      <c r="O296" t="str">
        <f>VLOOKUP(J296,[1]Species!$A$2:$K$183,5,FALSE)</f>
        <v>Balistidae</v>
      </c>
      <c r="P296" t="str">
        <f>VLOOKUP(J296,[1]Species!$A$2:$D$183,4,FALSE)</f>
        <v>Planktivore</v>
      </c>
      <c r="Q296">
        <f>VLOOKUP(J296,[1]Species!$A$2:$F$183,6,FALSE)</f>
        <v>2.5700000000000001E-2</v>
      </c>
      <c r="R296">
        <f>VLOOKUP(J296,[1]Species!$A$2:$G$174,7, FALSE)</f>
        <v>2.94</v>
      </c>
      <c r="S296">
        <f t="shared" si="8"/>
        <v>1697.4260657092959</v>
      </c>
      <c r="T296">
        <f t="shared" si="9"/>
        <v>0.05</v>
      </c>
    </row>
    <row r="297" spans="1:20" x14ac:dyDescent="0.2">
      <c r="A297" s="5">
        <v>45064</v>
      </c>
      <c r="B297">
        <v>2023</v>
      </c>
      <c r="C297" s="2" t="s">
        <v>53</v>
      </c>
      <c r="D297">
        <v>18</v>
      </c>
      <c r="E297" t="s">
        <v>79</v>
      </c>
      <c r="F297" t="s">
        <v>110</v>
      </c>
      <c r="G297">
        <v>130</v>
      </c>
      <c r="H297" t="s">
        <v>20</v>
      </c>
      <c r="I297" s="4">
        <v>1</v>
      </c>
      <c r="J297" s="3" t="s">
        <v>33</v>
      </c>
      <c r="K297" s="4">
        <v>30</v>
      </c>
      <c r="L297" s="4">
        <v>2</v>
      </c>
      <c r="M297" s="3" t="str">
        <f>VLOOKUP(J297,[1]Species!$A$2:$K$183,3,FALSE)</f>
        <v>Holocentrus_adscensionis</v>
      </c>
      <c r="N297" t="str">
        <f>VLOOKUP(J297,[1]Species!$A$2:$K$183,2,FALSE)</f>
        <v>squirrelfish</v>
      </c>
      <c r="O297" t="str">
        <f>VLOOKUP(J297,[1]Species!$A$2:$K$183,5,FALSE)</f>
        <v>Holocentridae</v>
      </c>
      <c r="P297" t="str">
        <f>VLOOKUP(J297,[1]Species!$A$2:$D$183,4,FALSE)</f>
        <v>Invertivore</v>
      </c>
      <c r="Q297">
        <f>VLOOKUP(J297,[1]Species!$A$2:$F$183,6,FALSE)</f>
        <v>2.29E-2</v>
      </c>
      <c r="R297">
        <f>VLOOKUP(J297,[1]Species!$A$2:$G$174,7, FALSE)</f>
        <v>2.86</v>
      </c>
      <c r="S297">
        <f t="shared" si="8"/>
        <v>768.12564781498111</v>
      </c>
      <c r="T297">
        <f t="shared" si="9"/>
        <v>3.3333333333333333E-2</v>
      </c>
    </row>
    <row r="298" spans="1:20" x14ac:dyDescent="0.2">
      <c r="A298" s="5">
        <v>45064</v>
      </c>
      <c r="B298">
        <v>2023</v>
      </c>
      <c r="C298" s="2" t="s">
        <v>53</v>
      </c>
      <c r="D298">
        <v>18</v>
      </c>
      <c r="E298" t="s">
        <v>79</v>
      </c>
      <c r="F298" t="s">
        <v>110</v>
      </c>
      <c r="G298">
        <v>130</v>
      </c>
      <c r="H298" t="s">
        <v>20</v>
      </c>
      <c r="I298" s="4">
        <v>1</v>
      </c>
      <c r="J298" s="3" t="s">
        <v>60</v>
      </c>
      <c r="K298" s="4">
        <v>30</v>
      </c>
      <c r="L298" s="4">
        <v>1</v>
      </c>
      <c r="M298" s="3" t="str">
        <f>VLOOKUP(J298,[1]Species!$A$2:$K$183,3,FALSE)</f>
        <v>Sparisoma_aurofrenatum</v>
      </c>
      <c r="N298" t="str">
        <f>VLOOKUP(J298,[1]Species!$A$2:$K$183,2,FALSE)</f>
        <v>parrotfish</v>
      </c>
      <c r="O298" t="str">
        <f>VLOOKUP(J298,[1]Species!$A$2:$K$183,5,FALSE)</f>
        <v>Scaridae</v>
      </c>
      <c r="P298" t="str">
        <f>VLOOKUP(J298,[1]Species!$A$2:$D$183,4,FALSE)</f>
        <v>Herbivore</v>
      </c>
      <c r="Q298">
        <f>VLOOKUP(J298,[1]Species!$A$2:$F$183,6,FALSE)</f>
        <v>1.17E-2</v>
      </c>
      <c r="R298">
        <f>VLOOKUP(J298,[1]Species!$A$2:$G$174,7, FALSE)</f>
        <v>3.15</v>
      </c>
      <c r="S298">
        <f t="shared" si="8"/>
        <v>526.15998214437525</v>
      </c>
      <c r="T298">
        <f t="shared" si="9"/>
        <v>1.6666666666666666E-2</v>
      </c>
    </row>
    <row r="299" spans="1:20" x14ac:dyDescent="0.2">
      <c r="A299" s="5">
        <v>45064</v>
      </c>
      <c r="B299">
        <v>2023</v>
      </c>
      <c r="C299" s="2" t="s">
        <v>53</v>
      </c>
      <c r="D299">
        <v>18</v>
      </c>
      <c r="E299" t="s">
        <v>79</v>
      </c>
      <c r="F299" t="s">
        <v>110</v>
      </c>
      <c r="G299">
        <v>130</v>
      </c>
      <c r="H299" t="s">
        <v>20</v>
      </c>
      <c r="I299" s="4">
        <v>1</v>
      </c>
      <c r="J299" s="3" t="s">
        <v>35</v>
      </c>
      <c r="K299" s="4">
        <v>5</v>
      </c>
      <c r="L299" s="4">
        <v>2</v>
      </c>
      <c r="M299" s="3" t="str">
        <f>VLOOKUP(J299,[1]Species!$A$2:$K$183,3,FALSE)</f>
        <v>Scarus_taeniopterus</v>
      </c>
      <c r="N299" t="str">
        <f>VLOOKUP(J299,[1]Species!$A$2:$K$183,2,FALSE)</f>
        <v>parrotfish</v>
      </c>
      <c r="O299" t="str">
        <f>VLOOKUP(J299,[1]Species!$A$2:$K$183,5,FALSE)</f>
        <v>Scaridae</v>
      </c>
      <c r="P299" t="str">
        <f>VLOOKUP(J299,[1]Species!$A$2:$D$183,4,FALSE)</f>
        <v>Herbivore</v>
      </c>
      <c r="Q299">
        <f>VLOOKUP(J299,[1]Species!$A$2:$F$183,6,FALSE)</f>
        <v>1.4789999999999999E-2</v>
      </c>
      <c r="R299">
        <f>VLOOKUP(J299,[1]Species!$A$2:$G$174,7, FALSE)</f>
        <v>3.03</v>
      </c>
      <c r="S299">
        <f t="shared" si="8"/>
        <v>3.8804070307900105</v>
      </c>
      <c r="T299">
        <f t="shared" si="9"/>
        <v>3.3333333333333333E-2</v>
      </c>
    </row>
    <row r="300" spans="1:20" x14ac:dyDescent="0.2">
      <c r="A300" s="5">
        <v>45064</v>
      </c>
      <c r="B300">
        <v>2023</v>
      </c>
      <c r="C300" s="2" t="s">
        <v>53</v>
      </c>
      <c r="D300">
        <v>18</v>
      </c>
      <c r="E300" t="s">
        <v>79</v>
      </c>
      <c r="F300" t="s">
        <v>110</v>
      </c>
      <c r="G300">
        <v>130</v>
      </c>
      <c r="H300" t="s">
        <v>20</v>
      </c>
      <c r="I300" s="4">
        <v>1</v>
      </c>
      <c r="J300" s="3" t="s">
        <v>35</v>
      </c>
      <c r="K300" s="4">
        <v>10</v>
      </c>
      <c r="L300" s="4">
        <v>2</v>
      </c>
      <c r="M300" s="3" t="str">
        <f>VLOOKUP(J300,[1]Species!$A$2:$K$183,3,FALSE)</f>
        <v>Scarus_taeniopterus</v>
      </c>
      <c r="N300" t="str">
        <f>VLOOKUP(J300,[1]Species!$A$2:$K$183,2,FALSE)</f>
        <v>parrotfish</v>
      </c>
      <c r="O300" t="str">
        <f>VLOOKUP(J300,[1]Species!$A$2:$K$183,5,FALSE)</f>
        <v>Scaridae</v>
      </c>
      <c r="P300" t="str">
        <f>VLOOKUP(J300,[1]Species!$A$2:$D$183,4,FALSE)</f>
        <v>Herbivore</v>
      </c>
      <c r="Q300">
        <f>VLOOKUP(J300,[1]Species!$A$2:$F$183,6,FALSE)</f>
        <v>1.4789999999999999E-2</v>
      </c>
      <c r="R300">
        <f>VLOOKUP(J300,[1]Species!$A$2:$G$174,7, FALSE)</f>
        <v>3.03</v>
      </c>
      <c r="S300">
        <f t="shared" si="8"/>
        <v>31.695541048928412</v>
      </c>
      <c r="T300">
        <f t="shared" si="9"/>
        <v>3.3333333333333333E-2</v>
      </c>
    </row>
    <row r="301" spans="1:20" x14ac:dyDescent="0.2">
      <c r="A301" s="5">
        <v>45064</v>
      </c>
      <c r="B301">
        <v>2023</v>
      </c>
      <c r="C301" s="2" t="s">
        <v>53</v>
      </c>
      <c r="D301">
        <v>18</v>
      </c>
      <c r="E301" t="s">
        <v>79</v>
      </c>
      <c r="F301" t="s">
        <v>110</v>
      </c>
      <c r="G301">
        <v>130</v>
      </c>
      <c r="H301" t="s">
        <v>20</v>
      </c>
      <c r="I301" s="4">
        <v>1</v>
      </c>
      <c r="J301" s="3" t="s">
        <v>35</v>
      </c>
      <c r="K301" s="4">
        <v>20</v>
      </c>
      <c r="L301" s="4">
        <v>2</v>
      </c>
      <c r="M301" s="3" t="str">
        <f>VLOOKUP(J301,[1]Species!$A$2:$K$183,3,FALSE)</f>
        <v>Scarus_taeniopterus</v>
      </c>
      <c r="N301" t="str">
        <f>VLOOKUP(J301,[1]Species!$A$2:$K$183,2,FALSE)</f>
        <v>parrotfish</v>
      </c>
      <c r="O301" t="str">
        <f>VLOOKUP(J301,[1]Species!$A$2:$K$183,5,FALSE)</f>
        <v>Scaridae</v>
      </c>
      <c r="P301" t="str">
        <f>VLOOKUP(J301,[1]Species!$A$2:$D$183,4,FALSE)</f>
        <v>Herbivore</v>
      </c>
      <c r="Q301">
        <f>VLOOKUP(J301,[1]Species!$A$2:$F$183,6,FALSE)</f>
        <v>1.4789999999999999E-2</v>
      </c>
      <c r="R301">
        <f>VLOOKUP(J301,[1]Species!$A$2:$G$174,7, FALSE)</f>
        <v>3.03</v>
      </c>
      <c r="S301">
        <f t="shared" si="8"/>
        <v>258.89225393444775</v>
      </c>
      <c r="T301">
        <f t="shared" si="9"/>
        <v>3.3333333333333333E-2</v>
      </c>
    </row>
    <row r="302" spans="1:20" x14ac:dyDescent="0.2">
      <c r="A302" s="5">
        <v>45064</v>
      </c>
      <c r="B302">
        <v>2023</v>
      </c>
      <c r="C302" s="2" t="s">
        <v>53</v>
      </c>
      <c r="D302">
        <v>18</v>
      </c>
      <c r="E302" t="s">
        <v>79</v>
      </c>
      <c r="F302" t="s">
        <v>110</v>
      </c>
      <c r="G302">
        <v>130</v>
      </c>
      <c r="H302" t="s">
        <v>20</v>
      </c>
      <c r="I302" s="4">
        <v>1</v>
      </c>
      <c r="J302" s="3" t="s">
        <v>76</v>
      </c>
      <c r="K302" s="4">
        <v>30</v>
      </c>
      <c r="L302" s="4">
        <v>1</v>
      </c>
      <c r="M302" s="3" t="str">
        <f>VLOOKUP(J302,[1]Species!$A$2:$K$183,3,FALSE)</f>
        <v>Scarus_taeniopterus</v>
      </c>
      <c r="N302" t="str">
        <f>VLOOKUP(J302,[1]Species!$A$2:$K$183,2,FALSE)</f>
        <v>parrotfish</v>
      </c>
      <c r="O302" t="str">
        <f>VLOOKUP(J302,[1]Species!$A$2:$K$183,5,FALSE)</f>
        <v>Scaridae</v>
      </c>
      <c r="P302" t="str">
        <f>VLOOKUP(J302,[1]Species!$A$2:$D$183,4,FALSE)</f>
        <v>Herbivore</v>
      </c>
      <c r="Q302">
        <f>VLOOKUP(J302,[1]Species!$A$2:$F$183,6,FALSE)</f>
        <v>1.4789999999999999E-2</v>
      </c>
      <c r="R302">
        <f>VLOOKUP(J302,[1]Species!$A$2:$G$174,7, FALSE)</f>
        <v>3.03</v>
      </c>
      <c r="S302">
        <f t="shared" si="8"/>
        <v>442.22732692655779</v>
      </c>
      <c r="T302">
        <f t="shared" si="9"/>
        <v>1.6666666666666666E-2</v>
      </c>
    </row>
    <row r="303" spans="1:20" x14ac:dyDescent="0.2">
      <c r="A303" s="5">
        <v>45064</v>
      </c>
      <c r="B303">
        <v>2023</v>
      </c>
      <c r="C303" s="2" t="s">
        <v>53</v>
      </c>
      <c r="D303">
        <v>18</v>
      </c>
      <c r="E303" t="s">
        <v>79</v>
      </c>
      <c r="F303" t="s">
        <v>110</v>
      </c>
      <c r="G303">
        <v>130</v>
      </c>
      <c r="H303" t="s">
        <v>20</v>
      </c>
      <c r="I303" s="4">
        <v>1</v>
      </c>
      <c r="J303" s="3" t="s">
        <v>43</v>
      </c>
      <c r="K303" s="4">
        <v>20</v>
      </c>
      <c r="L303" s="4">
        <v>1</v>
      </c>
      <c r="M303" s="3" t="str">
        <f>VLOOKUP(J303,[1]Species!$A$2:$K$183,3,FALSE)</f>
        <v>Lactophrys_triqueter</v>
      </c>
      <c r="N303" t="str">
        <f>VLOOKUP(J303,[1]Species!$A$2:$K$183,2,FALSE)</f>
        <v>boxfish</v>
      </c>
      <c r="O303" t="str">
        <f>VLOOKUP(J303,[1]Species!$A$2:$K$183,5,FALSE)</f>
        <v>Ostraciidae</v>
      </c>
      <c r="P303" t="str">
        <f>VLOOKUP(J303,[1]Species!$A$2:$D$183,4,FALSE)</f>
        <v>Invertivore</v>
      </c>
      <c r="Q303">
        <f>VLOOKUP(J303,[1]Species!$A$2:$F$183,6,FALSE)</f>
        <v>5.0119999999999998E-2</v>
      </c>
      <c r="R303">
        <f>VLOOKUP(J303,[1]Species!$A$2:$G$174,7, FALSE)</f>
        <v>2.77</v>
      </c>
      <c r="S303">
        <f t="shared" si="8"/>
        <v>201.30944444144259</v>
      </c>
      <c r="T303">
        <f t="shared" si="9"/>
        <v>1.6666666666666666E-2</v>
      </c>
    </row>
    <row r="304" spans="1:20" x14ac:dyDescent="0.2">
      <c r="A304" s="5">
        <v>45064</v>
      </c>
      <c r="B304">
        <v>2023</v>
      </c>
      <c r="C304" s="2" t="s">
        <v>53</v>
      </c>
      <c r="D304">
        <v>18</v>
      </c>
      <c r="E304" t="s">
        <v>79</v>
      </c>
      <c r="F304" t="s">
        <v>110</v>
      </c>
      <c r="G304">
        <v>130</v>
      </c>
      <c r="H304" t="s">
        <v>20</v>
      </c>
      <c r="I304" s="4">
        <v>1</v>
      </c>
      <c r="J304" s="3" t="s">
        <v>74</v>
      </c>
      <c r="K304" s="4">
        <v>20</v>
      </c>
      <c r="L304" s="4">
        <v>24</v>
      </c>
      <c r="M304" s="3" t="str">
        <f>VLOOKUP(J304,[1]Species!$A$2:$K$183,3,FALSE)</f>
        <v>Mulloidichthys_martinicus</v>
      </c>
      <c r="N304" t="str">
        <f>VLOOKUP(J304,[1]Species!$A$2:$K$183,2,FALSE)</f>
        <v>goatfish</v>
      </c>
      <c r="O304" t="str">
        <f>VLOOKUP(J304,[1]Species!$A$2:$K$183,5,FALSE)</f>
        <v>Mullidae</v>
      </c>
      <c r="P304" t="str">
        <f>VLOOKUP(J304,[1]Species!$A$2:$D$183,4,FALSE)</f>
        <v>Invertivore</v>
      </c>
      <c r="Q304">
        <f>VLOOKUP(J304,[1]Species!$A$2:$F$183,6,FALSE)</f>
        <v>1.2E-2</v>
      </c>
      <c r="R304">
        <f>VLOOKUP(J304,[1]Species!$A$2:$G$174,7, FALSE)</f>
        <v>3.1</v>
      </c>
      <c r="S304">
        <f t="shared" si="8"/>
        <v>3108.7476810398898</v>
      </c>
      <c r="T304">
        <f t="shared" si="9"/>
        <v>0.4</v>
      </c>
    </row>
    <row r="305" spans="1:20" x14ac:dyDescent="0.2">
      <c r="A305" s="5">
        <v>45064</v>
      </c>
      <c r="B305">
        <v>2023</v>
      </c>
      <c r="C305" s="2" t="s">
        <v>53</v>
      </c>
      <c r="D305">
        <v>18</v>
      </c>
      <c r="E305" t="s">
        <v>79</v>
      </c>
      <c r="F305" t="s">
        <v>110</v>
      </c>
      <c r="G305">
        <v>130</v>
      </c>
      <c r="H305" t="s">
        <v>20</v>
      </c>
      <c r="I305" s="4">
        <v>1</v>
      </c>
      <c r="J305" s="3" t="s">
        <v>63</v>
      </c>
      <c r="K305" s="4">
        <v>20</v>
      </c>
      <c r="L305" s="4">
        <v>1</v>
      </c>
      <c r="M305" s="3" t="str">
        <f>VLOOKUP(J305,[1]Species!$A$2:$K$183,3,FALSE)</f>
        <v>Cephalopholis_cruentata</v>
      </c>
      <c r="N305" t="str">
        <f>VLOOKUP(J305,[1]Species!$A$2:$K$183,2,FALSE)</f>
        <v>grouper</v>
      </c>
      <c r="O305" t="str">
        <f>VLOOKUP(J305,[1]Species!$A$2:$K$183,5,FALSE)</f>
        <v>Serranidae</v>
      </c>
      <c r="P305" t="str">
        <f>VLOOKUP(J305,[1]Species!$A$2:$D$183,4,FALSE)</f>
        <v>Macrocarnivore</v>
      </c>
      <c r="Q305">
        <f>VLOOKUP(J305,[1]Species!$A$2:$F$183,6,FALSE)</f>
        <v>1.0999999999999999E-2</v>
      </c>
      <c r="R305">
        <f>VLOOKUP(J305,[1]Species!$A$2:$G$174,7, FALSE)</f>
        <v>3.11</v>
      </c>
      <c r="S305">
        <f t="shared" si="8"/>
        <v>122.34774568292309</v>
      </c>
      <c r="T305">
        <f t="shared" si="9"/>
        <v>1.6666666666666666E-2</v>
      </c>
    </row>
    <row r="306" spans="1:20" x14ac:dyDescent="0.2">
      <c r="A306" s="5">
        <v>45064</v>
      </c>
      <c r="B306">
        <v>2023</v>
      </c>
      <c r="C306" s="2" t="s">
        <v>53</v>
      </c>
      <c r="D306">
        <v>18</v>
      </c>
      <c r="E306" t="s">
        <v>79</v>
      </c>
      <c r="F306" t="s">
        <v>110</v>
      </c>
      <c r="G306">
        <v>130</v>
      </c>
      <c r="H306" t="s">
        <v>20</v>
      </c>
      <c r="I306" s="4">
        <v>1</v>
      </c>
      <c r="J306" s="3" t="s">
        <v>25</v>
      </c>
      <c r="K306" s="4">
        <v>5</v>
      </c>
      <c r="L306" s="4">
        <v>25</v>
      </c>
      <c r="M306" s="3" t="str">
        <f>VLOOKUP(J306,[1]Species!$A$2:$K$183,3,FALSE)</f>
        <v>Chromis_cyanea</v>
      </c>
      <c r="N306" t="str">
        <f>VLOOKUP(J306,[1]Species!$A$2:$K$183,2,FALSE)</f>
        <v>chromis</v>
      </c>
      <c r="O306" t="str">
        <f>VLOOKUP(J306,[1]Species!$A$2:$K$183,5,FALSE)</f>
        <v>Pomacentridae</v>
      </c>
      <c r="P306" t="str">
        <f>VLOOKUP(J306,[1]Species!$A$2:$D$183,4,FALSE)</f>
        <v>Planktivore</v>
      </c>
      <c r="Q306">
        <f>VLOOKUP(J306,[1]Species!$A$2:$F$183,6,FALSE)</f>
        <v>1.4789999999999999E-2</v>
      </c>
      <c r="R306">
        <f>VLOOKUP(J306,[1]Species!$A$2:$G$174,7, FALSE)</f>
        <v>2.99</v>
      </c>
      <c r="S306">
        <f t="shared" si="8"/>
        <v>45.4808419292048</v>
      </c>
      <c r="T306">
        <f t="shared" si="9"/>
        <v>0.41666666666666669</v>
      </c>
    </row>
    <row r="307" spans="1:20" x14ac:dyDescent="0.2">
      <c r="A307" s="5">
        <v>45064</v>
      </c>
      <c r="B307">
        <v>2023</v>
      </c>
      <c r="C307" s="2" t="s">
        <v>53</v>
      </c>
      <c r="D307">
        <v>18</v>
      </c>
      <c r="E307" t="s">
        <v>79</v>
      </c>
      <c r="F307" t="s">
        <v>110</v>
      </c>
      <c r="G307">
        <v>130</v>
      </c>
      <c r="H307" t="s">
        <v>20</v>
      </c>
      <c r="I307" s="4">
        <v>1</v>
      </c>
      <c r="J307" s="3" t="s">
        <v>25</v>
      </c>
      <c r="K307" s="4">
        <v>10</v>
      </c>
      <c r="L307" s="4">
        <v>10</v>
      </c>
      <c r="M307" s="3" t="str">
        <f>VLOOKUP(J307,[1]Species!$A$2:$K$183,3,FALSE)</f>
        <v>Chromis_cyanea</v>
      </c>
      <c r="N307" t="str">
        <f>VLOOKUP(J307,[1]Species!$A$2:$K$183,2,FALSE)</f>
        <v>chromis</v>
      </c>
      <c r="O307" t="str">
        <f>VLOOKUP(J307,[1]Species!$A$2:$K$183,5,FALSE)</f>
        <v>Pomacentridae</v>
      </c>
      <c r="P307" t="str">
        <f>VLOOKUP(J307,[1]Species!$A$2:$D$183,4,FALSE)</f>
        <v>Planktivore</v>
      </c>
      <c r="Q307">
        <f>VLOOKUP(J307,[1]Species!$A$2:$F$183,6,FALSE)</f>
        <v>1.4789999999999999E-2</v>
      </c>
      <c r="R307">
        <f>VLOOKUP(J307,[1]Species!$A$2:$G$174,7, FALSE)</f>
        <v>2.99</v>
      </c>
      <c r="S307">
        <f t="shared" si="8"/>
        <v>144.53338497936448</v>
      </c>
      <c r="T307">
        <f t="shared" si="9"/>
        <v>0.16666666666666666</v>
      </c>
    </row>
    <row r="308" spans="1:20" x14ac:dyDescent="0.2">
      <c r="A308" s="5">
        <v>45064</v>
      </c>
      <c r="B308">
        <v>2023</v>
      </c>
      <c r="C308" s="2" t="s">
        <v>53</v>
      </c>
      <c r="D308">
        <v>18</v>
      </c>
      <c r="E308" t="s">
        <v>79</v>
      </c>
      <c r="F308" t="s">
        <v>110</v>
      </c>
      <c r="G308">
        <v>130</v>
      </c>
      <c r="H308" t="s">
        <v>20</v>
      </c>
      <c r="I308" s="4">
        <v>1</v>
      </c>
      <c r="J308" s="3" t="s">
        <v>45</v>
      </c>
      <c r="K308" s="4">
        <v>10</v>
      </c>
      <c r="L308" s="4">
        <v>10</v>
      </c>
      <c r="M308" s="3" t="str">
        <f>VLOOKUP(J308,[1]Species!$A$2:$K$183,3,FALSE)</f>
        <v>Chromis_multilineata</v>
      </c>
      <c r="N308" t="str">
        <f>VLOOKUP(J308,[1]Species!$A$2:$K$183,2,FALSE)</f>
        <v>chromis</v>
      </c>
      <c r="O308" t="str">
        <f>VLOOKUP(J308,[1]Species!$A$2:$K$183,5,FALSE)</f>
        <v>Pomacentridae</v>
      </c>
      <c r="P308" t="str">
        <f>VLOOKUP(J308,[1]Species!$A$2:$D$183,4,FALSE)</f>
        <v>Planktivore</v>
      </c>
      <c r="Q308">
        <f>VLOOKUP(J308,[1]Species!$A$2:$F$183,6,FALSE)</f>
        <v>1.4789999999999999E-2</v>
      </c>
      <c r="R308">
        <f>VLOOKUP(J308,[1]Species!$A$2:$G$174,7, FALSE)</f>
        <v>2.99</v>
      </c>
      <c r="S308">
        <f t="shared" si="8"/>
        <v>144.53338497936448</v>
      </c>
      <c r="T308">
        <f t="shared" si="9"/>
        <v>0.16666666666666666</v>
      </c>
    </row>
    <row r="309" spans="1:20" x14ac:dyDescent="0.2">
      <c r="A309" s="5">
        <v>45064</v>
      </c>
      <c r="B309">
        <v>2023</v>
      </c>
      <c r="C309" s="2" t="s">
        <v>53</v>
      </c>
      <c r="D309">
        <v>18</v>
      </c>
      <c r="E309" t="s">
        <v>79</v>
      </c>
      <c r="F309" t="s">
        <v>110</v>
      </c>
      <c r="G309">
        <v>130</v>
      </c>
      <c r="H309" t="s">
        <v>20</v>
      </c>
      <c r="I309" s="4">
        <v>1</v>
      </c>
      <c r="J309" s="3" t="s">
        <v>65</v>
      </c>
      <c r="K309" s="4">
        <v>30</v>
      </c>
      <c r="L309" s="4">
        <v>1</v>
      </c>
      <c r="M309" s="3" t="str">
        <f>VLOOKUP(J309,[1]Species!$A$2:$K$183,3,FALSE)</f>
        <v>Sparisoma_viride</v>
      </c>
      <c r="N309" t="str">
        <f>VLOOKUP(J309,[1]Species!$A$2:$K$183,2,FALSE)</f>
        <v>parrotfish</v>
      </c>
      <c r="O309" t="str">
        <f>VLOOKUP(J309,[1]Species!$A$2:$K$183,5,FALSE)</f>
        <v>Scaridae</v>
      </c>
      <c r="P309" t="str">
        <f>VLOOKUP(J309,[1]Species!$A$2:$D$183,4,FALSE)</f>
        <v>Herbivore</v>
      </c>
      <c r="Q309">
        <f>VLOOKUP(J309,[1]Species!$A$2:$F$183,6,FALSE)</f>
        <v>2.5700000000000001E-2</v>
      </c>
      <c r="R309">
        <f>VLOOKUP(J309,[1]Species!$A$2:$G$174,7, FALSE)</f>
        <v>2.93</v>
      </c>
      <c r="S309">
        <f t="shared" si="8"/>
        <v>546.88800707193968</v>
      </c>
      <c r="T309">
        <f t="shared" si="9"/>
        <v>1.6666666666666666E-2</v>
      </c>
    </row>
    <row r="310" spans="1:20" x14ac:dyDescent="0.2">
      <c r="A310" s="5">
        <v>45064</v>
      </c>
      <c r="B310">
        <v>2023</v>
      </c>
      <c r="C310" s="2" t="s">
        <v>53</v>
      </c>
      <c r="D310">
        <v>18</v>
      </c>
      <c r="E310" t="s">
        <v>79</v>
      </c>
      <c r="F310" t="s">
        <v>110</v>
      </c>
      <c r="G310">
        <v>130</v>
      </c>
      <c r="H310" t="s">
        <v>20</v>
      </c>
      <c r="I310" s="4">
        <v>1</v>
      </c>
      <c r="J310" s="3" t="s">
        <v>27</v>
      </c>
      <c r="K310" s="4">
        <v>30</v>
      </c>
      <c r="L310" s="4">
        <v>2</v>
      </c>
      <c r="M310" s="3" t="str">
        <f>VLOOKUP(J310,[1]Species!$A$2:$K$183,3,FALSE)</f>
        <v>Caranx_ruber</v>
      </c>
      <c r="N310" t="str">
        <f>VLOOKUP(J310,[1]Species!$A$2:$K$183,2,FALSE)</f>
        <v>jack</v>
      </c>
      <c r="O310" t="str">
        <f>VLOOKUP(J310,[1]Species!$A$2:$K$183,5,FALSE)</f>
        <v>Carangidae</v>
      </c>
      <c r="P310" t="str">
        <f>VLOOKUP(J310,[1]Species!$A$2:$D$183,4,FALSE)</f>
        <v>Invertivore</v>
      </c>
      <c r="Q310">
        <f>VLOOKUP(J310,[1]Species!$A$2:$F$183,6,FALSE)</f>
        <v>1.5800000000000002E-2</v>
      </c>
      <c r="R310">
        <f>VLOOKUP(J310,[1]Species!$A$2:$G$174,7, FALSE)</f>
        <v>2.99</v>
      </c>
      <c r="S310">
        <f t="shared" si="8"/>
        <v>824.66893326302409</v>
      </c>
      <c r="T310">
        <f t="shared" si="9"/>
        <v>3.3333333333333333E-2</v>
      </c>
    </row>
    <row r="311" spans="1:20" x14ac:dyDescent="0.2">
      <c r="A311" s="5">
        <v>45064</v>
      </c>
      <c r="B311">
        <v>2023</v>
      </c>
      <c r="C311" s="2" t="s">
        <v>53</v>
      </c>
      <c r="D311">
        <v>18</v>
      </c>
      <c r="E311" t="s">
        <v>79</v>
      </c>
      <c r="F311" t="s">
        <v>110</v>
      </c>
      <c r="G311">
        <v>130</v>
      </c>
      <c r="H311" t="s">
        <v>20</v>
      </c>
      <c r="I311" s="4">
        <v>1</v>
      </c>
      <c r="J311" s="3" t="s">
        <v>29</v>
      </c>
      <c r="K311" s="4">
        <v>30</v>
      </c>
      <c r="L311" s="4">
        <v>1</v>
      </c>
      <c r="M311" s="3" t="str">
        <f>VLOOKUP(J311,[1]Species!$A$2:$K$183,3,FALSE)</f>
        <v>Cephalopholis_fulva</v>
      </c>
      <c r="N311" t="str">
        <f>VLOOKUP(J311,[1]Species!$A$2:$K$183,2,FALSE)</f>
        <v>grouper</v>
      </c>
      <c r="O311" t="str">
        <f>VLOOKUP(J311,[1]Species!$A$2:$K$183,5,FALSE)</f>
        <v>Serranidae</v>
      </c>
      <c r="P311" t="str">
        <f>VLOOKUP(J311,[1]Species!$A$2:$D$183,4,FALSE)</f>
        <v>Omnivore</v>
      </c>
      <c r="Q311">
        <f>VLOOKUP(J311,[1]Species!$A$2:$F$183,6,FALSE)</f>
        <v>1.4800000000000001E-2</v>
      </c>
      <c r="R311">
        <f>VLOOKUP(J311,[1]Species!$A$2:$G$174,7, FALSE)</f>
        <v>3.04</v>
      </c>
      <c r="S311">
        <f t="shared" si="8"/>
        <v>457.83641235236342</v>
      </c>
      <c r="T311">
        <f t="shared" si="9"/>
        <v>1.6666666666666666E-2</v>
      </c>
    </row>
    <row r="312" spans="1:20" x14ac:dyDescent="0.2">
      <c r="A312" s="5">
        <v>45064</v>
      </c>
      <c r="B312">
        <v>2023</v>
      </c>
      <c r="C312" s="2" t="s">
        <v>53</v>
      </c>
      <c r="D312">
        <v>18</v>
      </c>
      <c r="E312" t="s">
        <v>79</v>
      </c>
      <c r="F312" t="s">
        <v>110</v>
      </c>
      <c r="G312">
        <v>130</v>
      </c>
      <c r="H312" t="s">
        <v>20</v>
      </c>
      <c r="I312" s="4">
        <v>1</v>
      </c>
      <c r="J312" s="3" t="s">
        <v>36</v>
      </c>
      <c r="K312" s="4">
        <v>30</v>
      </c>
      <c r="L312" s="4">
        <v>3</v>
      </c>
      <c r="M312" s="3" t="str">
        <f>VLOOKUP(J312,[1]Species!$A$2:$K$183,3,FALSE)</f>
        <v>Canthidermis_sufflamen</v>
      </c>
      <c r="N312" t="str">
        <f>VLOOKUP(J312,[1]Species!$A$2:$K$183,2,FALSE)</f>
        <v>triggerfish</v>
      </c>
      <c r="O312" t="str">
        <f>VLOOKUP(J312,[1]Species!$A$2:$K$183,5,FALSE)</f>
        <v>Balistidae</v>
      </c>
      <c r="P312" t="str">
        <f>VLOOKUP(J312,[1]Species!$A$2:$D$183,4,FALSE)</f>
        <v>Planktivore</v>
      </c>
      <c r="Q312">
        <f>VLOOKUP(J312,[1]Species!$A$2:$F$183,6,FALSE)</f>
        <v>4.2700000000000002E-2</v>
      </c>
      <c r="R312">
        <f>VLOOKUP(J312,[1]Species!$A$2:$G$174,7, FALSE)</f>
        <v>2.84</v>
      </c>
      <c r="S312">
        <f t="shared" si="8"/>
        <v>2007.1207147349414</v>
      </c>
      <c r="T312">
        <f t="shared" si="9"/>
        <v>0.05</v>
      </c>
    </row>
    <row r="313" spans="1:20" x14ac:dyDescent="0.2">
      <c r="A313" s="5">
        <v>45064</v>
      </c>
      <c r="B313">
        <v>2023</v>
      </c>
      <c r="C313" s="2" t="s">
        <v>53</v>
      </c>
      <c r="D313">
        <v>18</v>
      </c>
      <c r="E313" t="s">
        <v>79</v>
      </c>
      <c r="F313" t="s">
        <v>110</v>
      </c>
      <c r="G313">
        <v>130</v>
      </c>
      <c r="H313" t="s">
        <v>20</v>
      </c>
      <c r="I313" s="4">
        <v>1</v>
      </c>
      <c r="J313" s="3" t="s">
        <v>47</v>
      </c>
      <c r="K313" s="4">
        <v>40</v>
      </c>
      <c r="L313" s="4">
        <v>1</v>
      </c>
      <c r="M313" s="3" t="str">
        <f>VLOOKUP(J313,[1]Species!$A$2:$K$183,3,FALSE)</f>
        <v>Epinephelus_striatus</v>
      </c>
      <c r="N313" t="str">
        <f>VLOOKUP(J313,[1]Species!$A$2:$K$183,2,FALSE)</f>
        <v>grouper</v>
      </c>
      <c r="O313" t="str">
        <f>VLOOKUP(J313,[1]Species!$A$2:$K$183,5,FALSE)</f>
        <v>Serranidae</v>
      </c>
      <c r="P313" t="str">
        <f>VLOOKUP(J313,[1]Species!$A$2:$D$183,4,FALSE)</f>
        <v>Macrocarnivore</v>
      </c>
      <c r="Q313">
        <f>VLOOKUP(J313,[1]Species!$A$2:$F$183,6,FALSE)</f>
        <v>9.1000000000000004E-3</v>
      </c>
      <c r="R313">
        <f>VLOOKUP(J313,[1]Species!$A$2:$G$174,7, FALSE)</f>
        <v>3.16</v>
      </c>
      <c r="S313">
        <f t="shared" si="8"/>
        <v>1050.8747688971077</v>
      </c>
      <c r="T313">
        <f t="shared" si="9"/>
        <v>1.6666666666666666E-2</v>
      </c>
    </row>
    <row r="314" spans="1:20" x14ac:dyDescent="0.2">
      <c r="A314" s="5">
        <v>45064</v>
      </c>
      <c r="B314">
        <v>2023</v>
      </c>
      <c r="C314" s="2" t="s">
        <v>53</v>
      </c>
      <c r="D314">
        <v>18</v>
      </c>
      <c r="E314" t="s">
        <v>79</v>
      </c>
      <c r="F314" t="s">
        <v>110</v>
      </c>
      <c r="G314">
        <v>130</v>
      </c>
      <c r="H314" t="s">
        <v>20</v>
      </c>
      <c r="I314" s="4">
        <v>1</v>
      </c>
      <c r="J314" s="3" t="s">
        <v>59</v>
      </c>
      <c r="K314" s="4">
        <v>40</v>
      </c>
      <c r="L314" s="4">
        <v>1</v>
      </c>
      <c r="M314" s="3" t="str">
        <f>VLOOKUP(J314,[1]Species!$A$2:$K$183,3,FALSE)</f>
        <v>Sphyraena_barracuda</v>
      </c>
      <c r="N314" t="str">
        <f>VLOOKUP(J314,[1]Species!$A$2:$K$183,2,FALSE)</f>
        <v>barracuda</v>
      </c>
      <c r="O314" t="str">
        <f>VLOOKUP(J314,[1]Species!$A$2:$K$183,5,FALSE)</f>
        <v>Sphyraenidae</v>
      </c>
      <c r="P314" t="str">
        <f>VLOOKUP(J314,[1]Species!$A$2:$D$183,4,FALSE)</f>
        <v>Macrocarnivore</v>
      </c>
      <c r="Q314">
        <f>VLOOKUP(J314,[1]Species!$A$2:$F$183,6,FALSE)</f>
        <v>1.15E-2</v>
      </c>
      <c r="R314">
        <f>VLOOKUP(J314,[1]Species!$A$2:$G$174,7, FALSE)</f>
        <v>2.94</v>
      </c>
      <c r="S314">
        <f t="shared" si="8"/>
        <v>589.86715556141837</v>
      </c>
      <c r="T314">
        <f t="shared" si="9"/>
        <v>1.6666666666666666E-2</v>
      </c>
    </row>
    <row r="315" spans="1:20" ht="17" x14ac:dyDescent="0.2">
      <c r="A315" s="5">
        <v>45064</v>
      </c>
      <c r="B315">
        <v>2023</v>
      </c>
      <c r="C315" s="2" t="s">
        <v>53</v>
      </c>
      <c r="D315">
        <v>18</v>
      </c>
      <c r="E315" t="s">
        <v>79</v>
      </c>
      <c r="F315" t="s">
        <v>110</v>
      </c>
      <c r="G315">
        <v>130</v>
      </c>
      <c r="H315" t="s">
        <v>20</v>
      </c>
      <c r="I315" s="4">
        <v>2</v>
      </c>
      <c r="J315" s="6" t="s">
        <v>33</v>
      </c>
      <c r="K315" s="4">
        <v>10</v>
      </c>
      <c r="L315" s="4">
        <v>3</v>
      </c>
      <c r="M315" s="3" t="str">
        <f>VLOOKUP(J315,[1]Species!$A$2:$K$183,3,FALSE)</f>
        <v>Holocentrus_adscensionis</v>
      </c>
      <c r="N315" t="str">
        <f>VLOOKUP(J315,[1]Species!$A$2:$K$183,2,FALSE)</f>
        <v>squirrelfish</v>
      </c>
      <c r="O315" t="str">
        <f>VLOOKUP(J315,[1]Species!$A$2:$K$183,5,FALSE)</f>
        <v>Holocentridae</v>
      </c>
      <c r="P315" t="str">
        <f>VLOOKUP(J315,[1]Species!$A$2:$D$183,4,FALSE)</f>
        <v>Invertivore</v>
      </c>
      <c r="Q315">
        <f>VLOOKUP(J315,[1]Species!$A$2:$F$183,6,FALSE)</f>
        <v>2.29E-2</v>
      </c>
      <c r="R315">
        <f>VLOOKUP(J315,[1]Species!$A$2:$G$174,7, FALSE)</f>
        <v>2.86</v>
      </c>
      <c r="S315">
        <f t="shared" si="8"/>
        <v>49.768750457151832</v>
      </c>
      <c r="T315">
        <f t="shared" si="9"/>
        <v>0.05</v>
      </c>
    </row>
    <row r="316" spans="1:20" x14ac:dyDescent="0.2">
      <c r="A316" s="5">
        <v>45064</v>
      </c>
      <c r="B316">
        <v>2023</v>
      </c>
      <c r="C316" s="2" t="s">
        <v>53</v>
      </c>
      <c r="D316">
        <v>18</v>
      </c>
      <c r="E316" t="s">
        <v>79</v>
      </c>
      <c r="F316" t="s">
        <v>110</v>
      </c>
      <c r="G316">
        <v>130</v>
      </c>
      <c r="H316" t="s">
        <v>20</v>
      </c>
      <c r="I316" s="4">
        <v>2</v>
      </c>
      <c r="J316" s="3" t="s">
        <v>33</v>
      </c>
      <c r="K316" s="4">
        <v>20</v>
      </c>
      <c r="L316" s="4">
        <v>4</v>
      </c>
      <c r="M316" s="3" t="str">
        <f>VLOOKUP(J316,[1]Species!$A$2:$K$183,3,FALSE)</f>
        <v>Holocentrus_adscensionis</v>
      </c>
      <c r="N316" t="str">
        <f>VLOOKUP(J316,[1]Species!$A$2:$K$183,2,FALSE)</f>
        <v>squirrelfish</v>
      </c>
      <c r="O316" t="str">
        <f>VLOOKUP(J316,[1]Species!$A$2:$K$183,5,FALSE)</f>
        <v>Holocentridae</v>
      </c>
      <c r="P316" t="str">
        <f>VLOOKUP(J316,[1]Species!$A$2:$D$183,4,FALSE)</f>
        <v>Invertivore</v>
      </c>
      <c r="Q316">
        <f>VLOOKUP(J316,[1]Species!$A$2:$F$183,6,FALSE)</f>
        <v>2.29E-2</v>
      </c>
      <c r="R316">
        <f>VLOOKUP(J316,[1]Species!$A$2:$G$174,7, FALSE)</f>
        <v>2.86</v>
      </c>
      <c r="S316">
        <f t="shared" si="8"/>
        <v>481.77167334469283</v>
      </c>
      <c r="T316">
        <f t="shared" si="9"/>
        <v>6.6666666666666666E-2</v>
      </c>
    </row>
    <row r="317" spans="1:20" x14ac:dyDescent="0.2">
      <c r="A317" s="5">
        <v>45064</v>
      </c>
      <c r="B317">
        <v>2023</v>
      </c>
      <c r="C317" s="2" t="s">
        <v>53</v>
      </c>
      <c r="D317">
        <v>18</v>
      </c>
      <c r="E317" t="s">
        <v>79</v>
      </c>
      <c r="F317" t="s">
        <v>110</v>
      </c>
      <c r="G317">
        <v>130</v>
      </c>
      <c r="H317" t="s">
        <v>20</v>
      </c>
      <c r="I317" s="4">
        <v>2</v>
      </c>
      <c r="J317" s="3" t="s">
        <v>33</v>
      </c>
      <c r="K317" s="4">
        <v>30</v>
      </c>
      <c r="L317" s="4">
        <v>6</v>
      </c>
      <c r="M317" s="3" t="str">
        <f>VLOOKUP(J317,[1]Species!$A$2:$K$183,3,FALSE)</f>
        <v>Holocentrus_adscensionis</v>
      </c>
      <c r="N317" t="str">
        <f>VLOOKUP(J317,[1]Species!$A$2:$K$183,2,FALSE)</f>
        <v>squirrelfish</v>
      </c>
      <c r="O317" t="str">
        <f>VLOOKUP(J317,[1]Species!$A$2:$K$183,5,FALSE)</f>
        <v>Holocentridae</v>
      </c>
      <c r="P317" t="str">
        <f>VLOOKUP(J317,[1]Species!$A$2:$D$183,4,FALSE)</f>
        <v>Invertivore</v>
      </c>
      <c r="Q317">
        <f>VLOOKUP(J317,[1]Species!$A$2:$F$183,6,FALSE)</f>
        <v>2.29E-2</v>
      </c>
      <c r="R317">
        <f>VLOOKUP(J317,[1]Species!$A$2:$G$174,7, FALSE)</f>
        <v>2.86</v>
      </c>
      <c r="S317">
        <f t="shared" si="8"/>
        <v>2304.3769434449432</v>
      </c>
      <c r="T317">
        <f t="shared" si="9"/>
        <v>0.1</v>
      </c>
    </row>
    <row r="318" spans="1:20" x14ac:dyDescent="0.2">
      <c r="A318" s="5">
        <v>45064</v>
      </c>
      <c r="B318">
        <v>2023</v>
      </c>
      <c r="C318" s="2" t="s">
        <v>53</v>
      </c>
      <c r="D318">
        <v>18</v>
      </c>
      <c r="E318" t="s">
        <v>79</v>
      </c>
      <c r="F318" t="s">
        <v>110</v>
      </c>
      <c r="G318">
        <v>130</v>
      </c>
      <c r="H318" t="s">
        <v>20</v>
      </c>
      <c r="I318" s="4">
        <v>2</v>
      </c>
      <c r="J318" s="3" t="s">
        <v>42</v>
      </c>
      <c r="K318" s="4">
        <v>5</v>
      </c>
      <c r="L318" s="4">
        <v>60</v>
      </c>
      <c r="M318" s="3" t="str">
        <f>VLOOKUP(J318,[1]Species!$A$2:$K$183,3,FALSE)</f>
        <v>Chromis_insolata</v>
      </c>
      <c r="N318" t="str">
        <f>VLOOKUP(J318,[1]Species!$A$2:$K$183,2,FALSE)</f>
        <v>damselfish</v>
      </c>
      <c r="O318" t="str">
        <f>VLOOKUP(J318,[1]Species!$A$2:$K$183,5,FALSE)</f>
        <v>Pomacentridae</v>
      </c>
      <c r="P318" t="str">
        <f>VLOOKUP(J318,[1]Species!$A$2:$D$183,4,FALSE)</f>
        <v>Planktivore</v>
      </c>
      <c r="Q318">
        <f>VLOOKUP(J318,[1]Species!$A$2:$F$183,6,FALSE)</f>
        <v>1.259E-2</v>
      </c>
      <c r="R318">
        <f>VLOOKUP(J318,[1]Species!$A$2:$G$174,7, FALSE)</f>
        <v>3.03</v>
      </c>
      <c r="S318">
        <f t="shared" si="8"/>
        <v>99.095992936402098</v>
      </c>
      <c r="T318">
        <f t="shared" si="9"/>
        <v>1</v>
      </c>
    </row>
    <row r="319" spans="1:20" x14ac:dyDescent="0.2">
      <c r="A319" s="5">
        <v>45064</v>
      </c>
      <c r="B319">
        <v>2023</v>
      </c>
      <c r="C319" s="2" t="s">
        <v>53</v>
      </c>
      <c r="D319">
        <v>18</v>
      </c>
      <c r="E319" t="s">
        <v>79</v>
      </c>
      <c r="F319" t="s">
        <v>110</v>
      </c>
      <c r="G319">
        <v>130</v>
      </c>
      <c r="H319" t="s">
        <v>20</v>
      </c>
      <c r="I319" s="4">
        <v>2</v>
      </c>
      <c r="J319" s="3" t="s">
        <v>42</v>
      </c>
      <c r="K319" s="4">
        <v>10</v>
      </c>
      <c r="L319" s="4">
        <v>2</v>
      </c>
      <c r="M319" s="3" t="str">
        <f>VLOOKUP(J319,[1]Species!$A$2:$K$183,3,FALSE)</f>
        <v>Chromis_insolata</v>
      </c>
      <c r="N319" t="str">
        <f>VLOOKUP(J319,[1]Species!$A$2:$K$183,2,FALSE)</f>
        <v>damselfish</v>
      </c>
      <c r="O319" t="str">
        <f>VLOOKUP(J319,[1]Species!$A$2:$K$183,5,FALSE)</f>
        <v>Pomacentridae</v>
      </c>
      <c r="P319" t="str">
        <f>VLOOKUP(J319,[1]Species!$A$2:$D$183,4,FALSE)</f>
        <v>Planktivore</v>
      </c>
      <c r="Q319">
        <f>VLOOKUP(J319,[1]Species!$A$2:$F$183,6,FALSE)</f>
        <v>1.259E-2</v>
      </c>
      <c r="R319">
        <f>VLOOKUP(J319,[1]Species!$A$2:$G$174,7, FALSE)</f>
        <v>3.03</v>
      </c>
      <c r="S319">
        <f t="shared" si="8"/>
        <v>26.980856105882943</v>
      </c>
      <c r="T319">
        <f t="shared" si="9"/>
        <v>3.3333333333333333E-2</v>
      </c>
    </row>
    <row r="320" spans="1:20" x14ac:dyDescent="0.2">
      <c r="A320" s="5">
        <v>45064</v>
      </c>
      <c r="B320">
        <v>2023</v>
      </c>
      <c r="C320" s="2" t="s">
        <v>53</v>
      </c>
      <c r="D320">
        <v>18</v>
      </c>
      <c r="E320" t="s">
        <v>79</v>
      </c>
      <c r="F320" t="s">
        <v>110</v>
      </c>
      <c r="G320">
        <v>130</v>
      </c>
      <c r="H320" t="s">
        <v>20</v>
      </c>
      <c r="I320" s="4">
        <v>2</v>
      </c>
      <c r="J320" s="3" t="s">
        <v>45</v>
      </c>
      <c r="K320" s="4">
        <v>10</v>
      </c>
      <c r="L320" s="4">
        <v>20</v>
      </c>
      <c r="M320" s="3" t="str">
        <f>VLOOKUP(J320,[1]Species!$A$2:$K$183,3,FALSE)</f>
        <v>Chromis_multilineata</v>
      </c>
      <c r="N320" t="str">
        <f>VLOOKUP(J320,[1]Species!$A$2:$K$183,2,FALSE)</f>
        <v>chromis</v>
      </c>
      <c r="O320" t="str">
        <f>VLOOKUP(J320,[1]Species!$A$2:$K$183,5,FALSE)</f>
        <v>Pomacentridae</v>
      </c>
      <c r="P320" t="str">
        <f>VLOOKUP(J320,[1]Species!$A$2:$D$183,4,FALSE)</f>
        <v>Planktivore</v>
      </c>
      <c r="Q320">
        <f>VLOOKUP(J320,[1]Species!$A$2:$F$183,6,FALSE)</f>
        <v>1.4789999999999999E-2</v>
      </c>
      <c r="R320">
        <f>VLOOKUP(J320,[1]Species!$A$2:$G$174,7, FALSE)</f>
        <v>2.99</v>
      </c>
      <c r="S320">
        <f t="shared" si="8"/>
        <v>289.06676995872897</v>
      </c>
      <c r="T320">
        <f t="shared" si="9"/>
        <v>0.33333333333333331</v>
      </c>
    </row>
    <row r="321" spans="1:20" ht="17" x14ac:dyDescent="0.2">
      <c r="A321" s="5">
        <v>45064</v>
      </c>
      <c r="B321">
        <v>2023</v>
      </c>
      <c r="C321" s="2" t="s">
        <v>53</v>
      </c>
      <c r="D321">
        <v>18</v>
      </c>
      <c r="E321" t="s">
        <v>79</v>
      </c>
      <c r="F321" t="s">
        <v>110</v>
      </c>
      <c r="G321">
        <v>130</v>
      </c>
      <c r="H321" t="s">
        <v>20</v>
      </c>
      <c r="I321" s="4">
        <v>2</v>
      </c>
      <c r="J321" s="6" t="s">
        <v>25</v>
      </c>
      <c r="K321" s="4">
        <v>5</v>
      </c>
      <c r="L321" s="4">
        <v>20</v>
      </c>
      <c r="M321" s="3" t="str">
        <f>VLOOKUP(J321,[1]Species!$A$2:$K$183,3,FALSE)</f>
        <v>Chromis_cyanea</v>
      </c>
      <c r="N321" t="str">
        <f>VLOOKUP(J321,[1]Species!$A$2:$K$183,2,FALSE)</f>
        <v>chromis</v>
      </c>
      <c r="O321" t="str">
        <f>VLOOKUP(J321,[1]Species!$A$2:$K$183,5,FALSE)</f>
        <v>Pomacentridae</v>
      </c>
      <c r="P321" t="str">
        <f>VLOOKUP(J321,[1]Species!$A$2:$D$183,4,FALSE)</f>
        <v>Planktivore</v>
      </c>
      <c r="Q321">
        <f>VLOOKUP(J321,[1]Species!$A$2:$F$183,6,FALSE)</f>
        <v>1.4789999999999999E-2</v>
      </c>
      <c r="R321">
        <f>VLOOKUP(J321,[1]Species!$A$2:$G$174,7, FALSE)</f>
        <v>2.99</v>
      </c>
      <c r="S321">
        <f t="shared" si="8"/>
        <v>36.384673543363839</v>
      </c>
      <c r="T321">
        <f t="shared" si="9"/>
        <v>0.33333333333333331</v>
      </c>
    </row>
    <row r="322" spans="1:20" x14ac:dyDescent="0.2">
      <c r="A322" s="5">
        <v>45064</v>
      </c>
      <c r="B322">
        <v>2023</v>
      </c>
      <c r="C322" s="2" t="s">
        <v>53</v>
      </c>
      <c r="D322">
        <v>18</v>
      </c>
      <c r="E322" t="s">
        <v>79</v>
      </c>
      <c r="F322" t="s">
        <v>110</v>
      </c>
      <c r="G322">
        <v>130</v>
      </c>
      <c r="H322" t="s">
        <v>20</v>
      </c>
      <c r="I322" s="4">
        <v>2</v>
      </c>
      <c r="J322" s="3" t="s">
        <v>25</v>
      </c>
      <c r="K322" s="4">
        <v>10</v>
      </c>
      <c r="L322" s="4">
        <v>5</v>
      </c>
      <c r="M322" s="3" t="str">
        <f>VLOOKUP(J322,[1]Species!$A$2:$K$183,3,FALSE)</f>
        <v>Chromis_cyanea</v>
      </c>
      <c r="N322" t="str">
        <f>VLOOKUP(J322,[1]Species!$A$2:$K$183,2,FALSE)</f>
        <v>chromis</v>
      </c>
      <c r="O322" t="str">
        <f>VLOOKUP(J322,[1]Species!$A$2:$K$183,5,FALSE)</f>
        <v>Pomacentridae</v>
      </c>
      <c r="P322" t="str">
        <f>VLOOKUP(J322,[1]Species!$A$2:$D$183,4,FALSE)</f>
        <v>Planktivore</v>
      </c>
      <c r="Q322">
        <f>VLOOKUP(J322,[1]Species!$A$2:$F$183,6,FALSE)</f>
        <v>1.4789999999999999E-2</v>
      </c>
      <c r="R322">
        <f>VLOOKUP(J322,[1]Species!$A$2:$G$174,7, FALSE)</f>
        <v>2.99</v>
      </c>
      <c r="S322">
        <f t="shared" ref="S322:S385" si="10">(Q322*K322^R322)*L322</f>
        <v>72.266692489682242</v>
      </c>
      <c r="T322">
        <f t="shared" si="9"/>
        <v>8.3333333333333329E-2</v>
      </c>
    </row>
    <row r="323" spans="1:20" x14ac:dyDescent="0.2">
      <c r="A323" s="5">
        <v>45064</v>
      </c>
      <c r="B323">
        <v>2023</v>
      </c>
      <c r="C323" s="2" t="s">
        <v>53</v>
      </c>
      <c r="D323">
        <v>18</v>
      </c>
      <c r="E323" t="s">
        <v>79</v>
      </c>
      <c r="F323" t="s">
        <v>110</v>
      </c>
      <c r="G323">
        <v>130</v>
      </c>
      <c r="H323" t="s">
        <v>20</v>
      </c>
      <c r="I323" s="4">
        <v>2</v>
      </c>
      <c r="J323" s="3" t="s">
        <v>55</v>
      </c>
      <c r="K323" s="4">
        <v>5</v>
      </c>
      <c r="L323" s="4">
        <v>55</v>
      </c>
      <c r="M323" s="3" t="str">
        <f>VLOOKUP(J323,[1]Species!$A$2:$K$183,3,FALSE)</f>
        <v>Clepticus_parrae</v>
      </c>
      <c r="N323" t="str">
        <f>VLOOKUP(J323,[1]Species!$A$2:$K$183,2,FALSE)</f>
        <v>wrasse</v>
      </c>
      <c r="O323" t="str">
        <f>VLOOKUP(J323,[1]Species!$A$2:$K$183,5,FALSE)</f>
        <v>Labridae</v>
      </c>
      <c r="P323" t="str">
        <f>VLOOKUP(J323,[1]Species!$A$2:$D$183,4,FALSE)</f>
        <v>Omnivore</v>
      </c>
      <c r="Q323">
        <f>VLOOKUP(J323,[1]Species!$A$2:$F$183,6,FALSE)</f>
        <v>9.5499999999999995E-3</v>
      </c>
      <c r="R323">
        <f>VLOOKUP(J323,[1]Species!$A$2:$G$174,7, FALSE)</f>
        <v>3.07</v>
      </c>
      <c r="S323">
        <f t="shared" si="10"/>
        <v>73.485892712740466</v>
      </c>
      <c r="T323">
        <f t="shared" ref="T323:T386" si="11">L323/60</f>
        <v>0.91666666666666663</v>
      </c>
    </row>
    <row r="324" spans="1:20" x14ac:dyDescent="0.2">
      <c r="A324" s="5">
        <v>45064</v>
      </c>
      <c r="B324">
        <v>2023</v>
      </c>
      <c r="C324" s="2" t="s">
        <v>53</v>
      </c>
      <c r="D324">
        <v>18</v>
      </c>
      <c r="E324" t="s">
        <v>79</v>
      </c>
      <c r="F324" t="s">
        <v>110</v>
      </c>
      <c r="G324">
        <v>130</v>
      </c>
      <c r="H324" t="s">
        <v>20</v>
      </c>
      <c r="I324" s="4">
        <v>2</v>
      </c>
      <c r="J324" s="3" t="s">
        <v>55</v>
      </c>
      <c r="K324" s="4">
        <v>10</v>
      </c>
      <c r="L324" s="4">
        <v>30</v>
      </c>
      <c r="M324" s="3" t="str">
        <f>VLOOKUP(J324,[1]Species!$A$2:$K$183,3,FALSE)</f>
        <v>Clepticus_parrae</v>
      </c>
      <c r="N324" t="str">
        <f>VLOOKUP(J324,[1]Species!$A$2:$K$183,2,FALSE)</f>
        <v>wrasse</v>
      </c>
      <c r="O324" t="str">
        <f>VLOOKUP(J324,[1]Species!$A$2:$K$183,5,FALSE)</f>
        <v>Labridae</v>
      </c>
      <c r="P324" t="str">
        <f>VLOOKUP(J324,[1]Species!$A$2:$D$183,4,FALSE)</f>
        <v>Omnivore</v>
      </c>
      <c r="Q324">
        <f>VLOOKUP(J324,[1]Species!$A$2:$F$183,6,FALSE)</f>
        <v>9.5499999999999995E-3</v>
      </c>
      <c r="R324">
        <f>VLOOKUP(J324,[1]Species!$A$2:$G$174,7, FALSE)</f>
        <v>3.07</v>
      </c>
      <c r="S324">
        <f t="shared" si="10"/>
        <v>336.60814949017521</v>
      </c>
      <c r="T324">
        <f t="shared" si="11"/>
        <v>0.5</v>
      </c>
    </row>
    <row r="325" spans="1:20" x14ac:dyDescent="0.2">
      <c r="A325" s="5">
        <v>45064</v>
      </c>
      <c r="B325">
        <v>2023</v>
      </c>
      <c r="C325" s="2" t="s">
        <v>53</v>
      </c>
      <c r="D325">
        <v>18</v>
      </c>
      <c r="E325" t="s">
        <v>79</v>
      </c>
      <c r="F325" t="s">
        <v>110</v>
      </c>
      <c r="G325">
        <v>130</v>
      </c>
      <c r="H325" t="s">
        <v>20</v>
      </c>
      <c r="I325" s="4">
        <v>2</v>
      </c>
      <c r="J325" s="3" t="s">
        <v>21</v>
      </c>
      <c r="K325" s="4">
        <v>5</v>
      </c>
      <c r="L325" s="4">
        <v>15</v>
      </c>
      <c r="M325" s="3" t="str">
        <f>VLOOKUP(J325,[1]Species!$A$2:$K$183,3,FALSE)</f>
        <v>Stegastes_partitus</v>
      </c>
      <c r="N325" t="str">
        <f>VLOOKUP(J325,[1]Species!$A$2:$K$183,2,FALSE)</f>
        <v>damselfish</v>
      </c>
      <c r="O325" t="str">
        <f>VLOOKUP(J325,[1]Species!$A$2:$K$183,5,FALSE)</f>
        <v>Pomacentridae</v>
      </c>
      <c r="P325" t="str">
        <f>VLOOKUP(J325,[1]Species!$A$2:$D$183,4,FALSE)</f>
        <v>Omnivore</v>
      </c>
      <c r="Q325">
        <f>VLOOKUP(J325,[1]Species!$A$2:$F$183,6,FALSE)</f>
        <v>1.4789999999999999E-2</v>
      </c>
      <c r="R325">
        <f>VLOOKUP(J325,[1]Species!$A$2:$G$174,7, FALSE)</f>
        <v>3.01</v>
      </c>
      <c r="S325">
        <f t="shared" si="10"/>
        <v>28.181178196581996</v>
      </c>
      <c r="T325">
        <f t="shared" si="11"/>
        <v>0.25</v>
      </c>
    </row>
    <row r="326" spans="1:20" x14ac:dyDescent="0.2">
      <c r="A326" s="5">
        <v>45064</v>
      </c>
      <c r="B326">
        <v>2023</v>
      </c>
      <c r="C326" s="2" t="s">
        <v>53</v>
      </c>
      <c r="D326">
        <v>18</v>
      </c>
      <c r="E326" t="s">
        <v>79</v>
      </c>
      <c r="F326" t="s">
        <v>110</v>
      </c>
      <c r="G326">
        <v>130</v>
      </c>
      <c r="H326" t="s">
        <v>20</v>
      </c>
      <c r="I326" s="4">
        <v>2</v>
      </c>
      <c r="J326" s="3" t="s">
        <v>35</v>
      </c>
      <c r="K326" s="4">
        <v>5</v>
      </c>
      <c r="L326" s="4">
        <v>1</v>
      </c>
      <c r="M326" s="3" t="str">
        <f>VLOOKUP(J326,[1]Species!$A$2:$K$183,3,FALSE)</f>
        <v>Scarus_taeniopterus</v>
      </c>
      <c r="N326" t="str">
        <f>VLOOKUP(J326,[1]Species!$A$2:$K$183,2,FALSE)</f>
        <v>parrotfish</v>
      </c>
      <c r="O326" t="str">
        <f>VLOOKUP(J326,[1]Species!$A$2:$K$183,5,FALSE)</f>
        <v>Scaridae</v>
      </c>
      <c r="P326" t="str">
        <f>VLOOKUP(J326,[1]Species!$A$2:$D$183,4,FALSE)</f>
        <v>Herbivore</v>
      </c>
      <c r="Q326">
        <f>VLOOKUP(J326,[1]Species!$A$2:$F$183,6,FALSE)</f>
        <v>1.4789999999999999E-2</v>
      </c>
      <c r="R326">
        <f>VLOOKUP(J326,[1]Species!$A$2:$G$174,7, FALSE)</f>
        <v>3.03</v>
      </c>
      <c r="S326">
        <f t="shared" si="10"/>
        <v>1.9402035153950052</v>
      </c>
      <c r="T326">
        <f t="shared" si="11"/>
        <v>1.6666666666666666E-2</v>
      </c>
    </row>
    <row r="327" spans="1:20" ht="17" x14ac:dyDescent="0.2">
      <c r="A327" s="5">
        <v>45064</v>
      </c>
      <c r="B327">
        <v>2023</v>
      </c>
      <c r="C327" s="2" t="s">
        <v>53</v>
      </c>
      <c r="D327">
        <v>18</v>
      </c>
      <c r="E327" t="s">
        <v>79</v>
      </c>
      <c r="F327" t="s">
        <v>110</v>
      </c>
      <c r="G327">
        <v>130</v>
      </c>
      <c r="H327" t="s">
        <v>20</v>
      </c>
      <c r="I327" s="4">
        <v>2</v>
      </c>
      <c r="J327" s="6" t="s">
        <v>35</v>
      </c>
      <c r="K327" s="4">
        <v>20</v>
      </c>
      <c r="L327" s="4">
        <v>3</v>
      </c>
      <c r="M327" s="3" t="str">
        <f>VLOOKUP(J327,[1]Species!$A$2:$K$183,3,FALSE)</f>
        <v>Scarus_taeniopterus</v>
      </c>
      <c r="N327" t="str">
        <f>VLOOKUP(J327,[1]Species!$A$2:$K$183,2,FALSE)</f>
        <v>parrotfish</v>
      </c>
      <c r="O327" t="str">
        <f>VLOOKUP(J327,[1]Species!$A$2:$K$183,5,FALSE)</f>
        <v>Scaridae</v>
      </c>
      <c r="P327" t="str">
        <f>VLOOKUP(J327,[1]Species!$A$2:$D$183,4,FALSE)</f>
        <v>Herbivore</v>
      </c>
      <c r="Q327">
        <f>VLOOKUP(J327,[1]Species!$A$2:$F$183,6,FALSE)</f>
        <v>1.4789999999999999E-2</v>
      </c>
      <c r="R327">
        <f>VLOOKUP(J327,[1]Species!$A$2:$G$174,7, FALSE)</f>
        <v>3.03</v>
      </c>
      <c r="S327">
        <f t="shared" si="10"/>
        <v>388.3383809016716</v>
      </c>
      <c r="T327">
        <f t="shared" si="11"/>
        <v>0.05</v>
      </c>
    </row>
    <row r="328" spans="1:20" ht="17" x14ac:dyDescent="0.2">
      <c r="A328" s="5">
        <v>45064</v>
      </c>
      <c r="B328">
        <v>2023</v>
      </c>
      <c r="C328" s="2" t="s">
        <v>53</v>
      </c>
      <c r="D328">
        <v>18</v>
      </c>
      <c r="E328" t="s">
        <v>79</v>
      </c>
      <c r="F328" t="s">
        <v>110</v>
      </c>
      <c r="G328">
        <v>130</v>
      </c>
      <c r="H328" t="s">
        <v>20</v>
      </c>
      <c r="I328" s="4">
        <v>2</v>
      </c>
      <c r="J328" s="6" t="s">
        <v>74</v>
      </c>
      <c r="K328" s="4">
        <v>20</v>
      </c>
      <c r="L328" s="4">
        <v>21</v>
      </c>
      <c r="M328" s="3" t="str">
        <f>VLOOKUP(J328,[1]Species!$A$2:$K$183,3,FALSE)</f>
        <v>Mulloidichthys_martinicus</v>
      </c>
      <c r="N328" t="str">
        <f>VLOOKUP(J328,[1]Species!$A$2:$K$183,2,FALSE)</f>
        <v>goatfish</v>
      </c>
      <c r="O328" t="str">
        <f>VLOOKUP(J328,[1]Species!$A$2:$K$183,5,FALSE)</f>
        <v>Mullidae</v>
      </c>
      <c r="P328" t="str">
        <f>VLOOKUP(J328,[1]Species!$A$2:$D$183,4,FALSE)</f>
        <v>Invertivore</v>
      </c>
      <c r="Q328">
        <f>VLOOKUP(J328,[1]Species!$A$2:$F$183,6,FALSE)</f>
        <v>1.2E-2</v>
      </c>
      <c r="R328">
        <f>VLOOKUP(J328,[1]Species!$A$2:$G$174,7, FALSE)</f>
        <v>3.1</v>
      </c>
      <c r="S328">
        <f t="shared" si="10"/>
        <v>2720.1542209099034</v>
      </c>
      <c r="T328">
        <f t="shared" si="11"/>
        <v>0.35</v>
      </c>
    </row>
    <row r="329" spans="1:20" x14ac:dyDescent="0.2">
      <c r="A329" s="5">
        <v>45064</v>
      </c>
      <c r="B329">
        <v>2023</v>
      </c>
      <c r="C329" s="2" t="s">
        <v>53</v>
      </c>
      <c r="D329">
        <v>18</v>
      </c>
      <c r="E329" t="s">
        <v>79</v>
      </c>
      <c r="F329" t="s">
        <v>110</v>
      </c>
      <c r="G329">
        <v>130</v>
      </c>
      <c r="H329" t="s">
        <v>20</v>
      </c>
      <c r="I329" s="4">
        <v>2</v>
      </c>
      <c r="J329" s="3" t="s">
        <v>30</v>
      </c>
      <c r="K329" s="4">
        <v>20</v>
      </c>
      <c r="L329" s="4">
        <v>2</v>
      </c>
      <c r="M329" s="3" t="str">
        <f>VLOOKUP(J329,[1]Species!$A$2:$K$183,3,FALSE)</f>
        <v>Acanthurus_coeruleus</v>
      </c>
      <c r="N329" t="str">
        <f>VLOOKUP(J329,[1]Species!$A$2:$K$183,2,FALSE)</f>
        <v>surgeonfish</v>
      </c>
      <c r="O329" t="str">
        <f>VLOOKUP(J329,[1]Species!$A$2:$K$183,5,FALSE)</f>
        <v>Acanthuridae</v>
      </c>
      <c r="P329" t="str">
        <f>VLOOKUP(J329,[1]Species!$A$2:$D$183,4,FALSE)</f>
        <v>Omnivore</v>
      </c>
      <c r="Q329">
        <f>VLOOKUP(J329,[1]Species!$A$2:$F$183,6,FALSE)</f>
        <v>3.2399999999999998E-2</v>
      </c>
      <c r="R329">
        <f>VLOOKUP(J329,[1]Species!$A$2:$G$174,7, FALSE)</f>
        <v>2.95</v>
      </c>
      <c r="S329">
        <f t="shared" si="10"/>
        <v>446.28623619757133</v>
      </c>
      <c r="T329">
        <f t="shared" si="11"/>
        <v>3.3333333333333333E-2</v>
      </c>
    </row>
    <row r="330" spans="1:20" x14ac:dyDescent="0.2">
      <c r="A330" s="5">
        <v>45064</v>
      </c>
      <c r="B330">
        <v>2023</v>
      </c>
      <c r="C330" s="2" t="s">
        <v>53</v>
      </c>
      <c r="D330">
        <v>18</v>
      </c>
      <c r="E330" t="s">
        <v>79</v>
      </c>
      <c r="F330" t="s">
        <v>110</v>
      </c>
      <c r="G330">
        <v>130</v>
      </c>
      <c r="H330" t="s">
        <v>20</v>
      </c>
      <c r="I330" s="4">
        <v>2</v>
      </c>
      <c r="J330" s="3" t="s">
        <v>37</v>
      </c>
      <c r="K330" s="4">
        <v>30</v>
      </c>
      <c r="L330" s="4">
        <v>3</v>
      </c>
      <c r="M330" s="3" t="str">
        <f>VLOOKUP(J330,[1]Species!$A$2:$K$183,3,FALSE)</f>
        <v>Melichthys_niger</v>
      </c>
      <c r="N330" t="str">
        <f>VLOOKUP(J330,[1]Species!$A$2:$K$183,2,FALSE)</f>
        <v>triggerfish</v>
      </c>
      <c r="O330" t="str">
        <f>VLOOKUP(J330,[1]Species!$A$2:$K$183,5,FALSE)</f>
        <v>Balistidae</v>
      </c>
      <c r="P330" t="str">
        <f>VLOOKUP(J330,[1]Species!$A$2:$D$183,4,FALSE)</f>
        <v>Planktivore</v>
      </c>
      <c r="Q330">
        <f>VLOOKUP(J330,[1]Species!$A$2:$F$183,6,FALSE)</f>
        <v>2.5700000000000001E-2</v>
      </c>
      <c r="R330">
        <f>VLOOKUP(J330,[1]Species!$A$2:$G$174,7, FALSE)</f>
        <v>2.94</v>
      </c>
      <c r="S330">
        <f t="shared" si="10"/>
        <v>1697.4260657092959</v>
      </c>
      <c r="T330">
        <f t="shared" si="11"/>
        <v>0.05</v>
      </c>
    </row>
    <row r="331" spans="1:20" x14ac:dyDescent="0.2">
      <c r="A331" s="5">
        <v>45064</v>
      </c>
      <c r="B331">
        <v>2023</v>
      </c>
      <c r="C331" s="2" t="s">
        <v>53</v>
      </c>
      <c r="D331">
        <v>18</v>
      </c>
      <c r="E331" t="s">
        <v>79</v>
      </c>
      <c r="F331" t="s">
        <v>110</v>
      </c>
      <c r="G331">
        <v>130</v>
      </c>
      <c r="H331" t="s">
        <v>20</v>
      </c>
      <c r="I331" s="4">
        <v>2</v>
      </c>
      <c r="J331" s="3" t="s">
        <v>80</v>
      </c>
      <c r="K331" s="4">
        <v>40</v>
      </c>
      <c r="L331" s="4">
        <v>1</v>
      </c>
      <c r="M331" s="3" t="str">
        <f>VLOOKUP(J331,[1]Species!$A$2:$K$183,3,FALSE)</f>
        <v>Mycteroperca_tigris</v>
      </c>
      <c r="N331" t="str">
        <f>VLOOKUP(J331,[1]Species!$A$2:$K$183,2,FALSE)</f>
        <v>grouper</v>
      </c>
      <c r="O331" t="str">
        <f>VLOOKUP(J331,[1]Species!$A$2:$K$183,5,FALSE)</f>
        <v>Serranidae</v>
      </c>
      <c r="P331" t="str">
        <f>VLOOKUP(J331,[1]Species!$A$2:$D$183,4,FALSE)</f>
        <v>Macrocarnivore</v>
      </c>
      <c r="Q331">
        <f>VLOOKUP(J331,[1]Species!$A$2:$F$183,6,FALSE)</f>
        <v>1.35E-2</v>
      </c>
      <c r="R331">
        <f>VLOOKUP(J331,[1]Species!$A$2:$G$174,7, FALSE)</f>
        <v>3.12</v>
      </c>
      <c r="S331">
        <f t="shared" si="10"/>
        <v>1345.1197254754845</v>
      </c>
      <c r="T331">
        <f t="shared" si="11"/>
        <v>1.6666666666666666E-2</v>
      </c>
    </row>
    <row r="332" spans="1:20" x14ac:dyDescent="0.2">
      <c r="A332" s="5">
        <v>45064</v>
      </c>
      <c r="B332">
        <v>2023</v>
      </c>
      <c r="C332" s="2" t="s">
        <v>53</v>
      </c>
      <c r="D332">
        <v>18</v>
      </c>
      <c r="E332" t="s">
        <v>79</v>
      </c>
      <c r="F332" t="s">
        <v>110</v>
      </c>
      <c r="G332">
        <v>130</v>
      </c>
      <c r="H332" t="s">
        <v>20</v>
      </c>
      <c r="I332" s="4">
        <v>2</v>
      </c>
      <c r="J332" s="3" t="s">
        <v>63</v>
      </c>
      <c r="K332" s="4">
        <v>10</v>
      </c>
      <c r="L332" s="4">
        <v>2</v>
      </c>
      <c r="M332" s="3" t="str">
        <f>VLOOKUP(J332,[1]Species!$A$2:$K$183,3,FALSE)</f>
        <v>Cephalopholis_cruentata</v>
      </c>
      <c r="N332" t="str">
        <f>VLOOKUP(J332,[1]Species!$A$2:$K$183,2,FALSE)</f>
        <v>grouper</v>
      </c>
      <c r="O332" t="str">
        <f>VLOOKUP(J332,[1]Species!$A$2:$K$183,5,FALSE)</f>
        <v>Serranidae</v>
      </c>
      <c r="P332" t="str">
        <f>VLOOKUP(J332,[1]Species!$A$2:$D$183,4,FALSE)</f>
        <v>Macrocarnivore</v>
      </c>
      <c r="Q332">
        <f>VLOOKUP(J332,[1]Species!$A$2:$F$183,6,FALSE)</f>
        <v>1.0999999999999999E-2</v>
      </c>
      <c r="R332">
        <f>VLOOKUP(J332,[1]Species!$A$2:$G$174,7, FALSE)</f>
        <v>3.11</v>
      </c>
      <c r="S332">
        <f t="shared" si="10"/>
        <v>28.341490137248961</v>
      </c>
      <c r="T332">
        <f t="shared" si="11"/>
        <v>3.3333333333333333E-2</v>
      </c>
    </row>
    <row r="333" spans="1:20" x14ac:dyDescent="0.2">
      <c r="A333" s="5">
        <v>45064</v>
      </c>
      <c r="B333">
        <v>2023</v>
      </c>
      <c r="C333" s="2" t="s">
        <v>53</v>
      </c>
      <c r="D333">
        <v>18</v>
      </c>
      <c r="E333" t="s">
        <v>79</v>
      </c>
      <c r="F333" t="s">
        <v>110</v>
      </c>
      <c r="G333">
        <v>130</v>
      </c>
      <c r="H333" t="s">
        <v>20</v>
      </c>
      <c r="I333" s="4">
        <v>2</v>
      </c>
      <c r="J333" s="3" t="s">
        <v>63</v>
      </c>
      <c r="K333" s="4">
        <v>20</v>
      </c>
      <c r="L333" s="4">
        <v>2</v>
      </c>
      <c r="M333" s="3" t="str">
        <f>VLOOKUP(J333,[1]Species!$A$2:$K$183,3,FALSE)</f>
        <v>Cephalopholis_cruentata</v>
      </c>
      <c r="N333" t="str">
        <f>VLOOKUP(J333,[1]Species!$A$2:$K$183,2,FALSE)</f>
        <v>grouper</v>
      </c>
      <c r="O333" t="str">
        <f>VLOOKUP(J333,[1]Species!$A$2:$K$183,5,FALSE)</f>
        <v>Serranidae</v>
      </c>
      <c r="P333" t="str">
        <f>VLOOKUP(J333,[1]Species!$A$2:$D$183,4,FALSE)</f>
        <v>Macrocarnivore</v>
      </c>
      <c r="Q333">
        <f>VLOOKUP(J333,[1]Species!$A$2:$F$183,6,FALSE)</f>
        <v>1.0999999999999999E-2</v>
      </c>
      <c r="R333">
        <f>VLOOKUP(J333,[1]Species!$A$2:$G$174,7, FALSE)</f>
        <v>3.11</v>
      </c>
      <c r="S333">
        <f t="shared" si="10"/>
        <v>244.69549136584618</v>
      </c>
      <c r="T333">
        <f t="shared" si="11"/>
        <v>3.3333333333333333E-2</v>
      </c>
    </row>
    <row r="334" spans="1:20" x14ac:dyDescent="0.2">
      <c r="A334" s="5">
        <v>45064</v>
      </c>
      <c r="B334">
        <v>2023</v>
      </c>
      <c r="C334" s="2" t="s">
        <v>53</v>
      </c>
      <c r="D334">
        <v>18</v>
      </c>
      <c r="E334" t="s">
        <v>79</v>
      </c>
      <c r="F334" t="s">
        <v>110</v>
      </c>
      <c r="G334">
        <v>130</v>
      </c>
      <c r="H334" t="s">
        <v>20</v>
      </c>
      <c r="I334" s="4">
        <v>2</v>
      </c>
      <c r="J334" s="3" t="s">
        <v>24</v>
      </c>
      <c r="K334" s="4">
        <v>5</v>
      </c>
      <c r="L334" s="4">
        <v>4</v>
      </c>
      <c r="M334" s="3" t="str">
        <f>VLOOKUP(J334,[1]Species!$A$2:$K$183,3,FALSE)</f>
        <v>Thalassoma_bifasciatum</v>
      </c>
      <c r="N334" t="str">
        <f>VLOOKUP(J334,[1]Species!$A$2:$K$183,2,FALSE)</f>
        <v>wrasse</v>
      </c>
      <c r="O334" t="str">
        <f>VLOOKUP(J334,[1]Species!$A$2:$K$183,5,FALSE)</f>
        <v>Labridae</v>
      </c>
      <c r="P334" t="str">
        <f>VLOOKUP(J334,[1]Species!$A$2:$D$183,4,FALSE)</f>
        <v>Omnivore</v>
      </c>
      <c r="Q334">
        <f>VLOOKUP(J334,[1]Species!$A$2:$F$183,6,FALSE)</f>
        <v>1.0999999999999999E-2</v>
      </c>
      <c r="R334">
        <f>VLOOKUP(J334,[1]Species!$A$2:$G$174,7, FALSE)</f>
        <v>2.97</v>
      </c>
      <c r="S334">
        <f t="shared" si="10"/>
        <v>5.2407517661516367</v>
      </c>
      <c r="T334">
        <f t="shared" si="11"/>
        <v>6.6666666666666666E-2</v>
      </c>
    </row>
    <row r="335" spans="1:20" x14ac:dyDescent="0.2">
      <c r="A335" s="5">
        <v>45064</v>
      </c>
      <c r="B335">
        <v>2023</v>
      </c>
      <c r="C335" s="2" t="s">
        <v>53</v>
      </c>
      <c r="D335">
        <v>18</v>
      </c>
      <c r="E335" t="s">
        <v>79</v>
      </c>
      <c r="F335" t="s">
        <v>110</v>
      </c>
      <c r="G335">
        <v>130</v>
      </c>
      <c r="H335" t="s">
        <v>20</v>
      </c>
      <c r="I335" s="4">
        <v>2</v>
      </c>
      <c r="J335" s="3" t="s">
        <v>24</v>
      </c>
      <c r="K335" s="4">
        <v>20</v>
      </c>
      <c r="L335" s="4">
        <v>2</v>
      </c>
      <c r="M335" s="3" t="str">
        <f>VLOOKUP(J335,[1]Species!$A$2:$K$183,3,FALSE)</f>
        <v>Thalassoma_bifasciatum</v>
      </c>
      <c r="N335" t="str">
        <f>VLOOKUP(J335,[1]Species!$A$2:$K$183,2,FALSE)</f>
        <v>wrasse</v>
      </c>
      <c r="O335" t="str">
        <f>VLOOKUP(J335,[1]Species!$A$2:$K$183,5,FALSE)</f>
        <v>Labridae</v>
      </c>
      <c r="P335" t="str">
        <f>VLOOKUP(J335,[1]Species!$A$2:$D$183,4,FALSE)</f>
        <v>Omnivore</v>
      </c>
      <c r="Q335">
        <f>VLOOKUP(J335,[1]Species!$A$2:$F$183,6,FALSE)</f>
        <v>1.0999999999999999E-2</v>
      </c>
      <c r="R335">
        <f>VLOOKUP(J335,[1]Species!$A$2:$G$174,7, FALSE)</f>
        <v>2.97</v>
      </c>
      <c r="S335">
        <f t="shared" si="10"/>
        <v>160.87248408191289</v>
      </c>
      <c r="T335">
        <f t="shared" si="11"/>
        <v>3.3333333333333333E-2</v>
      </c>
    </row>
    <row r="336" spans="1:20" x14ac:dyDescent="0.2">
      <c r="A336" s="5">
        <v>45064</v>
      </c>
      <c r="B336">
        <v>2023</v>
      </c>
      <c r="C336" s="2" t="s">
        <v>53</v>
      </c>
      <c r="D336">
        <v>18</v>
      </c>
      <c r="E336" t="s">
        <v>79</v>
      </c>
      <c r="F336" t="s">
        <v>110</v>
      </c>
      <c r="G336">
        <v>130</v>
      </c>
      <c r="H336" t="s">
        <v>20</v>
      </c>
      <c r="I336" s="4">
        <v>2</v>
      </c>
      <c r="J336" s="3" t="s">
        <v>61</v>
      </c>
      <c r="K336" s="4">
        <v>30</v>
      </c>
      <c r="L336" s="4">
        <v>3</v>
      </c>
      <c r="M336" s="3" t="str">
        <f>VLOOKUP(J336,[1]Species!$A$2:$K$183,3,FALSE)</f>
        <v>Ocyurus_chrysurus</v>
      </c>
      <c r="N336" t="str">
        <f>VLOOKUP(J336,[1]Species!$A$2:$K$183,2,FALSE)</f>
        <v>snapper</v>
      </c>
      <c r="O336" t="str">
        <f>VLOOKUP(J336,[1]Species!$A$2:$K$183,5,FALSE)</f>
        <v>Lutjanidae</v>
      </c>
      <c r="P336" t="str">
        <f>VLOOKUP(J336,[1]Species!$A$2:$D$183,4,FALSE)</f>
        <v>Macrocarnivore</v>
      </c>
      <c r="Q336">
        <f>VLOOKUP(J336,[1]Species!$A$2:$F$183,6,FALSE)</f>
        <v>2.9499999999999998E-2</v>
      </c>
      <c r="R336">
        <f>VLOOKUP(J336,[1]Species!$A$2:$G$174,7, FALSE)</f>
        <v>2.79</v>
      </c>
      <c r="S336">
        <f t="shared" si="10"/>
        <v>1169.7998770075103</v>
      </c>
      <c r="T336">
        <f t="shared" si="11"/>
        <v>0.05</v>
      </c>
    </row>
    <row r="337" spans="1:20" x14ac:dyDescent="0.2">
      <c r="A337" s="5">
        <v>45064</v>
      </c>
      <c r="B337">
        <v>2023</v>
      </c>
      <c r="C337" s="2" t="s">
        <v>53</v>
      </c>
      <c r="D337">
        <v>18</v>
      </c>
      <c r="E337" t="s">
        <v>79</v>
      </c>
      <c r="F337" t="s">
        <v>110</v>
      </c>
      <c r="G337">
        <v>130</v>
      </c>
      <c r="H337" t="s">
        <v>20</v>
      </c>
      <c r="I337" s="4">
        <v>2</v>
      </c>
      <c r="J337" s="3" t="s">
        <v>56</v>
      </c>
      <c r="K337" s="4">
        <v>5</v>
      </c>
      <c r="L337" s="4">
        <v>6</v>
      </c>
      <c r="M337" s="3" t="str">
        <f>VLOOKUP(J337,[1]Species!$A$2:$K$183,3,FALSE)</f>
        <v>Gramma_loreto</v>
      </c>
      <c r="N337" t="str">
        <f>VLOOKUP(J337,[1]Species!$A$2:$K$183,2,FALSE)</f>
        <v>basslet</v>
      </c>
      <c r="O337" t="str">
        <f>VLOOKUP(J337,[1]Species!$A$2:$K$183,5,FALSE)</f>
        <v>Grammatidae</v>
      </c>
      <c r="P337" t="str">
        <f>VLOOKUP(J337,[1]Species!$A$2:$D$183,4,FALSE)</f>
        <v>Omnivore</v>
      </c>
      <c r="Q337">
        <f>VLOOKUP(J337,[1]Species!$A$2:$F$183,6,FALSE)</f>
        <v>1.1220000000000001E-2</v>
      </c>
      <c r="R337">
        <f>VLOOKUP(J337,[1]Species!$A$2:$G$174,7, FALSE)</f>
        <v>3.04</v>
      </c>
      <c r="S337">
        <f t="shared" si="10"/>
        <v>8.9745549386834096</v>
      </c>
      <c r="T337">
        <f t="shared" si="11"/>
        <v>0.1</v>
      </c>
    </row>
    <row r="338" spans="1:20" x14ac:dyDescent="0.2">
      <c r="A338" s="5">
        <v>45064</v>
      </c>
      <c r="B338">
        <v>2023</v>
      </c>
      <c r="C338" s="2" t="s">
        <v>53</v>
      </c>
      <c r="D338">
        <v>18</v>
      </c>
      <c r="E338" t="s">
        <v>79</v>
      </c>
      <c r="F338" t="s">
        <v>110</v>
      </c>
      <c r="G338">
        <v>130</v>
      </c>
      <c r="H338" t="s">
        <v>20</v>
      </c>
      <c r="I338" s="4">
        <v>2</v>
      </c>
      <c r="J338" s="3" t="s">
        <v>75</v>
      </c>
      <c r="K338" s="4">
        <v>30</v>
      </c>
      <c r="L338" s="4">
        <v>1</v>
      </c>
      <c r="M338" s="3" t="str">
        <f>VLOOKUP(J338,[1]Species!$A$2:$K$183,3,FALSE)</f>
        <v>Sparisoma_viride</v>
      </c>
      <c r="N338" t="str">
        <f>VLOOKUP(J338,[1]Species!$A$2:$K$183,2,FALSE)</f>
        <v>parrotfish</v>
      </c>
      <c r="O338" t="str">
        <f>VLOOKUP(J338,[1]Species!$A$2:$K$183,5,FALSE)</f>
        <v>Scaridae</v>
      </c>
      <c r="P338" t="str">
        <f>VLOOKUP(J338,[1]Species!$A$2:$D$183,4,FALSE)</f>
        <v>Herbivore</v>
      </c>
      <c r="Q338">
        <f>VLOOKUP(J338,[1]Species!$A$2:$F$183,6,FALSE)</f>
        <v>2.5700000000000001E-2</v>
      </c>
      <c r="R338">
        <f>VLOOKUP(J338,[1]Species!$A$2:$G$174,7, FALSE)</f>
        <v>2.93</v>
      </c>
      <c r="S338">
        <f t="shared" si="10"/>
        <v>546.88800707193968</v>
      </c>
      <c r="T338">
        <f t="shared" si="11"/>
        <v>1.6666666666666666E-2</v>
      </c>
    </row>
    <row r="339" spans="1:20" x14ac:dyDescent="0.2">
      <c r="A339" s="5">
        <v>45064</v>
      </c>
      <c r="B339">
        <v>2023</v>
      </c>
      <c r="C339" s="2" t="s">
        <v>53</v>
      </c>
      <c r="D339">
        <v>18</v>
      </c>
      <c r="E339" t="s">
        <v>79</v>
      </c>
      <c r="F339" t="s">
        <v>110</v>
      </c>
      <c r="G339">
        <v>130</v>
      </c>
      <c r="H339" t="s">
        <v>20</v>
      </c>
      <c r="I339" s="4">
        <v>2</v>
      </c>
      <c r="J339" s="3" t="s">
        <v>49</v>
      </c>
      <c r="K339" s="4">
        <v>20</v>
      </c>
      <c r="L339" s="4">
        <v>1</v>
      </c>
      <c r="M339" s="3" t="str">
        <f>VLOOKUP(J339,[1]Species!$A$2:$K$183,3,FALSE)</f>
        <v>Holocanthus_tricolor</v>
      </c>
      <c r="N339" t="str">
        <f>VLOOKUP(J339,[1]Species!$A$2:$K$183,2,FALSE)</f>
        <v>angelfish</v>
      </c>
      <c r="O339" t="str">
        <f>VLOOKUP(J339,[1]Species!$A$2:$K$183,5,FALSE)</f>
        <v>Pomacanthidae</v>
      </c>
      <c r="P339" t="str">
        <f>VLOOKUP(J339,[1]Species!$A$2:$D$183,4,FALSE)</f>
        <v>Invertivore</v>
      </c>
      <c r="Q339">
        <f>VLOOKUP(J339,[1]Species!$A$2:$F$183,6,FALSE)</f>
        <v>3.3099999999999997E-2</v>
      </c>
      <c r="R339">
        <f>VLOOKUP(J339,[1]Species!$A$2:$G$174,7, FALSE)</f>
        <v>2.95</v>
      </c>
      <c r="S339">
        <f t="shared" si="10"/>
        <v>227.96411139104339</v>
      </c>
      <c r="T339">
        <f t="shared" si="11"/>
        <v>1.6666666666666666E-2</v>
      </c>
    </row>
    <row r="340" spans="1:20" x14ac:dyDescent="0.2">
      <c r="A340" s="5">
        <v>45064</v>
      </c>
      <c r="B340">
        <v>2023</v>
      </c>
      <c r="C340" s="2" t="s">
        <v>53</v>
      </c>
      <c r="D340">
        <v>18</v>
      </c>
      <c r="E340" t="s">
        <v>79</v>
      </c>
      <c r="F340" t="s">
        <v>110</v>
      </c>
      <c r="G340">
        <v>130</v>
      </c>
      <c r="H340" t="s">
        <v>20</v>
      </c>
      <c r="I340" s="4">
        <v>2</v>
      </c>
      <c r="J340" s="3" t="s">
        <v>32</v>
      </c>
      <c r="K340" s="4">
        <v>10</v>
      </c>
      <c r="L340" s="4">
        <v>2</v>
      </c>
      <c r="M340" s="3" t="str">
        <f>VLOOKUP(J340,[1]Species!$A$2:$K$183,3,FALSE)</f>
        <v>Sparisoma_aurofrenatum</v>
      </c>
      <c r="N340" t="str">
        <f>VLOOKUP(J340,[1]Species!$A$2:$K$183,2,FALSE)</f>
        <v>parrotfish</v>
      </c>
      <c r="O340" t="str">
        <f>VLOOKUP(J340,[1]Species!$A$2:$K$183,5,FALSE)</f>
        <v>Scaridae</v>
      </c>
      <c r="P340" t="str">
        <f>VLOOKUP(J340,[1]Species!$A$2:$D$183,4,FALSE)</f>
        <v>Herbivore</v>
      </c>
      <c r="Q340">
        <f>VLOOKUP(J340,[1]Species!$A$2:$F$183,6,FALSE)</f>
        <v>1.17E-2</v>
      </c>
      <c r="R340">
        <f>VLOOKUP(J340,[1]Species!$A$2:$G$174,7, FALSE)</f>
        <v>3.15</v>
      </c>
      <c r="S340">
        <f t="shared" si="10"/>
        <v>33.053378544172453</v>
      </c>
      <c r="T340">
        <f t="shared" si="11"/>
        <v>3.3333333333333333E-2</v>
      </c>
    </row>
    <row r="341" spans="1:20" x14ac:dyDescent="0.2">
      <c r="A341" s="5">
        <v>45064</v>
      </c>
      <c r="B341">
        <v>2023</v>
      </c>
      <c r="C341" s="2" t="s">
        <v>53</v>
      </c>
      <c r="D341">
        <v>18</v>
      </c>
      <c r="E341" t="s">
        <v>79</v>
      </c>
      <c r="F341" t="s">
        <v>110</v>
      </c>
      <c r="G341">
        <v>130</v>
      </c>
      <c r="H341" t="s">
        <v>20</v>
      </c>
      <c r="I341" s="4">
        <v>2</v>
      </c>
      <c r="J341" s="3" t="s">
        <v>32</v>
      </c>
      <c r="K341" s="4">
        <v>20</v>
      </c>
      <c r="L341" s="4">
        <v>1</v>
      </c>
      <c r="M341" s="3" t="str">
        <f>VLOOKUP(J341,[1]Species!$A$2:$K$183,3,FALSE)</f>
        <v>Sparisoma_aurofrenatum</v>
      </c>
      <c r="N341" t="str">
        <f>VLOOKUP(J341,[1]Species!$A$2:$K$183,2,FALSE)</f>
        <v>parrotfish</v>
      </c>
      <c r="O341" t="str">
        <f>VLOOKUP(J341,[1]Species!$A$2:$K$183,5,FALSE)</f>
        <v>Scaridae</v>
      </c>
      <c r="P341" t="str">
        <f>VLOOKUP(J341,[1]Species!$A$2:$D$183,4,FALSE)</f>
        <v>Herbivore</v>
      </c>
      <c r="Q341">
        <f>VLOOKUP(J341,[1]Species!$A$2:$F$183,6,FALSE)</f>
        <v>1.17E-2</v>
      </c>
      <c r="R341">
        <f>VLOOKUP(J341,[1]Species!$A$2:$G$174,7, FALSE)</f>
        <v>3.15</v>
      </c>
      <c r="S341">
        <f t="shared" si="10"/>
        <v>146.70007912526424</v>
      </c>
      <c r="T341">
        <f t="shared" si="11"/>
        <v>1.6666666666666666E-2</v>
      </c>
    </row>
    <row r="342" spans="1:20" x14ac:dyDescent="0.2">
      <c r="A342" s="5">
        <v>45064</v>
      </c>
      <c r="B342">
        <v>2023</v>
      </c>
      <c r="C342" s="2" t="s">
        <v>53</v>
      </c>
      <c r="D342">
        <v>18</v>
      </c>
      <c r="E342" t="s">
        <v>79</v>
      </c>
      <c r="F342" t="s">
        <v>110</v>
      </c>
      <c r="G342">
        <v>130</v>
      </c>
      <c r="H342" t="s">
        <v>20</v>
      </c>
      <c r="I342" s="4">
        <v>2</v>
      </c>
      <c r="J342" s="3" t="s">
        <v>36</v>
      </c>
      <c r="K342" s="4">
        <v>30</v>
      </c>
      <c r="L342" s="4">
        <v>20</v>
      </c>
      <c r="M342" s="3" t="str">
        <f>VLOOKUP(J342,[1]Species!$A$2:$K$183,3,FALSE)</f>
        <v>Canthidermis_sufflamen</v>
      </c>
      <c r="N342" t="str">
        <f>VLOOKUP(J342,[1]Species!$A$2:$K$183,2,FALSE)</f>
        <v>triggerfish</v>
      </c>
      <c r="O342" t="str">
        <f>VLOOKUP(J342,[1]Species!$A$2:$K$183,5,FALSE)</f>
        <v>Balistidae</v>
      </c>
      <c r="P342" t="str">
        <f>VLOOKUP(J342,[1]Species!$A$2:$D$183,4,FALSE)</f>
        <v>Planktivore</v>
      </c>
      <c r="Q342">
        <f>VLOOKUP(J342,[1]Species!$A$2:$F$183,6,FALSE)</f>
        <v>4.2700000000000002E-2</v>
      </c>
      <c r="R342">
        <f>VLOOKUP(J342,[1]Species!$A$2:$G$174,7, FALSE)</f>
        <v>2.84</v>
      </c>
      <c r="S342">
        <f t="shared" si="10"/>
        <v>13380.804764899611</v>
      </c>
      <c r="T342">
        <f t="shared" si="11"/>
        <v>0.33333333333333331</v>
      </c>
    </row>
    <row r="343" spans="1:20" x14ac:dyDescent="0.2">
      <c r="A343" s="5">
        <v>45064</v>
      </c>
      <c r="B343">
        <v>2023</v>
      </c>
      <c r="C343" s="2" t="s">
        <v>53</v>
      </c>
      <c r="D343">
        <v>18</v>
      </c>
      <c r="E343" t="s">
        <v>79</v>
      </c>
      <c r="F343" t="s">
        <v>110</v>
      </c>
      <c r="G343">
        <v>130</v>
      </c>
      <c r="H343" t="s">
        <v>20</v>
      </c>
      <c r="I343" s="4">
        <v>2</v>
      </c>
      <c r="J343" s="3" t="s">
        <v>38</v>
      </c>
      <c r="K343" s="4">
        <v>5</v>
      </c>
      <c r="L343" s="4">
        <v>1</v>
      </c>
      <c r="M343" s="3" t="str">
        <f>VLOOKUP(J343,[1]Species!$A$2:$K$183,3,FALSE)</f>
        <v>Bodianus_rufus</v>
      </c>
      <c r="N343" t="str">
        <f>VLOOKUP(J343,[1]Species!$A$2:$K$183,2,FALSE)</f>
        <v>hogfish</v>
      </c>
      <c r="O343" t="str">
        <f>VLOOKUP(J343,[1]Species!$A$2:$K$183,5,FALSE)</f>
        <v>Labridae</v>
      </c>
      <c r="P343" t="str">
        <f>VLOOKUP(J343,[1]Species!$A$2:$D$183,4,FALSE)</f>
        <v>Invertivore</v>
      </c>
      <c r="Q343">
        <f>VLOOKUP(J343,[1]Species!$A$2:$F$183,6,FALSE)</f>
        <v>1.66E-2</v>
      </c>
      <c r="R343">
        <f>VLOOKUP(J343,[1]Species!$A$2:$G$174,7, FALSE)</f>
        <v>3.08</v>
      </c>
      <c r="S343">
        <f t="shared" si="10"/>
        <v>2.3601287831437601</v>
      </c>
      <c r="T343">
        <f t="shared" si="11"/>
        <v>1.6666666666666666E-2</v>
      </c>
    </row>
    <row r="344" spans="1:20" x14ac:dyDescent="0.2">
      <c r="A344" s="5">
        <v>45064</v>
      </c>
      <c r="B344">
        <v>2023</v>
      </c>
      <c r="C344" s="2" t="s">
        <v>53</v>
      </c>
      <c r="D344">
        <v>18</v>
      </c>
      <c r="E344" t="s">
        <v>79</v>
      </c>
      <c r="F344" t="s">
        <v>110</v>
      </c>
      <c r="G344">
        <v>130</v>
      </c>
      <c r="H344" t="s">
        <v>20</v>
      </c>
      <c r="I344" s="4">
        <v>2</v>
      </c>
      <c r="J344" s="3" t="s">
        <v>58</v>
      </c>
      <c r="K344" s="4">
        <v>20</v>
      </c>
      <c r="L344" s="4">
        <v>1</v>
      </c>
      <c r="M344" s="3" t="str">
        <f>VLOOKUP(J344,[1]Species!$A$2:$K$183,3,FALSE)</f>
        <v>Lutjanus_apodus</v>
      </c>
      <c r="N344" t="str">
        <f>VLOOKUP(J344,[1]Species!$A$2:$K$183,2,FALSE)</f>
        <v>snapper</v>
      </c>
      <c r="O344" t="str">
        <f>VLOOKUP(J344,[1]Species!$A$2:$K$183,5,FALSE)</f>
        <v>Lutjanidae</v>
      </c>
      <c r="P344" t="str">
        <f>VLOOKUP(J344,[1]Species!$A$2:$D$183,4,FALSE)</f>
        <v>Macrocarnivore</v>
      </c>
      <c r="Q344">
        <f>VLOOKUP(J344,[1]Species!$A$2:$F$183,6,FALSE)</f>
        <v>1.8200000000000001E-2</v>
      </c>
      <c r="R344">
        <f>VLOOKUP(J344,[1]Species!$A$2:$G$174,7, FALSE)</f>
        <v>3</v>
      </c>
      <c r="S344">
        <f t="shared" si="10"/>
        <v>145.6</v>
      </c>
      <c r="T344">
        <f t="shared" si="11"/>
        <v>1.6666666666666666E-2</v>
      </c>
    </row>
    <row r="345" spans="1:20" x14ac:dyDescent="0.2">
      <c r="A345" s="5">
        <v>45064</v>
      </c>
      <c r="B345">
        <v>2023</v>
      </c>
      <c r="C345" s="2" t="s">
        <v>53</v>
      </c>
      <c r="D345">
        <v>18</v>
      </c>
      <c r="E345" t="s">
        <v>79</v>
      </c>
      <c r="F345" t="s">
        <v>110</v>
      </c>
      <c r="G345">
        <v>130</v>
      </c>
      <c r="H345" t="s">
        <v>20</v>
      </c>
      <c r="I345" s="4">
        <v>2</v>
      </c>
      <c r="J345" s="3" t="s">
        <v>57</v>
      </c>
      <c r="K345" s="4">
        <v>40</v>
      </c>
      <c r="L345" s="4">
        <v>1</v>
      </c>
      <c r="M345" s="3" t="str">
        <f>VLOOKUP(J345,[1]Species!$A$2:$K$183,3,FALSE)</f>
        <v>Pterois_volitans</v>
      </c>
      <c r="N345" t="str">
        <f>VLOOKUP(J345,[1]Species!$A$2:$K$183,2,FALSE)</f>
        <v>scorpionfish</v>
      </c>
      <c r="O345" t="str">
        <f>VLOOKUP(J345,[1]Species!$A$2:$K$183,5,FALSE)</f>
        <v>Scorpaenidae</v>
      </c>
      <c r="P345" t="str">
        <f>VLOOKUP(J345,[1]Species!$A$2:$D$183,4,FALSE)</f>
        <v>Macrocarnivore</v>
      </c>
      <c r="Q345">
        <f>VLOOKUP(J345,[1]Species!$A$2:$F$183,6,FALSE)</f>
        <v>4.8999999999999998E-3</v>
      </c>
      <c r="R345">
        <f>VLOOKUP(J345,[1]Species!$A$2:$G$174,7, FALSE)</f>
        <v>3.26</v>
      </c>
      <c r="S345">
        <f t="shared" si="10"/>
        <v>818.29830531271591</v>
      </c>
      <c r="T345">
        <f t="shared" si="11"/>
        <v>1.6666666666666666E-2</v>
      </c>
    </row>
    <row r="346" spans="1:20" x14ac:dyDescent="0.2">
      <c r="A346" s="5">
        <v>45064</v>
      </c>
      <c r="B346">
        <v>2023</v>
      </c>
      <c r="C346" s="2" t="s">
        <v>53</v>
      </c>
      <c r="D346">
        <v>18</v>
      </c>
      <c r="E346" t="s">
        <v>79</v>
      </c>
      <c r="F346" t="s">
        <v>110</v>
      </c>
      <c r="G346">
        <v>130</v>
      </c>
      <c r="H346" t="s">
        <v>20</v>
      </c>
      <c r="I346" s="4">
        <v>2</v>
      </c>
      <c r="J346" s="3" t="s">
        <v>29</v>
      </c>
      <c r="K346" s="4">
        <v>10</v>
      </c>
      <c r="L346" s="4">
        <v>1</v>
      </c>
      <c r="M346" s="3" t="str">
        <f>VLOOKUP(J346,[1]Species!$A$2:$K$183,3,FALSE)</f>
        <v>Cephalopholis_fulva</v>
      </c>
      <c r="N346" t="str">
        <f>VLOOKUP(J346,[1]Species!$A$2:$K$183,2,FALSE)</f>
        <v>grouper</v>
      </c>
      <c r="O346" t="str">
        <f>VLOOKUP(J346,[1]Species!$A$2:$K$183,5,FALSE)</f>
        <v>Serranidae</v>
      </c>
      <c r="P346" t="str">
        <f>VLOOKUP(J346,[1]Species!$A$2:$D$183,4,FALSE)</f>
        <v>Omnivore</v>
      </c>
      <c r="Q346">
        <f>VLOOKUP(J346,[1]Species!$A$2:$F$183,6,FALSE)</f>
        <v>1.4800000000000001E-2</v>
      </c>
      <c r="R346">
        <f>VLOOKUP(J346,[1]Species!$A$2:$G$174,7, FALSE)</f>
        <v>3.04</v>
      </c>
      <c r="S346">
        <f t="shared" si="10"/>
        <v>16.227877302919158</v>
      </c>
      <c r="T346">
        <f t="shared" si="11"/>
        <v>1.6666666666666666E-2</v>
      </c>
    </row>
    <row r="347" spans="1:20" x14ac:dyDescent="0.2">
      <c r="A347" s="5">
        <v>45064</v>
      </c>
      <c r="B347">
        <v>2023</v>
      </c>
      <c r="C347" s="2" t="s">
        <v>53</v>
      </c>
      <c r="D347">
        <v>18</v>
      </c>
      <c r="E347" t="s">
        <v>79</v>
      </c>
      <c r="F347" t="s">
        <v>110</v>
      </c>
      <c r="G347">
        <v>130</v>
      </c>
      <c r="H347" t="s">
        <v>20</v>
      </c>
      <c r="I347" s="4">
        <v>3</v>
      </c>
      <c r="J347" s="3" t="s">
        <v>21</v>
      </c>
      <c r="K347" s="4">
        <v>5</v>
      </c>
      <c r="L347" s="4">
        <v>35</v>
      </c>
      <c r="M347" s="3" t="str">
        <f>VLOOKUP(J347,[1]Species!$A$2:$K$183,3,FALSE)</f>
        <v>Stegastes_partitus</v>
      </c>
      <c r="N347" t="str">
        <f>VLOOKUP(J347,[1]Species!$A$2:$K$183,2,FALSE)</f>
        <v>damselfish</v>
      </c>
      <c r="O347" t="str">
        <f>VLOOKUP(J347,[1]Species!$A$2:$K$183,5,FALSE)</f>
        <v>Pomacentridae</v>
      </c>
      <c r="P347" t="str">
        <f>VLOOKUP(J347,[1]Species!$A$2:$D$183,4,FALSE)</f>
        <v>Omnivore</v>
      </c>
      <c r="Q347">
        <f>VLOOKUP(J347,[1]Species!$A$2:$F$183,6,FALSE)</f>
        <v>1.4789999999999999E-2</v>
      </c>
      <c r="R347">
        <f>VLOOKUP(J347,[1]Species!$A$2:$G$174,7, FALSE)</f>
        <v>3.01</v>
      </c>
      <c r="S347">
        <f t="shared" si="10"/>
        <v>65.756082458691324</v>
      </c>
      <c r="T347">
        <f t="shared" si="11"/>
        <v>0.58333333333333337</v>
      </c>
    </row>
    <row r="348" spans="1:20" x14ac:dyDescent="0.2">
      <c r="A348" s="5">
        <v>45064</v>
      </c>
      <c r="B348">
        <v>2023</v>
      </c>
      <c r="C348" s="2" t="s">
        <v>53</v>
      </c>
      <c r="D348">
        <v>18</v>
      </c>
      <c r="E348" t="s">
        <v>79</v>
      </c>
      <c r="F348" t="s">
        <v>110</v>
      </c>
      <c r="G348">
        <v>130</v>
      </c>
      <c r="H348" t="s">
        <v>20</v>
      </c>
      <c r="I348" s="4">
        <v>3</v>
      </c>
      <c r="J348" s="3" t="s">
        <v>21</v>
      </c>
      <c r="K348" s="4">
        <v>10</v>
      </c>
      <c r="L348" s="4">
        <v>12</v>
      </c>
      <c r="M348" s="3" t="str">
        <f>VLOOKUP(J348,[1]Species!$A$2:$K$183,3,FALSE)</f>
        <v>Stegastes_partitus</v>
      </c>
      <c r="N348" t="str">
        <f>VLOOKUP(J348,[1]Species!$A$2:$K$183,2,FALSE)</f>
        <v>damselfish</v>
      </c>
      <c r="O348" t="str">
        <f>VLOOKUP(J348,[1]Species!$A$2:$K$183,5,FALSE)</f>
        <v>Pomacentridae</v>
      </c>
      <c r="P348" t="str">
        <f>VLOOKUP(J348,[1]Species!$A$2:$D$183,4,FALSE)</f>
        <v>Omnivore</v>
      </c>
      <c r="Q348">
        <f>VLOOKUP(J348,[1]Species!$A$2:$F$183,6,FALSE)</f>
        <v>1.4789999999999999E-2</v>
      </c>
      <c r="R348">
        <f>VLOOKUP(J348,[1]Species!$A$2:$G$174,7, FALSE)</f>
        <v>3.01</v>
      </c>
      <c r="S348">
        <f t="shared" si="10"/>
        <v>181.61404026998832</v>
      </c>
      <c r="T348">
        <f t="shared" si="11"/>
        <v>0.2</v>
      </c>
    </row>
    <row r="349" spans="1:20" x14ac:dyDescent="0.2">
      <c r="A349" s="5">
        <v>45064</v>
      </c>
      <c r="B349">
        <v>2023</v>
      </c>
      <c r="C349" s="2" t="s">
        <v>53</v>
      </c>
      <c r="D349">
        <v>18</v>
      </c>
      <c r="E349" t="s">
        <v>79</v>
      </c>
      <c r="F349" t="s">
        <v>110</v>
      </c>
      <c r="G349">
        <v>130</v>
      </c>
      <c r="H349" t="s">
        <v>20</v>
      </c>
      <c r="I349" s="4">
        <v>3</v>
      </c>
      <c r="J349" s="3" t="s">
        <v>34</v>
      </c>
      <c r="K349" s="4">
        <v>5</v>
      </c>
      <c r="L349" s="4">
        <v>10</v>
      </c>
      <c r="M349" s="3" t="str">
        <f>VLOOKUP(J349,[1]Species!$A$2:$K$183,3,FALSE)</f>
        <v>Halochoeres_garnoti</v>
      </c>
      <c r="N349" t="str">
        <f>VLOOKUP(J349,[1]Species!$A$2:$K$183,2,FALSE)</f>
        <v>wrasse</v>
      </c>
      <c r="O349" t="str">
        <f>VLOOKUP(J349,[1]Species!$A$2:$K$183,5,FALSE)</f>
        <v>Labridae</v>
      </c>
      <c r="P349" t="str">
        <f>VLOOKUP(J349,[1]Species!$A$2:$D$183,4,FALSE)</f>
        <v>Invertivore</v>
      </c>
      <c r="Q349">
        <f>VLOOKUP(J349,[1]Species!$A$2:$F$183,6,FALSE)</f>
        <v>0.01</v>
      </c>
      <c r="R349">
        <f>VLOOKUP(J349,[1]Species!$A$2:$G$174,7, FALSE)</f>
        <v>3.14</v>
      </c>
      <c r="S349">
        <f t="shared" si="10"/>
        <v>15.659064522818875</v>
      </c>
      <c r="T349">
        <f t="shared" si="11"/>
        <v>0.16666666666666666</v>
      </c>
    </row>
    <row r="350" spans="1:20" x14ac:dyDescent="0.2">
      <c r="A350" s="5">
        <v>45064</v>
      </c>
      <c r="B350">
        <v>2023</v>
      </c>
      <c r="C350" s="2" t="s">
        <v>53</v>
      </c>
      <c r="D350">
        <v>18</v>
      </c>
      <c r="E350" t="s">
        <v>79</v>
      </c>
      <c r="F350" t="s">
        <v>110</v>
      </c>
      <c r="G350">
        <v>130</v>
      </c>
      <c r="H350" t="s">
        <v>20</v>
      </c>
      <c r="I350" s="4">
        <v>3</v>
      </c>
      <c r="J350" s="3" t="s">
        <v>34</v>
      </c>
      <c r="K350" s="4">
        <v>10</v>
      </c>
      <c r="L350" s="4">
        <v>4</v>
      </c>
      <c r="M350" s="3" t="str">
        <f>VLOOKUP(J350,[1]Species!$A$2:$K$183,3,FALSE)</f>
        <v>Halochoeres_garnoti</v>
      </c>
      <c r="N350" t="str">
        <f>VLOOKUP(J350,[1]Species!$A$2:$K$183,2,FALSE)</f>
        <v>wrasse</v>
      </c>
      <c r="O350" t="str">
        <f>VLOOKUP(J350,[1]Species!$A$2:$K$183,5,FALSE)</f>
        <v>Labridae</v>
      </c>
      <c r="P350" t="str">
        <f>VLOOKUP(J350,[1]Species!$A$2:$D$183,4,FALSE)</f>
        <v>Invertivore</v>
      </c>
      <c r="Q350">
        <f>VLOOKUP(J350,[1]Species!$A$2:$F$183,6,FALSE)</f>
        <v>0.01</v>
      </c>
      <c r="R350">
        <f>VLOOKUP(J350,[1]Species!$A$2:$G$174,7, FALSE)</f>
        <v>3.14</v>
      </c>
      <c r="S350">
        <f t="shared" si="10"/>
        <v>55.215370584115455</v>
      </c>
      <c r="T350">
        <f t="shared" si="11"/>
        <v>6.6666666666666666E-2</v>
      </c>
    </row>
    <row r="351" spans="1:20" x14ac:dyDescent="0.2">
      <c r="A351" s="5">
        <v>45064</v>
      </c>
      <c r="B351">
        <v>2023</v>
      </c>
      <c r="C351" s="2" t="s">
        <v>53</v>
      </c>
      <c r="D351">
        <v>18</v>
      </c>
      <c r="E351" t="s">
        <v>79</v>
      </c>
      <c r="F351" t="s">
        <v>110</v>
      </c>
      <c r="G351">
        <v>130</v>
      </c>
      <c r="H351" t="s">
        <v>20</v>
      </c>
      <c r="I351" s="4">
        <v>3</v>
      </c>
      <c r="J351" s="3" t="s">
        <v>57</v>
      </c>
      <c r="K351" s="4">
        <v>40</v>
      </c>
      <c r="L351" s="4">
        <v>2</v>
      </c>
      <c r="M351" s="3" t="str">
        <f>VLOOKUP(J351,[1]Species!$A$2:$K$183,3,FALSE)</f>
        <v>Pterois_volitans</v>
      </c>
      <c r="N351" t="str">
        <f>VLOOKUP(J351,[1]Species!$A$2:$K$183,2,FALSE)</f>
        <v>scorpionfish</v>
      </c>
      <c r="O351" t="str">
        <f>VLOOKUP(J351,[1]Species!$A$2:$K$183,5,FALSE)</f>
        <v>Scorpaenidae</v>
      </c>
      <c r="P351" t="str">
        <f>VLOOKUP(J351,[1]Species!$A$2:$D$183,4,FALSE)</f>
        <v>Macrocarnivore</v>
      </c>
      <c r="Q351">
        <f>VLOOKUP(J351,[1]Species!$A$2:$F$183,6,FALSE)</f>
        <v>4.8999999999999998E-3</v>
      </c>
      <c r="R351">
        <f>VLOOKUP(J351,[1]Species!$A$2:$G$174,7, FALSE)</f>
        <v>3.26</v>
      </c>
      <c r="S351">
        <f t="shared" si="10"/>
        <v>1636.5966106254318</v>
      </c>
      <c r="T351">
        <f t="shared" si="11"/>
        <v>3.3333333333333333E-2</v>
      </c>
    </row>
    <row r="352" spans="1:20" x14ac:dyDescent="0.2">
      <c r="A352" s="5">
        <v>45064</v>
      </c>
      <c r="B352">
        <v>2023</v>
      </c>
      <c r="C352" s="2" t="s">
        <v>53</v>
      </c>
      <c r="D352">
        <v>18</v>
      </c>
      <c r="E352" t="s">
        <v>79</v>
      </c>
      <c r="F352" t="s">
        <v>110</v>
      </c>
      <c r="G352">
        <v>130</v>
      </c>
      <c r="H352" t="s">
        <v>20</v>
      </c>
      <c r="I352" s="4">
        <v>3</v>
      </c>
      <c r="J352" s="3" t="s">
        <v>81</v>
      </c>
      <c r="K352" s="4">
        <v>30</v>
      </c>
      <c r="L352" s="4">
        <v>3</v>
      </c>
      <c r="M352" s="3" t="str">
        <f>VLOOKUP(J352,[1]Species!$A$2:$K$183,3,FALSE)</f>
        <v>Kyphosus_sectatrix</v>
      </c>
      <c r="N352" t="str">
        <f>VLOOKUP(J352,[1]Species!$A$2:$K$183,2,FALSE)</f>
        <v>chub</v>
      </c>
      <c r="O352" t="str">
        <f>VLOOKUP(J352,[1]Species!$A$2:$K$183,5,FALSE)</f>
        <v>Kyphosidae</v>
      </c>
      <c r="P352" t="str">
        <f>VLOOKUP(J352,[1]Species!$A$2:$D$183,4,FALSE)</f>
        <v>Omnivore</v>
      </c>
      <c r="Q352">
        <f>VLOOKUP(J352,[1]Species!$A$2:$F$183,6,FALSE)</f>
        <v>1.38E-2</v>
      </c>
      <c r="R352">
        <f>VLOOKUP(J352,[1]Species!$A$2:$G$174,7, FALSE)</f>
        <v>3.03</v>
      </c>
      <c r="S352">
        <f t="shared" si="10"/>
        <v>1237.8777102609529</v>
      </c>
      <c r="T352">
        <f t="shared" si="11"/>
        <v>0.05</v>
      </c>
    </row>
    <row r="353" spans="1:20" x14ac:dyDescent="0.2">
      <c r="A353" s="5">
        <v>45064</v>
      </c>
      <c r="B353">
        <v>2023</v>
      </c>
      <c r="C353" s="2" t="s">
        <v>53</v>
      </c>
      <c r="D353">
        <v>18</v>
      </c>
      <c r="E353" t="s">
        <v>79</v>
      </c>
      <c r="F353" t="s">
        <v>110</v>
      </c>
      <c r="G353">
        <v>130</v>
      </c>
      <c r="H353" t="s">
        <v>20</v>
      </c>
      <c r="I353" s="4">
        <v>3</v>
      </c>
      <c r="J353" s="3" t="s">
        <v>25</v>
      </c>
      <c r="K353" s="4">
        <v>5</v>
      </c>
      <c r="L353" s="4">
        <v>45</v>
      </c>
      <c r="M353" s="3" t="str">
        <f>VLOOKUP(J353,[1]Species!$A$2:$K$183,3,FALSE)</f>
        <v>Chromis_cyanea</v>
      </c>
      <c r="N353" t="str">
        <f>VLOOKUP(J353,[1]Species!$A$2:$K$183,2,FALSE)</f>
        <v>chromis</v>
      </c>
      <c r="O353" t="str">
        <f>VLOOKUP(J353,[1]Species!$A$2:$K$183,5,FALSE)</f>
        <v>Pomacentridae</v>
      </c>
      <c r="P353" t="str">
        <f>VLOOKUP(J353,[1]Species!$A$2:$D$183,4,FALSE)</f>
        <v>Planktivore</v>
      </c>
      <c r="Q353">
        <f>VLOOKUP(J353,[1]Species!$A$2:$F$183,6,FALSE)</f>
        <v>1.4789999999999999E-2</v>
      </c>
      <c r="R353">
        <f>VLOOKUP(J353,[1]Species!$A$2:$G$174,7, FALSE)</f>
        <v>2.99</v>
      </c>
      <c r="S353">
        <f t="shared" si="10"/>
        <v>81.865515472568646</v>
      </c>
      <c r="T353">
        <f t="shared" si="11"/>
        <v>0.75</v>
      </c>
    </row>
    <row r="354" spans="1:20" x14ac:dyDescent="0.2">
      <c r="A354" s="5">
        <v>45064</v>
      </c>
      <c r="B354">
        <v>2023</v>
      </c>
      <c r="C354" s="2" t="s">
        <v>53</v>
      </c>
      <c r="D354">
        <v>18</v>
      </c>
      <c r="E354" t="s">
        <v>79</v>
      </c>
      <c r="F354" t="s">
        <v>110</v>
      </c>
      <c r="G354">
        <v>130</v>
      </c>
      <c r="H354" t="s">
        <v>20</v>
      </c>
      <c r="I354" s="4">
        <v>3</v>
      </c>
      <c r="J354" s="3" t="s">
        <v>25</v>
      </c>
      <c r="K354" s="4">
        <v>10</v>
      </c>
      <c r="L354" s="4">
        <v>20</v>
      </c>
      <c r="M354" s="3" t="str">
        <f>VLOOKUP(J354,[1]Species!$A$2:$K$183,3,FALSE)</f>
        <v>Chromis_cyanea</v>
      </c>
      <c r="N354" t="str">
        <f>VLOOKUP(J354,[1]Species!$A$2:$K$183,2,FALSE)</f>
        <v>chromis</v>
      </c>
      <c r="O354" t="str">
        <f>VLOOKUP(J354,[1]Species!$A$2:$K$183,5,FALSE)</f>
        <v>Pomacentridae</v>
      </c>
      <c r="P354" t="str">
        <f>VLOOKUP(J354,[1]Species!$A$2:$D$183,4,FALSE)</f>
        <v>Planktivore</v>
      </c>
      <c r="Q354">
        <f>VLOOKUP(J354,[1]Species!$A$2:$F$183,6,FALSE)</f>
        <v>1.4789999999999999E-2</v>
      </c>
      <c r="R354">
        <f>VLOOKUP(J354,[1]Species!$A$2:$G$174,7, FALSE)</f>
        <v>2.99</v>
      </c>
      <c r="S354">
        <f t="shared" si="10"/>
        <v>289.06676995872897</v>
      </c>
      <c r="T354">
        <f t="shared" si="11"/>
        <v>0.33333333333333331</v>
      </c>
    </row>
    <row r="355" spans="1:20" x14ac:dyDescent="0.2">
      <c r="A355" s="5">
        <v>45064</v>
      </c>
      <c r="B355">
        <v>2023</v>
      </c>
      <c r="C355" s="2" t="s">
        <v>53</v>
      </c>
      <c r="D355">
        <v>18</v>
      </c>
      <c r="E355" t="s">
        <v>79</v>
      </c>
      <c r="F355" t="s">
        <v>110</v>
      </c>
      <c r="G355">
        <v>130</v>
      </c>
      <c r="H355" t="s">
        <v>20</v>
      </c>
      <c r="I355" s="4">
        <v>3</v>
      </c>
      <c r="J355" s="3" t="s">
        <v>27</v>
      </c>
      <c r="K355" s="4">
        <v>20</v>
      </c>
      <c r="L355" s="4">
        <v>20</v>
      </c>
      <c r="M355" s="3" t="str">
        <f>VLOOKUP(J355,[1]Species!$A$2:$K$183,3,FALSE)</f>
        <v>Caranx_ruber</v>
      </c>
      <c r="N355" t="str">
        <f>VLOOKUP(J355,[1]Species!$A$2:$K$183,2,FALSE)</f>
        <v>jack</v>
      </c>
      <c r="O355" t="str">
        <f>VLOOKUP(J355,[1]Species!$A$2:$K$183,5,FALSE)</f>
        <v>Carangidae</v>
      </c>
      <c r="P355" t="str">
        <f>VLOOKUP(J355,[1]Species!$A$2:$D$183,4,FALSE)</f>
        <v>Invertivore</v>
      </c>
      <c r="Q355">
        <f>VLOOKUP(J355,[1]Species!$A$2:$F$183,6,FALSE)</f>
        <v>1.5800000000000002E-2</v>
      </c>
      <c r="R355">
        <f>VLOOKUP(J355,[1]Species!$A$2:$G$174,7, FALSE)</f>
        <v>2.99</v>
      </c>
      <c r="S355">
        <f t="shared" si="10"/>
        <v>2453.3910105934051</v>
      </c>
      <c r="T355">
        <f t="shared" si="11"/>
        <v>0.33333333333333331</v>
      </c>
    </row>
    <row r="356" spans="1:20" x14ac:dyDescent="0.2">
      <c r="A356" s="5">
        <v>45064</v>
      </c>
      <c r="B356">
        <v>2023</v>
      </c>
      <c r="C356" s="2" t="s">
        <v>53</v>
      </c>
      <c r="D356">
        <v>18</v>
      </c>
      <c r="E356" t="s">
        <v>79</v>
      </c>
      <c r="F356" t="s">
        <v>110</v>
      </c>
      <c r="G356">
        <v>130</v>
      </c>
      <c r="H356" t="s">
        <v>20</v>
      </c>
      <c r="I356" s="4">
        <v>3</v>
      </c>
      <c r="J356" s="3" t="s">
        <v>27</v>
      </c>
      <c r="K356" s="4">
        <v>30</v>
      </c>
      <c r="L356" s="4">
        <v>1</v>
      </c>
      <c r="M356" s="3" t="str">
        <f>VLOOKUP(J356,[1]Species!$A$2:$K$183,3,FALSE)</f>
        <v>Caranx_ruber</v>
      </c>
      <c r="N356" t="str">
        <f>VLOOKUP(J356,[1]Species!$A$2:$K$183,2,FALSE)</f>
        <v>jack</v>
      </c>
      <c r="O356" t="str">
        <f>VLOOKUP(J356,[1]Species!$A$2:$K$183,5,FALSE)</f>
        <v>Carangidae</v>
      </c>
      <c r="P356" t="str">
        <f>VLOOKUP(J356,[1]Species!$A$2:$D$183,4,FALSE)</f>
        <v>Invertivore</v>
      </c>
      <c r="Q356">
        <f>VLOOKUP(J356,[1]Species!$A$2:$F$183,6,FALSE)</f>
        <v>1.5800000000000002E-2</v>
      </c>
      <c r="R356">
        <f>VLOOKUP(J356,[1]Species!$A$2:$G$174,7, FALSE)</f>
        <v>2.99</v>
      </c>
      <c r="S356">
        <f t="shared" si="10"/>
        <v>412.33446663151204</v>
      </c>
      <c r="T356">
        <f t="shared" si="11"/>
        <v>1.6666666666666666E-2</v>
      </c>
    </row>
    <row r="357" spans="1:20" x14ac:dyDescent="0.2">
      <c r="A357" s="5">
        <v>45064</v>
      </c>
      <c r="B357">
        <v>2023</v>
      </c>
      <c r="C357" s="2" t="s">
        <v>53</v>
      </c>
      <c r="D357">
        <v>18</v>
      </c>
      <c r="E357" t="s">
        <v>79</v>
      </c>
      <c r="F357" t="s">
        <v>110</v>
      </c>
      <c r="G357">
        <v>130</v>
      </c>
      <c r="H357" t="s">
        <v>20</v>
      </c>
      <c r="I357" s="4">
        <v>3</v>
      </c>
      <c r="J357" s="3" t="s">
        <v>37</v>
      </c>
      <c r="K357" s="4">
        <v>30</v>
      </c>
      <c r="L357" s="4">
        <v>12</v>
      </c>
      <c r="M357" s="3" t="str">
        <f>VLOOKUP(J357,[1]Species!$A$2:$K$183,3,FALSE)</f>
        <v>Melichthys_niger</v>
      </c>
      <c r="N357" t="str">
        <f>VLOOKUP(J357,[1]Species!$A$2:$K$183,2,FALSE)</f>
        <v>triggerfish</v>
      </c>
      <c r="O357" t="str">
        <f>VLOOKUP(J357,[1]Species!$A$2:$K$183,5,FALSE)</f>
        <v>Balistidae</v>
      </c>
      <c r="P357" t="str">
        <f>VLOOKUP(J357,[1]Species!$A$2:$D$183,4,FALSE)</f>
        <v>Planktivore</v>
      </c>
      <c r="Q357">
        <f>VLOOKUP(J357,[1]Species!$A$2:$F$183,6,FALSE)</f>
        <v>2.5700000000000001E-2</v>
      </c>
      <c r="R357">
        <f>VLOOKUP(J357,[1]Species!$A$2:$G$174,7, FALSE)</f>
        <v>2.94</v>
      </c>
      <c r="S357">
        <f t="shared" si="10"/>
        <v>6789.7042628371837</v>
      </c>
      <c r="T357">
        <f t="shared" si="11"/>
        <v>0.2</v>
      </c>
    </row>
    <row r="358" spans="1:20" x14ac:dyDescent="0.2">
      <c r="A358" s="5">
        <v>45064</v>
      </c>
      <c r="B358">
        <v>2023</v>
      </c>
      <c r="C358" s="2" t="s">
        <v>53</v>
      </c>
      <c r="D358">
        <v>18</v>
      </c>
      <c r="E358" t="s">
        <v>79</v>
      </c>
      <c r="F358" t="s">
        <v>110</v>
      </c>
      <c r="G358">
        <v>130</v>
      </c>
      <c r="H358" t="s">
        <v>20</v>
      </c>
      <c r="I358" s="4">
        <v>3</v>
      </c>
      <c r="J358" s="3" t="s">
        <v>66</v>
      </c>
      <c r="K358" s="4">
        <v>20</v>
      </c>
      <c r="L358" s="4">
        <v>2</v>
      </c>
      <c r="M358" s="3" t="str">
        <f>VLOOKUP(J358,[1]Species!$A$2:$K$183,3,FALSE)</f>
        <v>Caranx_latus</v>
      </c>
      <c r="N358" t="str">
        <f>VLOOKUP(J358,[1]Species!$A$2:$K$183,2,FALSE)</f>
        <v>jack</v>
      </c>
      <c r="O358" t="str">
        <f>VLOOKUP(J358,[1]Species!$A$2:$K$183,5,FALSE)</f>
        <v>Carangidae</v>
      </c>
      <c r="P358" t="str">
        <f>VLOOKUP(J358,[1]Species!$A$2:$D$183,4,FALSE)</f>
        <v>Macrocarnivore</v>
      </c>
      <c r="Q358">
        <f>VLOOKUP(J358,[1]Species!$A$2:$F$183,6,FALSE)</f>
        <v>2.5700000000000001E-2</v>
      </c>
      <c r="R358">
        <f>VLOOKUP(J358,[1]Species!$A$2:$G$174,7, FALSE)</f>
        <v>2.86</v>
      </c>
      <c r="S358">
        <f t="shared" si="10"/>
        <v>270.33912674582109</v>
      </c>
      <c r="T358">
        <f t="shared" si="11"/>
        <v>3.3333333333333333E-2</v>
      </c>
    </row>
    <row r="359" spans="1:20" x14ac:dyDescent="0.2">
      <c r="A359" s="5">
        <v>45064</v>
      </c>
      <c r="B359">
        <v>2023</v>
      </c>
      <c r="C359" s="2" t="s">
        <v>53</v>
      </c>
      <c r="D359">
        <v>18</v>
      </c>
      <c r="E359" t="s">
        <v>79</v>
      </c>
      <c r="F359" t="s">
        <v>110</v>
      </c>
      <c r="G359">
        <v>130</v>
      </c>
      <c r="H359" t="s">
        <v>20</v>
      </c>
      <c r="I359" s="4">
        <v>3</v>
      </c>
      <c r="J359" s="3" t="s">
        <v>66</v>
      </c>
      <c r="K359" s="4">
        <v>30</v>
      </c>
      <c r="L359" s="4">
        <v>12</v>
      </c>
      <c r="M359" s="3" t="str">
        <f>VLOOKUP(J359,[1]Species!$A$2:$K$183,3,FALSE)</f>
        <v>Caranx_latus</v>
      </c>
      <c r="N359" t="str">
        <f>VLOOKUP(J359,[1]Species!$A$2:$K$183,2,FALSE)</f>
        <v>jack</v>
      </c>
      <c r="O359" t="str">
        <f>VLOOKUP(J359,[1]Species!$A$2:$K$183,5,FALSE)</f>
        <v>Carangidae</v>
      </c>
      <c r="P359" t="str">
        <f>VLOOKUP(J359,[1]Species!$A$2:$D$183,4,FALSE)</f>
        <v>Macrocarnivore</v>
      </c>
      <c r="Q359">
        <f>VLOOKUP(J359,[1]Species!$A$2:$F$183,6,FALSE)</f>
        <v>2.5700000000000001E-2</v>
      </c>
      <c r="R359">
        <f>VLOOKUP(J359,[1]Species!$A$2:$G$174,7, FALSE)</f>
        <v>2.86</v>
      </c>
      <c r="S359">
        <f t="shared" si="10"/>
        <v>5172.2696459855933</v>
      </c>
      <c r="T359">
        <f t="shared" si="11"/>
        <v>0.2</v>
      </c>
    </row>
    <row r="360" spans="1:20" x14ac:dyDescent="0.2">
      <c r="A360" s="5">
        <v>45064</v>
      </c>
      <c r="B360">
        <v>2023</v>
      </c>
      <c r="C360" s="2" t="s">
        <v>53</v>
      </c>
      <c r="D360">
        <v>18</v>
      </c>
      <c r="E360" t="s">
        <v>79</v>
      </c>
      <c r="F360" t="s">
        <v>110</v>
      </c>
      <c r="G360">
        <v>130</v>
      </c>
      <c r="H360" t="s">
        <v>20</v>
      </c>
      <c r="I360" s="4">
        <v>3</v>
      </c>
      <c r="J360" s="3" t="s">
        <v>42</v>
      </c>
      <c r="K360" s="4">
        <v>5</v>
      </c>
      <c r="L360" s="4">
        <v>57</v>
      </c>
      <c r="M360" s="3" t="str">
        <f>VLOOKUP(J360,[1]Species!$A$2:$K$183,3,FALSE)</f>
        <v>Chromis_insolata</v>
      </c>
      <c r="N360" t="str">
        <f>VLOOKUP(J360,[1]Species!$A$2:$K$183,2,FALSE)</f>
        <v>damselfish</v>
      </c>
      <c r="O360" t="str">
        <f>VLOOKUP(J360,[1]Species!$A$2:$K$183,5,FALSE)</f>
        <v>Pomacentridae</v>
      </c>
      <c r="P360" t="str">
        <f>VLOOKUP(J360,[1]Species!$A$2:$D$183,4,FALSE)</f>
        <v>Planktivore</v>
      </c>
      <c r="Q360">
        <f>VLOOKUP(J360,[1]Species!$A$2:$F$183,6,FALSE)</f>
        <v>1.259E-2</v>
      </c>
      <c r="R360">
        <f>VLOOKUP(J360,[1]Species!$A$2:$G$174,7, FALSE)</f>
        <v>3.03</v>
      </c>
      <c r="S360">
        <f t="shared" si="10"/>
        <v>94.141193289582006</v>
      </c>
      <c r="T360">
        <f t="shared" si="11"/>
        <v>0.95</v>
      </c>
    </row>
    <row r="361" spans="1:20" x14ac:dyDescent="0.2">
      <c r="A361" s="5">
        <v>45064</v>
      </c>
      <c r="B361">
        <v>2023</v>
      </c>
      <c r="C361" s="2" t="s">
        <v>53</v>
      </c>
      <c r="D361">
        <v>18</v>
      </c>
      <c r="E361" t="s">
        <v>79</v>
      </c>
      <c r="F361" t="s">
        <v>110</v>
      </c>
      <c r="G361">
        <v>130</v>
      </c>
      <c r="H361" t="s">
        <v>20</v>
      </c>
      <c r="I361" s="4">
        <v>3</v>
      </c>
      <c r="J361" s="3" t="s">
        <v>29</v>
      </c>
      <c r="K361" s="4">
        <v>20</v>
      </c>
      <c r="L361" s="4">
        <v>1</v>
      </c>
      <c r="M361" s="3" t="str">
        <f>VLOOKUP(J361,[1]Species!$A$2:$K$183,3,FALSE)</f>
        <v>Cephalopholis_fulva</v>
      </c>
      <c r="N361" t="str">
        <f>VLOOKUP(J361,[1]Species!$A$2:$K$183,2,FALSE)</f>
        <v>grouper</v>
      </c>
      <c r="O361" t="str">
        <f>VLOOKUP(J361,[1]Species!$A$2:$K$183,5,FALSE)</f>
        <v>Serranidae</v>
      </c>
      <c r="P361" t="str">
        <f>VLOOKUP(J361,[1]Species!$A$2:$D$183,4,FALSE)</f>
        <v>Omnivore</v>
      </c>
      <c r="Q361">
        <f>VLOOKUP(J361,[1]Species!$A$2:$F$183,6,FALSE)</f>
        <v>1.4800000000000001E-2</v>
      </c>
      <c r="R361">
        <f>VLOOKUP(J361,[1]Species!$A$2:$G$174,7, FALSE)</f>
        <v>3.04</v>
      </c>
      <c r="S361">
        <f t="shared" si="10"/>
        <v>133.47284025927445</v>
      </c>
      <c r="T361">
        <f t="shared" si="11"/>
        <v>1.6666666666666666E-2</v>
      </c>
    </row>
    <row r="362" spans="1:20" x14ac:dyDescent="0.2">
      <c r="A362" s="5">
        <v>45064</v>
      </c>
      <c r="B362">
        <v>2023</v>
      </c>
      <c r="C362" s="2" t="s">
        <v>53</v>
      </c>
      <c r="D362">
        <v>18</v>
      </c>
      <c r="E362" t="s">
        <v>79</v>
      </c>
      <c r="F362" t="s">
        <v>110</v>
      </c>
      <c r="G362">
        <v>130</v>
      </c>
      <c r="H362" t="s">
        <v>20</v>
      </c>
      <c r="I362" s="4">
        <v>3</v>
      </c>
      <c r="J362" s="3" t="s">
        <v>29</v>
      </c>
      <c r="K362" s="4">
        <v>30</v>
      </c>
      <c r="L362" s="4">
        <v>2</v>
      </c>
      <c r="M362" s="3" t="str">
        <f>VLOOKUP(J362,[1]Species!$A$2:$K$183,3,FALSE)</f>
        <v>Cephalopholis_fulva</v>
      </c>
      <c r="N362" t="str">
        <f>VLOOKUP(J362,[1]Species!$A$2:$K$183,2,FALSE)</f>
        <v>grouper</v>
      </c>
      <c r="O362" t="str">
        <f>VLOOKUP(J362,[1]Species!$A$2:$K$183,5,FALSE)</f>
        <v>Serranidae</v>
      </c>
      <c r="P362" t="str">
        <f>VLOOKUP(J362,[1]Species!$A$2:$D$183,4,FALSE)</f>
        <v>Omnivore</v>
      </c>
      <c r="Q362">
        <f>VLOOKUP(J362,[1]Species!$A$2:$F$183,6,FALSE)</f>
        <v>1.4800000000000001E-2</v>
      </c>
      <c r="R362">
        <f>VLOOKUP(J362,[1]Species!$A$2:$G$174,7, FALSE)</f>
        <v>3.04</v>
      </c>
      <c r="S362">
        <f t="shared" si="10"/>
        <v>915.67282470472685</v>
      </c>
      <c r="T362">
        <f t="shared" si="11"/>
        <v>3.3333333333333333E-2</v>
      </c>
    </row>
    <row r="363" spans="1:20" x14ac:dyDescent="0.2">
      <c r="A363" s="5">
        <v>45064</v>
      </c>
      <c r="B363">
        <v>2023</v>
      </c>
      <c r="C363" s="2" t="s">
        <v>53</v>
      </c>
      <c r="D363">
        <v>18</v>
      </c>
      <c r="E363" t="s">
        <v>79</v>
      </c>
      <c r="F363" t="s">
        <v>110</v>
      </c>
      <c r="G363">
        <v>130</v>
      </c>
      <c r="H363" t="s">
        <v>20</v>
      </c>
      <c r="I363" s="4">
        <v>3</v>
      </c>
      <c r="J363" s="3" t="s">
        <v>74</v>
      </c>
      <c r="K363" s="4">
        <v>10</v>
      </c>
      <c r="L363" s="4">
        <v>1</v>
      </c>
      <c r="M363" s="3" t="str">
        <f>VLOOKUP(J363,[1]Species!$A$2:$K$183,3,FALSE)</f>
        <v>Mulloidichthys_martinicus</v>
      </c>
      <c r="N363" t="str">
        <f>VLOOKUP(J363,[1]Species!$A$2:$K$183,2,FALSE)</f>
        <v>goatfish</v>
      </c>
      <c r="O363" t="str">
        <f>VLOOKUP(J363,[1]Species!$A$2:$K$183,5,FALSE)</f>
        <v>Mullidae</v>
      </c>
      <c r="P363" t="str">
        <f>VLOOKUP(J363,[1]Species!$A$2:$D$183,4,FALSE)</f>
        <v>Invertivore</v>
      </c>
      <c r="Q363">
        <f>VLOOKUP(J363,[1]Species!$A$2:$F$183,6,FALSE)</f>
        <v>1.2E-2</v>
      </c>
      <c r="R363">
        <f>VLOOKUP(J363,[1]Species!$A$2:$G$174,7, FALSE)</f>
        <v>3.1</v>
      </c>
      <c r="S363">
        <f t="shared" si="10"/>
        <v>15.107104941530016</v>
      </c>
      <c r="T363">
        <f t="shared" si="11"/>
        <v>1.6666666666666666E-2</v>
      </c>
    </row>
    <row r="364" spans="1:20" x14ac:dyDescent="0.2">
      <c r="A364" s="5">
        <v>45064</v>
      </c>
      <c r="B364">
        <v>2023</v>
      </c>
      <c r="C364" s="2" t="s">
        <v>53</v>
      </c>
      <c r="D364">
        <v>18</v>
      </c>
      <c r="E364" t="s">
        <v>79</v>
      </c>
      <c r="F364" t="s">
        <v>110</v>
      </c>
      <c r="G364">
        <v>130</v>
      </c>
      <c r="H364" t="s">
        <v>20</v>
      </c>
      <c r="I364" s="4">
        <v>3</v>
      </c>
      <c r="J364" s="3" t="s">
        <v>74</v>
      </c>
      <c r="K364" s="4">
        <v>20</v>
      </c>
      <c r="L364" s="4">
        <v>20</v>
      </c>
      <c r="M364" s="3" t="str">
        <f>VLOOKUP(J364,[1]Species!$A$2:$K$183,3,FALSE)</f>
        <v>Mulloidichthys_martinicus</v>
      </c>
      <c r="N364" t="str">
        <f>VLOOKUP(J364,[1]Species!$A$2:$K$183,2,FALSE)</f>
        <v>goatfish</v>
      </c>
      <c r="O364" t="str">
        <f>VLOOKUP(J364,[1]Species!$A$2:$K$183,5,FALSE)</f>
        <v>Mullidae</v>
      </c>
      <c r="P364" t="str">
        <f>VLOOKUP(J364,[1]Species!$A$2:$D$183,4,FALSE)</f>
        <v>Invertivore</v>
      </c>
      <c r="Q364">
        <f>VLOOKUP(J364,[1]Species!$A$2:$F$183,6,FALSE)</f>
        <v>1.2E-2</v>
      </c>
      <c r="R364">
        <f>VLOOKUP(J364,[1]Species!$A$2:$G$174,7, FALSE)</f>
        <v>3.1</v>
      </c>
      <c r="S364">
        <f t="shared" si="10"/>
        <v>2590.6230675332417</v>
      </c>
      <c r="T364">
        <f t="shared" si="11"/>
        <v>0.33333333333333331</v>
      </c>
    </row>
    <row r="365" spans="1:20" x14ac:dyDescent="0.2">
      <c r="A365" s="5">
        <v>45064</v>
      </c>
      <c r="B365">
        <v>2023</v>
      </c>
      <c r="C365" s="2" t="s">
        <v>53</v>
      </c>
      <c r="D365">
        <v>18</v>
      </c>
      <c r="E365" t="s">
        <v>79</v>
      </c>
      <c r="F365" t="s">
        <v>110</v>
      </c>
      <c r="G365">
        <v>130</v>
      </c>
      <c r="H365" t="s">
        <v>20</v>
      </c>
      <c r="I365" s="4">
        <v>3</v>
      </c>
      <c r="J365" s="3" t="s">
        <v>74</v>
      </c>
      <c r="K365" s="4">
        <v>30</v>
      </c>
      <c r="L365" s="4">
        <v>10</v>
      </c>
      <c r="M365" s="3" t="str">
        <f>VLOOKUP(J365,[1]Species!$A$2:$K$183,3,FALSE)</f>
        <v>Mulloidichthys_martinicus</v>
      </c>
      <c r="N365" t="str">
        <f>VLOOKUP(J365,[1]Species!$A$2:$K$183,2,FALSE)</f>
        <v>goatfish</v>
      </c>
      <c r="O365" t="str">
        <f>VLOOKUP(J365,[1]Species!$A$2:$K$183,5,FALSE)</f>
        <v>Mullidae</v>
      </c>
      <c r="P365" t="str">
        <f>VLOOKUP(J365,[1]Species!$A$2:$D$183,4,FALSE)</f>
        <v>Invertivore</v>
      </c>
      <c r="Q365">
        <f>VLOOKUP(J365,[1]Species!$A$2:$F$183,6,FALSE)</f>
        <v>1.2E-2</v>
      </c>
      <c r="R365">
        <f>VLOOKUP(J365,[1]Species!$A$2:$G$174,7, FALSE)</f>
        <v>3.1</v>
      </c>
      <c r="S365">
        <f t="shared" si="10"/>
        <v>4552.5752778070137</v>
      </c>
      <c r="T365">
        <f t="shared" si="11"/>
        <v>0.16666666666666666</v>
      </c>
    </row>
    <row r="366" spans="1:20" x14ac:dyDescent="0.2">
      <c r="A366" s="5">
        <v>45064</v>
      </c>
      <c r="B366">
        <v>2023</v>
      </c>
      <c r="C366" s="2" t="s">
        <v>53</v>
      </c>
      <c r="D366">
        <v>18</v>
      </c>
      <c r="E366" t="s">
        <v>79</v>
      </c>
      <c r="F366" t="s">
        <v>110</v>
      </c>
      <c r="G366">
        <v>130</v>
      </c>
      <c r="H366" t="s">
        <v>20</v>
      </c>
      <c r="I366" s="4">
        <v>3</v>
      </c>
      <c r="J366" s="3" t="s">
        <v>67</v>
      </c>
      <c r="K366" s="4">
        <v>30</v>
      </c>
      <c r="L366" s="4">
        <v>2</v>
      </c>
      <c r="M366" s="3" t="str">
        <f>VLOOKUP(J366,[1]Species!$A$2:$K$183,3,FALSE)</f>
        <v>Cantherhines_macrocerus</v>
      </c>
      <c r="N366" t="str">
        <f>VLOOKUP(J366,[1]Species!$A$2:$K$183,2,FALSE)</f>
        <v>filefish</v>
      </c>
      <c r="O366" t="str">
        <f>VLOOKUP(J366,[1]Species!$A$2:$K$183,5,FALSE)</f>
        <v>Monacanthidae</v>
      </c>
      <c r="P366" t="str">
        <f>VLOOKUP(J366,[1]Species!$A$2:$D$183,4,FALSE)</f>
        <v>Omnivore</v>
      </c>
      <c r="Q366">
        <f>VLOOKUP(J366,[1]Species!$A$2:$F$183,6,FALSE)</f>
        <v>2.8799999999999999E-2</v>
      </c>
      <c r="R366">
        <f>VLOOKUP(J366,[1]Species!$A$2:$G$174,7, FALSE)</f>
        <v>2.94</v>
      </c>
      <c r="S366">
        <f t="shared" si="10"/>
        <v>1268.1159712692015</v>
      </c>
      <c r="T366">
        <f t="shared" si="11"/>
        <v>3.3333333333333333E-2</v>
      </c>
    </row>
    <row r="367" spans="1:20" x14ac:dyDescent="0.2">
      <c r="A367" s="5">
        <v>45064</v>
      </c>
      <c r="B367">
        <v>2023</v>
      </c>
      <c r="C367" s="2" t="s">
        <v>53</v>
      </c>
      <c r="D367">
        <v>18</v>
      </c>
      <c r="E367" t="s">
        <v>79</v>
      </c>
      <c r="F367" t="s">
        <v>110</v>
      </c>
      <c r="G367">
        <v>130</v>
      </c>
      <c r="H367" t="s">
        <v>20</v>
      </c>
      <c r="I367" s="4">
        <v>3</v>
      </c>
      <c r="J367" s="3" t="s">
        <v>60</v>
      </c>
      <c r="K367" s="4">
        <v>20</v>
      </c>
      <c r="L367" s="4">
        <v>1</v>
      </c>
      <c r="M367" s="3" t="str">
        <f>VLOOKUP(J367,[1]Species!$A$2:$K$183,3,FALSE)</f>
        <v>Sparisoma_aurofrenatum</v>
      </c>
      <c r="N367" t="str">
        <f>VLOOKUP(J367,[1]Species!$A$2:$K$183,2,FALSE)</f>
        <v>parrotfish</v>
      </c>
      <c r="O367" t="str">
        <f>VLOOKUP(J367,[1]Species!$A$2:$K$183,5,FALSE)</f>
        <v>Scaridae</v>
      </c>
      <c r="P367" t="str">
        <f>VLOOKUP(J367,[1]Species!$A$2:$D$183,4,FALSE)</f>
        <v>Herbivore</v>
      </c>
      <c r="Q367">
        <f>VLOOKUP(J367,[1]Species!$A$2:$F$183,6,FALSE)</f>
        <v>1.17E-2</v>
      </c>
      <c r="R367">
        <f>VLOOKUP(J367,[1]Species!$A$2:$G$174,7, FALSE)</f>
        <v>3.15</v>
      </c>
      <c r="S367">
        <f t="shared" si="10"/>
        <v>146.70007912526424</v>
      </c>
      <c r="T367">
        <f t="shared" si="11"/>
        <v>1.6666666666666666E-2</v>
      </c>
    </row>
    <row r="368" spans="1:20" x14ac:dyDescent="0.2">
      <c r="A368" s="5">
        <v>45064</v>
      </c>
      <c r="B368">
        <v>2023</v>
      </c>
      <c r="C368" s="2" t="s">
        <v>53</v>
      </c>
      <c r="D368">
        <v>18</v>
      </c>
      <c r="E368" t="s">
        <v>79</v>
      </c>
      <c r="F368" t="s">
        <v>110</v>
      </c>
      <c r="G368">
        <v>130</v>
      </c>
      <c r="H368" t="s">
        <v>20</v>
      </c>
      <c r="I368" s="4">
        <v>3</v>
      </c>
      <c r="J368" s="3" t="s">
        <v>60</v>
      </c>
      <c r="K368" s="4">
        <v>30</v>
      </c>
      <c r="L368" s="4">
        <v>1</v>
      </c>
      <c r="M368" s="3" t="str">
        <f>VLOOKUP(J368,[1]Species!$A$2:$K$183,3,FALSE)</f>
        <v>Sparisoma_aurofrenatum</v>
      </c>
      <c r="N368" t="str">
        <f>VLOOKUP(J368,[1]Species!$A$2:$K$183,2,FALSE)</f>
        <v>parrotfish</v>
      </c>
      <c r="O368" t="str">
        <f>VLOOKUP(J368,[1]Species!$A$2:$K$183,5,FALSE)</f>
        <v>Scaridae</v>
      </c>
      <c r="P368" t="str">
        <f>VLOOKUP(J368,[1]Species!$A$2:$D$183,4,FALSE)</f>
        <v>Herbivore</v>
      </c>
      <c r="Q368">
        <f>VLOOKUP(J368,[1]Species!$A$2:$F$183,6,FALSE)</f>
        <v>1.17E-2</v>
      </c>
      <c r="R368">
        <f>VLOOKUP(J368,[1]Species!$A$2:$G$174,7, FALSE)</f>
        <v>3.15</v>
      </c>
      <c r="S368">
        <f t="shared" si="10"/>
        <v>526.15998214437525</v>
      </c>
      <c r="T368">
        <f t="shared" si="11"/>
        <v>1.6666666666666666E-2</v>
      </c>
    </row>
    <row r="369" spans="1:20" x14ac:dyDescent="0.2">
      <c r="A369" s="5">
        <v>45064</v>
      </c>
      <c r="B369">
        <v>2023</v>
      </c>
      <c r="C369" s="2" t="s">
        <v>53</v>
      </c>
      <c r="D369">
        <v>18</v>
      </c>
      <c r="E369" t="s">
        <v>79</v>
      </c>
      <c r="F369" t="s">
        <v>110</v>
      </c>
      <c r="G369">
        <v>130</v>
      </c>
      <c r="H369" t="s">
        <v>20</v>
      </c>
      <c r="I369" s="4">
        <v>3</v>
      </c>
      <c r="J369" s="3" t="s">
        <v>55</v>
      </c>
      <c r="K369" s="4">
        <v>5</v>
      </c>
      <c r="L369" s="4">
        <v>35</v>
      </c>
      <c r="M369" s="3" t="str">
        <f>VLOOKUP(J369,[1]Species!$A$2:$K$183,3,FALSE)</f>
        <v>Clepticus_parrae</v>
      </c>
      <c r="N369" t="str">
        <f>VLOOKUP(J369,[1]Species!$A$2:$K$183,2,FALSE)</f>
        <v>wrasse</v>
      </c>
      <c r="O369" t="str">
        <f>VLOOKUP(J369,[1]Species!$A$2:$K$183,5,FALSE)</f>
        <v>Labridae</v>
      </c>
      <c r="P369" t="str">
        <f>VLOOKUP(J369,[1]Species!$A$2:$D$183,4,FALSE)</f>
        <v>Omnivore</v>
      </c>
      <c r="Q369">
        <f>VLOOKUP(J369,[1]Species!$A$2:$F$183,6,FALSE)</f>
        <v>9.5499999999999995E-3</v>
      </c>
      <c r="R369">
        <f>VLOOKUP(J369,[1]Species!$A$2:$G$174,7, FALSE)</f>
        <v>3.07</v>
      </c>
      <c r="S369">
        <f t="shared" si="10"/>
        <v>46.76374990810757</v>
      </c>
      <c r="T369">
        <f t="shared" si="11"/>
        <v>0.58333333333333337</v>
      </c>
    </row>
    <row r="370" spans="1:20" x14ac:dyDescent="0.2">
      <c r="A370" s="5">
        <v>45064</v>
      </c>
      <c r="B370">
        <v>2023</v>
      </c>
      <c r="C370" s="2" t="s">
        <v>53</v>
      </c>
      <c r="D370">
        <v>18</v>
      </c>
      <c r="E370" t="s">
        <v>79</v>
      </c>
      <c r="F370" t="s">
        <v>110</v>
      </c>
      <c r="G370">
        <v>130</v>
      </c>
      <c r="H370" t="s">
        <v>20</v>
      </c>
      <c r="I370" s="4">
        <v>3</v>
      </c>
      <c r="J370" s="3" t="s">
        <v>55</v>
      </c>
      <c r="K370" s="4">
        <v>10</v>
      </c>
      <c r="L370" s="4">
        <v>60</v>
      </c>
      <c r="M370" s="3" t="str">
        <f>VLOOKUP(J370,[1]Species!$A$2:$K$183,3,FALSE)</f>
        <v>Clepticus_parrae</v>
      </c>
      <c r="N370" t="str">
        <f>VLOOKUP(J370,[1]Species!$A$2:$K$183,2,FALSE)</f>
        <v>wrasse</v>
      </c>
      <c r="O370" t="str">
        <f>VLOOKUP(J370,[1]Species!$A$2:$K$183,5,FALSE)</f>
        <v>Labridae</v>
      </c>
      <c r="P370" t="str">
        <f>VLOOKUP(J370,[1]Species!$A$2:$D$183,4,FALSE)</f>
        <v>Omnivore</v>
      </c>
      <c r="Q370">
        <f>VLOOKUP(J370,[1]Species!$A$2:$F$183,6,FALSE)</f>
        <v>9.5499999999999995E-3</v>
      </c>
      <c r="R370">
        <f>VLOOKUP(J370,[1]Species!$A$2:$G$174,7, FALSE)</f>
        <v>3.07</v>
      </c>
      <c r="S370">
        <f t="shared" si="10"/>
        <v>673.21629898035042</v>
      </c>
      <c r="T370">
        <f t="shared" si="11"/>
        <v>1</v>
      </c>
    </row>
    <row r="371" spans="1:20" x14ac:dyDescent="0.2">
      <c r="A371" s="5">
        <v>45064</v>
      </c>
      <c r="B371">
        <v>2023</v>
      </c>
      <c r="C371" s="2" t="s">
        <v>53</v>
      </c>
      <c r="D371">
        <v>18</v>
      </c>
      <c r="E371" t="s">
        <v>79</v>
      </c>
      <c r="F371" t="s">
        <v>110</v>
      </c>
      <c r="G371">
        <v>130</v>
      </c>
      <c r="H371" t="s">
        <v>20</v>
      </c>
      <c r="I371" s="4">
        <v>3</v>
      </c>
      <c r="J371" s="3" t="s">
        <v>63</v>
      </c>
      <c r="K371" s="4">
        <v>20</v>
      </c>
      <c r="L371" s="4">
        <v>1</v>
      </c>
      <c r="M371" s="3" t="str">
        <f>VLOOKUP(J371,[1]Species!$A$2:$K$183,3,FALSE)</f>
        <v>Cephalopholis_cruentata</v>
      </c>
      <c r="N371" t="str">
        <f>VLOOKUP(J371,[1]Species!$A$2:$K$183,2,FALSE)</f>
        <v>grouper</v>
      </c>
      <c r="O371" t="str">
        <f>VLOOKUP(J371,[1]Species!$A$2:$K$183,5,FALSE)</f>
        <v>Serranidae</v>
      </c>
      <c r="P371" t="str">
        <f>VLOOKUP(J371,[1]Species!$A$2:$D$183,4,FALSE)</f>
        <v>Macrocarnivore</v>
      </c>
      <c r="Q371">
        <f>VLOOKUP(J371,[1]Species!$A$2:$F$183,6,FALSE)</f>
        <v>1.0999999999999999E-2</v>
      </c>
      <c r="R371">
        <f>VLOOKUP(J371,[1]Species!$A$2:$G$174,7, FALSE)</f>
        <v>3.11</v>
      </c>
      <c r="S371">
        <f t="shared" si="10"/>
        <v>122.34774568292309</v>
      </c>
      <c r="T371">
        <f t="shared" si="11"/>
        <v>1.6666666666666666E-2</v>
      </c>
    </row>
    <row r="372" spans="1:20" x14ac:dyDescent="0.2">
      <c r="A372" s="5">
        <v>45064</v>
      </c>
      <c r="B372">
        <v>2023</v>
      </c>
      <c r="C372" s="2" t="s">
        <v>53</v>
      </c>
      <c r="D372">
        <v>18</v>
      </c>
      <c r="E372" t="s">
        <v>79</v>
      </c>
      <c r="F372" t="s">
        <v>110</v>
      </c>
      <c r="G372">
        <v>130</v>
      </c>
      <c r="H372" t="s">
        <v>20</v>
      </c>
      <c r="I372" s="4">
        <v>3</v>
      </c>
      <c r="J372" s="3" t="s">
        <v>63</v>
      </c>
      <c r="K372" s="4">
        <v>30</v>
      </c>
      <c r="L372" s="4">
        <v>1</v>
      </c>
      <c r="M372" s="3" t="str">
        <f>VLOOKUP(J372,[1]Species!$A$2:$K$183,3,FALSE)</f>
        <v>Cephalopholis_cruentata</v>
      </c>
      <c r="N372" t="str">
        <f>VLOOKUP(J372,[1]Species!$A$2:$K$183,2,FALSE)</f>
        <v>grouper</v>
      </c>
      <c r="O372" t="str">
        <f>VLOOKUP(J372,[1]Species!$A$2:$K$183,5,FALSE)</f>
        <v>Serranidae</v>
      </c>
      <c r="P372" t="str">
        <f>VLOOKUP(J372,[1]Species!$A$2:$D$183,4,FALSE)</f>
        <v>Macrocarnivore</v>
      </c>
      <c r="Q372">
        <f>VLOOKUP(J372,[1]Species!$A$2:$F$183,6,FALSE)</f>
        <v>1.0999999999999999E-2</v>
      </c>
      <c r="R372">
        <f>VLOOKUP(J372,[1]Species!$A$2:$G$174,7, FALSE)</f>
        <v>3.11</v>
      </c>
      <c r="S372">
        <f t="shared" si="10"/>
        <v>431.75739756371365</v>
      </c>
      <c r="T372">
        <f t="shared" si="11"/>
        <v>1.6666666666666666E-2</v>
      </c>
    </row>
    <row r="373" spans="1:20" x14ac:dyDescent="0.2">
      <c r="A373" s="5">
        <v>45064</v>
      </c>
      <c r="B373">
        <v>2023</v>
      </c>
      <c r="C373" s="2" t="s">
        <v>53</v>
      </c>
      <c r="D373">
        <v>18</v>
      </c>
      <c r="E373" t="s">
        <v>79</v>
      </c>
      <c r="F373" t="s">
        <v>110</v>
      </c>
      <c r="G373">
        <v>130</v>
      </c>
      <c r="H373" t="s">
        <v>20</v>
      </c>
      <c r="I373" s="4">
        <v>3</v>
      </c>
      <c r="J373" s="3" t="s">
        <v>63</v>
      </c>
      <c r="K373" s="4">
        <v>10</v>
      </c>
      <c r="L373" s="4">
        <v>1</v>
      </c>
      <c r="M373" s="3" t="str">
        <f>VLOOKUP(J373,[1]Species!$A$2:$K$183,3,FALSE)</f>
        <v>Cephalopholis_cruentata</v>
      </c>
      <c r="N373" t="str">
        <f>VLOOKUP(J373,[1]Species!$A$2:$K$183,2,FALSE)</f>
        <v>grouper</v>
      </c>
      <c r="O373" t="str">
        <f>VLOOKUP(J373,[1]Species!$A$2:$K$183,5,FALSE)</f>
        <v>Serranidae</v>
      </c>
      <c r="P373" t="str">
        <f>VLOOKUP(J373,[1]Species!$A$2:$D$183,4,FALSE)</f>
        <v>Macrocarnivore</v>
      </c>
      <c r="Q373">
        <f>VLOOKUP(J373,[1]Species!$A$2:$F$183,6,FALSE)</f>
        <v>1.0999999999999999E-2</v>
      </c>
      <c r="R373">
        <f>VLOOKUP(J373,[1]Species!$A$2:$G$174,7, FALSE)</f>
        <v>3.11</v>
      </c>
      <c r="S373">
        <f t="shared" si="10"/>
        <v>14.17074506862448</v>
      </c>
      <c r="T373">
        <f t="shared" si="11"/>
        <v>1.6666666666666666E-2</v>
      </c>
    </row>
    <row r="374" spans="1:20" x14ac:dyDescent="0.2">
      <c r="A374" s="5">
        <v>45064</v>
      </c>
      <c r="B374">
        <v>2023</v>
      </c>
      <c r="C374" s="2" t="s">
        <v>53</v>
      </c>
      <c r="D374">
        <v>18</v>
      </c>
      <c r="E374" t="s">
        <v>79</v>
      </c>
      <c r="F374" t="s">
        <v>110</v>
      </c>
      <c r="G374">
        <v>130</v>
      </c>
      <c r="H374" t="s">
        <v>20</v>
      </c>
      <c r="I374" s="4">
        <v>3</v>
      </c>
      <c r="J374" s="3" t="s">
        <v>56</v>
      </c>
      <c r="K374" s="4">
        <v>5</v>
      </c>
      <c r="L374" s="4">
        <v>9</v>
      </c>
      <c r="M374" s="3" t="str">
        <f>VLOOKUP(J374,[1]Species!$A$2:$K$183,3,FALSE)</f>
        <v>Gramma_loreto</v>
      </c>
      <c r="N374" t="str">
        <f>VLOOKUP(J374,[1]Species!$A$2:$K$183,2,FALSE)</f>
        <v>basslet</v>
      </c>
      <c r="O374" t="str">
        <f>VLOOKUP(J374,[1]Species!$A$2:$K$183,5,FALSE)</f>
        <v>Grammatidae</v>
      </c>
      <c r="P374" t="str">
        <f>VLOOKUP(J374,[1]Species!$A$2:$D$183,4,FALSE)</f>
        <v>Omnivore</v>
      </c>
      <c r="Q374">
        <f>VLOOKUP(J374,[1]Species!$A$2:$F$183,6,FALSE)</f>
        <v>1.1220000000000001E-2</v>
      </c>
      <c r="R374">
        <f>VLOOKUP(J374,[1]Species!$A$2:$G$174,7, FALSE)</f>
        <v>3.04</v>
      </c>
      <c r="S374">
        <f t="shared" si="10"/>
        <v>13.461832408025115</v>
      </c>
      <c r="T374">
        <f t="shared" si="11"/>
        <v>0.15</v>
      </c>
    </row>
    <row r="375" spans="1:20" x14ac:dyDescent="0.2">
      <c r="A375" s="5">
        <v>45064</v>
      </c>
      <c r="B375">
        <v>2023</v>
      </c>
      <c r="C375" s="2" t="s">
        <v>53</v>
      </c>
      <c r="D375">
        <v>18</v>
      </c>
      <c r="E375" t="s">
        <v>79</v>
      </c>
      <c r="F375" t="s">
        <v>110</v>
      </c>
      <c r="G375">
        <v>130</v>
      </c>
      <c r="H375" t="s">
        <v>20</v>
      </c>
      <c r="I375" s="4">
        <v>3</v>
      </c>
      <c r="J375" s="3" t="s">
        <v>56</v>
      </c>
      <c r="K375" s="4">
        <v>10</v>
      </c>
      <c r="L375" s="4">
        <v>2</v>
      </c>
      <c r="M375" s="3" t="str">
        <f>VLOOKUP(J375,[1]Species!$A$2:$K$183,3,FALSE)</f>
        <v>Gramma_loreto</v>
      </c>
      <c r="N375" t="str">
        <f>VLOOKUP(J375,[1]Species!$A$2:$K$183,2,FALSE)</f>
        <v>basslet</v>
      </c>
      <c r="O375" t="str">
        <f>VLOOKUP(J375,[1]Species!$A$2:$K$183,5,FALSE)</f>
        <v>Grammatidae</v>
      </c>
      <c r="P375" t="str">
        <f>VLOOKUP(J375,[1]Species!$A$2:$D$183,4,FALSE)</f>
        <v>Omnivore</v>
      </c>
      <c r="Q375">
        <f>VLOOKUP(J375,[1]Species!$A$2:$F$183,6,FALSE)</f>
        <v>1.1220000000000001E-2</v>
      </c>
      <c r="R375">
        <f>VLOOKUP(J375,[1]Species!$A$2:$G$174,7, FALSE)</f>
        <v>3.04</v>
      </c>
      <c r="S375">
        <f t="shared" si="10"/>
        <v>24.604970721453103</v>
      </c>
      <c r="T375">
        <f t="shared" si="11"/>
        <v>3.3333333333333333E-2</v>
      </c>
    </row>
    <row r="376" spans="1:20" x14ac:dyDescent="0.2">
      <c r="A376" s="5">
        <v>45064</v>
      </c>
      <c r="B376">
        <v>2023</v>
      </c>
      <c r="C376" s="2" t="s">
        <v>53</v>
      </c>
      <c r="D376">
        <v>18</v>
      </c>
      <c r="E376" t="s">
        <v>79</v>
      </c>
      <c r="F376" t="s">
        <v>110</v>
      </c>
      <c r="G376">
        <v>130</v>
      </c>
      <c r="H376" t="s">
        <v>20</v>
      </c>
      <c r="I376" s="4">
        <v>3</v>
      </c>
      <c r="J376" s="3" t="s">
        <v>33</v>
      </c>
      <c r="K376" s="4">
        <v>30</v>
      </c>
      <c r="L376" s="4">
        <v>4</v>
      </c>
      <c r="M376" s="3" t="str">
        <f>VLOOKUP(J376,[1]Species!$A$2:$K$183,3,FALSE)</f>
        <v>Holocentrus_adscensionis</v>
      </c>
      <c r="N376" t="str">
        <f>VLOOKUP(J376,[1]Species!$A$2:$K$183,2,FALSE)</f>
        <v>squirrelfish</v>
      </c>
      <c r="O376" t="str">
        <f>VLOOKUP(J376,[1]Species!$A$2:$K$183,5,FALSE)</f>
        <v>Holocentridae</v>
      </c>
      <c r="P376" t="str">
        <f>VLOOKUP(J376,[1]Species!$A$2:$D$183,4,FALSE)</f>
        <v>Invertivore</v>
      </c>
      <c r="Q376">
        <f>VLOOKUP(J376,[1]Species!$A$2:$F$183,6,FALSE)</f>
        <v>2.29E-2</v>
      </c>
      <c r="R376">
        <f>VLOOKUP(J376,[1]Species!$A$2:$G$174,7, FALSE)</f>
        <v>2.86</v>
      </c>
      <c r="S376">
        <f t="shared" si="10"/>
        <v>1536.2512956299622</v>
      </c>
      <c r="T376">
        <f t="shared" si="11"/>
        <v>6.6666666666666666E-2</v>
      </c>
    </row>
    <row r="377" spans="1:20" x14ac:dyDescent="0.2">
      <c r="A377" s="5">
        <v>45064</v>
      </c>
      <c r="B377">
        <v>2023</v>
      </c>
      <c r="C377" s="2" t="s">
        <v>53</v>
      </c>
      <c r="D377">
        <v>18</v>
      </c>
      <c r="E377" t="s">
        <v>79</v>
      </c>
      <c r="F377" t="s">
        <v>110</v>
      </c>
      <c r="G377">
        <v>130</v>
      </c>
      <c r="H377" t="s">
        <v>20</v>
      </c>
      <c r="I377" s="4">
        <v>3</v>
      </c>
      <c r="J377" s="3" t="s">
        <v>75</v>
      </c>
      <c r="K377" s="4">
        <v>30</v>
      </c>
      <c r="L377" s="4">
        <v>1</v>
      </c>
      <c r="M377" s="3" t="str">
        <f>VLOOKUP(J377,[1]Species!$A$2:$K$183,3,FALSE)</f>
        <v>Sparisoma_viride</v>
      </c>
      <c r="N377" t="str">
        <f>VLOOKUP(J377,[1]Species!$A$2:$K$183,2,FALSE)</f>
        <v>parrotfish</v>
      </c>
      <c r="O377" t="str">
        <f>VLOOKUP(J377,[1]Species!$A$2:$K$183,5,FALSE)</f>
        <v>Scaridae</v>
      </c>
      <c r="P377" t="str">
        <f>VLOOKUP(J377,[1]Species!$A$2:$D$183,4,FALSE)</f>
        <v>Herbivore</v>
      </c>
      <c r="Q377">
        <f>VLOOKUP(J377,[1]Species!$A$2:$F$183,6,FALSE)</f>
        <v>2.5700000000000001E-2</v>
      </c>
      <c r="R377">
        <f>VLOOKUP(J377,[1]Species!$A$2:$G$174,7, FALSE)</f>
        <v>2.93</v>
      </c>
      <c r="S377">
        <f t="shared" si="10"/>
        <v>546.88800707193968</v>
      </c>
      <c r="T377">
        <f t="shared" si="11"/>
        <v>1.6666666666666666E-2</v>
      </c>
    </row>
    <row r="378" spans="1:20" x14ac:dyDescent="0.2">
      <c r="A378" s="5">
        <v>45064</v>
      </c>
      <c r="B378">
        <v>2023</v>
      </c>
      <c r="C378" s="2" t="s">
        <v>53</v>
      </c>
      <c r="D378">
        <v>18</v>
      </c>
      <c r="E378" t="s">
        <v>79</v>
      </c>
      <c r="F378" t="s">
        <v>110</v>
      </c>
      <c r="G378">
        <v>130</v>
      </c>
      <c r="H378" t="s">
        <v>20</v>
      </c>
      <c r="I378" s="4">
        <v>3</v>
      </c>
      <c r="J378" s="3" t="s">
        <v>24</v>
      </c>
      <c r="K378" s="4">
        <v>5</v>
      </c>
      <c r="L378" s="4">
        <v>10</v>
      </c>
      <c r="M378" s="3" t="str">
        <f>VLOOKUP(J378,[1]Species!$A$2:$K$183,3,FALSE)</f>
        <v>Thalassoma_bifasciatum</v>
      </c>
      <c r="N378" t="str">
        <f>VLOOKUP(J378,[1]Species!$A$2:$K$183,2,FALSE)</f>
        <v>wrasse</v>
      </c>
      <c r="O378" t="str">
        <f>VLOOKUP(J378,[1]Species!$A$2:$K$183,5,FALSE)</f>
        <v>Labridae</v>
      </c>
      <c r="P378" t="str">
        <f>VLOOKUP(J378,[1]Species!$A$2:$D$183,4,FALSE)</f>
        <v>Omnivore</v>
      </c>
      <c r="Q378">
        <f>VLOOKUP(J378,[1]Species!$A$2:$F$183,6,FALSE)</f>
        <v>1.0999999999999999E-2</v>
      </c>
      <c r="R378">
        <f>VLOOKUP(J378,[1]Species!$A$2:$G$174,7, FALSE)</f>
        <v>2.97</v>
      </c>
      <c r="S378">
        <f t="shared" si="10"/>
        <v>13.101879415379091</v>
      </c>
      <c r="T378">
        <f t="shared" si="11"/>
        <v>0.16666666666666666</v>
      </c>
    </row>
    <row r="379" spans="1:20" x14ac:dyDescent="0.2">
      <c r="A379" s="5">
        <v>45064</v>
      </c>
      <c r="B379">
        <v>2023</v>
      </c>
      <c r="C379" s="2" t="s">
        <v>53</v>
      </c>
      <c r="D379">
        <v>18</v>
      </c>
      <c r="E379" t="s">
        <v>79</v>
      </c>
      <c r="F379" t="s">
        <v>110</v>
      </c>
      <c r="G379">
        <v>130</v>
      </c>
      <c r="H379" t="s">
        <v>20</v>
      </c>
      <c r="I379" s="4">
        <v>3</v>
      </c>
      <c r="J379" s="3" t="s">
        <v>38</v>
      </c>
      <c r="K379" s="4">
        <v>5</v>
      </c>
      <c r="L379" s="4">
        <v>1</v>
      </c>
      <c r="M379" s="3" t="str">
        <f>VLOOKUP(J379,[1]Species!$A$2:$K$183,3,FALSE)</f>
        <v>Bodianus_rufus</v>
      </c>
      <c r="N379" t="str">
        <f>VLOOKUP(J379,[1]Species!$A$2:$K$183,2,FALSE)</f>
        <v>hogfish</v>
      </c>
      <c r="O379" t="str">
        <f>VLOOKUP(J379,[1]Species!$A$2:$K$183,5,FALSE)</f>
        <v>Labridae</v>
      </c>
      <c r="P379" t="str">
        <f>VLOOKUP(J379,[1]Species!$A$2:$D$183,4,FALSE)</f>
        <v>Invertivore</v>
      </c>
      <c r="Q379">
        <f>VLOOKUP(J379,[1]Species!$A$2:$F$183,6,FALSE)</f>
        <v>1.66E-2</v>
      </c>
      <c r="R379">
        <f>VLOOKUP(J379,[1]Species!$A$2:$G$174,7, FALSE)</f>
        <v>3.08</v>
      </c>
      <c r="S379">
        <f t="shared" si="10"/>
        <v>2.3601287831437601</v>
      </c>
      <c r="T379">
        <f t="shared" si="11"/>
        <v>1.6666666666666666E-2</v>
      </c>
    </row>
    <row r="380" spans="1:20" x14ac:dyDescent="0.2">
      <c r="A380" s="5">
        <v>45064</v>
      </c>
      <c r="B380">
        <v>2023</v>
      </c>
      <c r="C380" s="2" t="s">
        <v>53</v>
      </c>
      <c r="D380">
        <v>18</v>
      </c>
      <c r="E380" t="s">
        <v>79</v>
      </c>
      <c r="F380" t="s">
        <v>110</v>
      </c>
      <c r="G380">
        <v>130</v>
      </c>
      <c r="H380" t="s">
        <v>20</v>
      </c>
      <c r="I380" s="4">
        <v>3</v>
      </c>
      <c r="J380" s="3" t="s">
        <v>30</v>
      </c>
      <c r="K380" s="4">
        <v>20</v>
      </c>
      <c r="L380" s="4">
        <v>1</v>
      </c>
      <c r="M380" s="3" t="str">
        <f>VLOOKUP(J380,[1]Species!$A$2:$K$183,3,FALSE)</f>
        <v>Acanthurus_coeruleus</v>
      </c>
      <c r="N380" t="str">
        <f>VLOOKUP(J380,[1]Species!$A$2:$K$183,2,FALSE)</f>
        <v>surgeonfish</v>
      </c>
      <c r="O380" t="str">
        <f>VLOOKUP(J380,[1]Species!$A$2:$K$183,5,FALSE)</f>
        <v>Acanthuridae</v>
      </c>
      <c r="P380" t="str">
        <f>VLOOKUP(J380,[1]Species!$A$2:$D$183,4,FALSE)</f>
        <v>Omnivore</v>
      </c>
      <c r="Q380">
        <f>VLOOKUP(J380,[1]Species!$A$2:$F$183,6,FALSE)</f>
        <v>3.2399999999999998E-2</v>
      </c>
      <c r="R380">
        <f>VLOOKUP(J380,[1]Species!$A$2:$G$174,7, FALSE)</f>
        <v>2.95</v>
      </c>
      <c r="S380">
        <f t="shared" si="10"/>
        <v>223.14311809878566</v>
      </c>
      <c r="T380">
        <f t="shared" si="11"/>
        <v>1.6666666666666666E-2</v>
      </c>
    </row>
    <row r="381" spans="1:20" x14ac:dyDescent="0.2">
      <c r="A381" s="5">
        <v>45064</v>
      </c>
      <c r="B381">
        <v>2023</v>
      </c>
      <c r="C381" s="2" t="s">
        <v>53</v>
      </c>
      <c r="D381">
        <v>18</v>
      </c>
      <c r="E381" t="s">
        <v>79</v>
      </c>
      <c r="F381" t="s">
        <v>110</v>
      </c>
      <c r="G381">
        <v>130</v>
      </c>
      <c r="H381" t="s">
        <v>20</v>
      </c>
      <c r="I381" s="4">
        <v>3</v>
      </c>
      <c r="J381" s="3" t="s">
        <v>45</v>
      </c>
      <c r="K381" s="4">
        <v>10</v>
      </c>
      <c r="L381" s="4">
        <v>8</v>
      </c>
      <c r="M381" s="3" t="str">
        <f>VLOOKUP(J381,[1]Species!$A$2:$K$183,3,FALSE)</f>
        <v>Chromis_multilineata</v>
      </c>
      <c r="N381" t="str">
        <f>VLOOKUP(J381,[1]Species!$A$2:$K$183,2,FALSE)</f>
        <v>chromis</v>
      </c>
      <c r="O381" t="str">
        <f>VLOOKUP(J381,[1]Species!$A$2:$K$183,5,FALSE)</f>
        <v>Pomacentridae</v>
      </c>
      <c r="P381" t="str">
        <f>VLOOKUP(J381,[1]Species!$A$2:$D$183,4,FALSE)</f>
        <v>Planktivore</v>
      </c>
      <c r="Q381">
        <f>VLOOKUP(J381,[1]Species!$A$2:$F$183,6,FALSE)</f>
        <v>1.4789999999999999E-2</v>
      </c>
      <c r="R381">
        <f>VLOOKUP(J381,[1]Species!$A$2:$G$174,7, FALSE)</f>
        <v>2.99</v>
      </c>
      <c r="S381">
        <f t="shared" si="10"/>
        <v>115.6267079834916</v>
      </c>
      <c r="T381">
        <f t="shared" si="11"/>
        <v>0.13333333333333333</v>
      </c>
    </row>
    <row r="382" spans="1:20" x14ac:dyDescent="0.2">
      <c r="A382" s="5">
        <v>45064</v>
      </c>
      <c r="B382">
        <v>2023</v>
      </c>
      <c r="C382" s="2" t="s">
        <v>53</v>
      </c>
      <c r="D382">
        <v>18</v>
      </c>
      <c r="E382" t="s">
        <v>79</v>
      </c>
      <c r="F382" t="s">
        <v>110</v>
      </c>
      <c r="G382">
        <v>130</v>
      </c>
      <c r="H382" t="s">
        <v>20</v>
      </c>
      <c r="I382" s="4">
        <v>3</v>
      </c>
      <c r="J382" s="3" t="s">
        <v>65</v>
      </c>
      <c r="K382" s="4">
        <v>40</v>
      </c>
      <c r="L382" s="4">
        <v>1</v>
      </c>
      <c r="M382" s="3" t="str">
        <f>VLOOKUP(J382,[1]Species!$A$2:$K$183,3,FALSE)</f>
        <v>Sparisoma_viride</v>
      </c>
      <c r="N382" t="str">
        <f>VLOOKUP(J382,[1]Species!$A$2:$K$183,2,FALSE)</f>
        <v>parrotfish</v>
      </c>
      <c r="O382" t="str">
        <f>VLOOKUP(J382,[1]Species!$A$2:$K$183,5,FALSE)</f>
        <v>Scaridae</v>
      </c>
      <c r="P382" t="str">
        <f>VLOOKUP(J382,[1]Species!$A$2:$D$183,4,FALSE)</f>
        <v>Herbivore</v>
      </c>
      <c r="Q382">
        <f>VLOOKUP(J382,[1]Species!$A$2:$F$183,6,FALSE)</f>
        <v>2.5700000000000001E-2</v>
      </c>
      <c r="R382">
        <f>VLOOKUP(J382,[1]Species!$A$2:$G$174,7, FALSE)</f>
        <v>2.93</v>
      </c>
      <c r="S382">
        <f t="shared" si="10"/>
        <v>1270.4831160726128</v>
      </c>
      <c r="T382">
        <f t="shared" si="11"/>
        <v>1.6666666666666666E-2</v>
      </c>
    </row>
    <row r="383" spans="1:20" x14ac:dyDescent="0.2">
      <c r="A383" s="5">
        <v>45064</v>
      </c>
      <c r="B383">
        <v>2023</v>
      </c>
      <c r="C383" s="2" t="s">
        <v>53</v>
      </c>
      <c r="D383">
        <v>18</v>
      </c>
      <c r="E383" t="s">
        <v>79</v>
      </c>
      <c r="F383" t="s">
        <v>110</v>
      </c>
      <c r="G383">
        <v>130</v>
      </c>
      <c r="H383" t="s">
        <v>20</v>
      </c>
      <c r="I383" s="4">
        <v>3</v>
      </c>
      <c r="J383" s="3" t="s">
        <v>35</v>
      </c>
      <c r="K383" s="4">
        <v>20</v>
      </c>
      <c r="L383" s="4">
        <v>3</v>
      </c>
      <c r="M383" s="3" t="str">
        <f>VLOOKUP(J383,[1]Species!$A$2:$K$183,3,FALSE)</f>
        <v>Scarus_taeniopterus</v>
      </c>
      <c r="N383" t="str">
        <f>VLOOKUP(J383,[1]Species!$A$2:$K$183,2,FALSE)</f>
        <v>parrotfish</v>
      </c>
      <c r="O383" t="str">
        <f>VLOOKUP(J383,[1]Species!$A$2:$K$183,5,FALSE)</f>
        <v>Scaridae</v>
      </c>
      <c r="P383" t="str">
        <f>VLOOKUP(J383,[1]Species!$A$2:$D$183,4,FALSE)</f>
        <v>Herbivore</v>
      </c>
      <c r="Q383">
        <f>VLOOKUP(J383,[1]Species!$A$2:$F$183,6,FALSE)</f>
        <v>1.4789999999999999E-2</v>
      </c>
      <c r="R383">
        <f>VLOOKUP(J383,[1]Species!$A$2:$G$174,7, FALSE)</f>
        <v>3.03</v>
      </c>
      <c r="S383">
        <f t="shared" si="10"/>
        <v>388.3383809016716</v>
      </c>
      <c r="T383">
        <f t="shared" si="11"/>
        <v>0.05</v>
      </c>
    </row>
    <row r="384" spans="1:20" x14ac:dyDescent="0.2">
      <c r="A384" s="5">
        <v>45064</v>
      </c>
      <c r="B384">
        <v>2023</v>
      </c>
      <c r="C384" s="2" t="s">
        <v>53</v>
      </c>
      <c r="D384">
        <v>18</v>
      </c>
      <c r="E384" t="s">
        <v>79</v>
      </c>
      <c r="F384" t="s">
        <v>110</v>
      </c>
      <c r="G384">
        <v>130</v>
      </c>
      <c r="H384" t="s">
        <v>20</v>
      </c>
      <c r="I384" s="4">
        <v>3</v>
      </c>
      <c r="J384" s="3" t="s">
        <v>22</v>
      </c>
      <c r="K384" s="4">
        <v>5</v>
      </c>
      <c r="L384" s="4">
        <v>2</v>
      </c>
      <c r="M384" s="3" t="str">
        <f>VLOOKUP(J384,[1]Species!$A$2:$K$183,3,FALSE)</f>
        <v>Centropyge_argi</v>
      </c>
      <c r="N384" t="str">
        <f>VLOOKUP(J384,[1]Species!$A$2:$K$183,2,FALSE)</f>
        <v>angelfish</v>
      </c>
      <c r="O384" t="str">
        <f>VLOOKUP(J384,[1]Species!$A$2:$K$183,5,FALSE)</f>
        <v>Pomacanthidae</v>
      </c>
      <c r="P384" t="str">
        <f>VLOOKUP(J384,[1]Species!$A$2:$D$183,4,FALSE)</f>
        <v>Herbivore</v>
      </c>
      <c r="Q384">
        <f>VLOOKUP(J384,[1]Species!$A$2:$F$183,6,FALSE)</f>
        <v>3.3110000000000001E-2</v>
      </c>
      <c r="R384">
        <f>VLOOKUP(J384,[1]Species!$A$2:$G$174,7, FALSE)</f>
        <v>2.88</v>
      </c>
      <c r="S384">
        <f t="shared" si="10"/>
        <v>6.8237449970558473</v>
      </c>
      <c r="T384">
        <f t="shared" si="11"/>
        <v>3.3333333333333333E-2</v>
      </c>
    </row>
    <row r="385" spans="1:20" x14ac:dyDescent="0.2">
      <c r="A385" s="5">
        <v>45064</v>
      </c>
      <c r="B385">
        <v>2023</v>
      </c>
      <c r="C385" s="2" t="s">
        <v>53</v>
      </c>
      <c r="D385">
        <v>18</v>
      </c>
      <c r="E385" t="s">
        <v>79</v>
      </c>
      <c r="F385" t="s">
        <v>110</v>
      </c>
      <c r="G385">
        <v>130</v>
      </c>
      <c r="H385" t="s">
        <v>20</v>
      </c>
      <c r="I385" s="4">
        <v>3</v>
      </c>
      <c r="J385" s="3" t="s">
        <v>58</v>
      </c>
      <c r="K385" s="4">
        <v>30</v>
      </c>
      <c r="L385" s="4">
        <v>1</v>
      </c>
      <c r="M385" s="3" t="str">
        <f>VLOOKUP(J385,[1]Species!$A$2:$K$183,3,FALSE)</f>
        <v>Lutjanus_apodus</v>
      </c>
      <c r="N385" t="str">
        <f>VLOOKUP(J385,[1]Species!$A$2:$K$183,2,FALSE)</f>
        <v>snapper</v>
      </c>
      <c r="O385" t="str">
        <f>VLOOKUP(J385,[1]Species!$A$2:$K$183,5,FALSE)</f>
        <v>Lutjanidae</v>
      </c>
      <c r="P385" t="str">
        <f>VLOOKUP(J385,[1]Species!$A$2:$D$183,4,FALSE)</f>
        <v>Macrocarnivore</v>
      </c>
      <c r="Q385">
        <f>VLOOKUP(J385,[1]Species!$A$2:$F$183,6,FALSE)</f>
        <v>1.8200000000000001E-2</v>
      </c>
      <c r="R385">
        <f>VLOOKUP(J385,[1]Species!$A$2:$G$174,7, FALSE)</f>
        <v>3</v>
      </c>
      <c r="S385">
        <f t="shared" si="10"/>
        <v>491.40000000000003</v>
      </c>
      <c r="T385">
        <f t="shared" si="11"/>
        <v>1.6666666666666666E-2</v>
      </c>
    </row>
    <row r="386" spans="1:20" x14ac:dyDescent="0.2">
      <c r="A386" s="5">
        <v>45064</v>
      </c>
      <c r="B386">
        <v>2023</v>
      </c>
      <c r="C386" s="2" t="s">
        <v>53</v>
      </c>
      <c r="D386">
        <v>18</v>
      </c>
      <c r="E386" t="s">
        <v>79</v>
      </c>
      <c r="F386" t="s">
        <v>110</v>
      </c>
      <c r="G386">
        <v>130</v>
      </c>
      <c r="H386" t="s">
        <v>20</v>
      </c>
      <c r="I386" s="4">
        <v>3</v>
      </c>
      <c r="J386" s="3" t="s">
        <v>49</v>
      </c>
      <c r="K386" s="4">
        <v>20</v>
      </c>
      <c r="L386" s="4">
        <v>1</v>
      </c>
      <c r="M386" s="3" t="str">
        <f>VLOOKUP(J386,[1]Species!$A$2:$K$183,3,FALSE)</f>
        <v>Holocanthus_tricolor</v>
      </c>
      <c r="N386" t="str">
        <f>VLOOKUP(J386,[1]Species!$A$2:$K$183,2,FALSE)</f>
        <v>angelfish</v>
      </c>
      <c r="O386" t="str">
        <f>VLOOKUP(J386,[1]Species!$A$2:$K$183,5,FALSE)</f>
        <v>Pomacanthidae</v>
      </c>
      <c r="P386" t="str">
        <f>VLOOKUP(J386,[1]Species!$A$2:$D$183,4,FALSE)</f>
        <v>Invertivore</v>
      </c>
      <c r="Q386">
        <f>VLOOKUP(J386,[1]Species!$A$2:$F$183,6,FALSE)</f>
        <v>3.3099999999999997E-2</v>
      </c>
      <c r="R386">
        <f>VLOOKUP(J386,[1]Species!$A$2:$G$174,7, FALSE)</f>
        <v>2.95</v>
      </c>
      <c r="S386">
        <f t="shared" ref="S386:S449" si="12">(Q386*K386^R386)*L386</f>
        <v>227.96411139104339</v>
      </c>
      <c r="T386">
        <f t="shared" si="11"/>
        <v>1.6666666666666666E-2</v>
      </c>
    </row>
    <row r="387" spans="1:20" x14ac:dyDescent="0.2">
      <c r="A387" s="5">
        <v>45064</v>
      </c>
      <c r="B387">
        <v>2023</v>
      </c>
      <c r="C387" s="2" t="s">
        <v>53</v>
      </c>
      <c r="D387">
        <v>18</v>
      </c>
      <c r="E387" t="s">
        <v>79</v>
      </c>
      <c r="F387" t="s">
        <v>110</v>
      </c>
      <c r="G387">
        <v>130</v>
      </c>
      <c r="H387" t="s">
        <v>20</v>
      </c>
      <c r="I387" s="4">
        <v>4</v>
      </c>
      <c r="J387" s="3" t="s">
        <v>48</v>
      </c>
      <c r="K387" s="4">
        <v>40</v>
      </c>
      <c r="L387" s="4">
        <v>1</v>
      </c>
      <c r="M387" s="3" t="str">
        <f>VLOOKUP(J387,[1]Species!$A$2:$K$183,3,FALSE)</f>
        <v>Epinephelus_guttatus</v>
      </c>
      <c r="N387" t="str">
        <f>VLOOKUP(J387,[1]Species!$A$2:$K$183,2,FALSE)</f>
        <v>grouper</v>
      </c>
      <c r="O387" t="str">
        <f>VLOOKUP(J387,[1]Species!$A$2:$K$183,5,FALSE)</f>
        <v>Serranidae</v>
      </c>
      <c r="P387" t="str">
        <f>VLOOKUP(J387,[1]Species!$A$2:$D$183,4,FALSE)</f>
        <v>Macrocarnivore</v>
      </c>
      <c r="Q387">
        <f>VLOOKUP(J387,[1]Species!$A$2:$F$183,6,FALSE)</f>
        <v>1.32E-2</v>
      </c>
      <c r="R387">
        <f>VLOOKUP(J387,[1]Species!$A$2:$G$174,7, FALSE)</f>
        <v>3.05</v>
      </c>
      <c r="S387">
        <f t="shared" si="12"/>
        <v>1015.9139052875651</v>
      </c>
      <c r="T387">
        <f t="shared" ref="T387:T450" si="13">L387/60</f>
        <v>1.6666666666666666E-2</v>
      </c>
    </row>
    <row r="388" spans="1:20" x14ac:dyDescent="0.2">
      <c r="A388" s="5">
        <v>45064</v>
      </c>
      <c r="B388">
        <v>2023</v>
      </c>
      <c r="C388" s="2" t="s">
        <v>53</v>
      </c>
      <c r="D388">
        <v>18</v>
      </c>
      <c r="E388" t="s">
        <v>79</v>
      </c>
      <c r="F388" t="s">
        <v>110</v>
      </c>
      <c r="G388">
        <v>130</v>
      </c>
      <c r="H388" t="s">
        <v>20</v>
      </c>
      <c r="I388" s="4">
        <v>4</v>
      </c>
      <c r="J388" s="3" t="s">
        <v>59</v>
      </c>
      <c r="K388" s="4">
        <v>40</v>
      </c>
      <c r="L388" s="4">
        <v>1</v>
      </c>
      <c r="M388" s="3" t="str">
        <f>VLOOKUP(J388,[1]Species!$A$2:$K$183,3,FALSE)</f>
        <v>Sphyraena_barracuda</v>
      </c>
      <c r="N388" t="str">
        <f>VLOOKUP(J388,[1]Species!$A$2:$K$183,2,FALSE)</f>
        <v>barracuda</v>
      </c>
      <c r="O388" t="str">
        <f>VLOOKUP(J388,[1]Species!$A$2:$K$183,5,FALSE)</f>
        <v>Sphyraenidae</v>
      </c>
      <c r="P388" t="str">
        <f>VLOOKUP(J388,[1]Species!$A$2:$D$183,4,FALSE)</f>
        <v>Macrocarnivore</v>
      </c>
      <c r="Q388">
        <f>VLOOKUP(J388,[1]Species!$A$2:$F$183,6,FALSE)</f>
        <v>1.15E-2</v>
      </c>
      <c r="R388">
        <f>VLOOKUP(J388,[1]Species!$A$2:$G$174,7, FALSE)</f>
        <v>2.94</v>
      </c>
      <c r="S388">
        <f t="shared" si="12"/>
        <v>589.86715556141837</v>
      </c>
      <c r="T388">
        <f t="shared" si="13"/>
        <v>1.6666666666666666E-2</v>
      </c>
    </row>
    <row r="389" spans="1:20" x14ac:dyDescent="0.2">
      <c r="A389" s="5">
        <v>45064</v>
      </c>
      <c r="B389">
        <v>2023</v>
      </c>
      <c r="C389" s="2" t="s">
        <v>53</v>
      </c>
      <c r="D389">
        <v>18</v>
      </c>
      <c r="E389" t="s">
        <v>79</v>
      </c>
      <c r="F389" t="s">
        <v>110</v>
      </c>
      <c r="G389">
        <v>130</v>
      </c>
      <c r="H389" t="s">
        <v>20</v>
      </c>
      <c r="I389" s="4">
        <v>4</v>
      </c>
      <c r="J389" s="3" t="s">
        <v>33</v>
      </c>
      <c r="K389" s="4">
        <v>30</v>
      </c>
      <c r="L389" s="4">
        <v>1</v>
      </c>
      <c r="M389" s="3" t="str">
        <f>VLOOKUP(J389,[1]Species!$A$2:$K$183,3,FALSE)</f>
        <v>Holocentrus_adscensionis</v>
      </c>
      <c r="N389" t="str">
        <f>VLOOKUP(J389,[1]Species!$A$2:$K$183,2,FALSE)</f>
        <v>squirrelfish</v>
      </c>
      <c r="O389" t="str">
        <f>VLOOKUP(J389,[1]Species!$A$2:$K$183,5,FALSE)</f>
        <v>Holocentridae</v>
      </c>
      <c r="P389" t="str">
        <f>VLOOKUP(J389,[1]Species!$A$2:$D$183,4,FALSE)</f>
        <v>Invertivore</v>
      </c>
      <c r="Q389">
        <f>VLOOKUP(J389,[1]Species!$A$2:$F$183,6,FALSE)</f>
        <v>2.29E-2</v>
      </c>
      <c r="R389">
        <f>VLOOKUP(J389,[1]Species!$A$2:$G$174,7, FALSE)</f>
        <v>2.86</v>
      </c>
      <c r="S389">
        <f t="shared" si="12"/>
        <v>384.06282390749055</v>
      </c>
      <c r="T389">
        <f t="shared" si="13"/>
        <v>1.6666666666666666E-2</v>
      </c>
    </row>
    <row r="390" spans="1:20" x14ac:dyDescent="0.2">
      <c r="A390" s="5">
        <v>45064</v>
      </c>
      <c r="B390">
        <v>2023</v>
      </c>
      <c r="C390" s="2" t="s">
        <v>53</v>
      </c>
      <c r="D390">
        <v>18</v>
      </c>
      <c r="E390" t="s">
        <v>79</v>
      </c>
      <c r="F390" t="s">
        <v>110</v>
      </c>
      <c r="G390">
        <v>130</v>
      </c>
      <c r="H390" t="s">
        <v>20</v>
      </c>
      <c r="I390" s="4">
        <v>4</v>
      </c>
      <c r="J390" s="3" t="s">
        <v>33</v>
      </c>
      <c r="K390" s="4">
        <v>40</v>
      </c>
      <c r="L390" s="4">
        <v>1</v>
      </c>
      <c r="M390" s="3" t="str">
        <f>VLOOKUP(J390,[1]Species!$A$2:$K$183,3,FALSE)</f>
        <v>Holocentrus_adscensionis</v>
      </c>
      <c r="N390" t="str">
        <f>VLOOKUP(J390,[1]Species!$A$2:$K$183,2,FALSE)</f>
        <v>squirrelfish</v>
      </c>
      <c r="O390" t="str">
        <f>VLOOKUP(J390,[1]Species!$A$2:$K$183,5,FALSE)</f>
        <v>Holocentridae</v>
      </c>
      <c r="P390" t="str">
        <f>VLOOKUP(J390,[1]Species!$A$2:$D$183,4,FALSE)</f>
        <v>Invertivore</v>
      </c>
      <c r="Q390">
        <f>VLOOKUP(J390,[1]Species!$A$2:$F$183,6,FALSE)</f>
        <v>2.29E-2</v>
      </c>
      <c r="R390">
        <f>VLOOKUP(J390,[1]Species!$A$2:$G$174,7, FALSE)</f>
        <v>2.86</v>
      </c>
      <c r="S390">
        <f t="shared" si="12"/>
        <v>874.43404409902166</v>
      </c>
      <c r="T390">
        <f t="shared" si="13"/>
        <v>1.6666666666666666E-2</v>
      </c>
    </row>
    <row r="391" spans="1:20" x14ac:dyDescent="0.2">
      <c r="A391" s="5">
        <v>45064</v>
      </c>
      <c r="B391">
        <v>2023</v>
      </c>
      <c r="C391" s="2" t="s">
        <v>53</v>
      </c>
      <c r="D391">
        <v>18</v>
      </c>
      <c r="E391" t="s">
        <v>79</v>
      </c>
      <c r="F391" t="s">
        <v>110</v>
      </c>
      <c r="G391">
        <v>130</v>
      </c>
      <c r="H391" t="s">
        <v>20</v>
      </c>
      <c r="I391" s="4">
        <v>4</v>
      </c>
      <c r="J391" s="3" t="s">
        <v>21</v>
      </c>
      <c r="K391" s="4">
        <v>5</v>
      </c>
      <c r="L391" s="4">
        <v>25</v>
      </c>
      <c r="M391" s="3" t="str">
        <f>VLOOKUP(J391,[1]Species!$A$2:$K$183,3,FALSE)</f>
        <v>Stegastes_partitus</v>
      </c>
      <c r="N391" t="str">
        <f>VLOOKUP(J391,[1]Species!$A$2:$K$183,2,FALSE)</f>
        <v>damselfish</v>
      </c>
      <c r="O391" t="str">
        <f>VLOOKUP(J391,[1]Species!$A$2:$K$183,5,FALSE)</f>
        <v>Pomacentridae</v>
      </c>
      <c r="P391" t="str">
        <f>VLOOKUP(J391,[1]Species!$A$2:$D$183,4,FALSE)</f>
        <v>Omnivore</v>
      </c>
      <c r="Q391">
        <f>VLOOKUP(J391,[1]Species!$A$2:$F$183,6,FALSE)</f>
        <v>1.4789999999999999E-2</v>
      </c>
      <c r="R391">
        <f>VLOOKUP(J391,[1]Species!$A$2:$G$174,7, FALSE)</f>
        <v>3.01</v>
      </c>
      <c r="S391">
        <f t="shared" si="12"/>
        <v>46.96863032763666</v>
      </c>
      <c r="T391">
        <f t="shared" si="13"/>
        <v>0.41666666666666669</v>
      </c>
    </row>
    <row r="392" spans="1:20" x14ac:dyDescent="0.2">
      <c r="A392" s="5">
        <v>45064</v>
      </c>
      <c r="B392">
        <v>2023</v>
      </c>
      <c r="C392" s="2" t="s">
        <v>53</v>
      </c>
      <c r="D392">
        <v>18</v>
      </c>
      <c r="E392" t="s">
        <v>79</v>
      </c>
      <c r="F392" t="s">
        <v>110</v>
      </c>
      <c r="G392">
        <v>130</v>
      </c>
      <c r="H392" t="s">
        <v>20</v>
      </c>
      <c r="I392" s="4">
        <v>4</v>
      </c>
      <c r="J392" s="3" t="s">
        <v>21</v>
      </c>
      <c r="K392" s="4">
        <v>10</v>
      </c>
      <c r="L392" s="4">
        <v>10</v>
      </c>
      <c r="M392" s="3" t="str">
        <f>VLOOKUP(J392,[1]Species!$A$2:$K$183,3,FALSE)</f>
        <v>Stegastes_partitus</v>
      </c>
      <c r="N392" t="str">
        <f>VLOOKUP(J392,[1]Species!$A$2:$K$183,2,FALSE)</f>
        <v>damselfish</v>
      </c>
      <c r="O392" t="str">
        <f>VLOOKUP(J392,[1]Species!$A$2:$K$183,5,FALSE)</f>
        <v>Pomacentridae</v>
      </c>
      <c r="P392" t="str">
        <f>VLOOKUP(J392,[1]Species!$A$2:$D$183,4,FALSE)</f>
        <v>Omnivore</v>
      </c>
      <c r="Q392">
        <f>VLOOKUP(J392,[1]Species!$A$2:$F$183,6,FALSE)</f>
        <v>1.4789999999999999E-2</v>
      </c>
      <c r="R392">
        <f>VLOOKUP(J392,[1]Species!$A$2:$G$174,7, FALSE)</f>
        <v>3.01</v>
      </c>
      <c r="S392">
        <f t="shared" si="12"/>
        <v>151.34503355832362</v>
      </c>
      <c r="T392">
        <f t="shared" si="13"/>
        <v>0.16666666666666666</v>
      </c>
    </row>
    <row r="393" spans="1:20" x14ac:dyDescent="0.2">
      <c r="A393" s="5">
        <v>45064</v>
      </c>
      <c r="B393">
        <v>2023</v>
      </c>
      <c r="C393" s="2" t="s">
        <v>53</v>
      </c>
      <c r="D393">
        <v>18</v>
      </c>
      <c r="E393" t="s">
        <v>79</v>
      </c>
      <c r="F393" t="s">
        <v>110</v>
      </c>
      <c r="G393">
        <v>130</v>
      </c>
      <c r="H393" t="s">
        <v>20</v>
      </c>
      <c r="I393" s="4">
        <v>4</v>
      </c>
      <c r="J393" s="3" t="s">
        <v>42</v>
      </c>
      <c r="K393" s="4">
        <v>5</v>
      </c>
      <c r="L393" s="4">
        <v>11</v>
      </c>
      <c r="M393" s="3" t="str">
        <f>VLOOKUP(J393,[1]Species!$A$2:$K$183,3,FALSE)</f>
        <v>Chromis_insolata</v>
      </c>
      <c r="N393" t="str">
        <f>VLOOKUP(J393,[1]Species!$A$2:$K$183,2,FALSE)</f>
        <v>damselfish</v>
      </c>
      <c r="O393" t="str">
        <f>VLOOKUP(J393,[1]Species!$A$2:$K$183,5,FALSE)</f>
        <v>Pomacentridae</v>
      </c>
      <c r="P393" t="str">
        <f>VLOOKUP(J393,[1]Species!$A$2:$D$183,4,FALSE)</f>
        <v>Planktivore</v>
      </c>
      <c r="Q393">
        <f>VLOOKUP(J393,[1]Species!$A$2:$F$183,6,FALSE)</f>
        <v>1.259E-2</v>
      </c>
      <c r="R393">
        <f>VLOOKUP(J393,[1]Species!$A$2:$G$174,7, FALSE)</f>
        <v>3.03</v>
      </c>
      <c r="S393">
        <f t="shared" si="12"/>
        <v>18.167598705007052</v>
      </c>
      <c r="T393">
        <f t="shared" si="13"/>
        <v>0.18333333333333332</v>
      </c>
    </row>
    <row r="394" spans="1:20" x14ac:dyDescent="0.2">
      <c r="A394" s="5">
        <v>45064</v>
      </c>
      <c r="B394">
        <v>2023</v>
      </c>
      <c r="C394" s="2" t="s">
        <v>53</v>
      </c>
      <c r="D394">
        <v>18</v>
      </c>
      <c r="E394" t="s">
        <v>79</v>
      </c>
      <c r="F394" t="s">
        <v>110</v>
      </c>
      <c r="G394">
        <v>130</v>
      </c>
      <c r="H394" t="s">
        <v>20</v>
      </c>
      <c r="I394" s="4">
        <v>4</v>
      </c>
      <c r="J394" s="3" t="s">
        <v>25</v>
      </c>
      <c r="K394" s="4">
        <v>5</v>
      </c>
      <c r="L394" s="4">
        <v>40</v>
      </c>
      <c r="M394" s="3" t="str">
        <f>VLOOKUP(J394,[1]Species!$A$2:$K$183,3,FALSE)</f>
        <v>Chromis_cyanea</v>
      </c>
      <c r="N394" t="str">
        <f>VLOOKUP(J394,[1]Species!$A$2:$K$183,2,FALSE)</f>
        <v>chromis</v>
      </c>
      <c r="O394" t="str">
        <f>VLOOKUP(J394,[1]Species!$A$2:$K$183,5,FALSE)</f>
        <v>Pomacentridae</v>
      </c>
      <c r="P394" t="str">
        <f>VLOOKUP(J394,[1]Species!$A$2:$D$183,4,FALSE)</f>
        <v>Planktivore</v>
      </c>
      <c r="Q394">
        <f>VLOOKUP(J394,[1]Species!$A$2:$F$183,6,FALSE)</f>
        <v>1.4789999999999999E-2</v>
      </c>
      <c r="R394">
        <f>VLOOKUP(J394,[1]Species!$A$2:$G$174,7, FALSE)</f>
        <v>2.99</v>
      </c>
      <c r="S394">
        <f t="shared" si="12"/>
        <v>72.769347086727677</v>
      </c>
      <c r="T394">
        <f t="shared" si="13"/>
        <v>0.66666666666666663</v>
      </c>
    </row>
    <row r="395" spans="1:20" x14ac:dyDescent="0.2">
      <c r="A395" s="5">
        <v>45064</v>
      </c>
      <c r="B395">
        <v>2023</v>
      </c>
      <c r="C395" s="2" t="s">
        <v>53</v>
      </c>
      <c r="D395">
        <v>18</v>
      </c>
      <c r="E395" t="s">
        <v>79</v>
      </c>
      <c r="F395" t="s">
        <v>110</v>
      </c>
      <c r="G395">
        <v>130</v>
      </c>
      <c r="H395" t="s">
        <v>20</v>
      </c>
      <c r="I395" s="4">
        <v>4</v>
      </c>
      <c r="J395" s="3" t="s">
        <v>25</v>
      </c>
      <c r="K395" s="4">
        <v>10</v>
      </c>
      <c r="L395" s="4">
        <v>23</v>
      </c>
      <c r="M395" s="3" t="str">
        <f>VLOOKUP(J395,[1]Species!$A$2:$K$183,3,FALSE)</f>
        <v>Chromis_cyanea</v>
      </c>
      <c r="N395" t="str">
        <f>VLOOKUP(J395,[1]Species!$A$2:$K$183,2,FALSE)</f>
        <v>chromis</v>
      </c>
      <c r="O395" t="str">
        <f>VLOOKUP(J395,[1]Species!$A$2:$K$183,5,FALSE)</f>
        <v>Pomacentridae</v>
      </c>
      <c r="P395" t="str">
        <f>VLOOKUP(J395,[1]Species!$A$2:$D$183,4,FALSE)</f>
        <v>Planktivore</v>
      </c>
      <c r="Q395">
        <f>VLOOKUP(J395,[1]Species!$A$2:$F$183,6,FALSE)</f>
        <v>1.4789999999999999E-2</v>
      </c>
      <c r="R395">
        <f>VLOOKUP(J395,[1]Species!$A$2:$G$174,7, FALSE)</f>
        <v>2.99</v>
      </c>
      <c r="S395">
        <f t="shared" si="12"/>
        <v>332.42678545253835</v>
      </c>
      <c r="T395">
        <f t="shared" si="13"/>
        <v>0.38333333333333336</v>
      </c>
    </row>
    <row r="396" spans="1:20" x14ac:dyDescent="0.2">
      <c r="A396" s="5">
        <v>45064</v>
      </c>
      <c r="B396">
        <v>2023</v>
      </c>
      <c r="C396" s="2" t="s">
        <v>53</v>
      </c>
      <c r="D396">
        <v>18</v>
      </c>
      <c r="E396" t="s">
        <v>79</v>
      </c>
      <c r="F396" t="s">
        <v>110</v>
      </c>
      <c r="G396">
        <v>130</v>
      </c>
      <c r="H396" t="s">
        <v>20</v>
      </c>
      <c r="I396" s="4">
        <v>4</v>
      </c>
      <c r="J396" s="3" t="s">
        <v>82</v>
      </c>
      <c r="K396" s="4">
        <v>10</v>
      </c>
      <c r="L396" s="4">
        <v>3</v>
      </c>
      <c r="M396" s="3" t="str">
        <f>VLOOKUP(J396,[1]Species!$A$2:$K$183,3,FALSE)</f>
        <v>Hypoplectrus_puella</v>
      </c>
      <c r="N396" t="str">
        <f>VLOOKUP(J396,[1]Species!$A$2:$K$183,2,FALSE)</f>
        <v>seabasses</v>
      </c>
      <c r="O396" t="str">
        <f>VLOOKUP(J396,[1]Species!$A$2:$K$183,5,FALSE)</f>
        <v>Serranidae</v>
      </c>
      <c r="P396" t="str">
        <f>VLOOKUP(J396,[1]Species!$A$2:$D$183,4,FALSE)</f>
        <v>Invertivore</v>
      </c>
      <c r="Q396">
        <f>VLOOKUP(J396,[1]Species!$A$2:$F$183,6,FALSE)</f>
        <v>1.7780000000000001E-2</v>
      </c>
      <c r="R396">
        <f>VLOOKUP(J396,[1]Species!$A$2:$G$174,7, FALSE)</f>
        <v>3.03</v>
      </c>
      <c r="S396">
        <f t="shared" si="12"/>
        <v>57.154839741373962</v>
      </c>
      <c r="T396">
        <f t="shared" si="13"/>
        <v>0.05</v>
      </c>
    </row>
    <row r="397" spans="1:20" x14ac:dyDescent="0.2">
      <c r="A397" s="5">
        <v>45064</v>
      </c>
      <c r="B397">
        <v>2023</v>
      </c>
      <c r="C397" s="2" t="s">
        <v>53</v>
      </c>
      <c r="D397">
        <v>18</v>
      </c>
      <c r="E397" t="s">
        <v>79</v>
      </c>
      <c r="F397" t="s">
        <v>110</v>
      </c>
      <c r="G397">
        <v>130</v>
      </c>
      <c r="H397" t="s">
        <v>20</v>
      </c>
      <c r="I397" s="4">
        <v>4</v>
      </c>
      <c r="J397" s="3" t="s">
        <v>34</v>
      </c>
      <c r="K397" s="4">
        <v>5</v>
      </c>
      <c r="L397" s="4">
        <v>7</v>
      </c>
      <c r="M397" s="3" t="str">
        <f>VLOOKUP(J397,[1]Species!$A$2:$K$183,3,FALSE)</f>
        <v>Halochoeres_garnoti</v>
      </c>
      <c r="N397" t="str">
        <f>VLOOKUP(J397,[1]Species!$A$2:$K$183,2,FALSE)</f>
        <v>wrasse</v>
      </c>
      <c r="O397" t="str">
        <f>VLOOKUP(J397,[1]Species!$A$2:$K$183,5,FALSE)</f>
        <v>Labridae</v>
      </c>
      <c r="P397" t="str">
        <f>VLOOKUP(J397,[1]Species!$A$2:$D$183,4,FALSE)</f>
        <v>Invertivore</v>
      </c>
      <c r="Q397">
        <f>VLOOKUP(J397,[1]Species!$A$2:$F$183,6,FALSE)</f>
        <v>0.01</v>
      </c>
      <c r="R397">
        <f>VLOOKUP(J397,[1]Species!$A$2:$G$174,7, FALSE)</f>
        <v>3.14</v>
      </c>
      <c r="S397">
        <f t="shared" si="12"/>
        <v>10.961345165973214</v>
      </c>
      <c r="T397">
        <f t="shared" si="13"/>
        <v>0.11666666666666667</v>
      </c>
    </row>
    <row r="398" spans="1:20" x14ac:dyDescent="0.2">
      <c r="A398" s="5">
        <v>45064</v>
      </c>
      <c r="B398">
        <v>2023</v>
      </c>
      <c r="C398" s="2" t="s">
        <v>53</v>
      </c>
      <c r="D398">
        <v>18</v>
      </c>
      <c r="E398" t="s">
        <v>79</v>
      </c>
      <c r="F398" t="s">
        <v>110</v>
      </c>
      <c r="G398">
        <v>130</v>
      </c>
      <c r="H398" t="s">
        <v>20</v>
      </c>
      <c r="I398" s="4">
        <v>4</v>
      </c>
      <c r="J398" s="3" t="s">
        <v>32</v>
      </c>
      <c r="K398" s="4">
        <v>5</v>
      </c>
      <c r="L398" s="4">
        <v>3</v>
      </c>
      <c r="M398" s="3" t="str">
        <f>VLOOKUP(J398,[1]Species!$A$2:$K$183,3,FALSE)</f>
        <v>Sparisoma_aurofrenatum</v>
      </c>
      <c r="N398" t="str">
        <f>VLOOKUP(J398,[1]Species!$A$2:$K$183,2,FALSE)</f>
        <v>parrotfish</v>
      </c>
      <c r="O398" t="str">
        <f>VLOOKUP(J398,[1]Species!$A$2:$K$183,5,FALSE)</f>
        <v>Scaridae</v>
      </c>
      <c r="P398" t="str">
        <f>VLOOKUP(J398,[1]Species!$A$2:$D$183,4,FALSE)</f>
        <v>Herbivore</v>
      </c>
      <c r="Q398">
        <f>VLOOKUP(J398,[1]Species!$A$2:$F$183,6,FALSE)</f>
        <v>1.17E-2</v>
      </c>
      <c r="R398">
        <f>VLOOKUP(J398,[1]Species!$A$2:$G$174,7, FALSE)</f>
        <v>3.15</v>
      </c>
      <c r="S398">
        <f t="shared" si="12"/>
        <v>5.5855073819599301</v>
      </c>
      <c r="T398">
        <f t="shared" si="13"/>
        <v>0.05</v>
      </c>
    </row>
    <row r="399" spans="1:20" x14ac:dyDescent="0.2">
      <c r="A399" s="5">
        <v>45064</v>
      </c>
      <c r="B399">
        <v>2023</v>
      </c>
      <c r="C399" s="2" t="s">
        <v>53</v>
      </c>
      <c r="D399">
        <v>18</v>
      </c>
      <c r="E399" t="s">
        <v>79</v>
      </c>
      <c r="F399" t="s">
        <v>110</v>
      </c>
      <c r="G399">
        <v>130</v>
      </c>
      <c r="H399" t="s">
        <v>20</v>
      </c>
      <c r="I399" s="4">
        <v>4</v>
      </c>
      <c r="J399" s="3" t="s">
        <v>32</v>
      </c>
      <c r="K399" s="4">
        <v>10</v>
      </c>
      <c r="L399" s="4">
        <v>1</v>
      </c>
      <c r="M399" s="3" t="str">
        <f>VLOOKUP(J399,[1]Species!$A$2:$K$183,3,FALSE)</f>
        <v>Sparisoma_aurofrenatum</v>
      </c>
      <c r="N399" t="str">
        <f>VLOOKUP(J399,[1]Species!$A$2:$K$183,2,FALSE)</f>
        <v>parrotfish</v>
      </c>
      <c r="O399" t="str">
        <f>VLOOKUP(J399,[1]Species!$A$2:$K$183,5,FALSE)</f>
        <v>Scaridae</v>
      </c>
      <c r="P399" t="str">
        <f>VLOOKUP(J399,[1]Species!$A$2:$D$183,4,FALSE)</f>
        <v>Herbivore</v>
      </c>
      <c r="Q399">
        <f>VLOOKUP(J399,[1]Species!$A$2:$F$183,6,FALSE)</f>
        <v>1.17E-2</v>
      </c>
      <c r="R399">
        <f>VLOOKUP(J399,[1]Species!$A$2:$G$174,7, FALSE)</f>
        <v>3.15</v>
      </c>
      <c r="S399">
        <f t="shared" si="12"/>
        <v>16.526689272086227</v>
      </c>
      <c r="T399">
        <f t="shared" si="13"/>
        <v>1.6666666666666666E-2</v>
      </c>
    </row>
    <row r="400" spans="1:20" x14ac:dyDescent="0.2">
      <c r="A400" s="5">
        <v>45064</v>
      </c>
      <c r="B400">
        <v>2023</v>
      </c>
      <c r="C400" s="2" t="s">
        <v>53</v>
      </c>
      <c r="D400">
        <v>18</v>
      </c>
      <c r="E400" t="s">
        <v>79</v>
      </c>
      <c r="F400" t="s">
        <v>110</v>
      </c>
      <c r="G400">
        <v>130</v>
      </c>
      <c r="H400" t="s">
        <v>20</v>
      </c>
      <c r="I400" s="4">
        <v>4</v>
      </c>
      <c r="J400" s="3" t="s">
        <v>32</v>
      </c>
      <c r="K400" s="4">
        <v>20</v>
      </c>
      <c r="L400" s="4">
        <v>1</v>
      </c>
      <c r="M400" s="3" t="str">
        <f>VLOOKUP(J400,[1]Species!$A$2:$K$183,3,FALSE)</f>
        <v>Sparisoma_aurofrenatum</v>
      </c>
      <c r="N400" t="str">
        <f>VLOOKUP(J400,[1]Species!$A$2:$K$183,2,FALSE)</f>
        <v>parrotfish</v>
      </c>
      <c r="O400" t="str">
        <f>VLOOKUP(J400,[1]Species!$A$2:$K$183,5,FALSE)</f>
        <v>Scaridae</v>
      </c>
      <c r="P400" t="str">
        <f>VLOOKUP(J400,[1]Species!$A$2:$D$183,4,FALSE)</f>
        <v>Herbivore</v>
      </c>
      <c r="Q400">
        <f>VLOOKUP(J400,[1]Species!$A$2:$F$183,6,FALSE)</f>
        <v>1.17E-2</v>
      </c>
      <c r="R400">
        <f>VLOOKUP(J400,[1]Species!$A$2:$G$174,7, FALSE)</f>
        <v>3.15</v>
      </c>
      <c r="S400">
        <f t="shared" si="12"/>
        <v>146.70007912526424</v>
      </c>
      <c r="T400">
        <f t="shared" si="13"/>
        <v>1.6666666666666666E-2</v>
      </c>
    </row>
    <row r="401" spans="1:20" x14ac:dyDescent="0.2">
      <c r="A401" s="5">
        <v>45064</v>
      </c>
      <c r="B401">
        <v>2023</v>
      </c>
      <c r="C401" s="2" t="s">
        <v>53</v>
      </c>
      <c r="D401">
        <v>18</v>
      </c>
      <c r="E401" t="s">
        <v>79</v>
      </c>
      <c r="F401" t="s">
        <v>110</v>
      </c>
      <c r="G401">
        <v>130</v>
      </c>
      <c r="H401" t="s">
        <v>20</v>
      </c>
      <c r="I401" s="4">
        <v>4</v>
      </c>
      <c r="J401" s="3" t="s">
        <v>24</v>
      </c>
      <c r="K401" s="4">
        <v>5</v>
      </c>
      <c r="L401" s="4">
        <v>5</v>
      </c>
      <c r="M401" s="3" t="str">
        <f>VLOOKUP(J401,[1]Species!$A$2:$K$183,3,FALSE)</f>
        <v>Thalassoma_bifasciatum</v>
      </c>
      <c r="N401" t="str">
        <f>VLOOKUP(J401,[1]Species!$A$2:$K$183,2,FALSE)</f>
        <v>wrasse</v>
      </c>
      <c r="O401" t="str">
        <f>VLOOKUP(J401,[1]Species!$A$2:$K$183,5,FALSE)</f>
        <v>Labridae</v>
      </c>
      <c r="P401" t="str">
        <f>VLOOKUP(J401,[1]Species!$A$2:$D$183,4,FALSE)</f>
        <v>Omnivore</v>
      </c>
      <c r="Q401">
        <f>VLOOKUP(J401,[1]Species!$A$2:$F$183,6,FALSE)</f>
        <v>1.0999999999999999E-2</v>
      </c>
      <c r="R401">
        <f>VLOOKUP(J401,[1]Species!$A$2:$G$174,7, FALSE)</f>
        <v>2.97</v>
      </c>
      <c r="S401">
        <f t="shared" si="12"/>
        <v>6.5509397076895457</v>
      </c>
      <c r="T401">
        <f t="shared" si="13"/>
        <v>8.3333333333333329E-2</v>
      </c>
    </row>
    <row r="402" spans="1:20" x14ac:dyDescent="0.2">
      <c r="A402" s="5">
        <v>45064</v>
      </c>
      <c r="B402">
        <v>2023</v>
      </c>
      <c r="C402" s="2" t="s">
        <v>53</v>
      </c>
      <c r="D402">
        <v>18</v>
      </c>
      <c r="E402" t="s">
        <v>79</v>
      </c>
      <c r="F402" t="s">
        <v>110</v>
      </c>
      <c r="G402">
        <v>130</v>
      </c>
      <c r="H402" t="s">
        <v>20</v>
      </c>
      <c r="I402" s="4">
        <v>4</v>
      </c>
      <c r="J402" s="3" t="s">
        <v>63</v>
      </c>
      <c r="K402" s="4">
        <v>10</v>
      </c>
      <c r="L402" s="4">
        <v>1</v>
      </c>
      <c r="M402" s="3" t="str">
        <f>VLOOKUP(J402,[1]Species!$A$2:$K$183,3,FALSE)</f>
        <v>Cephalopholis_cruentata</v>
      </c>
      <c r="N402" t="str">
        <f>VLOOKUP(J402,[1]Species!$A$2:$K$183,2,FALSE)</f>
        <v>grouper</v>
      </c>
      <c r="O402" t="str">
        <f>VLOOKUP(J402,[1]Species!$A$2:$K$183,5,FALSE)</f>
        <v>Serranidae</v>
      </c>
      <c r="P402" t="str">
        <f>VLOOKUP(J402,[1]Species!$A$2:$D$183,4,FALSE)</f>
        <v>Macrocarnivore</v>
      </c>
      <c r="Q402">
        <f>VLOOKUP(J402,[1]Species!$A$2:$F$183,6,FALSE)</f>
        <v>1.0999999999999999E-2</v>
      </c>
      <c r="R402">
        <f>VLOOKUP(J402,[1]Species!$A$2:$G$174,7, FALSE)</f>
        <v>3.11</v>
      </c>
      <c r="S402">
        <f t="shared" si="12"/>
        <v>14.17074506862448</v>
      </c>
      <c r="T402">
        <f t="shared" si="13"/>
        <v>1.6666666666666666E-2</v>
      </c>
    </row>
    <row r="403" spans="1:20" x14ac:dyDescent="0.2">
      <c r="A403" s="5">
        <v>45064</v>
      </c>
      <c r="B403">
        <v>2023</v>
      </c>
      <c r="C403" s="2" t="s">
        <v>53</v>
      </c>
      <c r="D403">
        <v>18</v>
      </c>
      <c r="E403" t="s">
        <v>79</v>
      </c>
      <c r="F403" t="s">
        <v>110</v>
      </c>
      <c r="G403">
        <v>130</v>
      </c>
      <c r="H403" t="s">
        <v>20</v>
      </c>
      <c r="I403" s="4">
        <v>4</v>
      </c>
      <c r="J403" s="3" t="s">
        <v>30</v>
      </c>
      <c r="K403" s="4">
        <v>10</v>
      </c>
      <c r="L403" s="4">
        <v>1</v>
      </c>
      <c r="M403" s="3" t="str">
        <f>VLOOKUP(J403,[1]Species!$A$2:$K$183,3,FALSE)</f>
        <v>Acanthurus_coeruleus</v>
      </c>
      <c r="N403" t="str">
        <f>VLOOKUP(J403,[1]Species!$A$2:$K$183,2,FALSE)</f>
        <v>surgeonfish</v>
      </c>
      <c r="O403" t="str">
        <f>VLOOKUP(J403,[1]Species!$A$2:$K$183,5,FALSE)</f>
        <v>Acanthuridae</v>
      </c>
      <c r="P403" t="str">
        <f>VLOOKUP(J403,[1]Species!$A$2:$D$183,4,FALSE)</f>
        <v>Omnivore</v>
      </c>
      <c r="Q403">
        <f>VLOOKUP(J403,[1]Species!$A$2:$F$183,6,FALSE)</f>
        <v>3.2399999999999998E-2</v>
      </c>
      <c r="R403">
        <f>VLOOKUP(J403,[1]Species!$A$2:$G$174,7, FALSE)</f>
        <v>2.95</v>
      </c>
      <c r="S403">
        <f t="shared" si="12"/>
        <v>28.876530395533386</v>
      </c>
      <c r="T403">
        <f t="shared" si="13"/>
        <v>1.6666666666666666E-2</v>
      </c>
    </row>
    <row r="404" spans="1:20" x14ac:dyDescent="0.2">
      <c r="A404" s="5">
        <v>45064</v>
      </c>
      <c r="B404">
        <v>2023</v>
      </c>
      <c r="C404" s="2" t="s">
        <v>53</v>
      </c>
      <c r="D404">
        <v>18</v>
      </c>
      <c r="E404" t="s">
        <v>79</v>
      </c>
      <c r="F404" t="s">
        <v>110</v>
      </c>
      <c r="G404">
        <v>130</v>
      </c>
      <c r="H404" t="s">
        <v>20</v>
      </c>
      <c r="I404" s="4">
        <v>4</v>
      </c>
      <c r="J404" s="3" t="s">
        <v>30</v>
      </c>
      <c r="K404" s="4">
        <v>20</v>
      </c>
      <c r="L404" s="4">
        <v>4</v>
      </c>
      <c r="M404" s="3" t="str">
        <f>VLOOKUP(J404,[1]Species!$A$2:$K$183,3,FALSE)</f>
        <v>Acanthurus_coeruleus</v>
      </c>
      <c r="N404" t="str">
        <f>VLOOKUP(J404,[1]Species!$A$2:$K$183,2,FALSE)</f>
        <v>surgeonfish</v>
      </c>
      <c r="O404" t="str">
        <f>VLOOKUP(J404,[1]Species!$A$2:$K$183,5,FALSE)</f>
        <v>Acanthuridae</v>
      </c>
      <c r="P404" t="str">
        <f>VLOOKUP(J404,[1]Species!$A$2:$D$183,4,FALSE)</f>
        <v>Omnivore</v>
      </c>
      <c r="Q404">
        <f>VLOOKUP(J404,[1]Species!$A$2:$F$183,6,FALSE)</f>
        <v>3.2399999999999998E-2</v>
      </c>
      <c r="R404">
        <f>VLOOKUP(J404,[1]Species!$A$2:$G$174,7, FALSE)</f>
        <v>2.95</v>
      </c>
      <c r="S404">
        <f t="shared" si="12"/>
        <v>892.57247239514265</v>
      </c>
      <c r="T404">
        <f t="shared" si="13"/>
        <v>6.6666666666666666E-2</v>
      </c>
    </row>
    <row r="405" spans="1:20" x14ac:dyDescent="0.2">
      <c r="A405" s="5">
        <v>45064</v>
      </c>
      <c r="B405">
        <v>2023</v>
      </c>
      <c r="C405" s="2" t="s">
        <v>53</v>
      </c>
      <c r="D405">
        <v>18</v>
      </c>
      <c r="E405" t="s">
        <v>79</v>
      </c>
      <c r="F405" t="s">
        <v>110</v>
      </c>
      <c r="G405">
        <v>130</v>
      </c>
      <c r="H405" t="s">
        <v>20</v>
      </c>
      <c r="I405" s="4">
        <v>4</v>
      </c>
      <c r="J405" s="3" t="s">
        <v>30</v>
      </c>
      <c r="K405" s="4">
        <v>30</v>
      </c>
      <c r="L405" s="4">
        <v>1</v>
      </c>
      <c r="M405" s="3" t="str">
        <f>VLOOKUP(J405,[1]Species!$A$2:$K$183,3,FALSE)</f>
        <v>Acanthurus_coeruleus</v>
      </c>
      <c r="N405" t="str">
        <f>VLOOKUP(J405,[1]Species!$A$2:$K$183,2,FALSE)</f>
        <v>surgeonfish</v>
      </c>
      <c r="O405" t="str">
        <f>VLOOKUP(J405,[1]Species!$A$2:$K$183,5,FALSE)</f>
        <v>Acanthuridae</v>
      </c>
      <c r="P405" t="str">
        <f>VLOOKUP(J405,[1]Species!$A$2:$D$183,4,FALSE)</f>
        <v>Omnivore</v>
      </c>
      <c r="Q405">
        <f>VLOOKUP(J405,[1]Species!$A$2:$F$183,6,FALSE)</f>
        <v>3.2399999999999998E-2</v>
      </c>
      <c r="R405">
        <f>VLOOKUP(J405,[1]Species!$A$2:$G$174,7, FALSE)</f>
        <v>2.95</v>
      </c>
      <c r="S405">
        <f t="shared" si="12"/>
        <v>737.99379722391382</v>
      </c>
      <c r="T405">
        <f t="shared" si="13"/>
        <v>1.6666666666666666E-2</v>
      </c>
    </row>
    <row r="406" spans="1:20" x14ac:dyDescent="0.2">
      <c r="A406" s="5">
        <v>45064</v>
      </c>
      <c r="B406">
        <v>2023</v>
      </c>
      <c r="C406" s="2" t="s">
        <v>53</v>
      </c>
      <c r="D406">
        <v>18</v>
      </c>
      <c r="E406" t="s">
        <v>79</v>
      </c>
      <c r="F406" t="s">
        <v>110</v>
      </c>
      <c r="G406">
        <v>130</v>
      </c>
      <c r="H406" t="s">
        <v>20</v>
      </c>
      <c r="I406" s="4">
        <v>4</v>
      </c>
      <c r="J406" s="3" t="s">
        <v>56</v>
      </c>
      <c r="K406" s="4">
        <v>5</v>
      </c>
      <c r="L406" s="4">
        <v>6</v>
      </c>
      <c r="M406" s="3" t="str">
        <f>VLOOKUP(J406,[1]Species!$A$2:$K$183,3,FALSE)</f>
        <v>Gramma_loreto</v>
      </c>
      <c r="N406" t="str">
        <f>VLOOKUP(J406,[1]Species!$A$2:$K$183,2,FALSE)</f>
        <v>basslet</v>
      </c>
      <c r="O406" t="str">
        <f>VLOOKUP(J406,[1]Species!$A$2:$K$183,5,FALSE)</f>
        <v>Grammatidae</v>
      </c>
      <c r="P406" t="str">
        <f>VLOOKUP(J406,[1]Species!$A$2:$D$183,4,FALSE)</f>
        <v>Omnivore</v>
      </c>
      <c r="Q406">
        <f>VLOOKUP(J406,[1]Species!$A$2:$F$183,6,FALSE)</f>
        <v>1.1220000000000001E-2</v>
      </c>
      <c r="R406">
        <f>VLOOKUP(J406,[1]Species!$A$2:$G$174,7, FALSE)</f>
        <v>3.04</v>
      </c>
      <c r="S406">
        <f t="shared" si="12"/>
        <v>8.9745549386834096</v>
      </c>
      <c r="T406">
        <f t="shared" si="13"/>
        <v>0.1</v>
      </c>
    </row>
    <row r="407" spans="1:20" x14ac:dyDescent="0.2">
      <c r="A407" s="5">
        <v>45064</v>
      </c>
      <c r="B407">
        <v>2023</v>
      </c>
      <c r="C407" s="2" t="s">
        <v>53</v>
      </c>
      <c r="D407">
        <v>18</v>
      </c>
      <c r="E407" t="s">
        <v>79</v>
      </c>
      <c r="F407" t="s">
        <v>110</v>
      </c>
      <c r="G407">
        <v>130</v>
      </c>
      <c r="H407" t="s">
        <v>20</v>
      </c>
      <c r="I407" s="4">
        <v>4</v>
      </c>
      <c r="J407" s="3" t="s">
        <v>74</v>
      </c>
      <c r="K407" s="4">
        <v>20</v>
      </c>
      <c r="L407" s="4">
        <v>10</v>
      </c>
      <c r="M407" s="3" t="str">
        <f>VLOOKUP(J407,[1]Species!$A$2:$K$183,3,FALSE)</f>
        <v>Mulloidichthys_martinicus</v>
      </c>
      <c r="N407" t="str">
        <f>VLOOKUP(J407,[1]Species!$A$2:$K$183,2,FALSE)</f>
        <v>goatfish</v>
      </c>
      <c r="O407" t="str">
        <f>VLOOKUP(J407,[1]Species!$A$2:$K$183,5,FALSE)</f>
        <v>Mullidae</v>
      </c>
      <c r="P407" t="str">
        <f>VLOOKUP(J407,[1]Species!$A$2:$D$183,4,FALSE)</f>
        <v>Invertivore</v>
      </c>
      <c r="Q407">
        <f>VLOOKUP(J407,[1]Species!$A$2:$F$183,6,FALSE)</f>
        <v>1.2E-2</v>
      </c>
      <c r="R407">
        <f>VLOOKUP(J407,[1]Species!$A$2:$G$174,7, FALSE)</f>
        <v>3.1</v>
      </c>
      <c r="S407">
        <f t="shared" si="12"/>
        <v>1295.3115337666209</v>
      </c>
      <c r="T407">
        <f t="shared" si="13"/>
        <v>0.16666666666666666</v>
      </c>
    </row>
    <row r="408" spans="1:20" x14ac:dyDescent="0.2">
      <c r="A408" s="5">
        <v>45064</v>
      </c>
      <c r="B408">
        <v>2023</v>
      </c>
      <c r="C408" s="2" t="s">
        <v>53</v>
      </c>
      <c r="D408">
        <v>18</v>
      </c>
      <c r="E408" t="s">
        <v>79</v>
      </c>
      <c r="F408" t="s">
        <v>110</v>
      </c>
      <c r="G408">
        <v>130</v>
      </c>
      <c r="H408" t="s">
        <v>20</v>
      </c>
      <c r="I408" s="4">
        <v>4</v>
      </c>
      <c r="J408" s="3" t="s">
        <v>27</v>
      </c>
      <c r="K408" s="4">
        <v>30</v>
      </c>
      <c r="L408" s="4">
        <v>1</v>
      </c>
      <c r="M408" s="3" t="str">
        <f>VLOOKUP(J408,[1]Species!$A$2:$K$183,3,FALSE)</f>
        <v>Caranx_ruber</v>
      </c>
      <c r="N408" t="str">
        <f>VLOOKUP(J408,[1]Species!$A$2:$K$183,2,FALSE)</f>
        <v>jack</v>
      </c>
      <c r="O408" t="str">
        <f>VLOOKUP(J408,[1]Species!$A$2:$K$183,5,FALSE)</f>
        <v>Carangidae</v>
      </c>
      <c r="P408" t="str">
        <f>VLOOKUP(J408,[1]Species!$A$2:$D$183,4,FALSE)</f>
        <v>Invertivore</v>
      </c>
      <c r="Q408">
        <f>VLOOKUP(J408,[1]Species!$A$2:$F$183,6,FALSE)</f>
        <v>1.5800000000000002E-2</v>
      </c>
      <c r="R408">
        <f>VLOOKUP(J408,[1]Species!$A$2:$G$174,7, FALSE)</f>
        <v>2.99</v>
      </c>
      <c r="S408">
        <f t="shared" si="12"/>
        <v>412.33446663151204</v>
      </c>
      <c r="T408">
        <f t="shared" si="13"/>
        <v>1.6666666666666666E-2</v>
      </c>
    </row>
    <row r="409" spans="1:20" x14ac:dyDescent="0.2">
      <c r="A409" s="5">
        <v>45064</v>
      </c>
      <c r="B409">
        <v>2023</v>
      </c>
      <c r="C409" s="2" t="s">
        <v>53</v>
      </c>
      <c r="D409">
        <v>18</v>
      </c>
      <c r="E409" t="s">
        <v>79</v>
      </c>
      <c r="F409" t="s">
        <v>110</v>
      </c>
      <c r="G409">
        <v>130</v>
      </c>
      <c r="H409" t="s">
        <v>20</v>
      </c>
      <c r="I409" s="4">
        <v>4</v>
      </c>
      <c r="J409" s="3" t="s">
        <v>60</v>
      </c>
      <c r="K409" s="4">
        <v>30</v>
      </c>
      <c r="L409" s="4">
        <v>2</v>
      </c>
      <c r="M409" s="3" t="str">
        <f>VLOOKUP(J409,[1]Species!$A$2:$K$183,3,FALSE)</f>
        <v>Sparisoma_aurofrenatum</v>
      </c>
      <c r="N409" t="str">
        <f>VLOOKUP(J409,[1]Species!$A$2:$K$183,2,FALSE)</f>
        <v>parrotfish</v>
      </c>
      <c r="O409" t="str">
        <f>VLOOKUP(J409,[1]Species!$A$2:$K$183,5,FALSE)</f>
        <v>Scaridae</v>
      </c>
      <c r="P409" t="str">
        <f>VLOOKUP(J409,[1]Species!$A$2:$D$183,4,FALSE)</f>
        <v>Herbivore</v>
      </c>
      <c r="Q409">
        <f>VLOOKUP(J409,[1]Species!$A$2:$F$183,6,FALSE)</f>
        <v>1.17E-2</v>
      </c>
      <c r="R409">
        <f>VLOOKUP(J409,[1]Species!$A$2:$G$174,7, FALSE)</f>
        <v>3.15</v>
      </c>
      <c r="S409">
        <f t="shared" si="12"/>
        <v>1052.3199642887505</v>
      </c>
      <c r="T409">
        <f t="shared" si="13"/>
        <v>3.3333333333333333E-2</v>
      </c>
    </row>
    <row r="410" spans="1:20" x14ac:dyDescent="0.2">
      <c r="A410" s="5">
        <v>45064</v>
      </c>
      <c r="B410">
        <v>2023</v>
      </c>
      <c r="C410" s="2" t="s">
        <v>53</v>
      </c>
      <c r="D410">
        <v>18</v>
      </c>
      <c r="E410" t="s">
        <v>79</v>
      </c>
      <c r="F410" t="s">
        <v>110</v>
      </c>
      <c r="G410">
        <v>130</v>
      </c>
      <c r="H410" t="s">
        <v>20</v>
      </c>
      <c r="I410" s="4">
        <v>4</v>
      </c>
      <c r="J410" s="3" t="s">
        <v>58</v>
      </c>
      <c r="K410" s="4">
        <v>20</v>
      </c>
      <c r="L410" s="4">
        <v>1</v>
      </c>
      <c r="M410" s="3" t="str">
        <f>VLOOKUP(J410,[1]Species!$A$2:$K$183,3,FALSE)</f>
        <v>Lutjanus_apodus</v>
      </c>
      <c r="N410" t="str">
        <f>VLOOKUP(J410,[1]Species!$A$2:$K$183,2,FALSE)</f>
        <v>snapper</v>
      </c>
      <c r="O410" t="str">
        <f>VLOOKUP(J410,[1]Species!$A$2:$K$183,5,FALSE)</f>
        <v>Lutjanidae</v>
      </c>
      <c r="P410" t="str">
        <f>VLOOKUP(J410,[1]Species!$A$2:$D$183,4,FALSE)</f>
        <v>Macrocarnivore</v>
      </c>
      <c r="Q410">
        <f>VLOOKUP(J410,[1]Species!$A$2:$F$183,6,FALSE)</f>
        <v>1.8200000000000001E-2</v>
      </c>
      <c r="R410">
        <f>VLOOKUP(J410,[1]Species!$A$2:$G$174,7, FALSE)</f>
        <v>3</v>
      </c>
      <c r="S410">
        <f t="shared" si="12"/>
        <v>145.6</v>
      </c>
      <c r="T410">
        <f t="shared" si="13"/>
        <v>1.6666666666666666E-2</v>
      </c>
    </row>
    <row r="411" spans="1:20" x14ac:dyDescent="0.2">
      <c r="A411" s="5">
        <v>45064</v>
      </c>
      <c r="B411">
        <v>2023</v>
      </c>
      <c r="C411" s="2" t="s">
        <v>53</v>
      </c>
      <c r="D411">
        <v>18</v>
      </c>
      <c r="E411" t="s">
        <v>79</v>
      </c>
      <c r="F411" t="s">
        <v>110</v>
      </c>
      <c r="G411">
        <v>130</v>
      </c>
      <c r="H411" t="s">
        <v>20</v>
      </c>
      <c r="I411" s="4">
        <v>4</v>
      </c>
      <c r="J411" s="3" t="s">
        <v>58</v>
      </c>
      <c r="K411" s="4">
        <v>30</v>
      </c>
      <c r="L411" s="4">
        <v>1</v>
      </c>
      <c r="M411" s="3" t="str">
        <f>VLOOKUP(J411,[1]Species!$A$2:$K$183,3,FALSE)</f>
        <v>Lutjanus_apodus</v>
      </c>
      <c r="N411" t="str">
        <f>VLOOKUP(J411,[1]Species!$A$2:$K$183,2,FALSE)</f>
        <v>snapper</v>
      </c>
      <c r="O411" t="str">
        <f>VLOOKUP(J411,[1]Species!$A$2:$K$183,5,FALSE)</f>
        <v>Lutjanidae</v>
      </c>
      <c r="P411" t="str">
        <f>VLOOKUP(J411,[1]Species!$A$2:$D$183,4,FALSE)</f>
        <v>Macrocarnivore</v>
      </c>
      <c r="Q411">
        <f>VLOOKUP(J411,[1]Species!$A$2:$F$183,6,FALSE)</f>
        <v>1.8200000000000001E-2</v>
      </c>
      <c r="R411">
        <f>VLOOKUP(J411,[1]Species!$A$2:$G$174,7, FALSE)</f>
        <v>3</v>
      </c>
      <c r="S411">
        <f t="shared" si="12"/>
        <v>491.40000000000003</v>
      </c>
      <c r="T411">
        <f t="shared" si="13"/>
        <v>1.6666666666666666E-2</v>
      </c>
    </row>
    <row r="412" spans="1:20" x14ac:dyDescent="0.2">
      <c r="A412" s="5">
        <v>45064</v>
      </c>
      <c r="B412">
        <v>2023</v>
      </c>
      <c r="C412" s="2" t="s">
        <v>53</v>
      </c>
      <c r="D412">
        <v>18</v>
      </c>
      <c r="E412" t="s">
        <v>79</v>
      </c>
      <c r="F412" t="s">
        <v>110</v>
      </c>
      <c r="G412">
        <v>130</v>
      </c>
      <c r="H412" t="s">
        <v>20</v>
      </c>
      <c r="I412" s="4">
        <v>4</v>
      </c>
      <c r="J412" s="3" t="s">
        <v>62</v>
      </c>
      <c r="K412" s="4">
        <v>10</v>
      </c>
      <c r="L412" s="4">
        <v>1</v>
      </c>
      <c r="M412" s="3" t="str">
        <f>VLOOKUP(J412,[1]Species!$A$2:$K$183,3,FALSE)</f>
        <v>Chaetodon_capistratus</v>
      </c>
      <c r="N412" t="str">
        <f>VLOOKUP(J412,[1]Species!$A$2:$K$183,2,FALSE)</f>
        <v>butterflyfish</v>
      </c>
      <c r="O412" t="str">
        <f>VLOOKUP(J412,[1]Species!$A$2:$K$183,5,FALSE)</f>
        <v>Chaetodontidae</v>
      </c>
      <c r="P412" t="str">
        <f>VLOOKUP(J412,[1]Species!$A$2:$D$183,4,FALSE)</f>
        <v>Invertivore</v>
      </c>
      <c r="Q412">
        <f>VLOOKUP(J412,[1]Species!$A$2:$F$183,6,FALSE)</f>
        <v>2.3400000000000001E-2</v>
      </c>
      <c r="R412">
        <f>VLOOKUP(J412,[1]Species!$A$2:$G$174,7, FALSE)</f>
        <v>3.19</v>
      </c>
      <c r="S412">
        <f t="shared" si="12"/>
        <v>36.242308882552088</v>
      </c>
      <c r="T412">
        <f t="shared" si="13"/>
        <v>1.6666666666666666E-2</v>
      </c>
    </row>
    <row r="413" spans="1:20" x14ac:dyDescent="0.2">
      <c r="A413" s="5">
        <v>45064</v>
      </c>
      <c r="B413">
        <v>2023</v>
      </c>
      <c r="C413" s="2" t="s">
        <v>53</v>
      </c>
      <c r="D413">
        <v>18</v>
      </c>
      <c r="E413" t="s">
        <v>79</v>
      </c>
      <c r="F413" t="s">
        <v>110</v>
      </c>
      <c r="G413">
        <v>130</v>
      </c>
      <c r="H413" t="s">
        <v>20</v>
      </c>
      <c r="I413" s="4">
        <v>4</v>
      </c>
      <c r="J413" s="3" t="s">
        <v>45</v>
      </c>
      <c r="K413" s="4">
        <v>10</v>
      </c>
      <c r="L413" s="4">
        <v>3</v>
      </c>
      <c r="M413" s="3" t="str">
        <f>VLOOKUP(J413,[1]Species!$A$2:$K$183,3,FALSE)</f>
        <v>Chromis_multilineata</v>
      </c>
      <c r="N413" t="str">
        <f>VLOOKUP(J413,[1]Species!$A$2:$K$183,2,FALSE)</f>
        <v>chromis</v>
      </c>
      <c r="O413" t="str">
        <f>VLOOKUP(J413,[1]Species!$A$2:$K$183,5,FALSE)</f>
        <v>Pomacentridae</v>
      </c>
      <c r="P413" t="str">
        <f>VLOOKUP(J413,[1]Species!$A$2:$D$183,4,FALSE)</f>
        <v>Planktivore</v>
      </c>
      <c r="Q413">
        <f>VLOOKUP(J413,[1]Species!$A$2:$F$183,6,FALSE)</f>
        <v>1.4789999999999999E-2</v>
      </c>
      <c r="R413">
        <f>VLOOKUP(J413,[1]Species!$A$2:$G$174,7, FALSE)</f>
        <v>2.99</v>
      </c>
      <c r="S413">
        <f t="shared" si="12"/>
        <v>43.36001549380935</v>
      </c>
      <c r="T413">
        <f t="shared" si="13"/>
        <v>0.05</v>
      </c>
    </row>
    <row r="414" spans="1:20" x14ac:dyDescent="0.2">
      <c r="A414" s="5">
        <v>45064</v>
      </c>
      <c r="B414">
        <v>2023</v>
      </c>
      <c r="C414" s="2" t="s">
        <v>53</v>
      </c>
      <c r="D414">
        <v>18</v>
      </c>
      <c r="E414" t="s">
        <v>79</v>
      </c>
      <c r="F414" t="s">
        <v>110</v>
      </c>
      <c r="G414">
        <v>130</v>
      </c>
      <c r="H414" t="s">
        <v>20</v>
      </c>
      <c r="I414" s="4">
        <v>4</v>
      </c>
      <c r="J414" s="3" t="s">
        <v>55</v>
      </c>
      <c r="K414" s="4">
        <v>5</v>
      </c>
      <c r="L414" s="4">
        <v>10</v>
      </c>
      <c r="M414" s="3" t="str">
        <f>VLOOKUP(J414,[1]Species!$A$2:$K$183,3,FALSE)</f>
        <v>Clepticus_parrae</v>
      </c>
      <c r="N414" t="str">
        <f>VLOOKUP(J414,[1]Species!$A$2:$K$183,2,FALSE)</f>
        <v>wrasse</v>
      </c>
      <c r="O414" t="str">
        <f>VLOOKUP(J414,[1]Species!$A$2:$K$183,5,FALSE)</f>
        <v>Labridae</v>
      </c>
      <c r="P414" t="str">
        <f>VLOOKUP(J414,[1]Species!$A$2:$D$183,4,FALSE)</f>
        <v>Omnivore</v>
      </c>
      <c r="Q414">
        <f>VLOOKUP(J414,[1]Species!$A$2:$F$183,6,FALSE)</f>
        <v>9.5499999999999995E-3</v>
      </c>
      <c r="R414">
        <f>VLOOKUP(J414,[1]Species!$A$2:$G$174,7, FALSE)</f>
        <v>3.07</v>
      </c>
      <c r="S414">
        <f t="shared" si="12"/>
        <v>13.361071402316449</v>
      </c>
      <c r="T414">
        <f t="shared" si="13"/>
        <v>0.16666666666666666</v>
      </c>
    </row>
    <row r="415" spans="1:20" x14ac:dyDescent="0.2">
      <c r="A415" s="5">
        <v>45064</v>
      </c>
      <c r="B415">
        <v>2023</v>
      </c>
      <c r="C415" s="2" t="s">
        <v>53</v>
      </c>
      <c r="D415">
        <v>18</v>
      </c>
      <c r="E415" t="s">
        <v>79</v>
      </c>
      <c r="F415" t="s">
        <v>110</v>
      </c>
      <c r="G415">
        <v>130</v>
      </c>
      <c r="H415" t="s">
        <v>20</v>
      </c>
      <c r="I415" s="4">
        <v>4</v>
      </c>
      <c r="J415" s="3" t="s">
        <v>55</v>
      </c>
      <c r="K415" s="4">
        <v>10</v>
      </c>
      <c r="L415" s="4">
        <v>80</v>
      </c>
      <c r="M415" s="3" t="str">
        <f>VLOOKUP(J415,[1]Species!$A$2:$K$183,3,FALSE)</f>
        <v>Clepticus_parrae</v>
      </c>
      <c r="N415" t="str">
        <f>VLOOKUP(J415,[1]Species!$A$2:$K$183,2,FALSE)</f>
        <v>wrasse</v>
      </c>
      <c r="O415" t="str">
        <f>VLOOKUP(J415,[1]Species!$A$2:$K$183,5,FALSE)</f>
        <v>Labridae</v>
      </c>
      <c r="P415" t="str">
        <f>VLOOKUP(J415,[1]Species!$A$2:$D$183,4,FALSE)</f>
        <v>Omnivore</v>
      </c>
      <c r="Q415">
        <f>VLOOKUP(J415,[1]Species!$A$2:$F$183,6,FALSE)</f>
        <v>9.5499999999999995E-3</v>
      </c>
      <c r="R415">
        <f>VLOOKUP(J415,[1]Species!$A$2:$G$174,7, FALSE)</f>
        <v>3.07</v>
      </c>
      <c r="S415">
        <f t="shared" si="12"/>
        <v>897.62173197380048</v>
      </c>
      <c r="T415">
        <f t="shared" si="13"/>
        <v>1.3333333333333333</v>
      </c>
    </row>
    <row r="416" spans="1:20" x14ac:dyDescent="0.2">
      <c r="A416" s="5">
        <v>45064</v>
      </c>
      <c r="B416">
        <v>2023</v>
      </c>
      <c r="C416" s="2" t="s">
        <v>53</v>
      </c>
      <c r="D416">
        <v>18</v>
      </c>
      <c r="E416" t="s">
        <v>79</v>
      </c>
      <c r="F416" t="s">
        <v>110</v>
      </c>
      <c r="G416">
        <v>130</v>
      </c>
      <c r="H416" t="s">
        <v>20</v>
      </c>
      <c r="I416" s="4">
        <v>4</v>
      </c>
      <c r="J416" s="3" t="s">
        <v>36</v>
      </c>
      <c r="K416" s="4">
        <v>30</v>
      </c>
      <c r="L416" s="4">
        <v>3</v>
      </c>
      <c r="M416" s="3" t="str">
        <f>VLOOKUP(J416,[1]Species!$A$2:$K$183,3,FALSE)</f>
        <v>Canthidermis_sufflamen</v>
      </c>
      <c r="N416" t="str">
        <f>VLOOKUP(J416,[1]Species!$A$2:$K$183,2,FALSE)</f>
        <v>triggerfish</v>
      </c>
      <c r="O416" t="str">
        <f>VLOOKUP(J416,[1]Species!$A$2:$K$183,5,FALSE)</f>
        <v>Balistidae</v>
      </c>
      <c r="P416" t="str">
        <f>VLOOKUP(J416,[1]Species!$A$2:$D$183,4,FALSE)</f>
        <v>Planktivore</v>
      </c>
      <c r="Q416">
        <f>VLOOKUP(J416,[1]Species!$A$2:$F$183,6,FALSE)</f>
        <v>4.2700000000000002E-2</v>
      </c>
      <c r="R416">
        <f>VLOOKUP(J416,[1]Species!$A$2:$G$174,7, FALSE)</f>
        <v>2.84</v>
      </c>
      <c r="S416">
        <f t="shared" si="12"/>
        <v>2007.1207147349414</v>
      </c>
      <c r="T416">
        <f t="shared" si="13"/>
        <v>0.05</v>
      </c>
    </row>
    <row r="417" spans="1:20" x14ac:dyDescent="0.2">
      <c r="A417" s="5">
        <v>45064</v>
      </c>
      <c r="B417">
        <v>2023</v>
      </c>
      <c r="C417" s="2" t="s">
        <v>53</v>
      </c>
      <c r="D417">
        <v>18</v>
      </c>
      <c r="E417" t="s">
        <v>79</v>
      </c>
      <c r="F417" t="s">
        <v>110</v>
      </c>
      <c r="G417">
        <v>130</v>
      </c>
      <c r="H417" t="s">
        <v>20</v>
      </c>
      <c r="I417" s="4">
        <v>4</v>
      </c>
      <c r="J417" s="3" t="s">
        <v>37</v>
      </c>
      <c r="K417" s="4">
        <v>30</v>
      </c>
      <c r="L417" s="4">
        <v>5</v>
      </c>
      <c r="M417" s="3" t="str">
        <f>VLOOKUP(J417,[1]Species!$A$2:$K$183,3,FALSE)</f>
        <v>Melichthys_niger</v>
      </c>
      <c r="N417" t="str">
        <f>VLOOKUP(J417,[1]Species!$A$2:$K$183,2,FALSE)</f>
        <v>triggerfish</v>
      </c>
      <c r="O417" t="str">
        <f>VLOOKUP(J417,[1]Species!$A$2:$K$183,5,FALSE)</f>
        <v>Balistidae</v>
      </c>
      <c r="P417" t="str">
        <f>VLOOKUP(J417,[1]Species!$A$2:$D$183,4,FALSE)</f>
        <v>Planktivore</v>
      </c>
      <c r="Q417">
        <f>VLOOKUP(J417,[1]Species!$A$2:$F$183,6,FALSE)</f>
        <v>2.5700000000000001E-2</v>
      </c>
      <c r="R417">
        <f>VLOOKUP(J417,[1]Species!$A$2:$G$174,7, FALSE)</f>
        <v>2.94</v>
      </c>
      <c r="S417">
        <f t="shared" si="12"/>
        <v>2829.0434428488265</v>
      </c>
      <c r="T417">
        <f t="shared" si="13"/>
        <v>8.3333333333333329E-2</v>
      </c>
    </row>
    <row r="418" spans="1:20" x14ac:dyDescent="0.2">
      <c r="A418" s="7">
        <v>45064</v>
      </c>
      <c r="B418">
        <v>2023</v>
      </c>
      <c r="C418" t="s">
        <v>53</v>
      </c>
      <c r="D418">
        <v>18</v>
      </c>
      <c r="E418" t="s">
        <v>79</v>
      </c>
      <c r="F418" t="s">
        <v>110</v>
      </c>
      <c r="G418">
        <v>130</v>
      </c>
      <c r="H418" t="s">
        <v>52</v>
      </c>
      <c r="I418">
        <v>5</v>
      </c>
      <c r="J418" s="3" t="s">
        <v>21</v>
      </c>
      <c r="K418">
        <v>5</v>
      </c>
      <c r="L418">
        <v>33</v>
      </c>
      <c r="M418" s="3" t="str">
        <f>VLOOKUP(J418,[1]Species!$A$2:$K$183,3,FALSE)</f>
        <v>Stegastes_partitus</v>
      </c>
      <c r="N418" t="str">
        <f>VLOOKUP(J418,[1]Species!$A$2:$K$183,2,FALSE)</f>
        <v>damselfish</v>
      </c>
      <c r="O418" t="str">
        <f>VLOOKUP(J418,[1]Species!$A$2:$K$183,5,FALSE)</f>
        <v>Pomacentridae</v>
      </c>
      <c r="P418" t="str">
        <f>VLOOKUP(J418,[1]Species!$A$2:$D$183,4,FALSE)</f>
        <v>Omnivore</v>
      </c>
      <c r="Q418">
        <f>VLOOKUP(J418,[1]Species!$A$2:$F$183,6,FALSE)</f>
        <v>1.4789999999999999E-2</v>
      </c>
      <c r="R418">
        <f>VLOOKUP(J418,[1]Species!$A$2:$G$174,7, FALSE)</f>
        <v>3.01</v>
      </c>
      <c r="S418">
        <f t="shared" si="12"/>
        <v>61.998592032480396</v>
      </c>
      <c r="T418">
        <f t="shared" si="13"/>
        <v>0.55000000000000004</v>
      </c>
    </row>
    <row r="419" spans="1:20" x14ac:dyDescent="0.2">
      <c r="A419" s="7">
        <v>45064</v>
      </c>
      <c r="B419">
        <v>2023</v>
      </c>
      <c r="C419" t="s">
        <v>53</v>
      </c>
      <c r="D419">
        <v>18</v>
      </c>
      <c r="E419" t="s">
        <v>79</v>
      </c>
      <c r="F419" t="s">
        <v>110</v>
      </c>
      <c r="G419">
        <v>130</v>
      </c>
      <c r="H419" t="s">
        <v>52</v>
      </c>
      <c r="I419">
        <v>5</v>
      </c>
      <c r="J419" s="3" t="s">
        <v>45</v>
      </c>
      <c r="K419">
        <v>10</v>
      </c>
      <c r="L419">
        <v>16</v>
      </c>
      <c r="M419" s="3" t="str">
        <f>VLOOKUP(J419,[1]Species!$A$2:$K$183,3,FALSE)</f>
        <v>Chromis_multilineata</v>
      </c>
      <c r="N419" t="str">
        <f>VLOOKUP(J419,[1]Species!$A$2:$K$183,2,FALSE)</f>
        <v>chromis</v>
      </c>
      <c r="O419" t="str">
        <f>VLOOKUP(J419,[1]Species!$A$2:$K$183,5,FALSE)</f>
        <v>Pomacentridae</v>
      </c>
      <c r="P419" t="str">
        <f>VLOOKUP(J419,[1]Species!$A$2:$D$183,4,FALSE)</f>
        <v>Planktivore</v>
      </c>
      <c r="Q419">
        <f>VLOOKUP(J419,[1]Species!$A$2:$F$183,6,FALSE)</f>
        <v>1.4789999999999999E-2</v>
      </c>
      <c r="R419">
        <f>VLOOKUP(J419,[1]Species!$A$2:$G$174,7, FALSE)</f>
        <v>2.99</v>
      </c>
      <c r="S419">
        <f t="shared" si="12"/>
        <v>231.2534159669832</v>
      </c>
      <c r="T419">
        <f t="shared" si="13"/>
        <v>0.26666666666666666</v>
      </c>
    </row>
    <row r="420" spans="1:20" x14ac:dyDescent="0.2">
      <c r="A420" s="7">
        <v>45064</v>
      </c>
      <c r="B420">
        <v>2023</v>
      </c>
      <c r="C420" t="s">
        <v>53</v>
      </c>
      <c r="D420">
        <v>18</v>
      </c>
      <c r="E420" t="s">
        <v>79</v>
      </c>
      <c r="F420" t="s">
        <v>110</v>
      </c>
      <c r="G420">
        <v>130</v>
      </c>
      <c r="H420" t="s">
        <v>52</v>
      </c>
      <c r="I420">
        <v>5</v>
      </c>
      <c r="J420" s="3" t="s">
        <v>25</v>
      </c>
      <c r="K420">
        <v>5</v>
      </c>
      <c r="L420">
        <v>65</v>
      </c>
      <c r="M420" s="3" t="str">
        <f>VLOOKUP(J420,[1]Species!$A$2:$K$183,3,FALSE)</f>
        <v>Chromis_cyanea</v>
      </c>
      <c r="N420" t="str">
        <f>VLOOKUP(J420,[1]Species!$A$2:$K$183,2,FALSE)</f>
        <v>chromis</v>
      </c>
      <c r="O420" t="str">
        <f>VLOOKUP(J420,[1]Species!$A$2:$K$183,5,FALSE)</f>
        <v>Pomacentridae</v>
      </c>
      <c r="P420" t="str">
        <f>VLOOKUP(J420,[1]Species!$A$2:$D$183,4,FALSE)</f>
        <v>Planktivore</v>
      </c>
      <c r="Q420">
        <f>VLOOKUP(J420,[1]Species!$A$2:$F$183,6,FALSE)</f>
        <v>1.4789999999999999E-2</v>
      </c>
      <c r="R420">
        <f>VLOOKUP(J420,[1]Species!$A$2:$G$174,7, FALSE)</f>
        <v>2.99</v>
      </c>
      <c r="S420">
        <f t="shared" si="12"/>
        <v>118.25018901593248</v>
      </c>
      <c r="T420">
        <f t="shared" si="13"/>
        <v>1.0833333333333333</v>
      </c>
    </row>
    <row r="421" spans="1:20" x14ac:dyDescent="0.2">
      <c r="A421" s="7">
        <v>45064</v>
      </c>
      <c r="B421">
        <v>2023</v>
      </c>
      <c r="C421" t="s">
        <v>53</v>
      </c>
      <c r="D421">
        <v>18</v>
      </c>
      <c r="E421" t="s">
        <v>79</v>
      </c>
      <c r="F421" t="s">
        <v>110</v>
      </c>
      <c r="G421">
        <v>130</v>
      </c>
      <c r="H421" t="s">
        <v>52</v>
      </c>
      <c r="I421">
        <v>5</v>
      </c>
      <c r="J421" s="3" t="s">
        <v>81</v>
      </c>
      <c r="K421">
        <v>40</v>
      </c>
      <c r="L421">
        <v>3</v>
      </c>
      <c r="M421" s="3" t="str">
        <f>VLOOKUP(J421,[1]Species!$A$2:$K$183,3,FALSE)</f>
        <v>Kyphosus_sectatrix</v>
      </c>
      <c r="N421" t="str">
        <f>VLOOKUP(J421,[1]Species!$A$2:$K$183,2,FALSE)</f>
        <v>chub</v>
      </c>
      <c r="O421" t="str">
        <f>VLOOKUP(J421,[1]Species!$A$2:$K$183,5,FALSE)</f>
        <v>Kyphosidae</v>
      </c>
      <c r="P421" t="str">
        <f>VLOOKUP(J421,[1]Species!$A$2:$D$183,4,FALSE)</f>
        <v>Omnivore</v>
      </c>
      <c r="Q421">
        <f>VLOOKUP(J421,[1]Species!$A$2:$F$183,6,FALSE)</f>
        <v>1.38E-2</v>
      </c>
      <c r="R421">
        <f>VLOOKUP(J421,[1]Species!$A$2:$G$174,7, FALSE)</f>
        <v>3.03</v>
      </c>
      <c r="S421">
        <f t="shared" si="12"/>
        <v>2959.661988769632</v>
      </c>
      <c r="T421">
        <f t="shared" si="13"/>
        <v>0.05</v>
      </c>
    </row>
    <row r="422" spans="1:20" x14ac:dyDescent="0.2">
      <c r="A422" s="7">
        <v>45064</v>
      </c>
      <c r="B422">
        <v>2023</v>
      </c>
      <c r="C422" t="s">
        <v>53</v>
      </c>
      <c r="D422">
        <v>18</v>
      </c>
      <c r="E422" t="s">
        <v>79</v>
      </c>
      <c r="F422" t="s">
        <v>110</v>
      </c>
      <c r="G422">
        <v>130</v>
      </c>
      <c r="H422" t="s">
        <v>52</v>
      </c>
      <c r="I422">
        <v>5</v>
      </c>
      <c r="J422" s="3" t="s">
        <v>81</v>
      </c>
      <c r="K422">
        <v>45</v>
      </c>
      <c r="L422">
        <v>1</v>
      </c>
      <c r="M422" s="3" t="str">
        <f>VLOOKUP(J422,[1]Species!$A$2:$K$183,3,FALSE)</f>
        <v>Kyphosus_sectatrix</v>
      </c>
      <c r="N422" t="str">
        <f>VLOOKUP(J422,[1]Species!$A$2:$K$183,2,FALSE)</f>
        <v>chub</v>
      </c>
      <c r="O422" t="str">
        <f>VLOOKUP(J422,[1]Species!$A$2:$K$183,5,FALSE)</f>
        <v>Kyphosidae</v>
      </c>
      <c r="P422" t="str">
        <f>VLOOKUP(J422,[1]Species!$A$2:$D$183,4,FALSE)</f>
        <v>Omnivore</v>
      </c>
      <c r="Q422">
        <f>VLOOKUP(J422,[1]Species!$A$2:$F$183,6,FALSE)</f>
        <v>1.38E-2</v>
      </c>
      <c r="R422">
        <f>VLOOKUP(J422,[1]Species!$A$2:$G$174,7, FALSE)</f>
        <v>3.03</v>
      </c>
      <c r="S422">
        <f t="shared" si="12"/>
        <v>1409.655542157903</v>
      </c>
      <c r="T422">
        <f t="shared" si="13"/>
        <v>1.6666666666666666E-2</v>
      </c>
    </row>
    <row r="423" spans="1:20" x14ac:dyDescent="0.2">
      <c r="A423" s="7">
        <v>45064</v>
      </c>
      <c r="B423">
        <v>2023</v>
      </c>
      <c r="C423" t="s">
        <v>53</v>
      </c>
      <c r="D423">
        <v>18</v>
      </c>
      <c r="E423" t="s">
        <v>79</v>
      </c>
      <c r="F423" t="s">
        <v>110</v>
      </c>
      <c r="G423">
        <v>130</v>
      </c>
      <c r="H423" t="s">
        <v>52</v>
      </c>
      <c r="I423">
        <v>5</v>
      </c>
      <c r="J423" s="3" t="s">
        <v>33</v>
      </c>
      <c r="K423">
        <v>10</v>
      </c>
      <c r="L423">
        <v>4</v>
      </c>
      <c r="M423" s="3" t="str">
        <f>VLOOKUP(J423,[1]Species!$A$2:$K$183,3,FALSE)</f>
        <v>Holocentrus_adscensionis</v>
      </c>
      <c r="N423" t="str">
        <f>VLOOKUP(J423,[1]Species!$A$2:$K$183,2,FALSE)</f>
        <v>squirrelfish</v>
      </c>
      <c r="O423" t="str">
        <f>VLOOKUP(J423,[1]Species!$A$2:$K$183,5,FALSE)</f>
        <v>Holocentridae</v>
      </c>
      <c r="P423" t="str">
        <f>VLOOKUP(J423,[1]Species!$A$2:$D$183,4,FALSE)</f>
        <v>Invertivore</v>
      </c>
      <c r="Q423">
        <f>VLOOKUP(J423,[1]Species!$A$2:$F$183,6,FALSE)</f>
        <v>2.29E-2</v>
      </c>
      <c r="R423">
        <f>VLOOKUP(J423,[1]Species!$A$2:$G$174,7, FALSE)</f>
        <v>2.86</v>
      </c>
      <c r="S423">
        <f t="shared" si="12"/>
        <v>66.358333942869109</v>
      </c>
      <c r="T423">
        <f t="shared" si="13"/>
        <v>6.6666666666666666E-2</v>
      </c>
    </row>
    <row r="424" spans="1:20" x14ac:dyDescent="0.2">
      <c r="A424" s="7">
        <v>45064</v>
      </c>
      <c r="B424">
        <v>2023</v>
      </c>
      <c r="C424" t="s">
        <v>53</v>
      </c>
      <c r="D424">
        <v>18</v>
      </c>
      <c r="E424" t="s">
        <v>79</v>
      </c>
      <c r="F424" t="s">
        <v>110</v>
      </c>
      <c r="G424">
        <v>130</v>
      </c>
      <c r="H424" t="s">
        <v>52</v>
      </c>
      <c r="I424">
        <v>5</v>
      </c>
      <c r="J424" s="3" t="s">
        <v>33</v>
      </c>
      <c r="K424">
        <v>20</v>
      </c>
      <c r="L424">
        <v>5</v>
      </c>
      <c r="M424" s="3" t="str">
        <f>VLOOKUP(J424,[1]Species!$A$2:$K$183,3,FALSE)</f>
        <v>Holocentrus_adscensionis</v>
      </c>
      <c r="N424" t="str">
        <f>VLOOKUP(J424,[1]Species!$A$2:$K$183,2,FALSE)</f>
        <v>squirrelfish</v>
      </c>
      <c r="O424" t="str">
        <f>VLOOKUP(J424,[1]Species!$A$2:$K$183,5,FALSE)</f>
        <v>Holocentridae</v>
      </c>
      <c r="P424" t="str">
        <f>VLOOKUP(J424,[1]Species!$A$2:$D$183,4,FALSE)</f>
        <v>Invertivore</v>
      </c>
      <c r="Q424">
        <f>VLOOKUP(J424,[1]Species!$A$2:$F$183,6,FALSE)</f>
        <v>2.29E-2</v>
      </c>
      <c r="R424">
        <f>VLOOKUP(J424,[1]Species!$A$2:$G$174,7, FALSE)</f>
        <v>2.86</v>
      </c>
      <c r="S424">
        <f t="shared" si="12"/>
        <v>602.21459168086608</v>
      </c>
      <c r="T424">
        <f t="shared" si="13"/>
        <v>8.3333333333333329E-2</v>
      </c>
    </row>
    <row r="425" spans="1:20" x14ac:dyDescent="0.2">
      <c r="A425" s="7">
        <v>45064</v>
      </c>
      <c r="B425">
        <v>2023</v>
      </c>
      <c r="C425" t="s">
        <v>53</v>
      </c>
      <c r="D425">
        <v>18</v>
      </c>
      <c r="E425" t="s">
        <v>79</v>
      </c>
      <c r="F425" t="s">
        <v>110</v>
      </c>
      <c r="G425">
        <v>130</v>
      </c>
      <c r="H425" t="s">
        <v>52</v>
      </c>
      <c r="I425">
        <v>5</v>
      </c>
      <c r="J425" s="3" t="s">
        <v>33</v>
      </c>
      <c r="K425">
        <v>30</v>
      </c>
      <c r="L425">
        <v>7</v>
      </c>
      <c r="M425" s="3" t="str">
        <f>VLOOKUP(J425,[1]Species!$A$2:$K$183,3,FALSE)</f>
        <v>Holocentrus_adscensionis</v>
      </c>
      <c r="N425" t="str">
        <f>VLOOKUP(J425,[1]Species!$A$2:$K$183,2,FALSE)</f>
        <v>squirrelfish</v>
      </c>
      <c r="O425" t="str">
        <f>VLOOKUP(J425,[1]Species!$A$2:$K$183,5,FALSE)</f>
        <v>Holocentridae</v>
      </c>
      <c r="P425" t="str">
        <f>VLOOKUP(J425,[1]Species!$A$2:$D$183,4,FALSE)</f>
        <v>Invertivore</v>
      </c>
      <c r="Q425">
        <f>VLOOKUP(J425,[1]Species!$A$2:$F$183,6,FALSE)</f>
        <v>2.29E-2</v>
      </c>
      <c r="R425">
        <f>VLOOKUP(J425,[1]Species!$A$2:$G$174,7, FALSE)</f>
        <v>2.86</v>
      </c>
      <c r="S425">
        <f t="shared" si="12"/>
        <v>2688.439767352434</v>
      </c>
      <c r="T425">
        <f t="shared" si="13"/>
        <v>0.11666666666666667</v>
      </c>
    </row>
    <row r="426" spans="1:20" x14ac:dyDescent="0.2">
      <c r="A426" s="7">
        <v>45064</v>
      </c>
      <c r="B426">
        <v>2023</v>
      </c>
      <c r="C426" t="s">
        <v>53</v>
      </c>
      <c r="D426">
        <v>18</v>
      </c>
      <c r="E426" t="s">
        <v>79</v>
      </c>
      <c r="F426" t="s">
        <v>110</v>
      </c>
      <c r="G426">
        <v>130</v>
      </c>
      <c r="H426" t="s">
        <v>52</v>
      </c>
      <c r="I426">
        <v>5</v>
      </c>
      <c r="J426" s="3" t="s">
        <v>56</v>
      </c>
      <c r="K426">
        <v>5</v>
      </c>
      <c r="L426">
        <v>9</v>
      </c>
      <c r="M426" s="3" t="str">
        <f>VLOOKUP(J426,[1]Species!$A$2:$K$183,3,FALSE)</f>
        <v>Gramma_loreto</v>
      </c>
      <c r="N426" t="str">
        <f>VLOOKUP(J426,[1]Species!$A$2:$K$183,2,FALSE)</f>
        <v>basslet</v>
      </c>
      <c r="O426" t="str">
        <f>VLOOKUP(J426,[1]Species!$A$2:$K$183,5,FALSE)</f>
        <v>Grammatidae</v>
      </c>
      <c r="P426" t="str">
        <f>VLOOKUP(J426,[1]Species!$A$2:$D$183,4,FALSE)</f>
        <v>Omnivore</v>
      </c>
      <c r="Q426">
        <f>VLOOKUP(J426,[1]Species!$A$2:$F$183,6,FALSE)</f>
        <v>1.1220000000000001E-2</v>
      </c>
      <c r="R426">
        <f>VLOOKUP(J426,[1]Species!$A$2:$G$174,7, FALSE)</f>
        <v>3.04</v>
      </c>
      <c r="S426">
        <f t="shared" si="12"/>
        <v>13.461832408025115</v>
      </c>
      <c r="T426">
        <f t="shared" si="13"/>
        <v>0.15</v>
      </c>
    </row>
    <row r="427" spans="1:20" x14ac:dyDescent="0.2">
      <c r="A427" s="7">
        <v>45064</v>
      </c>
      <c r="B427">
        <v>2023</v>
      </c>
      <c r="C427" t="s">
        <v>53</v>
      </c>
      <c r="D427">
        <v>18</v>
      </c>
      <c r="E427" t="s">
        <v>79</v>
      </c>
      <c r="F427" t="s">
        <v>110</v>
      </c>
      <c r="G427">
        <v>130</v>
      </c>
      <c r="H427" t="s">
        <v>52</v>
      </c>
      <c r="I427">
        <v>5</v>
      </c>
      <c r="J427" s="3" t="s">
        <v>58</v>
      </c>
      <c r="K427">
        <v>20</v>
      </c>
      <c r="L427">
        <v>1</v>
      </c>
      <c r="M427" s="3" t="str">
        <f>VLOOKUP(J427,[1]Species!$A$2:$K$183,3,FALSE)</f>
        <v>Lutjanus_apodus</v>
      </c>
      <c r="N427" t="str">
        <f>VLOOKUP(J427,[1]Species!$A$2:$K$183,2,FALSE)</f>
        <v>snapper</v>
      </c>
      <c r="O427" t="str">
        <f>VLOOKUP(J427,[1]Species!$A$2:$K$183,5,FALSE)</f>
        <v>Lutjanidae</v>
      </c>
      <c r="P427" t="str">
        <f>VLOOKUP(J427,[1]Species!$A$2:$D$183,4,FALSE)</f>
        <v>Macrocarnivore</v>
      </c>
      <c r="Q427">
        <f>VLOOKUP(J427,[1]Species!$A$2:$F$183,6,FALSE)</f>
        <v>1.8200000000000001E-2</v>
      </c>
      <c r="R427">
        <f>VLOOKUP(J427,[1]Species!$A$2:$G$174,7, FALSE)</f>
        <v>3</v>
      </c>
      <c r="S427">
        <f t="shared" si="12"/>
        <v>145.6</v>
      </c>
      <c r="T427">
        <f t="shared" si="13"/>
        <v>1.6666666666666666E-2</v>
      </c>
    </row>
    <row r="428" spans="1:20" x14ac:dyDescent="0.2">
      <c r="A428" s="7">
        <v>45064</v>
      </c>
      <c r="B428">
        <v>2023</v>
      </c>
      <c r="C428" t="s">
        <v>53</v>
      </c>
      <c r="D428">
        <v>18</v>
      </c>
      <c r="E428" t="s">
        <v>79</v>
      </c>
      <c r="F428" t="s">
        <v>110</v>
      </c>
      <c r="G428">
        <v>130</v>
      </c>
      <c r="H428" t="s">
        <v>52</v>
      </c>
      <c r="I428">
        <v>5</v>
      </c>
      <c r="J428" s="3" t="s">
        <v>75</v>
      </c>
      <c r="K428">
        <v>30</v>
      </c>
      <c r="L428">
        <v>1</v>
      </c>
      <c r="M428" s="3" t="str">
        <f>VLOOKUP(J428,[1]Species!$A$2:$K$183,3,FALSE)</f>
        <v>Sparisoma_viride</v>
      </c>
      <c r="N428" t="str">
        <f>VLOOKUP(J428,[1]Species!$A$2:$K$183,2,FALSE)</f>
        <v>parrotfish</v>
      </c>
      <c r="O428" t="str">
        <f>VLOOKUP(J428,[1]Species!$A$2:$K$183,5,FALSE)</f>
        <v>Scaridae</v>
      </c>
      <c r="P428" t="str">
        <f>VLOOKUP(J428,[1]Species!$A$2:$D$183,4,FALSE)</f>
        <v>Herbivore</v>
      </c>
      <c r="Q428">
        <f>VLOOKUP(J428,[1]Species!$A$2:$F$183,6,FALSE)</f>
        <v>2.5700000000000001E-2</v>
      </c>
      <c r="R428">
        <f>VLOOKUP(J428,[1]Species!$A$2:$G$174,7, FALSE)</f>
        <v>2.93</v>
      </c>
      <c r="S428">
        <f t="shared" si="12"/>
        <v>546.88800707193968</v>
      </c>
      <c r="T428">
        <f t="shared" si="13"/>
        <v>1.6666666666666666E-2</v>
      </c>
    </row>
    <row r="429" spans="1:20" x14ac:dyDescent="0.2">
      <c r="A429" s="7">
        <v>45064</v>
      </c>
      <c r="B429">
        <v>2023</v>
      </c>
      <c r="C429" t="s">
        <v>53</v>
      </c>
      <c r="D429">
        <v>18</v>
      </c>
      <c r="E429" t="s">
        <v>79</v>
      </c>
      <c r="F429" t="s">
        <v>110</v>
      </c>
      <c r="G429">
        <v>130</v>
      </c>
      <c r="H429" t="s">
        <v>52</v>
      </c>
      <c r="I429">
        <v>5</v>
      </c>
      <c r="J429" s="3" t="s">
        <v>42</v>
      </c>
      <c r="K429">
        <v>5</v>
      </c>
      <c r="L429">
        <v>2</v>
      </c>
      <c r="M429" s="3" t="str">
        <f>VLOOKUP(J429,[1]Species!$A$2:$K$183,3,FALSE)</f>
        <v>Chromis_insolata</v>
      </c>
      <c r="N429" t="str">
        <f>VLOOKUP(J429,[1]Species!$A$2:$K$183,2,FALSE)</f>
        <v>damselfish</v>
      </c>
      <c r="O429" t="str">
        <f>VLOOKUP(J429,[1]Species!$A$2:$K$183,5,FALSE)</f>
        <v>Pomacentridae</v>
      </c>
      <c r="P429" t="str">
        <f>VLOOKUP(J429,[1]Species!$A$2:$D$183,4,FALSE)</f>
        <v>Planktivore</v>
      </c>
      <c r="Q429">
        <f>VLOOKUP(J429,[1]Species!$A$2:$F$183,6,FALSE)</f>
        <v>1.259E-2</v>
      </c>
      <c r="R429">
        <f>VLOOKUP(J429,[1]Species!$A$2:$G$174,7, FALSE)</f>
        <v>3.03</v>
      </c>
      <c r="S429">
        <f t="shared" si="12"/>
        <v>3.3031997645467368</v>
      </c>
      <c r="T429">
        <f t="shared" si="13"/>
        <v>3.3333333333333333E-2</v>
      </c>
    </row>
    <row r="430" spans="1:20" x14ac:dyDescent="0.2">
      <c r="A430" s="7">
        <v>45064</v>
      </c>
      <c r="B430">
        <v>2023</v>
      </c>
      <c r="C430" t="s">
        <v>53</v>
      </c>
      <c r="D430">
        <v>18</v>
      </c>
      <c r="E430" t="s">
        <v>79</v>
      </c>
      <c r="F430" t="s">
        <v>110</v>
      </c>
      <c r="G430">
        <v>130</v>
      </c>
      <c r="H430" t="s">
        <v>52</v>
      </c>
      <c r="I430">
        <v>5</v>
      </c>
      <c r="J430" s="3" t="s">
        <v>37</v>
      </c>
      <c r="K430">
        <v>20</v>
      </c>
      <c r="L430">
        <v>2</v>
      </c>
      <c r="M430" s="3" t="str">
        <f>VLOOKUP(J430,[1]Species!$A$2:$K$183,3,FALSE)</f>
        <v>Melichthys_niger</v>
      </c>
      <c r="N430" t="str">
        <f>VLOOKUP(J430,[1]Species!$A$2:$K$183,2,FALSE)</f>
        <v>triggerfish</v>
      </c>
      <c r="O430" t="str">
        <f>VLOOKUP(J430,[1]Species!$A$2:$K$183,5,FALSE)</f>
        <v>Balistidae</v>
      </c>
      <c r="P430" t="str">
        <f>VLOOKUP(J430,[1]Species!$A$2:$D$183,4,FALSE)</f>
        <v>Planktivore</v>
      </c>
      <c r="Q430">
        <f>VLOOKUP(J430,[1]Species!$A$2:$F$183,6,FALSE)</f>
        <v>2.5700000000000001E-2</v>
      </c>
      <c r="R430">
        <f>VLOOKUP(J430,[1]Species!$A$2:$G$174,7, FALSE)</f>
        <v>2.94</v>
      </c>
      <c r="S430">
        <f t="shared" si="12"/>
        <v>343.55107058957202</v>
      </c>
      <c r="T430">
        <f t="shared" si="13"/>
        <v>3.3333333333333333E-2</v>
      </c>
    </row>
    <row r="431" spans="1:20" x14ac:dyDescent="0.2">
      <c r="A431" s="7">
        <v>45064</v>
      </c>
      <c r="B431">
        <v>2023</v>
      </c>
      <c r="C431" t="s">
        <v>53</v>
      </c>
      <c r="D431">
        <v>18</v>
      </c>
      <c r="E431" t="s">
        <v>79</v>
      </c>
      <c r="F431" t="s">
        <v>110</v>
      </c>
      <c r="G431">
        <v>130</v>
      </c>
      <c r="H431" t="s">
        <v>52</v>
      </c>
      <c r="I431">
        <v>5</v>
      </c>
      <c r="J431" s="3" t="s">
        <v>37</v>
      </c>
      <c r="K431">
        <v>30</v>
      </c>
      <c r="L431">
        <v>3</v>
      </c>
      <c r="M431" s="3" t="str">
        <f>VLOOKUP(J431,[1]Species!$A$2:$K$183,3,FALSE)</f>
        <v>Melichthys_niger</v>
      </c>
      <c r="N431" t="str">
        <f>VLOOKUP(J431,[1]Species!$A$2:$K$183,2,FALSE)</f>
        <v>triggerfish</v>
      </c>
      <c r="O431" t="str">
        <f>VLOOKUP(J431,[1]Species!$A$2:$K$183,5,FALSE)</f>
        <v>Balistidae</v>
      </c>
      <c r="P431" t="str">
        <f>VLOOKUP(J431,[1]Species!$A$2:$D$183,4,FALSE)</f>
        <v>Planktivore</v>
      </c>
      <c r="Q431">
        <f>VLOOKUP(J431,[1]Species!$A$2:$F$183,6,FALSE)</f>
        <v>2.5700000000000001E-2</v>
      </c>
      <c r="R431">
        <f>VLOOKUP(J431,[1]Species!$A$2:$G$174,7, FALSE)</f>
        <v>2.94</v>
      </c>
      <c r="S431">
        <f t="shared" si="12"/>
        <v>1697.4260657092959</v>
      </c>
      <c r="T431">
        <f t="shared" si="13"/>
        <v>0.05</v>
      </c>
    </row>
    <row r="432" spans="1:20" x14ac:dyDescent="0.2">
      <c r="A432" s="7">
        <v>45064</v>
      </c>
      <c r="B432">
        <v>2023</v>
      </c>
      <c r="C432" t="s">
        <v>53</v>
      </c>
      <c r="D432">
        <v>18</v>
      </c>
      <c r="E432" t="s">
        <v>79</v>
      </c>
      <c r="F432" t="s">
        <v>110</v>
      </c>
      <c r="G432">
        <v>130</v>
      </c>
      <c r="H432" t="s">
        <v>52</v>
      </c>
      <c r="I432">
        <v>5</v>
      </c>
      <c r="J432" s="3" t="s">
        <v>60</v>
      </c>
      <c r="K432">
        <v>30</v>
      </c>
      <c r="L432">
        <v>1</v>
      </c>
      <c r="M432" s="3" t="str">
        <f>VLOOKUP(J432,[1]Species!$A$2:$K$183,3,FALSE)</f>
        <v>Sparisoma_aurofrenatum</v>
      </c>
      <c r="N432" t="str">
        <f>VLOOKUP(J432,[1]Species!$A$2:$K$183,2,FALSE)</f>
        <v>parrotfish</v>
      </c>
      <c r="O432" t="str">
        <f>VLOOKUP(J432,[1]Species!$A$2:$K$183,5,FALSE)</f>
        <v>Scaridae</v>
      </c>
      <c r="P432" t="str">
        <f>VLOOKUP(J432,[1]Species!$A$2:$D$183,4,FALSE)</f>
        <v>Herbivore</v>
      </c>
      <c r="Q432">
        <f>VLOOKUP(J432,[1]Species!$A$2:$F$183,6,FALSE)</f>
        <v>1.17E-2</v>
      </c>
      <c r="R432">
        <f>VLOOKUP(J432,[1]Species!$A$2:$G$174,7, FALSE)</f>
        <v>3.15</v>
      </c>
      <c r="S432">
        <f t="shared" si="12"/>
        <v>526.15998214437525</v>
      </c>
      <c r="T432">
        <f t="shared" si="13"/>
        <v>1.6666666666666666E-2</v>
      </c>
    </row>
    <row r="433" spans="1:20" x14ac:dyDescent="0.2">
      <c r="A433" s="7">
        <v>45064</v>
      </c>
      <c r="B433">
        <v>2023</v>
      </c>
      <c r="C433" t="s">
        <v>53</v>
      </c>
      <c r="D433">
        <v>18</v>
      </c>
      <c r="E433" t="s">
        <v>79</v>
      </c>
      <c r="F433" t="s">
        <v>110</v>
      </c>
      <c r="G433">
        <v>130</v>
      </c>
      <c r="H433" t="s">
        <v>52</v>
      </c>
      <c r="I433">
        <v>5</v>
      </c>
      <c r="J433" s="3" t="s">
        <v>74</v>
      </c>
      <c r="K433">
        <v>20</v>
      </c>
      <c r="L433">
        <v>3</v>
      </c>
      <c r="M433" s="3" t="str">
        <f>VLOOKUP(J433,[1]Species!$A$2:$K$183,3,FALSE)</f>
        <v>Mulloidichthys_martinicus</v>
      </c>
      <c r="N433" t="str">
        <f>VLOOKUP(J433,[1]Species!$A$2:$K$183,2,FALSE)</f>
        <v>goatfish</v>
      </c>
      <c r="O433" t="str">
        <f>VLOOKUP(J433,[1]Species!$A$2:$K$183,5,FALSE)</f>
        <v>Mullidae</v>
      </c>
      <c r="P433" t="str">
        <f>VLOOKUP(J433,[1]Species!$A$2:$D$183,4,FALSE)</f>
        <v>Invertivore</v>
      </c>
      <c r="Q433">
        <f>VLOOKUP(J433,[1]Species!$A$2:$F$183,6,FALSE)</f>
        <v>1.2E-2</v>
      </c>
      <c r="R433">
        <f>VLOOKUP(J433,[1]Species!$A$2:$G$174,7, FALSE)</f>
        <v>3.1</v>
      </c>
      <c r="S433">
        <f t="shared" si="12"/>
        <v>388.59346012998623</v>
      </c>
      <c r="T433">
        <f t="shared" si="13"/>
        <v>0.05</v>
      </c>
    </row>
    <row r="434" spans="1:20" x14ac:dyDescent="0.2">
      <c r="A434" s="7">
        <v>45064</v>
      </c>
      <c r="B434">
        <v>2023</v>
      </c>
      <c r="C434" t="s">
        <v>53</v>
      </c>
      <c r="D434">
        <v>18</v>
      </c>
      <c r="E434" t="s">
        <v>79</v>
      </c>
      <c r="F434" t="s">
        <v>110</v>
      </c>
      <c r="G434">
        <v>130</v>
      </c>
      <c r="H434" t="s">
        <v>52</v>
      </c>
      <c r="I434">
        <v>5</v>
      </c>
      <c r="J434" s="3" t="s">
        <v>32</v>
      </c>
      <c r="K434">
        <v>10</v>
      </c>
      <c r="L434">
        <v>3</v>
      </c>
      <c r="M434" s="3" t="str">
        <f>VLOOKUP(J434,[1]Species!$A$2:$K$183,3,FALSE)</f>
        <v>Sparisoma_aurofrenatum</v>
      </c>
      <c r="N434" t="str">
        <f>VLOOKUP(J434,[1]Species!$A$2:$K$183,2,FALSE)</f>
        <v>parrotfish</v>
      </c>
      <c r="O434" t="str">
        <f>VLOOKUP(J434,[1]Species!$A$2:$K$183,5,FALSE)</f>
        <v>Scaridae</v>
      </c>
      <c r="P434" t="str">
        <f>VLOOKUP(J434,[1]Species!$A$2:$D$183,4,FALSE)</f>
        <v>Herbivore</v>
      </c>
      <c r="Q434">
        <f>VLOOKUP(J434,[1]Species!$A$2:$F$183,6,FALSE)</f>
        <v>1.17E-2</v>
      </c>
      <c r="R434">
        <f>VLOOKUP(J434,[1]Species!$A$2:$G$174,7, FALSE)</f>
        <v>3.15</v>
      </c>
      <c r="S434">
        <f t="shared" si="12"/>
        <v>49.580067816258676</v>
      </c>
      <c r="T434">
        <f t="shared" si="13"/>
        <v>0.05</v>
      </c>
    </row>
    <row r="435" spans="1:20" x14ac:dyDescent="0.2">
      <c r="A435" s="7">
        <v>45064</v>
      </c>
      <c r="B435">
        <v>2023</v>
      </c>
      <c r="C435" t="s">
        <v>53</v>
      </c>
      <c r="D435">
        <v>18</v>
      </c>
      <c r="E435" t="s">
        <v>79</v>
      </c>
      <c r="F435" t="s">
        <v>110</v>
      </c>
      <c r="G435">
        <v>130</v>
      </c>
      <c r="H435" t="s">
        <v>52</v>
      </c>
      <c r="I435">
        <v>5</v>
      </c>
      <c r="J435" s="3" t="s">
        <v>32</v>
      </c>
      <c r="K435">
        <v>30</v>
      </c>
      <c r="L435">
        <v>2</v>
      </c>
      <c r="M435" s="3" t="str">
        <f>VLOOKUP(J435,[1]Species!$A$2:$K$183,3,FALSE)</f>
        <v>Sparisoma_aurofrenatum</v>
      </c>
      <c r="N435" t="str">
        <f>VLOOKUP(J435,[1]Species!$A$2:$K$183,2,FALSE)</f>
        <v>parrotfish</v>
      </c>
      <c r="O435" t="str">
        <f>VLOOKUP(J435,[1]Species!$A$2:$K$183,5,FALSE)</f>
        <v>Scaridae</v>
      </c>
      <c r="P435" t="str">
        <f>VLOOKUP(J435,[1]Species!$A$2:$D$183,4,FALSE)</f>
        <v>Herbivore</v>
      </c>
      <c r="Q435">
        <f>VLOOKUP(J435,[1]Species!$A$2:$F$183,6,FALSE)</f>
        <v>1.17E-2</v>
      </c>
      <c r="R435">
        <f>VLOOKUP(J435,[1]Species!$A$2:$G$174,7, FALSE)</f>
        <v>3.15</v>
      </c>
      <c r="S435">
        <f t="shared" si="12"/>
        <v>1052.3199642887505</v>
      </c>
      <c r="T435">
        <f t="shared" si="13"/>
        <v>3.3333333333333333E-2</v>
      </c>
    </row>
    <row r="436" spans="1:20" x14ac:dyDescent="0.2">
      <c r="A436" s="7">
        <v>45064</v>
      </c>
      <c r="B436">
        <v>2023</v>
      </c>
      <c r="C436" t="s">
        <v>53</v>
      </c>
      <c r="D436">
        <v>18</v>
      </c>
      <c r="E436" t="s">
        <v>79</v>
      </c>
      <c r="F436" t="s">
        <v>110</v>
      </c>
      <c r="G436">
        <v>130</v>
      </c>
      <c r="H436" t="s">
        <v>52</v>
      </c>
      <c r="I436">
        <v>5</v>
      </c>
      <c r="J436" s="3" t="s">
        <v>66</v>
      </c>
      <c r="K436">
        <v>50</v>
      </c>
      <c r="L436">
        <v>3</v>
      </c>
      <c r="M436" s="3" t="str">
        <f>VLOOKUP(J436,[1]Species!$A$2:$K$183,3,FALSE)</f>
        <v>Caranx_latus</v>
      </c>
      <c r="N436" t="str">
        <f>VLOOKUP(J436,[1]Species!$A$2:$K$183,2,FALSE)</f>
        <v>jack</v>
      </c>
      <c r="O436" t="str">
        <f>VLOOKUP(J436,[1]Species!$A$2:$K$183,5,FALSE)</f>
        <v>Carangidae</v>
      </c>
      <c r="P436" t="str">
        <f>VLOOKUP(J436,[1]Species!$A$2:$D$183,4,FALSE)</f>
        <v>Macrocarnivore</v>
      </c>
      <c r="Q436">
        <f>VLOOKUP(J436,[1]Species!$A$2:$F$183,6,FALSE)</f>
        <v>2.5700000000000001E-2</v>
      </c>
      <c r="R436">
        <f>VLOOKUP(J436,[1]Species!$A$2:$G$174,7, FALSE)</f>
        <v>2.86</v>
      </c>
      <c r="S436">
        <f t="shared" si="12"/>
        <v>5573.2508438233017</v>
      </c>
      <c r="T436">
        <f t="shared" si="13"/>
        <v>0.05</v>
      </c>
    </row>
    <row r="437" spans="1:20" x14ac:dyDescent="0.2">
      <c r="A437" s="7">
        <v>45064</v>
      </c>
      <c r="B437">
        <v>2023</v>
      </c>
      <c r="C437" t="s">
        <v>53</v>
      </c>
      <c r="D437">
        <v>18</v>
      </c>
      <c r="E437" t="s">
        <v>79</v>
      </c>
      <c r="F437" t="s">
        <v>110</v>
      </c>
      <c r="G437">
        <v>130</v>
      </c>
      <c r="H437" t="s">
        <v>52</v>
      </c>
      <c r="I437">
        <v>5</v>
      </c>
      <c r="J437" s="3" t="s">
        <v>83</v>
      </c>
      <c r="K437">
        <v>5</v>
      </c>
      <c r="L437">
        <v>15</v>
      </c>
      <c r="M437" s="3" t="str">
        <f>VLOOKUP(J437,[1]Species!$A$2:$K$183,3,FALSE)</f>
        <v>Gramma_melacara</v>
      </c>
      <c r="N437" t="str">
        <f>VLOOKUP(J437,[1]Species!$A$2:$K$183,2,FALSE)</f>
        <v>basslet</v>
      </c>
      <c r="O437" t="str">
        <f>VLOOKUP(J437,[1]Species!$A$2:$K$183,5,FALSE)</f>
        <v>Grammatidae</v>
      </c>
      <c r="P437" t="str">
        <f>VLOOKUP(J437,[1]Species!$A$2:$D$183,4,FALSE)</f>
        <v>Omnivore</v>
      </c>
      <c r="Q437">
        <f>VLOOKUP(J437,[1]Species!$A$2:$F$183,6,FALSE)</f>
        <v>3.8899999999999998E-3</v>
      </c>
      <c r="R437">
        <f>VLOOKUP(J437,[1]Species!$A$2:$G$174,7, FALSE)</f>
        <v>3.12</v>
      </c>
      <c r="S437">
        <f t="shared" si="12"/>
        <v>8.84763654724037</v>
      </c>
      <c r="T437">
        <f t="shared" si="13"/>
        <v>0.25</v>
      </c>
    </row>
    <row r="438" spans="1:20" x14ac:dyDescent="0.2">
      <c r="A438" s="7">
        <v>45064</v>
      </c>
      <c r="B438">
        <v>2023</v>
      </c>
      <c r="C438" t="s">
        <v>53</v>
      </c>
      <c r="D438">
        <v>18</v>
      </c>
      <c r="E438" t="s">
        <v>79</v>
      </c>
      <c r="F438" t="s">
        <v>110</v>
      </c>
      <c r="G438">
        <v>130</v>
      </c>
      <c r="H438" t="s">
        <v>52</v>
      </c>
      <c r="I438">
        <v>5</v>
      </c>
      <c r="J438" s="3" t="s">
        <v>36</v>
      </c>
      <c r="K438">
        <v>40</v>
      </c>
      <c r="L438">
        <v>10</v>
      </c>
      <c r="M438" s="3" t="str">
        <f>VLOOKUP(J438,[1]Species!$A$2:$K$183,3,FALSE)</f>
        <v>Canthidermis_sufflamen</v>
      </c>
      <c r="N438" t="str">
        <f>VLOOKUP(J438,[1]Species!$A$2:$K$183,2,FALSE)</f>
        <v>triggerfish</v>
      </c>
      <c r="O438" t="str">
        <f>VLOOKUP(J438,[1]Species!$A$2:$K$183,5,FALSE)</f>
        <v>Balistidae</v>
      </c>
      <c r="P438" t="str">
        <f>VLOOKUP(J438,[1]Species!$A$2:$D$183,4,FALSE)</f>
        <v>Planktivore</v>
      </c>
      <c r="Q438">
        <f>VLOOKUP(J438,[1]Species!$A$2:$F$183,6,FALSE)</f>
        <v>4.2700000000000002E-2</v>
      </c>
      <c r="R438">
        <f>VLOOKUP(J438,[1]Species!$A$2:$G$174,7, FALSE)</f>
        <v>2.84</v>
      </c>
      <c r="S438">
        <f t="shared" si="12"/>
        <v>15145.312906031259</v>
      </c>
      <c r="T438">
        <f t="shared" si="13"/>
        <v>0.16666666666666666</v>
      </c>
    </row>
    <row r="439" spans="1:20" x14ac:dyDescent="0.2">
      <c r="A439" s="7">
        <v>45064</v>
      </c>
      <c r="B439">
        <v>2023</v>
      </c>
      <c r="C439" t="s">
        <v>53</v>
      </c>
      <c r="D439">
        <v>18</v>
      </c>
      <c r="E439" t="s">
        <v>79</v>
      </c>
      <c r="F439" t="s">
        <v>110</v>
      </c>
      <c r="G439">
        <v>130</v>
      </c>
      <c r="H439" t="s">
        <v>52</v>
      </c>
      <c r="I439">
        <v>5</v>
      </c>
      <c r="J439" s="3" t="s">
        <v>35</v>
      </c>
      <c r="K439">
        <v>10</v>
      </c>
      <c r="L439">
        <v>3</v>
      </c>
      <c r="M439" s="3" t="str">
        <f>VLOOKUP(J439,[1]Species!$A$2:$K$183,3,FALSE)</f>
        <v>Scarus_taeniopterus</v>
      </c>
      <c r="N439" t="str">
        <f>VLOOKUP(J439,[1]Species!$A$2:$K$183,2,FALSE)</f>
        <v>parrotfish</v>
      </c>
      <c r="O439" t="str">
        <f>VLOOKUP(J439,[1]Species!$A$2:$K$183,5,FALSE)</f>
        <v>Scaridae</v>
      </c>
      <c r="P439" t="str">
        <f>VLOOKUP(J439,[1]Species!$A$2:$D$183,4,FALSE)</f>
        <v>Herbivore</v>
      </c>
      <c r="Q439">
        <f>VLOOKUP(J439,[1]Species!$A$2:$F$183,6,FALSE)</f>
        <v>1.4789999999999999E-2</v>
      </c>
      <c r="R439">
        <f>VLOOKUP(J439,[1]Species!$A$2:$G$174,7, FALSE)</f>
        <v>3.03</v>
      </c>
      <c r="S439">
        <f t="shared" si="12"/>
        <v>47.543311573392614</v>
      </c>
      <c r="T439">
        <f t="shared" si="13"/>
        <v>0.05</v>
      </c>
    </row>
    <row r="440" spans="1:20" x14ac:dyDescent="0.2">
      <c r="A440" s="8">
        <v>45065</v>
      </c>
      <c r="B440">
        <v>2023</v>
      </c>
      <c r="C440" t="s">
        <v>53</v>
      </c>
      <c r="D440">
        <v>19</v>
      </c>
      <c r="E440" t="s">
        <v>84</v>
      </c>
      <c r="F440" t="s">
        <v>110</v>
      </c>
      <c r="G440">
        <v>104</v>
      </c>
      <c r="H440" t="s">
        <v>20</v>
      </c>
      <c r="I440">
        <v>1</v>
      </c>
      <c r="J440" s="3" t="s">
        <v>25</v>
      </c>
      <c r="K440">
        <v>5</v>
      </c>
      <c r="L440">
        <v>20</v>
      </c>
      <c r="M440" s="3" t="str">
        <f>VLOOKUP(J440,[1]Species!$A$2:$K$183,3,FALSE)</f>
        <v>Chromis_cyanea</v>
      </c>
      <c r="N440" t="str">
        <f>VLOOKUP(J440,[1]Species!$A$2:$K$183,2,FALSE)</f>
        <v>chromis</v>
      </c>
      <c r="O440" t="str">
        <f>VLOOKUP(J440,[1]Species!$A$2:$K$183,5,FALSE)</f>
        <v>Pomacentridae</v>
      </c>
      <c r="P440" t="str">
        <f>VLOOKUP(J440,[1]Species!$A$2:$D$183,4,FALSE)</f>
        <v>Planktivore</v>
      </c>
      <c r="Q440">
        <f>VLOOKUP(J440,[1]Species!$A$2:$F$183,6,FALSE)</f>
        <v>1.4789999999999999E-2</v>
      </c>
      <c r="R440">
        <f>VLOOKUP(J440,[1]Species!$A$2:$G$174,7, FALSE)</f>
        <v>2.99</v>
      </c>
      <c r="S440">
        <f t="shared" si="12"/>
        <v>36.384673543363839</v>
      </c>
      <c r="T440">
        <f t="shared" si="13"/>
        <v>0.33333333333333331</v>
      </c>
    </row>
    <row r="441" spans="1:20" x14ac:dyDescent="0.2">
      <c r="A441" s="8">
        <v>45065</v>
      </c>
      <c r="B441">
        <v>2023</v>
      </c>
      <c r="C441" t="s">
        <v>53</v>
      </c>
      <c r="D441">
        <v>19</v>
      </c>
      <c r="E441" t="s">
        <v>84</v>
      </c>
      <c r="F441" t="s">
        <v>110</v>
      </c>
      <c r="G441">
        <v>104</v>
      </c>
      <c r="H441" t="s">
        <v>20</v>
      </c>
      <c r="I441">
        <v>1</v>
      </c>
      <c r="J441" s="3" t="s">
        <v>25</v>
      </c>
      <c r="K441">
        <v>10</v>
      </c>
      <c r="L441">
        <v>17</v>
      </c>
      <c r="M441" s="3" t="str">
        <f>VLOOKUP(J441,[1]Species!$A$2:$K$183,3,FALSE)</f>
        <v>Chromis_cyanea</v>
      </c>
      <c r="N441" t="str">
        <f>VLOOKUP(J441,[1]Species!$A$2:$K$183,2,FALSE)</f>
        <v>chromis</v>
      </c>
      <c r="O441" t="str">
        <f>VLOOKUP(J441,[1]Species!$A$2:$K$183,5,FALSE)</f>
        <v>Pomacentridae</v>
      </c>
      <c r="P441" t="str">
        <f>VLOOKUP(J441,[1]Species!$A$2:$D$183,4,FALSE)</f>
        <v>Planktivore</v>
      </c>
      <c r="Q441">
        <f>VLOOKUP(J441,[1]Species!$A$2:$F$183,6,FALSE)</f>
        <v>1.4789999999999999E-2</v>
      </c>
      <c r="R441">
        <f>VLOOKUP(J441,[1]Species!$A$2:$G$174,7, FALSE)</f>
        <v>2.99</v>
      </c>
      <c r="S441">
        <f t="shared" si="12"/>
        <v>245.70675446491964</v>
      </c>
      <c r="T441">
        <f t="shared" si="13"/>
        <v>0.28333333333333333</v>
      </c>
    </row>
    <row r="442" spans="1:20" x14ac:dyDescent="0.2">
      <c r="A442" s="8">
        <v>45065</v>
      </c>
      <c r="B442">
        <v>2023</v>
      </c>
      <c r="C442" t="s">
        <v>53</v>
      </c>
      <c r="D442">
        <v>19</v>
      </c>
      <c r="E442" t="s">
        <v>84</v>
      </c>
      <c r="F442" t="s">
        <v>110</v>
      </c>
      <c r="G442">
        <v>104</v>
      </c>
      <c r="H442" t="s">
        <v>20</v>
      </c>
      <c r="I442">
        <v>1</v>
      </c>
      <c r="J442" s="3" t="s">
        <v>56</v>
      </c>
      <c r="K442">
        <v>5</v>
      </c>
      <c r="L442">
        <v>2</v>
      </c>
      <c r="M442" s="3" t="str">
        <f>VLOOKUP(J442,[1]Species!$A$2:$K$183,3,FALSE)</f>
        <v>Gramma_loreto</v>
      </c>
      <c r="N442" t="str">
        <f>VLOOKUP(J442,[1]Species!$A$2:$K$183,2,FALSE)</f>
        <v>basslet</v>
      </c>
      <c r="O442" t="str">
        <f>VLOOKUP(J442,[1]Species!$A$2:$K$183,5,FALSE)</f>
        <v>Grammatidae</v>
      </c>
      <c r="P442" t="str">
        <f>VLOOKUP(J442,[1]Species!$A$2:$D$183,4,FALSE)</f>
        <v>Omnivore</v>
      </c>
      <c r="Q442">
        <f>VLOOKUP(J442,[1]Species!$A$2:$F$183,6,FALSE)</f>
        <v>1.1220000000000001E-2</v>
      </c>
      <c r="R442">
        <f>VLOOKUP(J442,[1]Species!$A$2:$G$174,7, FALSE)</f>
        <v>3.04</v>
      </c>
      <c r="S442">
        <f t="shared" si="12"/>
        <v>2.99151831289447</v>
      </c>
      <c r="T442">
        <f t="shared" si="13"/>
        <v>3.3333333333333333E-2</v>
      </c>
    </row>
    <row r="443" spans="1:20" x14ac:dyDescent="0.2">
      <c r="A443" s="8">
        <v>45065</v>
      </c>
      <c r="B443">
        <v>2023</v>
      </c>
      <c r="C443" t="s">
        <v>53</v>
      </c>
      <c r="D443">
        <v>19</v>
      </c>
      <c r="E443" t="s">
        <v>84</v>
      </c>
      <c r="F443" t="s">
        <v>110</v>
      </c>
      <c r="G443">
        <v>104</v>
      </c>
      <c r="H443" t="s">
        <v>20</v>
      </c>
      <c r="I443">
        <v>1</v>
      </c>
      <c r="J443" s="3" t="s">
        <v>28</v>
      </c>
      <c r="K443">
        <v>40</v>
      </c>
      <c r="L443">
        <v>1</v>
      </c>
      <c r="M443" s="3" t="str">
        <f>VLOOKUP(J443,[1]Species!$A$2:$K$183,3,FALSE)</f>
        <v>Balistes_vetula</v>
      </c>
      <c r="N443" t="str">
        <f>VLOOKUP(J443,[1]Species!$A$2:$K$183,2,FALSE)</f>
        <v>triggerfish</v>
      </c>
      <c r="O443" t="str">
        <f>VLOOKUP(J443,[1]Species!$A$2:$K$183,5,FALSE)</f>
        <v>Balistidae</v>
      </c>
      <c r="P443" t="str">
        <f>VLOOKUP(J443,[1]Species!$A$2:$D$183,4,FALSE)</f>
        <v>Planktivore</v>
      </c>
      <c r="Q443">
        <f>VLOOKUP(J443,[1]Species!$A$2:$F$183,6,FALSE)</f>
        <v>3.9800000000000002E-2</v>
      </c>
      <c r="R443">
        <f>VLOOKUP(J443,[1]Species!$A$2:$G$174,7, FALSE)</f>
        <v>2.88</v>
      </c>
      <c r="S443">
        <f t="shared" si="12"/>
        <v>1636.122612968185</v>
      </c>
      <c r="T443">
        <f t="shared" si="13"/>
        <v>1.6666666666666666E-2</v>
      </c>
    </row>
    <row r="444" spans="1:20" x14ac:dyDescent="0.2">
      <c r="A444" s="8">
        <v>45065</v>
      </c>
      <c r="B444">
        <v>2023</v>
      </c>
      <c r="C444" t="s">
        <v>53</v>
      </c>
      <c r="D444">
        <v>19</v>
      </c>
      <c r="E444" t="s">
        <v>84</v>
      </c>
      <c r="F444" t="s">
        <v>110</v>
      </c>
      <c r="G444">
        <v>104</v>
      </c>
      <c r="H444" t="s">
        <v>20</v>
      </c>
      <c r="I444">
        <v>1</v>
      </c>
      <c r="J444" s="3" t="s">
        <v>44</v>
      </c>
      <c r="K444">
        <v>40</v>
      </c>
      <c r="L444">
        <v>4</v>
      </c>
      <c r="M444" s="3" t="str">
        <f>VLOOKUP(J444,[1]Species!$A$2:$K$183,3,FALSE)</f>
        <v>Haemulon_album</v>
      </c>
      <c r="N444" t="str">
        <f>VLOOKUP(J444,[1]Species!$A$2:$K$183,2,FALSE)</f>
        <v>grunt</v>
      </c>
      <c r="O444" t="str">
        <f>VLOOKUP(J444,[1]Species!$A$2:$K$183,5,FALSE)</f>
        <v>Haemulidae</v>
      </c>
      <c r="P444" t="str">
        <f>VLOOKUP(J444,[1]Species!$A$2:$D$183,4,FALSE)</f>
        <v>Invertivore</v>
      </c>
      <c r="Q444">
        <f>VLOOKUP(J444,[1]Species!$A$2:$F$183,6,FALSE)</f>
        <v>1.5100000000000001E-2</v>
      </c>
      <c r="R444">
        <f>VLOOKUP(J444,[1]Species!$A$2:$G$174,7, FALSE)</f>
        <v>3.06</v>
      </c>
      <c r="S444">
        <f t="shared" si="12"/>
        <v>4823.2582085234608</v>
      </c>
      <c r="T444">
        <f t="shared" si="13"/>
        <v>6.6666666666666666E-2</v>
      </c>
    </row>
    <row r="445" spans="1:20" x14ac:dyDescent="0.2">
      <c r="A445" s="8">
        <v>45065</v>
      </c>
      <c r="B445">
        <v>2023</v>
      </c>
      <c r="C445" t="s">
        <v>53</v>
      </c>
      <c r="D445">
        <v>19</v>
      </c>
      <c r="E445" t="s">
        <v>84</v>
      </c>
      <c r="F445" t="s">
        <v>110</v>
      </c>
      <c r="G445">
        <v>104</v>
      </c>
      <c r="H445" t="s">
        <v>20</v>
      </c>
      <c r="I445">
        <v>1</v>
      </c>
      <c r="J445" s="3" t="s">
        <v>27</v>
      </c>
      <c r="K445">
        <v>20</v>
      </c>
      <c r="L445">
        <v>1</v>
      </c>
      <c r="M445" s="3" t="str">
        <f>VLOOKUP(J445,[1]Species!$A$2:$K$183,3,FALSE)</f>
        <v>Caranx_ruber</v>
      </c>
      <c r="N445" t="str">
        <f>VLOOKUP(J445,[1]Species!$A$2:$K$183,2,FALSE)</f>
        <v>jack</v>
      </c>
      <c r="O445" t="str">
        <f>VLOOKUP(J445,[1]Species!$A$2:$K$183,5,FALSE)</f>
        <v>Carangidae</v>
      </c>
      <c r="P445" t="str">
        <f>VLOOKUP(J445,[1]Species!$A$2:$D$183,4,FALSE)</f>
        <v>Invertivore</v>
      </c>
      <c r="Q445">
        <f>VLOOKUP(J445,[1]Species!$A$2:$F$183,6,FALSE)</f>
        <v>1.5800000000000002E-2</v>
      </c>
      <c r="R445">
        <f>VLOOKUP(J445,[1]Species!$A$2:$G$174,7, FALSE)</f>
        <v>2.99</v>
      </c>
      <c r="S445">
        <f t="shared" si="12"/>
        <v>122.66955052967026</v>
      </c>
      <c r="T445">
        <f t="shared" si="13"/>
        <v>1.6666666666666666E-2</v>
      </c>
    </row>
    <row r="446" spans="1:20" x14ac:dyDescent="0.2">
      <c r="A446" s="8">
        <v>45065</v>
      </c>
      <c r="B446">
        <v>2023</v>
      </c>
      <c r="C446" t="s">
        <v>53</v>
      </c>
      <c r="D446">
        <v>19</v>
      </c>
      <c r="E446" t="s">
        <v>84</v>
      </c>
      <c r="F446" t="s">
        <v>110</v>
      </c>
      <c r="G446">
        <v>104</v>
      </c>
      <c r="H446" t="s">
        <v>20</v>
      </c>
      <c r="I446">
        <v>1</v>
      </c>
      <c r="J446" s="3" t="s">
        <v>37</v>
      </c>
      <c r="K446">
        <v>30</v>
      </c>
      <c r="L446">
        <v>4</v>
      </c>
      <c r="M446" s="3" t="str">
        <f>VLOOKUP(J446,[1]Species!$A$2:$K$183,3,FALSE)</f>
        <v>Melichthys_niger</v>
      </c>
      <c r="N446" t="str">
        <f>VLOOKUP(J446,[1]Species!$A$2:$K$183,2,FALSE)</f>
        <v>triggerfish</v>
      </c>
      <c r="O446" t="str">
        <f>VLOOKUP(J446,[1]Species!$A$2:$K$183,5,FALSE)</f>
        <v>Balistidae</v>
      </c>
      <c r="P446" t="str">
        <f>VLOOKUP(J446,[1]Species!$A$2:$D$183,4,FALSE)</f>
        <v>Planktivore</v>
      </c>
      <c r="Q446">
        <f>VLOOKUP(J446,[1]Species!$A$2:$F$183,6,FALSE)</f>
        <v>2.5700000000000001E-2</v>
      </c>
      <c r="R446">
        <f>VLOOKUP(J446,[1]Species!$A$2:$G$174,7, FALSE)</f>
        <v>2.94</v>
      </c>
      <c r="S446">
        <f t="shared" si="12"/>
        <v>2263.2347542790612</v>
      </c>
      <c r="T446">
        <f t="shared" si="13"/>
        <v>6.6666666666666666E-2</v>
      </c>
    </row>
    <row r="447" spans="1:20" x14ac:dyDescent="0.2">
      <c r="A447" s="8">
        <v>45065</v>
      </c>
      <c r="B447">
        <v>2023</v>
      </c>
      <c r="C447" t="s">
        <v>53</v>
      </c>
      <c r="D447">
        <v>19</v>
      </c>
      <c r="E447" t="s">
        <v>84</v>
      </c>
      <c r="F447" t="s">
        <v>110</v>
      </c>
      <c r="G447">
        <v>104</v>
      </c>
      <c r="H447" t="s">
        <v>20</v>
      </c>
      <c r="I447">
        <v>1</v>
      </c>
      <c r="J447" s="3" t="s">
        <v>33</v>
      </c>
      <c r="K447">
        <v>10</v>
      </c>
      <c r="L447">
        <v>1</v>
      </c>
      <c r="M447" s="3" t="str">
        <f>VLOOKUP(J447,[1]Species!$A$2:$K$183,3,FALSE)</f>
        <v>Holocentrus_adscensionis</v>
      </c>
      <c r="N447" t="str">
        <f>VLOOKUP(J447,[1]Species!$A$2:$K$183,2,FALSE)</f>
        <v>squirrelfish</v>
      </c>
      <c r="O447" t="str">
        <f>VLOOKUP(J447,[1]Species!$A$2:$K$183,5,FALSE)</f>
        <v>Holocentridae</v>
      </c>
      <c r="P447" t="str">
        <f>VLOOKUP(J447,[1]Species!$A$2:$D$183,4,FALSE)</f>
        <v>Invertivore</v>
      </c>
      <c r="Q447">
        <f>VLOOKUP(J447,[1]Species!$A$2:$F$183,6,FALSE)</f>
        <v>2.29E-2</v>
      </c>
      <c r="R447">
        <f>VLOOKUP(J447,[1]Species!$A$2:$G$174,7, FALSE)</f>
        <v>2.86</v>
      </c>
      <c r="S447">
        <f t="shared" si="12"/>
        <v>16.589583485717277</v>
      </c>
      <c r="T447">
        <f t="shared" si="13"/>
        <v>1.6666666666666666E-2</v>
      </c>
    </row>
    <row r="448" spans="1:20" x14ac:dyDescent="0.2">
      <c r="A448" s="8">
        <v>45065</v>
      </c>
      <c r="B448">
        <v>2023</v>
      </c>
      <c r="C448" t="s">
        <v>53</v>
      </c>
      <c r="D448">
        <v>19</v>
      </c>
      <c r="E448" t="s">
        <v>84</v>
      </c>
      <c r="F448" t="s">
        <v>110</v>
      </c>
      <c r="G448">
        <v>104</v>
      </c>
      <c r="H448" t="s">
        <v>20</v>
      </c>
      <c r="I448">
        <v>1</v>
      </c>
      <c r="J448" s="3" t="s">
        <v>33</v>
      </c>
      <c r="K448">
        <v>20</v>
      </c>
      <c r="L448">
        <v>9</v>
      </c>
      <c r="M448" s="3" t="str">
        <f>VLOOKUP(J448,[1]Species!$A$2:$K$183,3,FALSE)</f>
        <v>Holocentrus_adscensionis</v>
      </c>
      <c r="N448" t="str">
        <f>VLOOKUP(J448,[1]Species!$A$2:$K$183,2,FALSE)</f>
        <v>squirrelfish</v>
      </c>
      <c r="O448" t="str">
        <f>VLOOKUP(J448,[1]Species!$A$2:$K$183,5,FALSE)</f>
        <v>Holocentridae</v>
      </c>
      <c r="P448" t="str">
        <f>VLOOKUP(J448,[1]Species!$A$2:$D$183,4,FALSE)</f>
        <v>Invertivore</v>
      </c>
      <c r="Q448">
        <f>VLOOKUP(J448,[1]Species!$A$2:$F$183,6,FALSE)</f>
        <v>2.29E-2</v>
      </c>
      <c r="R448">
        <f>VLOOKUP(J448,[1]Species!$A$2:$G$174,7, FALSE)</f>
        <v>2.86</v>
      </c>
      <c r="S448">
        <f t="shared" si="12"/>
        <v>1083.9862650255589</v>
      </c>
      <c r="T448">
        <f t="shared" si="13"/>
        <v>0.15</v>
      </c>
    </row>
    <row r="449" spans="1:20" x14ac:dyDescent="0.2">
      <c r="A449" s="8">
        <v>45065</v>
      </c>
      <c r="B449">
        <v>2023</v>
      </c>
      <c r="C449" t="s">
        <v>53</v>
      </c>
      <c r="D449">
        <v>19</v>
      </c>
      <c r="E449" t="s">
        <v>84</v>
      </c>
      <c r="F449" t="s">
        <v>110</v>
      </c>
      <c r="G449">
        <v>104</v>
      </c>
      <c r="H449" t="s">
        <v>20</v>
      </c>
      <c r="I449">
        <v>1</v>
      </c>
      <c r="J449" s="3" t="s">
        <v>33</v>
      </c>
      <c r="K449">
        <v>30</v>
      </c>
      <c r="L449">
        <v>1</v>
      </c>
      <c r="M449" s="3" t="str">
        <f>VLOOKUP(J449,[1]Species!$A$2:$K$183,3,FALSE)</f>
        <v>Holocentrus_adscensionis</v>
      </c>
      <c r="N449" t="str">
        <f>VLOOKUP(J449,[1]Species!$A$2:$K$183,2,FALSE)</f>
        <v>squirrelfish</v>
      </c>
      <c r="O449" t="str">
        <f>VLOOKUP(J449,[1]Species!$A$2:$K$183,5,FALSE)</f>
        <v>Holocentridae</v>
      </c>
      <c r="P449" t="str">
        <f>VLOOKUP(J449,[1]Species!$A$2:$D$183,4,FALSE)</f>
        <v>Invertivore</v>
      </c>
      <c r="Q449">
        <f>VLOOKUP(J449,[1]Species!$A$2:$F$183,6,FALSE)</f>
        <v>2.29E-2</v>
      </c>
      <c r="R449">
        <f>VLOOKUP(J449,[1]Species!$A$2:$G$174,7, FALSE)</f>
        <v>2.86</v>
      </c>
      <c r="S449">
        <f t="shared" si="12"/>
        <v>384.06282390749055</v>
      </c>
      <c r="T449">
        <f t="shared" si="13"/>
        <v>1.6666666666666666E-2</v>
      </c>
    </row>
    <row r="450" spans="1:20" x14ac:dyDescent="0.2">
      <c r="A450" s="8">
        <v>45065</v>
      </c>
      <c r="B450">
        <v>2023</v>
      </c>
      <c r="C450" t="s">
        <v>53</v>
      </c>
      <c r="D450">
        <v>19</v>
      </c>
      <c r="E450" t="s">
        <v>84</v>
      </c>
      <c r="F450" t="s">
        <v>110</v>
      </c>
      <c r="G450">
        <v>104</v>
      </c>
      <c r="H450" t="s">
        <v>20</v>
      </c>
      <c r="I450">
        <v>1</v>
      </c>
      <c r="J450" s="3" t="s">
        <v>33</v>
      </c>
      <c r="K450">
        <v>40</v>
      </c>
      <c r="L450">
        <v>1</v>
      </c>
      <c r="M450" s="3" t="str">
        <f>VLOOKUP(J450,[1]Species!$A$2:$K$183,3,FALSE)</f>
        <v>Holocentrus_adscensionis</v>
      </c>
      <c r="N450" t="str">
        <f>VLOOKUP(J450,[1]Species!$A$2:$K$183,2,FALSE)</f>
        <v>squirrelfish</v>
      </c>
      <c r="O450" t="str">
        <f>VLOOKUP(J450,[1]Species!$A$2:$K$183,5,FALSE)</f>
        <v>Holocentridae</v>
      </c>
      <c r="P450" t="str">
        <f>VLOOKUP(J450,[1]Species!$A$2:$D$183,4,FALSE)</f>
        <v>Invertivore</v>
      </c>
      <c r="Q450">
        <f>VLOOKUP(J450,[1]Species!$A$2:$F$183,6,FALSE)</f>
        <v>2.29E-2</v>
      </c>
      <c r="R450">
        <f>VLOOKUP(J450,[1]Species!$A$2:$G$174,7, FALSE)</f>
        <v>2.86</v>
      </c>
      <c r="S450">
        <f t="shared" ref="S450:S513" si="14">(Q450*K450^R450)*L450</f>
        <v>874.43404409902166</v>
      </c>
      <c r="T450">
        <f t="shared" si="13"/>
        <v>1.6666666666666666E-2</v>
      </c>
    </row>
    <row r="451" spans="1:20" x14ac:dyDescent="0.2">
      <c r="A451" s="8">
        <v>45065</v>
      </c>
      <c r="B451">
        <v>2023</v>
      </c>
      <c r="C451" t="s">
        <v>53</v>
      </c>
      <c r="D451">
        <v>19</v>
      </c>
      <c r="E451" t="s">
        <v>84</v>
      </c>
      <c r="F451" t="s">
        <v>110</v>
      </c>
      <c r="G451">
        <v>104</v>
      </c>
      <c r="H451" t="s">
        <v>20</v>
      </c>
      <c r="I451">
        <v>1</v>
      </c>
      <c r="J451" s="3" t="s">
        <v>58</v>
      </c>
      <c r="K451">
        <v>30</v>
      </c>
      <c r="L451">
        <v>25</v>
      </c>
      <c r="M451" s="3" t="str">
        <f>VLOOKUP(J451,[1]Species!$A$2:$K$183,3,FALSE)</f>
        <v>Lutjanus_apodus</v>
      </c>
      <c r="N451" t="str">
        <f>VLOOKUP(J451,[1]Species!$A$2:$K$183,2,FALSE)</f>
        <v>snapper</v>
      </c>
      <c r="O451" t="str">
        <f>VLOOKUP(J451,[1]Species!$A$2:$K$183,5,FALSE)</f>
        <v>Lutjanidae</v>
      </c>
      <c r="P451" t="str">
        <f>VLOOKUP(J451,[1]Species!$A$2:$D$183,4,FALSE)</f>
        <v>Macrocarnivore</v>
      </c>
      <c r="Q451">
        <f>VLOOKUP(J451,[1]Species!$A$2:$F$183,6,FALSE)</f>
        <v>1.8200000000000001E-2</v>
      </c>
      <c r="R451">
        <f>VLOOKUP(J451,[1]Species!$A$2:$G$174,7, FALSE)</f>
        <v>3</v>
      </c>
      <c r="S451">
        <f t="shared" si="14"/>
        <v>12285</v>
      </c>
      <c r="T451">
        <f t="shared" ref="T451:T514" si="15">L451/60</f>
        <v>0.41666666666666669</v>
      </c>
    </row>
    <row r="452" spans="1:20" x14ac:dyDescent="0.2">
      <c r="A452" s="8">
        <v>45065</v>
      </c>
      <c r="B452">
        <v>2023</v>
      </c>
      <c r="C452" t="s">
        <v>53</v>
      </c>
      <c r="D452">
        <v>19</v>
      </c>
      <c r="E452" t="s">
        <v>84</v>
      </c>
      <c r="F452" t="s">
        <v>110</v>
      </c>
      <c r="G452">
        <v>104</v>
      </c>
      <c r="H452" t="s">
        <v>20</v>
      </c>
      <c r="I452">
        <v>1</v>
      </c>
      <c r="J452" s="3" t="s">
        <v>49</v>
      </c>
      <c r="K452">
        <v>20</v>
      </c>
      <c r="L452">
        <v>1</v>
      </c>
      <c r="M452" s="3" t="str">
        <f>VLOOKUP(J452,[1]Species!$A$2:$K$183,3,FALSE)</f>
        <v>Holocanthus_tricolor</v>
      </c>
      <c r="N452" t="str">
        <f>VLOOKUP(J452,[1]Species!$A$2:$K$183,2,FALSE)</f>
        <v>angelfish</v>
      </c>
      <c r="O452" t="str">
        <f>VLOOKUP(J452,[1]Species!$A$2:$K$183,5,FALSE)</f>
        <v>Pomacanthidae</v>
      </c>
      <c r="P452" t="str">
        <f>VLOOKUP(J452,[1]Species!$A$2:$D$183,4,FALSE)</f>
        <v>Invertivore</v>
      </c>
      <c r="Q452">
        <f>VLOOKUP(J452,[1]Species!$A$2:$F$183,6,FALSE)</f>
        <v>3.3099999999999997E-2</v>
      </c>
      <c r="R452">
        <f>VLOOKUP(J452,[1]Species!$A$2:$G$174,7, FALSE)</f>
        <v>2.95</v>
      </c>
      <c r="S452">
        <f t="shared" si="14"/>
        <v>227.96411139104339</v>
      </c>
      <c r="T452">
        <f t="shared" si="15"/>
        <v>1.6666666666666666E-2</v>
      </c>
    </row>
    <row r="453" spans="1:20" x14ac:dyDescent="0.2">
      <c r="A453" s="8">
        <v>45065</v>
      </c>
      <c r="B453">
        <v>2023</v>
      </c>
      <c r="C453" t="s">
        <v>53</v>
      </c>
      <c r="D453">
        <v>19</v>
      </c>
      <c r="E453" t="s">
        <v>84</v>
      </c>
      <c r="F453" t="s">
        <v>110</v>
      </c>
      <c r="G453">
        <v>104</v>
      </c>
      <c r="H453" t="s">
        <v>20</v>
      </c>
      <c r="I453">
        <v>1</v>
      </c>
      <c r="J453" s="3" t="s">
        <v>21</v>
      </c>
      <c r="K453">
        <v>5</v>
      </c>
      <c r="L453">
        <v>15</v>
      </c>
      <c r="M453" s="3" t="str">
        <f>VLOOKUP(J453,[1]Species!$A$2:$K$183,3,FALSE)</f>
        <v>Stegastes_partitus</v>
      </c>
      <c r="N453" t="str">
        <f>VLOOKUP(J453,[1]Species!$A$2:$K$183,2,FALSE)</f>
        <v>damselfish</v>
      </c>
      <c r="O453" t="str">
        <f>VLOOKUP(J453,[1]Species!$A$2:$K$183,5,FALSE)</f>
        <v>Pomacentridae</v>
      </c>
      <c r="P453" t="str">
        <f>VLOOKUP(J453,[1]Species!$A$2:$D$183,4,FALSE)</f>
        <v>Omnivore</v>
      </c>
      <c r="Q453">
        <f>VLOOKUP(J453,[1]Species!$A$2:$F$183,6,FALSE)</f>
        <v>1.4789999999999999E-2</v>
      </c>
      <c r="R453">
        <f>VLOOKUP(J453,[1]Species!$A$2:$G$174,7, FALSE)</f>
        <v>3.01</v>
      </c>
      <c r="S453">
        <f t="shared" si="14"/>
        <v>28.181178196581996</v>
      </c>
      <c r="T453">
        <f t="shared" si="15"/>
        <v>0.25</v>
      </c>
    </row>
    <row r="454" spans="1:20" x14ac:dyDescent="0.2">
      <c r="A454" s="8">
        <v>45065</v>
      </c>
      <c r="B454">
        <v>2023</v>
      </c>
      <c r="C454" t="s">
        <v>53</v>
      </c>
      <c r="D454">
        <v>19</v>
      </c>
      <c r="E454" t="s">
        <v>84</v>
      </c>
      <c r="F454" t="s">
        <v>110</v>
      </c>
      <c r="G454">
        <v>104</v>
      </c>
      <c r="H454" t="s">
        <v>20</v>
      </c>
      <c r="I454">
        <v>1</v>
      </c>
      <c r="J454" s="3" t="s">
        <v>21</v>
      </c>
      <c r="K454">
        <v>10</v>
      </c>
      <c r="L454">
        <v>7</v>
      </c>
      <c r="M454" s="3" t="str">
        <f>VLOOKUP(J454,[1]Species!$A$2:$K$183,3,FALSE)</f>
        <v>Stegastes_partitus</v>
      </c>
      <c r="N454" t="str">
        <f>VLOOKUP(J454,[1]Species!$A$2:$K$183,2,FALSE)</f>
        <v>damselfish</v>
      </c>
      <c r="O454" t="str">
        <f>VLOOKUP(J454,[1]Species!$A$2:$K$183,5,FALSE)</f>
        <v>Pomacentridae</v>
      </c>
      <c r="P454" t="str">
        <f>VLOOKUP(J454,[1]Species!$A$2:$D$183,4,FALSE)</f>
        <v>Omnivore</v>
      </c>
      <c r="Q454">
        <f>VLOOKUP(J454,[1]Species!$A$2:$F$183,6,FALSE)</f>
        <v>1.4789999999999999E-2</v>
      </c>
      <c r="R454">
        <f>VLOOKUP(J454,[1]Species!$A$2:$G$174,7, FALSE)</f>
        <v>3.01</v>
      </c>
      <c r="S454">
        <f t="shared" si="14"/>
        <v>105.94152349082653</v>
      </c>
      <c r="T454">
        <f t="shared" si="15"/>
        <v>0.11666666666666667</v>
      </c>
    </row>
    <row r="455" spans="1:20" x14ac:dyDescent="0.2">
      <c r="A455" s="8">
        <v>45065</v>
      </c>
      <c r="B455">
        <v>2023</v>
      </c>
      <c r="C455" t="s">
        <v>53</v>
      </c>
      <c r="D455">
        <v>19</v>
      </c>
      <c r="E455" t="s">
        <v>84</v>
      </c>
      <c r="F455" t="s">
        <v>110</v>
      </c>
      <c r="G455">
        <v>104</v>
      </c>
      <c r="H455" t="s">
        <v>20</v>
      </c>
      <c r="I455">
        <v>1</v>
      </c>
      <c r="J455" s="3" t="s">
        <v>30</v>
      </c>
      <c r="K455">
        <v>10</v>
      </c>
      <c r="L455">
        <v>1</v>
      </c>
      <c r="M455" s="3" t="str">
        <f>VLOOKUP(J455,[1]Species!$A$2:$K$183,3,FALSE)</f>
        <v>Acanthurus_coeruleus</v>
      </c>
      <c r="N455" t="str">
        <f>VLOOKUP(J455,[1]Species!$A$2:$K$183,2,FALSE)</f>
        <v>surgeonfish</v>
      </c>
      <c r="O455" t="str">
        <f>VLOOKUP(J455,[1]Species!$A$2:$K$183,5,FALSE)</f>
        <v>Acanthuridae</v>
      </c>
      <c r="P455" t="str">
        <f>VLOOKUP(J455,[1]Species!$A$2:$D$183,4,FALSE)</f>
        <v>Omnivore</v>
      </c>
      <c r="Q455">
        <f>VLOOKUP(J455,[1]Species!$A$2:$F$183,6,FALSE)</f>
        <v>3.2399999999999998E-2</v>
      </c>
      <c r="R455">
        <f>VLOOKUP(J455,[1]Species!$A$2:$G$174,7, FALSE)</f>
        <v>2.95</v>
      </c>
      <c r="S455">
        <f t="shared" si="14"/>
        <v>28.876530395533386</v>
      </c>
      <c r="T455">
        <f t="shared" si="15"/>
        <v>1.6666666666666666E-2</v>
      </c>
    </row>
    <row r="456" spans="1:20" x14ac:dyDescent="0.2">
      <c r="A456" s="8">
        <v>45065</v>
      </c>
      <c r="B456">
        <v>2023</v>
      </c>
      <c r="C456" t="s">
        <v>53</v>
      </c>
      <c r="D456">
        <v>19</v>
      </c>
      <c r="E456" t="s">
        <v>84</v>
      </c>
      <c r="F456" t="s">
        <v>110</v>
      </c>
      <c r="G456">
        <v>104</v>
      </c>
      <c r="H456" t="s">
        <v>20</v>
      </c>
      <c r="I456">
        <v>1</v>
      </c>
      <c r="J456" s="3" t="s">
        <v>63</v>
      </c>
      <c r="K456">
        <v>20</v>
      </c>
      <c r="L456">
        <v>1</v>
      </c>
      <c r="M456" s="3" t="str">
        <f>VLOOKUP(J456,[1]Species!$A$2:$K$183,3,FALSE)</f>
        <v>Cephalopholis_cruentata</v>
      </c>
      <c r="N456" t="str">
        <f>VLOOKUP(J456,[1]Species!$A$2:$K$183,2,FALSE)</f>
        <v>grouper</v>
      </c>
      <c r="O456" t="str">
        <f>VLOOKUP(J456,[1]Species!$A$2:$K$183,5,FALSE)</f>
        <v>Serranidae</v>
      </c>
      <c r="P456" t="str">
        <f>VLOOKUP(J456,[1]Species!$A$2:$D$183,4,FALSE)</f>
        <v>Macrocarnivore</v>
      </c>
      <c r="Q456">
        <f>VLOOKUP(J456,[1]Species!$A$2:$F$183,6,FALSE)</f>
        <v>1.0999999999999999E-2</v>
      </c>
      <c r="R456">
        <f>VLOOKUP(J456,[1]Species!$A$2:$G$174,7, FALSE)</f>
        <v>3.11</v>
      </c>
      <c r="S456">
        <f t="shared" si="14"/>
        <v>122.34774568292309</v>
      </c>
      <c r="T456">
        <f t="shared" si="15"/>
        <v>1.6666666666666666E-2</v>
      </c>
    </row>
    <row r="457" spans="1:20" x14ac:dyDescent="0.2">
      <c r="A457" s="8">
        <v>45065</v>
      </c>
      <c r="B457">
        <v>2023</v>
      </c>
      <c r="C457" t="s">
        <v>53</v>
      </c>
      <c r="D457">
        <v>19</v>
      </c>
      <c r="E457" t="s">
        <v>84</v>
      </c>
      <c r="F457" t="s">
        <v>110</v>
      </c>
      <c r="G457">
        <v>104</v>
      </c>
      <c r="H457" t="s">
        <v>20</v>
      </c>
      <c r="I457">
        <v>1</v>
      </c>
      <c r="J457" s="3" t="s">
        <v>30</v>
      </c>
      <c r="K457">
        <v>20</v>
      </c>
      <c r="L457">
        <v>2</v>
      </c>
      <c r="M457" s="3" t="str">
        <f>VLOOKUP(J457,[1]Species!$A$2:$K$183,3,FALSE)</f>
        <v>Acanthurus_coeruleus</v>
      </c>
      <c r="N457" t="str">
        <f>VLOOKUP(J457,[1]Species!$A$2:$K$183,2,FALSE)</f>
        <v>surgeonfish</v>
      </c>
      <c r="O457" t="str">
        <f>VLOOKUP(J457,[1]Species!$A$2:$K$183,5,FALSE)</f>
        <v>Acanthuridae</v>
      </c>
      <c r="P457" t="str">
        <f>VLOOKUP(J457,[1]Species!$A$2:$D$183,4,FALSE)</f>
        <v>Omnivore</v>
      </c>
      <c r="Q457">
        <f>VLOOKUP(J457,[1]Species!$A$2:$F$183,6,FALSE)</f>
        <v>3.2399999999999998E-2</v>
      </c>
      <c r="R457">
        <f>VLOOKUP(J457,[1]Species!$A$2:$G$174,7, FALSE)</f>
        <v>2.95</v>
      </c>
      <c r="S457">
        <f t="shared" si="14"/>
        <v>446.28623619757133</v>
      </c>
      <c r="T457">
        <f t="shared" si="15"/>
        <v>3.3333333333333333E-2</v>
      </c>
    </row>
    <row r="458" spans="1:20" x14ac:dyDescent="0.2">
      <c r="A458" s="8">
        <v>45065</v>
      </c>
      <c r="B458">
        <v>2023</v>
      </c>
      <c r="C458" t="s">
        <v>53</v>
      </c>
      <c r="D458">
        <v>19</v>
      </c>
      <c r="E458" t="s">
        <v>84</v>
      </c>
      <c r="F458" t="s">
        <v>110</v>
      </c>
      <c r="G458">
        <v>104</v>
      </c>
      <c r="H458" t="s">
        <v>20</v>
      </c>
      <c r="I458">
        <v>1</v>
      </c>
      <c r="J458" s="3" t="s">
        <v>30</v>
      </c>
      <c r="K458">
        <v>30</v>
      </c>
      <c r="L458">
        <v>2</v>
      </c>
      <c r="M458" s="3" t="str">
        <f>VLOOKUP(J458,[1]Species!$A$2:$K$183,3,FALSE)</f>
        <v>Acanthurus_coeruleus</v>
      </c>
      <c r="N458" t="str">
        <f>VLOOKUP(J458,[1]Species!$A$2:$K$183,2,FALSE)</f>
        <v>surgeonfish</v>
      </c>
      <c r="O458" t="str">
        <f>VLOOKUP(J458,[1]Species!$A$2:$K$183,5,FALSE)</f>
        <v>Acanthuridae</v>
      </c>
      <c r="P458" t="str">
        <f>VLOOKUP(J458,[1]Species!$A$2:$D$183,4,FALSE)</f>
        <v>Omnivore</v>
      </c>
      <c r="Q458">
        <f>VLOOKUP(J458,[1]Species!$A$2:$F$183,6,FALSE)</f>
        <v>3.2399999999999998E-2</v>
      </c>
      <c r="R458">
        <f>VLOOKUP(J458,[1]Species!$A$2:$G$174,7, FALSE)</f>
        <v>2.95</v>
      </c>
      <c r="S458">
        <f t="shared" si="14"/>
        <v>1475.9875944478276</v>
      </c>
      <c r="T458">
        <f t="shared" si="15"/>
        <v>3.3333333333333333E-2</v>
      </c>
    </row>
    <row r="459" spans="1:20" x14ac:dyDescent="0.2">
      <c r="A459" s="8">
        <v>45065</v>
      </c>
      <c r="B459">
        <v>2023</v>
      </c>
      <c r="C459" t="s">
        <v>53</v>
      </c>
      <c r="D459">
        <v>19</v>
      </c>
      <c r="E459" t="s">
        <v>84</v>
      </c>
      <c r="F459" t="s">
        <v>110</v>
      </c>
      <c r="G459">
        <v>104</v>
      </c>
      <c r="H459" t="s">
        <v>20</v>
      </c>
      <c r="I459">
        <v>1</v>
      </c>
      <c r="J459" s="3" t="s">
        <v>68</v>
      </c>
      <c r="K459">
        <v>30</v>
      </c>
      <c r="L459">
        <v>1</v>
      </c>
      <c r="M459" s="3" t="str">
        <f>VLOOKUP(J459,[1]Species!$A$2:$K$183,3,FALSE)</f>
        <v>Caranx_lugubris</v>
      </c>
      <c r="N459" t="str">
        <f>VLOOKUP(J459,[1]Species!$A$2:$K$183,2,FALSE)</f>
        <v>jack</v>
      </c>
      <c r="O459" t="str">
        <f>VLOOKUP(J459,[1]Species!$A$2:$K$183,5,FALSE)</f>
        <v>Carangidae</v>
      </c>
      <c r="P459" t="str">
        <f>VLOOKUP(J459,[1]Species!$A$2:$D$183,4,FALSE)</f>
        <v>Macrocarnivore</v>
      </c>
      <c r="Q459">
        <f>VLOOKUP(J459,[1]Species!$A$2:$F$183,6,FALSE)</f>
        <v>2.4E-2</v>
      </c>
      <c r="R459">
        <f>VLOOKUP(J459,[1]Species!$A$2:$G$174,7, FALSE)</f>
        <v>2.92</v>
      </c>
      <c r="S459">
        <f t="shared" si="14"/>
        <v>493.63427343124562</v>
      </c>
      <c r="T459">
        <f t="shared" si="15"/>
        <v>1.6666666666666666E-2</v>
      </c>
    </row>
    <row r="460" spans="1:20" x14ac:dyDescent="0.2">
      <c r="A460" s="8">
        <v>45065</v>
      </c>
      <c r="B460">
        <v>2023</v>
      </c>
      <c r="C460" t="s">
        <v>53</v>
      </c>
      <c r="D460">
        <v>19</v>
      </c>
      <c r="E460" t="s">
        <v>84</v>
      </c>
      <c r="F460" t="s">
        <v>110</v>
      </c>
      <c r="G460">
        <v>104</v>
      </c>
      <c r="H460" t="s">
        <v>20</v>
      </c>
      <c r="I460">
        <v>1</v>
      </c>
      <c r="J460" s="3" t="s">
        <v>24</v>
      </c>
      <c r="K460">
        <v>5</v>
      </c>
      <c r="L460">
        <v>3</v>
      </c>
      <c r="M460" s="3" t="str">
        <f>VLOOKUP(J460,[1]Species!$A$2:$K$183,3,FALSE)</f>
        <v>Thalassoma_bifasciatum</v>
      </c>
      <c r="N460" t="str">
        <f>VLOOKUP(J460,[1]Species!$A$2:$K$183,2,FALSE)</f>
        <v>wrasse</v>
      </c>
      <c r="O460" t="str">
        <f>VLOOKUP(J460,[1]Species!$A$2:$K$183,5,FALSE)</f>
        <v>Labridae</v>
      </c>
      <c r="P460" t="str">
        <f>VLOOKUP(J460,[1]Species!$A$2:$D$183,4,FALSE)</f>
        <v>Omnivore</v>
      </c>
      <c r="Q460">
        <f>VLOOKUP(J460,[1]Species!$A$2:$F$183,6,FALSE)</f>
        <v>1.0999999999999999E-2</v>
      </c>
      <c r="R460">
        <f>VLOOKUP(J460,[1]Species!$A$2:$G$174,7, FALSE)</f>
        <v>2.97</v>
      </c>
      <c r="S460">
        <f t="shared" si="14"/>
        <v>3.9305638246137278</v>
      </c>
      <c r="T460">
        <f t="shared" si="15"/>
        <v>0.05</v>
      </c>
    </row>
    <row r="461" spans="1:20" x14ac:dyDescent="0.2">
      <c r="A461" s="8">
        <v>45065</v>
      </c>
      <c r="B461">
        <v>2023</v>
      </c>
      <c r="C461" t="s">
        <v>53</v>
      </c>
      <c r="D461">
        <v>19</v>
      </c>
      <c r="E461" t="s">
        <v>84</v>
      </c>
      <c r="F461" t="s">
        <v>110</v>
      </c>
      <c r="G461">
        <v>104</v>
      </c>
      <c r="H461" t="s">
        <v>20</v>
      </c>
      <c r="I461">
        <v>1</v>
      </c>
      <c r="J461" s="3" t="s">
        <v>35</v>
      </c>
      <c r="K461">
        <v>5</v>
      </c>
      <c r="L461">
        <v>4</v>
      </c>
      <c r="M461" s="3" t="str">
        <f>VLOOKUP(J461,[1]Species!$A$2:$K$183,3,FALSE)</f>
        <v>Scarus_taeniopterus</v>
      </c>
      <c r="N461" t="str">
        <f>VLOOKUP(J461,[1]Species!$A$2:$K$183,2,FALSE)</f>
        <v>parrotfish</v>
      </c>
      <c r="O461" t="str">
        <f>VLOOKUP(J461,[1]Species!$A$2:$K$183,5,FALSE)</f>
        <v>Scaridae</v>
      </c>
      <c r="P461" t="str">
        <f>VLOOKUP(J461,[1]Species!$A$2:$D$183,4,FALSE)</f>
        <v>Herbivore</v>
      </c>
      <c r="Q461">
        <f>VLOOKUP(J461,[1]Species!$A$2:$F$183,6,FALSE)</f>
        <v>1.4789999999999999E-2</v>
      </c>
      <c r="R461">
        <f>VLOOKUP(J461,[1]Species!$A$2:$G$174,7, FALSE)</f>
        <v>3.03</v>
      </c>
      <c r="S461">
        <f t="shared" si="14"/>
        <v>7.760814061580021</v>
      </c>
      <c r="T461">
        <f t="shared" si="15"/>
        <v>6.6666666666666666E-2</v>
      </c>
    </row>
    <row r="462" spans="1:20" x14ac:dyDescent="0.2">
      <c r="A462" s="8">
        <v>45065</v>
      </c>
      <c r="B462">
        <v>2023</v>
      </c>
      <c r="C462" t="s">
        <v>53</v>
      </c>
      <c r="D462">
        <v>19</v>
      </c>
      <c r="E462" t="s">
        <v>84</v>
      </c>
      <c r="F462" t="s">
        <v>110</v>
      </c>
      <c r="G462">
        <v>104</v>
      </c>
      <c r="H462" t="s">
        <v>20</v>
      </c>
      <c r="I462">
        <v>1</v>
      </c>
      <c r="J462" s="3" t="s">
        <v>35</v>
      </c>
      <c r="K462">
        <v>10</v>
      </c>
      <c r="L462">
        <v>9</v>
      </c>
      <c r="M462" s="3" t="str">
        <f>VLOOKUP(J462,[1]Species!$A$2:$K$183,3,FALSE)</f>
        <v>Scarus_taeniopterus</v>
      </c>
      <c r="N462" t="str">
        <f>VLOOKUP(J462,[1]Species!$A$2:$K$183,2,FALSE)</f>
        <v>parrotfish</v>
      </c>
      <c r="O462" t="str">
        <f>VLOOKUP(J462,[1]Species!$A$2:$K$183,5,FALSE)</f>
        <v>Scaridae</v>
      </c>
      <c r="P462" t="str">
        <f>VLOOKUP(J462,[1]Species!$A$2:$D$183,4,FALSE)</f>
        <v>Herbivore</v>
      </c>
      <c r="Q462">
        <f>VLOOKUP(J462,[1]Species!$A$2:$F$183,6,FALSE)</f>
        <v>1.4789999999999999E-2</v>
      </c>
      <c r="R462">
        <f>VLOOKUP(J462,[1]Species!$A$2:$G$174,7, FALSE)</f>
        <v>3.03</v>
      </c>
      <c r="S462">
        <f t="shared" si="14"/>
        <v>142.62993472017786</v>
      </c>
      <c r="T462">
        <f t="shared" si="15"/>
        <v>0.15</v>
      </c>
    </row>
    <row r="463" spans="1:20" x14ac:dyDescent="0.2">
      <c r="A463" s="8">
        <v>45065</v>
      </c>
      <c r="B463">
        <v>2023</v>
      </c>
      <c r="C463" t="s">
        <v>53</v>
      </c>
      <c r="D463">
        <v>19</v>
      </c>
      <c r="E463" t="s">
        <v>84</v>
      </c>
      <c r="F463" t="s">
        <v>110</v>
      </c>
      <c r="G463">
        <v>104</v>
      </c>
      <c r="H463" t="s">
        <v>20</v>
      </c>
      <c r="I463">
        <v>1</v>
      </c>
      <c r="J463" s="3" t="s">
        <v>34</v>
      </c>
      <c r="K463">
        <v>10</v>
      </c>
      <c r="L463">
        <v>1</v>
      </c>
      <c r="M463" s="3" t="str">
        <f>VLOOKUP(J463,[1]Species!$A$2:$K$183,3,FALSE)</f>
        <v>Halochoeres_garnoti</v>
      </c>
      <c r="N463" t="str">
        <f>VLOOKUP(J463,[1]Species!$A$2:$K$183,2,FALSE)</f>
        <v>wrasse</v>
      </c>
      <c r="O463" t="str">
        <f>VLOOKUP(J463,[1]Species!$A$2:$K$183,5,FALSE)</f>
        <v>Labridae</v>
      </c>
      <c r="P463" t="str">
        <f>VLOOKUP(J463,[1]Species!$A$2:$D$183,4,FALSE)</f>
        <v>Invertivore</v>
      </c>
      <c r="Q463">
        <f>VLOOKUP(J463,[1]Species!$A$2:$F$183,6,FALSE)</f>
        <v>0.01</v>
      </c>
      <c r="R463">
        <f>VLOOKUP(J463,[1]Species!$A$2:$G$174,7, FALSE)</f>
        <v>3.14</v>
      </c>
      <c r="S463">
        <f t="shared" si="14"/>
        <v>13.803842646028864</v>
      </c>
      <c r="T463">
        <f t="shared" si="15"/>
        <v>1.6666666666666666E-2</v>
      </c>
    </row>
    <row r="464" spans="1:20" x14ac:dyDescent="0.2">
      <c r="A464" s="8">
        <v>45065</v>
      </c>
      <c r="B464">
        <v>2023</v>
      </c>
      <c r="C464" t="s">
        <v>53</v>
      </c>
      <c r="D464">
        <v>19</v>
      </c>
      <c r="E464" t="s">
        <v>84</v>
      </c>
      <c r="F464" t="s">
        <v>110</v>
      </c>
      <c r="G464">
        <v>104</v>
      </c>
      <c r="H464" t="s">
        <v>20</v>
      </c>
      <c r="I464">
        <v>1</v>
      </c>
      <c r="J464" s="3" t="s">
        <v>34</v>
      </c>
      <c r="K464">
        <v>20</v>
      </c>
      <c r="L464">
        <v>1</v>
      </c>
      <c r="M464" s="3" t="str">
        <f>VLOOKUP(J464,[1]Species!$A$2:$K$183,3,FALSE)</f>
        <v>Halochoeres_garnoti</v>
      </c>
      <c r="N464" t="str">
        <f>VLOOKUP(J464,[1]Species!$A$2:$K$183,2,FALSE)</f>
        <v>wrasse</v>
      </c>
      <c r="O464" t="str">
        <f>VLOOKUP(J464,[1]Species!$A$2:$K$183,5,FALSE)</f>
        <v>Labridae</v>
      </c>
      <c r="P464" t="str">
        <f>VLOOKUP(J464,[1]Species!$A$2:$D$183,4,FALSE)</f>
        <v>Invertivore</v>
      </c>
      <c r="Q464">
        <f>VLOOKUP(J464,[1]Species!$A$2:$F$183,6,FALSE)</f>
        <v>0.01</v>
      </c>
      <c r="R464">
        <f>VLOOKUP(J464,[1]Species!$A$2:$G$174,7, FALSE)</f>
        <v>3.14</v>
      </c>
      <c r="S464">
        <f t="shared" si="14"/>
        <v>121.68419864331943</v>
      </c>
      <c r="T464">
        <f t="shared" si="15"/>
        <v>1.6666666666666666E-2</v>
      </c>
    </row>
    <row r="465" spans="1:20" x14ac:dyDescent="0.2">
      <c r="A465" s="8">
        <v>45065</v>
      </c>
      <c r="B465">
        <v>2023</v>
      </c>
      <c r="C465" t="s">
        <v>53</v>
      </c>
      <c r="D465">
        <v>19</v>
      </c>
      <c r="E465" t="s">
        <v>84</v>
      </c>
      <c r="F465" t="s">
        <v>110</v>
      </c>
      <c r="G465">
        <v>104</v>
      </c>
      <c r="H465" t="s">
        <v>20</v>
      </c>
      <c r="I465">
        <v>1</v>
      </c>
      <c r="J465" s="3" t="s">
        <v>32</v>
      </c>
      <c r="K465">
        <v>10</v>
      </c>
      <c r="L465">
        <v>1</v>
      </c>
      <c r="M465" s="3" t="str">
        <f>VLOOKUP(J465,[1]Species!$A$2:$K$183,3,FALSE)</f>
        <v>Sparisoma_aurofrenatum</v>
      </c>
      <c r="N465" t="str">
        <f>VLOOKUP(J465,[1]Species!$A$2:$K$183,2,FALSE)</f>
        <v>parrotfish</v>
      </c>
      <c r="O465" t="str">
        <f>VLOOKUP(J465,[1]Species!$A$2:$K$183,5,FALSE)</f>
        <v>Scaridae</v>
      </c>
      <c r="P465" t="str">
        <f>VLOOKUP(J465,[1]Species!$A$2:$D$183,4,FALSE)</f>
        <v>Herbivore</v>
      </c>
      <c r="Q465">
        <f>VLOOKUP(J465,[1]Species!$A$2:$F$183,6,FALSE)</f>
        <v>1.17E-2</v>
      </c>
      <c r="R465">
        <f>VLOOKUP(J465,[1]Species!$A$2:$G$174,7, FALSE)</f>
        <v>3.15</v>
      </c>
      <c r="S465">
        <f t="shared" si="14"/>
        <v>16.526689272086227</v>
      </c>
      <c r="T465">
        <f t="shared" si="15"/>
        <v>1.6666666666666666E-2</v>
      </c>
    </row>
    <row r="466" spans="1:20" x14ac:dyDescent="0.2">
      <c r="A466" s="8">
        <v>45065</v>
      </c>
      <c r="B466">
        <v>2023</v>
      </c>
      <c r="C466" t="s">
        <v>53</v>
      </c>
      <c r="D466">
        <v>19</v>
      </c>
      <c r="E466" t="s">
        <v>84</v>
      </c>
      <c r="F466" t="s">
        <v>110</v>
      </c>
      <c r="G466">
        <v>104</v>
      </c>
      <c r="H466" t="s">
        <v>20</v>
      </c>
      <c r="I466">
        <v>1</v>
      </c>
      <c r="J466" s="3" t="s">
        <v>32</v>
      </c>
      <c r="K466">
        <v>20</v>
      </c>
      <c r="L466">
        <v>1</v>
      </c>
      <c r="M466" s="3" t="str">
        <f>VLOOKUP(J466,[1]Species!$A$2:$K$183,3,FALSE)</f>
        <v>Sparisoma_aurofrenatum</v>
      </c>
      <c r="N466" t="str">
        <f>VLOOKUP(J466,[1]Species!$A$2:$K$183,2,FALSE)</f>
        <v>parrotfish</v>
      </c>
      <c r="O466" t="str">
        <f>VLOOKUP(J466,[1]Species!$A$2:$K$183,5,FALSE)</f>
        <v>Scaridae</v>
      </c>
      <c r="P466" t="str">
        <f>VLOOKUP(J466,[1]Species!$A$2:$D$183,4,FALSE)</f>
        <v>Herbivore</v>
      </c>
      <c r="Q466">
        <f>VLOOKUP(J466,[1]Species!$A$2:$F$183,6,FALSE)</f>
        <v>1.17E-2</v>
      </c>
      <c r="R466">
        <f>VLOOKUP(J466,[1]Species!$A$2:$G$174,7, FALSE)</f>
        <v>3.15</v>
      </c>
      <c r="S466">
        <f t="shared" si="14"/>
        <v>146.70007912526424</v>
      </c>
      <c r="T466">
        <f t="shared" si="15"/>
        <v>1.6666666666666666E-2</v>
      </c>
    </row>
    <row r="467" spans="1:20" x14ac:dyDescent="0.2">
      <c r="A467" s="8">
        <v>45065</v>
      </c>
      <c r="B467">
        <v>2023</v>
      </c>
      <c r="C467" t="s">
        <v>53</v>
      </c>
      <c r="D467">
        <v>19</v>
      </c>
      <c r="E467" t="s">
        <v>84</v>
      </c>
      <c r="F467" t="s">
        <v>110</v>
      </c>
      <c r="G467">
        <v>104</v>
      </c>
      <c r="H467" t="s">
        <v>20</v>
      </c>
      <c r="I467">
        <v>1</v>
      </c>
      <c r="J467" s="3" t="s">
        <v>32</v>
      </c>
      <c r="K467">
        <v>30</v>
      </c>
      <c r="L467">
        <v>1</v>
      </c>
      <c r="M467" s="3" t="str">
        <f>VLOOKUP(J467,[1]Species!$A$2:$K$183,3,FALSE)</f>
        <v>Sparisoma_aurofrenatum</v>
      </c>
      <c r="N467" t="str">
        <f>VLOOKUP(J467,[1]Species!$A$2:$K$183,2,FALSE)</f>
        <v>parrotfish</v>
      </c>
      <c r="O467" t="str">
        <f>VLOOKUP(J467,[1]Species!$A$2:$K$183,5,FALSE)</f>
        <v>Scaridae</v>
      </c>
      <c r="P467" t="str">
        <f>VLOOKUP(J467,[1]Species!$A$2:$D$183,4,FALSE)</f>
        <v>Herbivore</v>
      </c>
      <c r="Q467">
        <f>VLOOKUP(J467,[1]Species!$A$2:$F$183,6,FALSE)</f>
        <v>1.17E-2</v>
      </c>
      <c r="R467">
        <f>VLOOKUP(J467,[1]Species!$A$2:$G$174,7, FALSE)</f>
        <v>3.15</v>
      </c>
      <c r="S467">
        <f t="shared" si="14"/>
        <v>526.15998214437525</v>
      </c>
      <c r="T467">
        <f t="shared" si="15"/>
        <v>1.6666666666666666E-2</v>
      </c>
    </row>
    <row r="468" spans="1:20" x14ac:dyDescent="0.2">
      <c r="A468" s="8">
        <v>45065</v>
      </c>
      <c r="B468">
        <v>2023</v>
      </c>
      <c r="C468" t="s">
        <v>53</v>
      </c>
      <c r="D468">
        <v>19</v>
      </c>
      <c r="E468" t="s">
        <v>84</v>
      </c>
      <c r="F468" t="s">
        <v>110</v>
      </c>
      <c r="G468">
        <v>104</v>
      </c>
      <c r="H468" t="s">
        <v>20</v>
      </c>
      <c r="I468">
        <v>1</v>
      </c>
      <c r="J468" s="3" t="s">
        <v>74</v>
      </c>
      <c r="K468">
        <v>30</v>
      </c>
      <c r="L468">
        <v>1</v>
      </c>
      <c r="M468" s="3" t="str">
        <f>VLOOKUP(J468,[1]Species!$A$2:$K$183,3,FALSE)</f>
        <v>Mulloidichthys_martinicus</v>
      </c>
      <c r="N468" t="str">
        <f>VLOOKUP(J468,[1]Species!$A$2:$K$183,2,FALSE)</f>
        <v>goatfish</v>
      </c>
      <c r="O468" t="str">
        <f>VLOOKUP(J468,[1]Species!$A$2:$K$183,5,FALSE)</f>
        <v>Mullidae</v>
      </c>
      <c r="P468" t="str">
        <f>VLOOKUP(J468,[1]Species!$A$2:$D$183,4,FALSE)</f>
        <v>Invertivore</v>
      </c>
      <c r="Q468">
        <f>VLOOKUP(J468,[1]Species!$A$2:$F$183,6,FALSE)</f>
        <v>1.2E-2</v>
      </c>
      <c r="R468">
        <f>VLOOKUP(J468,[1]Species!$A$2:$G$174,7, FALSE)</f>
        <v>3.1</v>
      </c>
      <c r="S468">
        <f t="shared" si="14"/>
        <v>455.25752778070137</v>
      </c>
      <c r="T468">
        <f t="shared" si="15"/>
        <v>1.6666666666666666E-2</v>
      </c>
    </row>
    <row r="469" spans="1:20" x14ac:dyDescent="0.2">
      <c r="A469" s="8">
        <v>45065</v>
      </c>
      <c r="B469">
        <v>2023</v>
      </c>
      <c r="C469" t="s">
        <v>53</v>
      </c>
      <c r="D469">
        <v>19</v>
      </c>
      <c r="E469" t="s">
        <v>84</v>
      </c>
      <c r="F469" t="s">
        <v>110</v>
      </c>
      <c r="G469">
        <v>104</v>
      </c>
      <c r="H469" t="s">
        <v>20</v>
      </c>
      <c r="I469">
        <v>1</v>
      </c>
      <c r="J469" s="3" t="s">
        <v>45</v>
      </c>
      <c r="K469">
        <v>10</v>
      </c>
      <c r="L469">
        <v>1</v>
      </c>
      <c r="M469" s="3" t="str">
        <f>VLOOKUP(J469,[1]Species!$A$2:$K$183,3,FALSE)</f>
        <v>Chromis_multilineata</v>
      </c>
      <c r="N469" t="str">
        <f>VLOOKUP(J469,[1]Species!$A$2:$K$183,2,FALSE)</f>
        <v>chromis</v>
      </c>
      <c r="O469" t="str">
        <f>VLOOKUP(J469,[1]Species!$A$2:$K$183,5,FALSE)</f>
        <v>Pomacentridae</v>
      </c>
      <c r="P469" t="str">
        <f>VLOOKUP(J469,[1]Species!$A$2:$D$183,4,FALSE)</f>
        <v>Planktivore</v>
      </c>
      <c r="Q469">
        <f>VLOOKUP(J469,[1]Species!$A$2:$F$183,6,FALSE)</f>
        <v>1.4789999999999999E-2</v>
      </c>
      <c r="R469">
        <f>VLOOKUP(J469,[1]Species!$A$2:$G$174,7, FALSE)</f>
        <v>2.99</v>
      </c>
      <c r="S469">
        <f t="shared" si="14"/>
        <v>14.45333849793645</v>
      </c>
      <c r="T469">
        <f t="shared" si="15"/>
        <v>1.6666666666666666E-2</v>
      </c>
    </row>
    <row r="470" spans="1:20" x14ac:dyDescent="0.2">
      <c r="A470" s="8">
        <v>45065</v>
      </c>
      <c r="B470">
        <v>2023</v>
      </c>
      <c r="C470" t="s">
        <v>53</v>
      </c>
      <c r="D470">
        <v>19</v>
      </c>
      <c r="E470" t="s">
        <v>84</v>
      </c>
      <c r="F470" t="s">
        <v>110</v>
      </c>
      <c r="G470">
        <v>104</v>
      </c>
      <c r="H470" t="s">
        <v>20</v>
      </c>
      <c r="I470">
        <v>1</v>
      </c>
      <c r="J470" s="3" t="s">
        <v>42</v>
      </c>
      <c r="K470">
        <v>5</v>
      </c>
      <c r="L470">
        <v>15</v>
      </c>
      <c r="M470" s="3" t="str">
        <f>VLOOKUP(J470,[1]Species!$A$2:$K$183,3,FALSE)</f>
        <v>Chromis_insolata</v>
      </c>
      <c r="N470" t="str">
        <f>VLOOKUP(J470,[1]Species!$A$2:$K$183,2,FALSE)</f>
        <v>damselfish</v>
      </c>
      <c r="O470" t="str">
        <f>VLOOKUP(J470,[1]Species!$A$2:$K$183,5,FALSE)</f>
        <v>Pomacentridae</v>
      </c>
      <c r="P470" t="str">
        <f>VLOOKUP(J470,[1]Species!$A$2:$D$183,4,FALSE)</f>
        <v>Planktivore</v>
      </c>
      <c r="Q470">
        <f>VLOOKUP(J470,[1]Species!$A$2:$F$183,6,FALSE)</f>
        <v>1.259E-2</v>
      </c>
      <c r="R470">
        <f>VLOOKUP(J470,[1]Species!$A$2:$G$174,7, FALSE)</f>
        <v>3.03</v>
      </c>
      <c r="S470">
        <f t="shared" si="14"/>
        <v>24.773998234100524</v>
      </c>
      <c r="T470">
        <f t="shared" si="15"/>
        <v>0.25</v>
      </c>
    </row>
    <row r="471" spans="1:20" x14ac:dyDescent="0.2">
      <c r="A471" s="8">
        <v>45065</v>
      </c>
      <c r="B471">
        <v>2023</v>
      </c>
      <c r="C471" t="s">
        <v>53</v>
      </c>
      <c r="D471">
        <v>19</v>
      </c>
      <c r="E471" t="s">
        <v>84</v>
      </c>
      <c r="F471" t="s">
        <v>110</v>
      </c>
      <c r="G471">
        <v>104</v>
      </c>
      <c r="H471" t="s">
        <v>20</v>
      </c>
      <c r="I471">
        <v>1</v>
      </c>
      <c r="J471" s="3" t="s">
        <v>55</v>
      </c>
      <c r="K471">
        <v>5</v>
      </c>
      <c r="L471">
        <v>30</v>
      </c>
      <c r="M471" s="3" t="str">
        <f>VLOOKUP(J471,[1]Species!$A$2:$K$183,3,FALSE)</f>
        <v>Clepticus_parrae</v>
      </c>
      <c r="N471" t="str">
        <f>VLOOKUP(J471,[1]Species!$A$2:$K$183,2,FALSE)</f>
        <v>wrasse</v>
      </c>
      <c r="O471" t="str">
        <f>VLOOKUP(J471,[1]Species!$A$2:$K$183,5,FALSE)</f>
        <v>Labridae</v>
      </c>
      <c r="P471" t="str">
        <f>VLOOKUP(J471,[1]Species!$A$2:$D$183,4,FALSE)</f>
        <v>Omnivore</v>
      </c>
      <c r="Q471">
        <f>VLOOKUP(J471,[1]Species!$A$2:$F$183,6,FALSE)</f>
        <v>9.5499999999999995E-3</v>
      </c>
      <c r="R471">
        <f>VLOOKUP(J471,[1]Species!$A$2:$G$174,7, FALSE)</f>
        <v>3.07</v>
      </c>
      <c r="S471">
        <f t="shared" si="14"/>
        <v>40.08321420694935</v>
      </c>
      <c r="T471">
        <f t="shared" si="15"/>
        <v>0.5</v>
      </c>
    </row>
    <row r="472" spans="1:20" x14ac:dyDescent="0.2">
      <c r="A472" s="8">
        <v>45065</v>
      </c>
      <c r="B472">
        <v>2023</v>
      </c>
      <c r="C472" t="s">
        <v>53</v>
      </c>
      <c r="D472">
        <v>19</v>
      </c>
      <c r="E472" t="s">
        <v>84</v>
      </c>
      <c r="F472" t="s">
        <v>110</v>
      </c>
      <c r="G472">
        <v>104</v>
      </c>
      <c r="H472" t="s">
        <v>20</v>
      </c>
      <c r="I472">
        <v>1</v>
      </c>
      <c r="J472" s="3" t="s">
        <v>55</v>
      </c>
      <c r="K472">
        <v>20</v>
      </c>
      <c r="L472">
        <v>3</v>
      </c>
      <c r="M472" s="3" t="str">
        <f>VLOOKUP(J472,[1]Species!$A$2:$K$183,3,FALSE)</f>
        <v>Clepticus_parrae</v>
      </c>
      <c r="N472" t="str">
        <f>VLOOKUP(J472,[1]Species!$A$2:$K$183,2,FALSE)</f>
        <v>wrasse</v>
      </c>
      <c r="O472" t="str">
        <f>VLOOKUP(J472,[1]Species!$A$2:$K$183,5,FALSE)</f>
        <v>Labridae</v>
      </c>
      <c r="P472" t="str">
        <f>VLOOKUP(J472,[1]Species!$A$2:$D$183,4,FALSE)</f>
        <v>Omnivore</v>
      </c>
      <c r="Q472">
        <f>VLOOKUP(J472,[1]Species!$A$2:$F$183,6,FALSE)</f>
        <v>9.5499999999999995E-3</v>
      </c>
      <c r="R472">
        <f>VLOOKUP(J472,[1]Species!$A$2:$G$174,7, FALSE)</f>
        <v>3.07</v>
      </c>
      <c r="S472">
        <f t="shared" si="14"/>
        <v>282.67455229065911</v>
      </c>
      <c r="T472">
        <f t="shared" si="15"/>
        <v>0.05</v>
      </c>
    </row>
    <row r="473" spans="1:20" x14ac:dyDescent="0.2">
      <c r="A473" s="8">
        <v>45065</v>
      </c>
      <c r="B473">
        <v>2023</v>
      </c>
      <c r="C473" t="s">
        <v>53</v>
      </c>
      <c r="D473">
        <v>19</v>
      </c>
      <c r="E473" t="s">
        <v>84</v>
      </c>
      <c r="F473" t="s">
        <v>110</v>
      </c>
      <c r="G473">
        <v>104</v>
      </c>
      <c r="H473" t="s">
        <v>20</v>
      </c>
      <c r="I473">
        <v>1</v>
      </c>
      <c r="J473" s="3" t="s">
        <v>46</v>
      </c>
      <c r="K473">
        <v>40</v>
      </c>
      <c r="L473">
        <v>1</v>
      </c>
      <c r="M473" s="3" t="str">
        <f>VLOOKUP(J473,[1]Species!$A$2:$K$183,3,FALSE)</f>
        <v>Lutjanus_analis</v>
      </c>
      <c r="N473" t="str">
        <f>VLOOKUP(J473,[1]Species!$A$2:$K$183,2,FALSE)</f>
        <v>snapper</v>
      </c>
      <c r="O473" t="str">
        <f>VLOOKUP(J473,[1]Species!$A$2:$K$183,5,FALSE)</f>
        <v>Lutjanidae</v>
      </c>
      <c r="P473" t="str">
        <f>VLOOKUP(J473,[1]Species!$A$2:$D$183,4,FALSE)</f>
        <v>Macrocarnivore</v>
      </c>
      <c r="Q473">
        <f>VLOOKUP(J473,[1]Species!$A$2:$F$183,6,FALSE)</f>
        <v>1.5100000000000001E-2</v>
      </c>
      <c r="R473">
        <f>VLOOKUP(J473,[1]Species!$A$2:$G$174,7, FALSE)</f>
        <v>3.03</v>
      </c>
      <c r="S473">
        <f t="shared" si="14"/>
        <v>1079.4902422807113</v>
      </c>
      <c r="T473">
        <f t="shared" si="15"/>
        <v>1.6666666666666666E-2</v>
      </c>
    </row>
    <row r="474" spans="1:20" x14ac:dyDescent="0.2">
      <c r="A474" s="8">
        <v>45065</v>
      </c>
      <c r="B474">
        <v>2023</v>
      </c>
      <c r="C474" t="s">
        <v>53</v>
      </c>
      <c r="D474">
        <v>19</v>
      </c>
      <c r="E474" t="s">
        <v>84</v>
      </c>
      <c r="F474" t="s">
        <v>110</v>
      </c>
      <c r="G474">
        <v>104</v>
      </c>
      <c r="H474" t="s">
        <v>20</v>
      </c>
      <c r="I474">
        <v>1</v>
      </c>
      <c r="J474" s="3" t="s">
        <v>31</v>
      </c>
      <c r="K474">
        <v>10</v>
      </c>
      <c r="L474">
        <v>1</v>
      </c>
      <c r="M474" s="3" t="str">
        <f>VLOOKUP(J474,[1]Species!$A$2:$K$183,3,FALSE)</f>
        <v>Acanthurus_tractus</v>
      </c>
      <c r="N474" t="str">
        <f>VLOOKUP(J474,[1]Species!$A$2:$K$183,2,FALSE)</f>
        <v>surgeonfish</v>
      </c>
      <c r="O474" t="str">
        <f>VLOOKUP(J474,[1]Species!$A$2:$K$183,5,FALSE)</f>
        <v>Acanthuridae</v>
      </c>
      <c r="P474" t="str">
        <f>VLOOKUP(J474,[1]Species!$A$2:$D$183,4,FALSE)</f>
        <v>Herbivore</v>
      </c>
      <c r="Q474">
        <f>VLOOKUP(J474,[1]Species!$A$2:$F$183,6,FALSE)</f>
        <v>2.5700000000000001E-2</v>
      </c>
      <c r="R474">
        <f>VLOOKUP(J474,[1]Species!$A$2:$G$174,7, FALSE)</f>
        <v>2.9</v>
      </c>
      <c r="S474">
        <f t="shared" si="14"/>
        <v>20.414235632414051</v>
      </c>
      <c r="T474">
        <f t="shared" si="15"/>
        <v>1.6666666666666666E-2</v>
      </c>
    </row>
    <row r="475" spans="1:20" x14ac:dyDescent="0.2">
      <c r="A475" s="8">
        <v>45065</v>
      </c>
      <c r="B475">
        <v>2023</v>
      </c>
      <c r="C475" t="s">
        <v>53</v>
      </c>
      <c r="D475">
        <v>19</v>
      </c>
      <c r="E475" t="s">
        <v>84</v>
      </c>
      <c r="F475" t="s">
        <v>110</v>
      </c>
      <c r="G475">
        <v>97</v>
      </c>
      <c r="H475" t="s">
        <v>20</v>
      </c>
      <c r="I475">
        <v>2</v>
      </c>
      <c r="J475" s="3" t="s">
        <v>68</v>
      </c>
      <c r="K475">
        <v>30</v>
      </c>
      <c r="L475">
        <v>1</v>
      </c>
      <c r="M475" s="3" t="str">
        <f>VLOOKUP(J475,[1]Species!$A$2:$K$183,3,FALSE)</f>
        <v>Caranx_lugubris</v>
      </c>
      <c r="N475" t="str">
        <f>VLOOKUP(J475,[1]Species!$A$2:$K$183,2,FALSE)</f>
        <v>jack</v>
      </c>
      <c r="O475" t="str">
        <f>VLOOKUP(J475,[1]Species!$A$2:$K$183,5,FALSE)</f>
        <v>Carangidae</v>
      </c>
      <c r="P475" t="str">
        <f>VLOOKUP(J475,[1]Species!$A$2:$D$183,4,FALSE)</f>
        <v>Macrocarnivore</v>
      </c>
      <c r="Q475">
        <f>VLOOKUP(J475,[1]Species!$A$2:$F$183,6,FALSE)</f>
        <v>2.4E-2</v>
      </c>
      <c r="R475">
        <f>VLOOKUP(J475,[1]Species!$A$2:$G$174,7, FALSE)</f>
        <v>2.92</v>
      </c>
      <c r="S475">
        <f t="shared" si="14"/>
        <v>493.63427343124562</v>
      </c>
      <c r="T475">
        <f t="shared" si="15"/>
        <v>1.6666666666666666E-2</v>
      </c>
    </row>
    <row r="476" spans="1:20" x14ac:dyDescent="0.2">
      <c r="A476" s="8">
        <v>45065</v>
      </c>
      <c r="B476">
        <v>2023</v>
      </c>
      <c r="C476" t="s">
        <v>53</v>
      </c>
      <c r="D476">
        <v>19</v>
      </c>
      <c r="E476" t="s">
        <v>84</v>
      </c>
      <c r="F476" t="s">
        <v>110</v>
      </c>
      <c r="G476">
        <v>97</v>
      </c>
      <c r="H476" t="s">
        <v>20</v>
      </c>
      <c r="I476">
        <v>2</v>
      </c>
      <c r="J476" s="3" t="s">
        <v>21</v>
      </c>
      <c r="K476">
        <v>5</v>
      </c>
      <c r="L476">
        <v>30</v>
      </c>
      <c r="M476" s="3" t="str">
        <f>VLOOKUP(J476,[1]Species!$A$2:$K$183,3,FALSE)</f>
        <v>Stegastes_partitus</v>
      </c>
      <c r="N476" t="str">
        <f>VLOOKUP(J476,[1]Species!$A$2:$K$183,2,FALSE)</f>
        <v>damselfish</v>
      </c>
      <c r="O476" t="str">
        <f>VLOOKUP(J476,[1]Species!$A$2:$K$183,5,FALSE)</f>
        <v>Pomacentridae</v>
      </c>
      <c r="P476" t="str">
        <f>VLOOKUP(J476,[1]Species!$A$2:$D$183,4,FALSE)</f>
        <v>Omnivore</v>
      </c>
      <c r="Q476">
        <f>VLOOKUP(J476,[1]Species!$A$2:$F$183,6,FALSE)</f>
        <v>1.4789999999999999E-2</v>
      </c>
      <c r="R476">
        <f>VLOOKUP(J476,[1]Species!$A$2:$G$174,7, FALSE)</f>
        <v>3.01</v>
      </c>
      <c r="S476">
        <f t="shared" si="14"/>
        <v>56.362356393163992</v>
      </c>
      <c r="T476">
        <f t="shared" si="15"/>
        <v>0.5</v>
      </c>
    </row>
    <row r="477" spans="1:20" x14ac:dyDescent="0.2">
      <c r="A477" s="8">
        <v>45065</v>
      </c>
      <c r="B477">
        <v>2023</v>
      </c>
      <c r="C477" t="s">
        <v>53</v>
      </c>
      <c r="D477">
        <v>19</v>
      </c>
      <c r="E477" t="s">
        <v>84</v>
      </c>
      <c r="F477" t="s">
        <v>110</v>
      </c>
      <c r="G477">
        <v>97</v>
      </c>
      <c r="H477" t="s">
        <v>20</v>
      </c>
      <c r="I477">
        <v>2</v>
      </c>
      <c r="J477" s="3" t="s">
        <v>21</v>
      </c>
      <c r="K477">
        <v>10</v>
      </c>
      <c r="L477">
        <v>15</v>
      </c>
      <c r="M477" s="3" t="str">
        <f>VLOOKUP(J477,[1]Species!$A$2:$K$183,3,FALSE)</f>
        <v>Stegastes_partitus</v>
      </c>
      <c r="N477" t="str">
        <f>VLOOKUP(J477,[1]Species!$A$2:$K$183,2,FALSE)</f>
        <v>damselfish</v>
      </c>
      <c r="O477" t="str">
        <f>VLOOKUP(J477,[1]Species!$A$2:$K$183,5,FALSE)</f>
        <v>Pomacentridae</v>
      </c>
      <c r="P477" t="str">
        <f>VLOOKUP(J477,[1]Species!$A$2:$D$183,4,FALSE)</f>
        <v>Omnivore</v>
      </c>
      <c r="Q477">
        <f>VLOOKUP(J477,[1]Species!$A$2:$F$183,6,FALSE)</f>
        <v>1.4789999999999999E-2</v>
      </c>
      <c r="R477">
        <f>VLOOKUP(J477,[1]Species!$A$2:$G$174,7, FALSE)</f>
        <v>3.01</v>
      </c>
      <c r="S477">
        <f t="shared" si="14"/>
        <v>227.01755033748543</v>
      </c>
      <c r="T477">
        <f t="shared" si="15"/>
        <v>0.25</v>
      </c>
    </row>
    <row r="478" spans="1:20" x14ac:dyDescent="0.2">
      <c r="A478" s="8">
        <v>45065</v>
      </c>
      <c r="B478">
        <v>2023</v>
      </c>
      <c r="C478" t="s">
        <v>53</v>
      </c>
      <c r="D478">
        <v>19</v>
      </c>
      <c r="E478" t="s">
        <v>84</v>
      </c>
      <c r="F478" t="s">
        <v>110</v>
      </c>
      <c r="G478">
        <v>97</v>
      </c>
      <c r="H478" t="s">
        <v>20</v>
      </c>
      <c r="I478">
        <v>2</v>
      </c>
      <c r="J478" s="3" t="s">
        <v>25</v>
      </c>
      <c r="K478">
        <v>5</v>
      </c>
      <c r="L478">
        <v>30</v>
      </c>
      <c r="M478" s="3" t="str">
        <f>VLOOKUP(J478,[1]Species!$A$2:$K$183,3,FALSE)</f>
        <v>Chromis_cyanea</v>
      </c>
      <c r="N478" t="str">
        <f>VLOOKUP(J478,[1]Species!$A$2:$K$183,2,FALSE)</f>
        <v>chromis</v>
      </c>
      <c r="O478" t="str">
        <f>VLOOKUP(J478,[1]Species!$A$2:$K$183,5,FALSE)</f>
        <v>Pomacentridae</v>
      </c>
      <c r="P478" t="str">
        <f>VLOOKUP(J478,[1]Species!$A$2:$D$183,4,FALSE)</f>
        <v>Planktivore</v>
      </c>
      <c r="Q478">
        <f>VLOOKUP(J478,[1]Species!$A$2:$F$183,6,FALSE)</f>
        <v>1.4789999999999999E-2</v>
      </c>
      <c r="R478">
        <f>VLOOKUP(J478,[1]Species!$A$2:$G$174,7, FALSE)</f>
        <v>2.99</v>
      </c>
      <c r="S478">
        <f t="shared" si="14"/>
        <v>54.577010315045762</v>
      </c>
      <c r="T478">
        <f t="shared" si="15"/>
        <v>0.5</v>
      </c>
    </row>
    <row r="479" spans="1:20" x14ac:dyDescent="0.2">
      <c r="A479" s="8">
        <v>45065</v>
      </c>
      <c r="B479">
        <v>2023</v>
      </c>
      <c r="C479" t="s">
        <v>53</v>
      </c>
      <c r="D479">
        <v>19</v>
      </c>
      <c r="E479" t="s">
        <v>84</v>
      </c>
      <c r="F479" t="s">
        <v>110</v>
      </c>
      <c r="G479">
        <v>97</v>
      </c>
      <c r="H479" t="s">
        <v>20</v>
      </c>
      <c r="I479">
        <v>2</v>
      </c>
      <c r="J479" s="3" t="s">
        <v>25</v>
      </c>
      <c r="K479">
        <v>10</v>
      </c>
      <c r="L479">
        <v>26</v>
      </c>
      <c r="M479" s="3" t="str">
        <f>VLOOKUP(J479,[1]Species!$A$2:$K$183,3,FALSE)</f>
        <v>Chromis_cyanea</v>
      </c>
      <c r="N479" t="str">
        <f>VLOOKUP(J479,[1]Species!$A$2:$K$183,2,FALSE)</f>
        <v>chromis</v>
      </c>
      <c r="O479" t="str">
        <f>VLOOKUP(J479,[1]Species!$A$2:$K$183,5,FALSE)</f>
        <v>Pomacentridae</v>
      </c>
      <c r="P479" t="str">
        <f>VLOOKUP(J479,[1]Species!$A$2:$D$183,4,FALSE)</f>
        <v>Planktivore</v>
      </c>
      <c r="Q479">
        <f>VLOOKUP(J479,[1]Species!$A$2:$F$183,6,FALSE)</f>
        <v>1.4789999999999999E-2</v>
      </c>
      <c r="R479">
        <f>VLOOKUP(J479,[1]Species!$A$2:$G$174,7, FALSE)</f>
        <v>2.99</v>
      </c>
      <c r="S479">
        <f t="shared" si="14"/>
        <v>375.78680094634768</v>
      </c>
      <c r="T479">
        <f t="shared" si="15"/>
        <v>0.43333333333333335</v>
      </c>
    </row>
    <row r="480" spans="1:20" x14ac:dyDescent="0.2">
      <c r="A480" s="8">
        <v>45065</v>
      </c>
      <c r="B480">
        <v>2023</v>
      </c>
      <c r="C480" t="s">
        <v>53</v>
      </c>
      <c r="D480">
        <v>19</v>
      </c>
      <c r="E480" t="s">
        <v>84</v>
      </c>
      <c r="F480" t="s">
        <v>110</v>
      </c>
      <c r="G480">
        <v>97</v>
      </c>
      <c r="H480" t="s">
        <v>20</v>
      </c>
      <c r="I480">
        <v>2</v>
      </c>
      <c r="J480" s="3" t="s">
        <v>33</v>
      </c>
      <c r="K480">
        <v>20</v>
      </c>
      <c r="L480">
        <v>3</v>
      </c>
      <c r="M480" s="3" t="str">
        <f>VLOOKUP(J480,[1]Species!$A$2:$K$183,3,FALSE)</f>
        <v>Holocentrus_adscensionis</v>
      </c>
      <c r="N480" t="str">
        <f>VLOOKUP(J480,[1]Species!$A$2:$K$183,2,FALSE)</f>
        <v>squirrelfish</v>
      </c>
      <c r="O480" t="str">
        <f>VLOOKUP(J480,[1]Species!$A$2:$K$183,5,FALSE)</f>
        <v>Holocentridae</v>
      </c>
      <c r="P480" t="str">
        <f>VLOOKUP(J480,[1]Species!$A$2:$D$183,4,FALSE)</f>
        <v>Invertivore</v>
      </c>
      <c r="Q480">
        <f>VLOOKUP(J480,[1]Species!$A$2:$F$183,6,FALSE)</f>
        <v>2.29E-2</v>
      </c>
      <c r="R480">
        <f>VLOOKUP(J480,[1]Species!$A$2:$G$174,7, FALSE)</f>
        <v>2.86</v>
      </c>
      <c r="S480">
        <f t="shared" si="14"/>
        <v>361.32875500851964</v>
      </c>
      <c r="T480">
        <f t="shared" si="15"/>
        <v>0.05</v>
      </c>
    </row>
    <row r="481" spans="1:20" x14ac:dyDescent="0.2">
      <c r="A481" s="8">
        <v>45065</v>
      </c>
      <c r="B481">
        <v>2023</v>
      </c>
      <c r="C481" t="s">
        <v>53</v>
      </c>
      <c r="D481">
        <v>19</v>
      </c>
      <c r="E481" t="s">
        <v>84</v>
      </c>
      <c r="F481" t="s">
        <v>110</v>
      </c>
      <c r="G481">
        <v>97</v>
      </c>
      <c r="H481" t="s">
        <v>20</v>
      </c>
      <c r="I481">
        <v>2</v>
      </c>
      <c r="J481" s="3" t="s">
        <v>33</v>
      </c>
      <c r="K481">
        <v>30</v>
      </c>
      <c r="L481">
        <v>4</v>
      </c>
      <c r="M481" s="3" t="str">
        <f>VLOOKUP(J481,[1]Species!$A$2:$K$183,3,FALSE)</f>
        <v>Holocentrus_adscensionis</v>
      </c>
      <c r="N481" t="str">
        <f>VLOOKUP(J481,[1]Species!$A$2:$K$183,2,FALSE)</f>
        <v>squirrelfish</v>
      </c>
      <c r="O481" t="str">
        <f>VLOOKUP(J481,[1]Species!$A$2:$K$183,5,FALSE)</f>
        <v>Holocentridae</v>
      </c>
      <c r="P481" t="str">
        <f>VLOOKUP(J481,[1]Species!$A$2:$D$183,4,FALSE)</f>
        <v>Invertivore</v>
      </c>
      <c r="Q481">
        <f>VLOOKUP(J481,[1]Species!$A$2:$F$183,6,FALSE)</f>
        <v>2.29E-2</v>
      </c>
      <c r="R481">
        <f>VLOOKUP(J481,[1]Species!$A$2:$G$174,7, FALSE)</f>
        <v>2.86</v>
      </c>
      <c r="S481">
        <f t="shared" si="14"/>
        <v>1536.2512956299622</v>
      </c>
      <c r="T481">
        <f t="shared" si="15"/>
        <v>6.6666666666666666E-2</v>
      </c>
    </row>
    <row r="482" spans="1:20" x14ac:dyDescent="0.2">
      <c r="A482" s="8">
        <v>45065</v>
      </c>
      <c r="B482">
        <v>2023</v>
      </c>
      <c r="C482" t="s">
        <v>53</v>
      </c>
      <c r="D482">
        <v>19</v>
      </c>
      <c r="E482" t="s">
        <v>84</v>
      </c>
      <c r="F482" t="s">
        <v>110</v>
      </c>
      <c r="G482">
        <v>97</v>
      </c>
      <c r="H482" t="s">
        <v>20</v>
      </c>
      <c r="I482">
        <v>2</v>
      </c>
      <c r="J482" s="3" t="s">
        <v>44</v>
      </c>
      <c r="K482">
        <v>40</v>
      </c>
      <c r="L482">
        <v>4</v>
      </c>
      <c r="M482" s="3" t="str">
        <f>VLOOKUP(J482,[1]Species!$A$2:$K$183,3,FALSE)</f>
        <v>Haemulon_album</v>
      </c>
      <c r="N482" t="str">
        <f>VLOOKUP(J482,[1]Species!$A$2:$K$183,2,FALSE)</f>
        <v>grunt</v>
      </c>
      <c r="O482" t="str">
        <f>VLOOKUP(J482,[1]Species!$A$2:$K$183,5,FALSE)</f>
        <v>Haemulidae</v>
      </c>
      <c r="P482" t="str">
        <f>VLOOKUP(J482,[1]Species!$A$2:$D$183,4,FALSE)</f>
        <v>Invertivore</v>
      </c>
      <c r="Q482">
        <f>VLOOKUP(J482,[1]Species!$A$2:$F$183,6,FALSE)</f>
        <v>1.5100000000000001E-2</v>
      </c>
      <c r="R482">
        <f>VLOOKUP(J482,[1]Species!$A$2:$G$174,7, FALSE)</f>
        <v>3.06</v>
      </c>
      <c r="S482">
        <f t="shared" si="14"/>
        <v>4823.2582085234608</v>
      </c>
      <c r="T482">
        <f t="shared" si="15"/>
        <v>6.6666666666666666E-2</v>
      </c>
    </row>
    <row r="483" spans="1:20" x14ac:dyDescent="0.2">
      <c r="A483" s="8">
        <v>45065</v>
      </c>
      <c r="B483">
        <v>2023</v>
      </c>
      <c r="C483" t="s">
        <v>53</v>
      </c>
      <c r="D483">
        <v>19</v>
      </c>
      <c r="E483" t="s">
        <v>84</v>
      </c>
      <c r="F483" t="s">
        <v>110</v>
      </c>
      <c r="G483">
        <v>97</v>
      </c>
      <c r="H483" t="s">
        <v>20</v>
      </c>
      <c r="I483">
        <v>2</v>
      </c>
      <c r="J483" s="3" t="s">
        <v>63</v>
      </c>
      <c r="K483">
        <v>5</v>
      </c>
      <c r="L483">
        <v>1</v>
      </c>
      <c r="M483" s="3" t="str">
        <f>VLOOKUP(J483,[1]Species!$A$2:$K$183,3,FALSE)</f>
        <v>Cephalopholis_cruentata</v>
      </c>
      <c r="N483" t="str">
        <f>VLOOKUP(J483,[1]Species!$A$2:$K$183,2,FALSE)</f>
        <v>grouper</v>
      </c>
      <c r="O483" t="str">
        <f>VLOOKUP(J483,[1]Species!$A$2:$K$183,5,FALSE)</f>
        <v>Serranidae</v>
      </c>
      <c r="P483" t="str">
        <f>VLOOKUP(J483,[1]Species!$A$2:$D$183,4,FALSE)</f>
        <v>Macrocarnivore</v>
      </c>
      <c r="Q483">
        <f>VLOOKUP(J483,[1]Species!$A$2:$F$183,6,FALSE)</f>
        <v>1.0999999999999999E-2</v>
      </c>
      <c r="R483">
        <f>VLOOKUP(J483,[1]Species!$A$2:$G$174,7, FALSE)</f>
        <v>3.11</v>
      </c>
      <c r="S483">
        <f t="shared" si="14"/>
        <v>1.64130540108491</v>
      </c>
      <c r="T483">
        <f t="shared" si="15"/>
        <v>1.6666666666666666E-2</v>
      </c>
    </row>
    <row r="484" spans="1:20" x14ac:dyDescent="0.2">
      <c r="A484" s="8">
        <v>45065</v>
      </c>
      <c r="B484">
        <v>2023</v>
      </c>
      <c r="C484" t="s">
        <v>53</v>
      </c>
      <c r="D484">
        <v>19</v>
      </c>
      <c r="E484" t="s">
        <v>84</v>
      </c>
      <c r="F484" t="s">
        <v>110</v>
      </c>
      <c r="G484">
        <v>97</v>
      </c>
      <c r="H484" t="s">
        <v>20</v>
      </c>
      <c r="I484">
        <v>2</v>
      </c>
      <c r="J484" s="3" t="s">
        <v>85</v>
      </c>
      <c r="K484">
        <v>30</v>
      </c>
      <c r="L484">
        <v>2</v>
      </c>
      <c r="M484" s="3" t="str">
        <f>VLOOKUP(J484,[1]Species!$A$2:$K$183,3,FALSE)</f>
        <v>Haemulon_sciurus</v>
      </c>
      <c r="N484" t="str">
        <f>VLOOKUP(J484,[1]Species!$A$2:$K$183,2,FALSE)</f>
        <v>grunt</v>
      </c>
      <c r="O484" t="str">
        <f>VLOOKUP(J484,[1]Species!$A$2:$K$183,5,FALSE)</f>
        <v>Haemulidae</v>
      </c>
      <c r="P484" t="str">
        <f>VLOOKUP(J484,[1]Species!$A$2:$D$183,4,FALSE)</f>
        <v>Invertivore</v>
      </c>
      <c r="Q484">
        <f>VLOOKUP(J484,[1]Species!$A$2:$F$183,6,FALSE)</f>
        <v>2.4500000000000001E-2</v>
      </c>
      <c r="R484">
        <f>VLOOKUP(J484,[1]Species!$A$2:$G$174,7, FALSE)</f>
        <v>2.92</v>
      </c>
      <c r="S484">
        <f t="shared" si="14"/>
        <v>1007.8366415887932</v>
      </c>
      <c r="T484">
        <f t="shared" si="15"/>
        <v>3.3333333333333333E-2</v>
      </c>
    </row>
    <row r="485" spans="1:20" x14ac:dyDescent="0.2">
      <c r="A485" s="8">
        <v>45065</v>
      </c>
      <c r="B485">
        <v>2023</v>
      </c>
      <c r="C485" t="s">
        <v>53</v>
      </c>
      <c r="D485">
        <v>19</v>
      </c>
      <c r="E485" t="s">
        <v>84</v>
      </c>
      <c r="F485" t="s">
        <v>110</v>
      </c>
      <c r="G485">
        <v>97</v>
      </c>
      <c r="H485" t="s">
        <v>20</v>
      </c>
      <c r="I485">
        <v>2</v>
      </c>
      <c r="J485" s="3" t="s">
        <v>37</v>
      </c>
      <c r="K485">
        <v>30</v>
      </c>
      <c r="L485">
        <v>1</v>
      </c>
      <c r="M485" s="3" t="str">
        <f>VLOOKUP(J485,[1]Species!$A$2:$K$183,3,FALSE)</f>
        <v>Melichthys_niger</v>
      </c>
      <c r="N485" t="str">
        <f>VLOOKUP(J485,[1]Species!$A$2:$K$183,2,FALSE)</f>
        <v>triggerfish</v>
      </c>
      <c r="O485" t="str">
        <f>VLOOKUP(J485,[1]Species!$A$2:$K$183,5,FALSE)</f>
        <v>Balistidae</v>
      </c>
      <c r="P485" t="str">
        <f>VLOOKUP(J485,[1]Species!$A$2:$D$183,4,FALSE)</f>
        <v>Planktivore</v>
      </c>
      <c r="Q485">
        <f>VLOOKUP(J485,[1]Species!$A$2:$F$183,6,FALSE)</f>
        <v>2.5700000000000001E-2</v>
      </c>
      <c r="R485">
        <f>VLOOKUP(J485,[1]Species!$A$2:$G$174,7, FALSE)</f>
        <v>2.94</v>
      </c>
      <c r="S485">
        <f t="shared" si="14"/>
        <v>565.80868856976531</v>
      </c>
      <c r="T485">
        <f t="shared" si="15"/>
        <v>1.6666666666666666E-2</v>
      </c>
    </row>
    <row r="486" spans="1:20" x14ac:dyDescent="0.2">
      <c r="A486" s="8">
        <v>45065</v>
      </c>
      <c r="B486">
        <v>2023</v>
      </c>
      <c r="C486" t="s">
        <v>53</v>
      </c>
      <c r="D486">
        <v>19</v>
      </c>
      <c r="E486" t="s">
        <v>84</v>
      </c>
      <c r="F486" t="s">
        <v>110</v>
      </c>
      <c r="G486">
        <v>97</v>
      </c>
      <c r="H486" t="s">
        <v>20</v>
      </c>
      <c r="I486">
        <v>2</v>
      </c>
      <c r="J486" s="3" t="s">
        <v>72</v>
      </c>
      <c r="K486">
        <v>5</v>
      </c>
      <c r="L486">
        <v>1</v>
      </c>
      <c r="M486" s="3" t="str">
        <f>VLOOKUP(J486,[1]Species!$A$2:$K$183,3,FALSE)</f>
        <v>Canthigaster_rostrata</v>
      </c>
      <c r="N486" t="str">
        <f>VLOOKUP(J486,[1]Species!$A$2:$K$183,2,FALSE)</f>
        <v>puffer</v>
      </c>
      <c r="O486" t="str">
        <f>VLOOKUP(J486,[1]Species!$A$2:$K$183,5,FALSE)</f>
        <v>Tetraodontidae</v>
      </c>
      <c r="P486" t="str">
        <f>VLOOKUP(J486,[1]Species!$A$2:$D$183,4,FALSE)</f>
        <v>Omnivore</v>
      </c>
      <c r="Q486">
        <f>VLOOKUP(J486,[1]Species!$A$2:$F$183,6,FALSE)</f>
        <v>2.818E-2</v>
      </c>
      <c r="R486">
        <f>VLOOKUP(J486,[1]Species!$A$2:$G$174,7, FALSE)</f>
        <v>2.94</v>
      </c>
      <c r="S486">
        <f t="shared" si="14"/>
        <v>3.1982528938727208</v>
      </c>
      <c r="T486">
        <f t="shared" si="15"/>
        <v>1.6666666666666666E-2</v>
      </c>
    </row>
    <row r="487" spans="1:20" x14ac:dyDescent="0.2">
      <c r="A487" s="8">
        <v>45065</v>
      </c>
      <c r="B487">
        <v>2023</v>
      </c>
      <c r="C487" t="s">
        <v>53</v>
      </c>
      <c r="D487">
        <v>19</v>
      </c>
      <c r="E487" t="s">
        <v>84</v>
      </c>
      <c r="F487" t="s">
        <v>110</v>
      </c>
      <c r="G487">
        <v>97</v>
      </c>
      <c r="H487" t="s">
        <v>20</v>
      </c>
      <c r="I487">
        <v>2</v>
      </c>
      <c r="J487" s="3" t="s">
        <v>58</v>
      </c>
      <c r="K487">
        <v>30</v>
      </c>
      <c r="L487">
        <v>16</v>
      </c>
      <c r="M487" s="3" t="str">
        <f>VLOOKUP(J487,[1]Species!$A$2:$K$183,3,FALSE)</f>
        <v>Lutjanus_apodus</v>
      </c>
      <c r="N487" t="str">
        <f>VLOOKUP(J487,[1]Species!$A$2:$K$183,2,FALSE)</f>
        <v>snapper</v>
      </c>
      <c r="O487" t="str">
        <f>VLOOKUP(J487,[1]Species!$A$2:$K$183,5,FALSE)</f>
        <v>Lutjanidae</v>
      </c>
      <c r="P487" t="str">
        <f>VLOOKUP(J487,[1]Species!$A$2:$D$183,4,FALSE)</f>
        <v>Macrocarnivore</v>
      </c>
      <c r="Q487">
        <f>VLOOKUP(J487,[1]Species!$A$2:$F$183,6,FALSE)</f>
        <v>1.8200000000000001E-2</v>
      </c>
      <c r="R487">
        <f>VLOOKUP(J487,[1]Species!$A$2:$G$174,7, FALSE)</f>
        <v>3</v>
      </c>
      <c r="S487">
        <f t="shared" si="14"/>
        <v>7862.4000000000005</v>
      </c>
      <c r="T487">
        <f t="shared" si="15"/>
        <v>0.26666666666666666</v>
      </c>
    </row>
    <row r="488" spans="1:20" x14ac:dyDescent="0.2">
      <c r="A488" s="8">
        <v>45065</v>
      </c>
      <c r="B488">
        <v>2023</v>
      </c>
      <c r="C488" t="s">
        <v>53</v>
      </c>
      <c r="D488">
        <v>19</v>
      </c>
      <c r="E488" t="s">
        <v>84</v>
      </c>
      <c r="F488" t="s">
        <v>110</v>
      </c>
      <c r="G488">
        <v>97</v>
      </c>
      <c r="H488" t="s">
        <v>20</v>
      </c>
      <c r="I488">
        <v>2</v>
      </c>
      <c r="J488" s="3" t="s">
        <v>30</v>
      </c>
      <c r="K488">
        <v>20</v>
      </c>
      <c r="L488">
        <v>3</v>
      </c>
      <c r="M488" s="3" t="str">
        <f>VLOOKUP(J488,[1]Species!$A$2:$K$183,3,FALSE)</f>
        <v>Acanthurus_coeruleus</v>
      </c>
      <c r="N488" t="str">
        <f>VLOOKUP(J488,[1]Species!$A$2:$K$183,2,FALSE)</f>
        <v>surgeonfish</v>
      </c>
      <c r="O488" t="str">
        <f>VLOOKUP(J488,[1]Species!$A$2:$K$183,5,FALSE)</f>
        <v>Acanthuridae</v>
      </c>
      <c r="P488" t="str">
        <f>VLOOKUP(J488,[1]Species!$A$2:$D$183,4,FALSE)</f>
        <v>Omnivore</v>
      </c>
      <c r="Q488">
        <f>VLOOKUP(J488,[1]Species!$A$2:$F$183,6,FALSE)</f>
        <v>3.2399999999999998E-2</v>
      </c>
      <c r="R488">
        <f>VLOOKUP(J488,[1]Species!$A$2:$G$174,7, FALSE)</f>
        <v>2.95</v>
      </c>
      <c r="S488">
        <f t="shared" si="14"/>
        <v>669.42935429635702</v>
      </c>
      <c r="T488">
        <f t="shared" si="15"/>
        <v>0.05</v>
      </c>
    </row>
    <row r="489" spans="1:20" x14ac:dyDescent="0.2">
      <c r="A489" s="8">
        <v>45065</v>
      </c>
      <c r="B489">
        <v>2023</v>
      </c>
      <c r="C489" t="s">
        <v>53</v>
      </c>
      <c r="D489">
        <v>19</v>
      </c>
      <c r="E489" t="s">
        <v>84</v>
      </c>
      <c r="F489" t="s">
        <v>110</v>
      </c>
      <c r="G489">
        <v>97</v>
      </c>
      <c r="H489" t="s">
        <v>20</v>
      </c>
      <c r="I489">
        <v>2</v>
      </c>
      <c r="J489" s="3" t="s">
        <v>34</v>
      </c>
      <c r="K489">
        <v>10</v>
      </c>
      <c r="L489">
        <v>1</v>
      </c>
      <c r="M489" s="3" t="str">
        <f>VLOOKUP(J489,[1]Species!$A$2:$K$183,3,FALSE)</f>
        <v>Halochoeres_garnoti</v>
      </c>
      <c r="N489" t="str">
        <f>VLOOKUP(J489,[1]Species!$A$2:$K$183,2,FALSE)</f>
        <v>wrasse</v>
      </c>
      <c r="O489" t="str">
        <f>VLOOKUP(J489,[1]Species!$A$2:$K$183,5,FALSE)</f>
        <v>Labridae</v>
      </c>
      <c r="P489" t="str">
        <f>VLOOKUP(J489,[1]Species!$A$2:$D$183,4,FALSE)</f>
        <v>Invertivore</v>
      </c>
      <c r="Q489">
        <f>VLOOKUP(J489,[1]Species!$A$2:$F$183,6,FALSE)</f>
        <v>0.01</v>
      </c>
      <c r="R489">
        <f>VLOOKUP(J489,[1]Species!$A$2:$G$174,7, FALSE)</f>
        <v>3.14</v>
      </c>
      <c r="S489">
        <f t="shared" si="14"/>
        <v>13.803842646028864</v>
      </c>
      <c r="T489">
        <f t="shared" si="15"/>
        <v>1.6666666666666666E-2</v>
      </c>
    </row>
    <row r="490" spans="1:20" x14ac:dyDescent="0.2">
      <c r="A490" s="8">
        <v>45065</v>
      </c>
      <c r="B490">
        <v>2023</v>
      </c>
      <c r="C490" t="s">
        <v>53</v>
      </c>
      <c r="D490">
        <v>19</v>
      </c>
      <c r="E490" t="s">
        <v>84</v>
      </c>
      <c r="F490" t="s">
        <v>110</v>
      </c>
      <c r="G490">
        <v>97</v>
      </c>
      <c r="H490" t="s">
        <v>20</v>
      </c>
      <c r="I490">
        <v>2</v>
      </c>
      <c r="J490" s="3" t="s">
        <v>34</v>
      </c>
      <c r="K490">
        <v>20</v>
      </c>
      <c r="L490">
        <v>1</v>
      </c>
      <c r="M490" s="3" t="str">
        <f>VLOOKUP(J490,[1]Species!$A$2:$K$183,3,FALSE)</f>
        <v>Halochoeres_garnoti</v>
      </c>
      <c r="N490" t="str">
        <f>VLOOKUP(J490,[1]Species!$A$2:$K$183,2,FALSE)</f>
        <v>wrasse</v>
      </c>
      <c r="O490" t="str">
        <f>VLOOKUP(J490,[1]Species!$A$2:$K$183,5,FALSE)</f>
        <v>Labridae</v>
      </c>
      <c r="P490" t="str">
        <f>VLOOKUP(J490,[1]Species!$A$2:$D$183,4,FALSE)</f>
        <v>Invertivore</v>
      </c>
      <c r="Q490">
        <f>VLOOKUP(J490,[1]Species!$A$2:$F$183,6,FALSE)</f>
        <v>0.01</v>
      </c>
      <c r="R490">
        <f>VLOOKUP(J490,[1]Species!$A$2:$G$174,7, FALSE)</f>
        <v>3.14</v>
      </c>
      <c r="S490">
        <f t="shared" si="14"/>
        <v>121.68419864331943</v>
      </c>
      <c r="T490">
        <f t="shared" si="15"/>
        <v>1.6666666666666666E-2</v>
      </c>
    </row>
    <row r="491" spans="1:20" x14ac:dyDescent="0.2">
      <c r="A491" s="8">
        <v>45065</v>
      </c>
      <c r="B491">
        <v>2023</v>
      </c>
      <c r="C491" t="s">
        <v>53</v>
      </c>
      <c r="D491">
        <v>19</v>
      </c>
      <c r="E491" t="s">
        <v>84</v>
      </c>
      <c r="F491" t="s">
        <v>110</v>
      </c>
      <c r="G491">
        <v>97</v>
      </c>
      <c r="H491" t="s">
        <v>20</v>
      </c>
      <c r="I491">
        <v>2</v>
      </c>
      <c r="J491" s="3" t="s">
        <v>45</v>
      </c>
      <c r="K491">
        <v>10</v>
      </c>
      <c r="L491">
        <v>1</v>
      </c>
      <c r="M491" s="3" t="str">
        <f>VLOOKUP(J491,[1]Species!$A$2:$K$183,3,FALSE)</f>
        <v>Chromis_multilineata</v>
      </c>
      <c r="N491" t="str">
        <f>VLOOKUP(J491,[1]Species!$A$2:$K$183,2,FALSE)</f>
        <v>chromis</v>
      </c>
      <c r="O491" t="str">
        <f>VLOOKUP(J491,[1]Species!$A$2:$K$183,5,FALSE)</f>
        <v>Pomacentridae</v>
      </c>
      <c r="P491" t="str">
        <f>VLOOKUP(J491,[1]Species!$A$2:$D$183,4,FALSE)</f>
        <v>Planktivore</v>
      </c>
      <c r="Q491">
        <f>VLOOKUP(J491,[1]Species!$A$2:$F$183,6,FALSE)</f>
        <v>1.4789999999999999E-2</v>
      </c>
      <c r="R491">
        <f>VLOOKUP(J491,[1]Species!$A$2:$G$174,7, FALSE)</f>
        <v>2.99</v>
      </c>
      <c r="S491">
        <f t="shared" si="14"/>
        <v>14.45333849793645</v>
      </c>
      <c r="T491">
        <f t="shared" si="15"/>
        <v>1.6666666666666666E-2</v>
      </c>
    </row>
    <row r="492" spans="1:20" x14ac:dyDescent="0.2">
      <c r="A492" s="8">
        <v>45065</v>
      </c>
      <c r="B492">
        <v>2023</v>
      </c>
      <c r="C492" t="s">
        <v>53</v>
      </c>
      <c r="D492">
        <v>19</v>
      </c>
      <c r="E492" t="s">
        <v>84</v>
      </c>
      <c r="F492" t="s">
        <v>110</v>
      </c>
      <c r="G492">
        <v>97</v>
      </c>
      <c r="H492" t="s">
        <v>20</v>
      </c>
      <c r="I492">
        <v>2</v>
      </c>
      <c r="J492" s="3" t="s">
        <v>56</v>
      </c>
      <c r="K492">
        <v>5</v>
      </c>
      <c r="L492">
        <v>3</v>
      </c>
      <c r="M492" s="3" t="str">
        <f>VLOOKUP(J492,[1]Species!$A$2:$K$183,3,FALSE)</f>
        <v>Gramma_loreto</v>
      </c>
      <c r="N492" t="str">
        <f>VLOOKUP(J492,[1]Species!$A$2:$K$183,2,FALSE)</f>
        <v>basslet</v>
      </c>
      <c r="O492" t="str">
        <f>VLOOKUP(J492,[1]Species!$A$2:$K$183,5,FALSE)</f>
        <v>Grammatidae</v>
      </c>
      <c r="P492" t="str">
        <f>VLOOKUP(J492,[1]Species!$A$2:$D$183,4,FALSE)</f>
        <v>Omnivore</v>
      </c>
      <c r="Q492">
        <f>VLOOKUP(J492,[1]Species!$A$2:$F$183,6,FALSE)</f>
        <v>1.1220000000000001E-2</v>
      </c>
      <c r="R492">
        <f>VLOOKUP(J492,[1]Species!$A$2:$G$174,7, FALSE)</f>
        <v>3.04</v>
      </c>
      <c r="S492">
        <f t="shared" si="14"/>
        <v>4.4872774693417048</v>
      </c>
      <c r="T492">
        <f t="shared" si="15"/>
        <v>0.05</v>
      </c>
    </row>
    <row r="493" spans="1:20" x14ac:dyDescent="0.2">
      <c r="A493" s="8">
        <v>45065</v>
      </c>
      <c r="B493">
        <v>2023</v>
      </c>
      <c r="C493" t="s">
        <v>53</v>
      </c>
      <c r="D493">
        <v>19</v>
      </c>
      <c r="E493" t="s">
        <v>84</v>
      </c>
      <c r="F493" t="s">
        <v>110</v>
      </c>
      <c r="G493">
        <v>97</v>
      </c>
      <c r="H493" t="s">
        <v>20</v>
      </c>
      <c r="I493">
        <v>2</v>
      </c>
      <c r="J493" s="3" t="s">
        <v>24</v>
      </c>
      <c r="K493">
        <v>5</v>
      </c>
      <c r="L493">
        <v>5</v>
      </c>
      <c r="M493" s="3" t="str">
        <f>VLOOKUP(J493,[1]Species!$A$2:$K$183,3,FALSE)</f>
        <v>Thalassoma_bifasciatum</v>
      </c>
      <c r="N493" t="str">
        <f>VLOOKUP(J493,[1]Species!$A$2:$K$183,2,FALSE)</f>
        <v>wrasse</v>
      </c>
      <c r="O493" t="str">
        <f>VLOOKUP(J493,[1]Species!$A$2:$K$183,5,FALSE)</f>
        <v>Labridae</v>
      </c>
      <c r="P493" t="str">
        <f>VLOOKUP(J493,[1]Species!$A$2:$D$183,4,FALSE)</f>
        <v>Omnivore</v>
      </c>
      <c r="Q493">
        <f>VLOOKUP(J493,[1]Species!$A$2:$F$183,6,FALSE)</f>
        <v>1.0999999999999999E-2</v>
      </c>
      <c r="R493">
        <f>VLOOKUP(J493,[1]Species!$A$2:$G$174,7, FALSE)</f>
        <v>2.97</v>
      </c>
      <c r="S493">
        <f t="shared" si="14"/>
        <v>6.5509397076895457</v>
      </c>
      <c r="T493">
        <f t="shared" si="15"/>
        <v>8.3333333333333329E-2</v>
      </c>
    </row>
    <row r="494" spans="1:20" x14ac:dyDescent="0.2">
      <c r="A494" s="8">
        <v>45065</v>
      </c>
      <c r="B494">
        <v>2023</v>
      </c>
      <c r="C494" t="s">
        <v>53</v>
      </c>
      <c r="D494">
        <v>19</v>
      </c>
      <c r="E494" t="s">
        <v>84</v>
      </c>
      <c r="F494" t="s">
        <v>110</v>
      </c>
      <c r="G494">
        <v>97</v>
      </c>
      <c r="H494" t="s">
        <v>20</v>
      </c>
      <c r="I494">
        <v>2</v>
      </c>
      <c r="J494" s="3" t="s">
        <v>24</v>
      </c>
      <c r="K494">
        <v>10</v>
      </c>
      <c r="L494">
        <v>1</v>
      </c>
      <c r="M494" s="3" t="str">
        <f>VLOOKUP(J494,[1]Species!$A$2:$K$183,3,FALSE)</f>
        <v>Thalassoma_bifasciatum</v>
      </c>
      <c r="N494" t="str">
        <f>VLOOKUP(J494,[1]Species!$A$2:$K$183,2,FALSE)</f>
        <v>wrasse</v>
      </c>
      <c r="O494" t="str">
        <f>VLOOKUP(J494,[1]Species!$A$2:$K$183,5,FALSE)</f>
        <v>Labridae</v>
      </c>
      <c r="P494" t="str">
        <f>VLOOKUP(J494,[1]Species!$A$2:$D$183,4,FALSE)</f>
        <v>Omnivore</v>
      </c>
      <c r="Q494">
        <f>VLOOKUP(J494,[1]Species!$A$2:$F$183,6,FALSE)</f>
        <v>1.0999999999999999E-2</v>
      </c>
      <c r="R494">
        <f>VLOOKUP(J494,[1]Species!$A$2:$G$174,7, FALSE)</f>
        <v>2.97</v>
      </c>
      <c r="S494">
        <f t="shared" si="14"/>
        <v>10.265797308766912</v>
      </c>
      <c r="T494">
        <f t="shared" si="15"/>
        <v>1.6666666666666666E-2</v>
      </c>
    </row>
    <row r="495" spans="1:20" x14ac:dyDescent="0.2">
      <c r="A495" s="8">
        <v>45065</v>
      </c>
      <c r="B495">
        <v>2023</v>
      </c>
      <c r="C495" t="s">
        <v>53</v>
      </c>
      <c r="D495">
        <v>19</v>
      </c>
      <c r="E495" t="s">
        <v>84</v>
      </c>
      <c r="F495" t="s">
        <v>110</v>
      </c>
      <c r="G495">
        <v>97</v>
      </c>
      <c r="H495" t="s">
        <v>20</v>
      </c>
      <c r="I495">
        <v>2</v>
      </c>
      <c r="J495" s="3" t="s">
        <v>82</v>
      </c>
      <c r="K495">
        <v>10</v>
      </c>
      <c r="L495">
        <v>1</v>
      </c>
      <c r="M495" s="3" t="str">
        <f>VLOOKUP(J495,[1]Species!$A$2:$K$183,3,FALSE)</f>
        <v>Hypoplectrus_puella</v>
      </c>
      <c r="N495" t="str">
        <f>VLOOKUP(J495,[1]Species!$A$2:$K$183,2,FALSE)</f>
        <v>seabasses</v>
      </c>
      <c r="O495" t="str">
        <f>VLOOKUP(J495,[1]Species!$A$2:$K$183,5,FALSE)</f>
        <v>Serranidae</v>
      </c>
      <c r="P495" t="str">
        <f>VLOOKUP(J495,[1]Species!$A$2:$D$183,4,FALSE)</f>
        <v>Invertivore</v>
      </c>
      <c r="Q495">
        <f>VLOOKUP(J495,[1]Species!$A$2:$F$183,6,FALSE)</f>
        <v>1.7780000000000001E-2</v>
      </c>
      <c r="R495">
        <f>VLOOKUP(J495,[1]Species!$A$2:$G$174,7, FALSE)</f>
        <v>3.03</v>
      </c>
      <c r="S495">
        <f t="shared" si="14"/>
        <v>19.051613247124653</v>
      </c>
      <c r="T495">
        <f t="shared" si="15"/>
        <v>1.6666666666666666E-2</v>
      </c>
    </row>
    <row r="496" spans="1:20" x14ac:dyDescent="0.2">
      <c r="A496" s="8">
        <v>45065</v>
      </c>
      <c r="B496">
        <v>2023</v>
      </c>
      <c r="C496" t="s">
        <v>53</v>
      </c>
      <c r="D496">
        <v>19</v>
      </c>
      <c r="E496" t="s">
        <v>84</v>
      </c>
      <c r="F496" t="s">
        <v>110</v>
      </c>
      <c r="G496">
        <v>97</v>
      </c>
      <c r="H496" t="s">
        <v>20</v>
      </c>
      <c r="I496">
        <v>2</v>
      </c>
      <c r="J496" s="3" t="s">
        <v>32</v>
      </c>
      <c r="K496">
        <v>5</v>
      </c>
      <c r="L496">
        <v>1</v>
      </c>
      <c r="M496" s="3" t="str">
        <f>VLOOKUP(J496,[1]Species!$A$2:$K$183,3,FALSE)</f>
        <v>Sparisoma_aurofrenatum</v>
      </c>
      <c r="N496" t="str">
        <f>VLOOKUP(J496,[1]Species!$A$2:$K$183,2,FALSE)</f>
        <v>parrotfish</v>
      </c>
      <c r="O496" t="str">
        <f>VLOOKUP(J496,[1]Species!$A$2:$K$183,5,FALSE)</f>
        <v>Scaridae</v>
      </c>
      <c r="P496" t="str">
        <f>VLOOKUP(J496,[1]Species!$A$2:$D$183,4,FALSE)</f>
        <v>Herbivore</v>
      </c>
      <c r="Q496">
        <f>VLOOKUP(J496,[1]Species!$A$2:$F$183,6,FALSE)</f>
        <v>1.17E-2</v>
      </c>
      <c r="R496">
        <f>VLOOKUP(J496,[1]Species!$A$2:$G$174,7, FALSE)</f>
        <v>3.15</v>
      </c>
      <c r="S496">
        <f t="shared" si="14"/>
        <v>1.8618357939866435</v>
      </c>
      <c r="T496">
        <f t="shared" si="15"/>
        <v>1.6666666666666666E-2</v>
      </c>
    </row>
    <row r="497" spans="1:20" x14ac:dyDescent="0.2">
      <c r="A497" s="8">
        <v>45065</v>
      </c>
      <c r="B497">
        <v>2023</v>
      </c>
      <c r="C497" t="s">
        <v>53</v>
      </c>
      <c r="D497">
        <v>19</v>
      </c>
      <c r="E497" t="s">
        <v>84</v>
      </c>
      <c r="F497" t="s">
        <v>110</v>
      </c>
      <c r="G497">
        <v>97</v>
      </c>
      <c r="H497" t="s">
        <v>20</v>
      </c>
      <c r="I497">
        <v>2</v>
      </c>
      <c r="J497" s="3" t="s">
        <v>32</v>
      </c>
      <c r="K497">
        <v>10</v>
      </c>
      <c r="L497">
        <v>1</v>
      </c>
      <c r="M497" s="3" t="str">
        <f>VLOOKUP(J497,[1]Species!$A$2:$K$183,3,FALSE)</f>
        <v>Sparisoma_aurofrenatum</v>
      </c>
      <c r="N497" t="str">
        <f>VLOOKUP(J497,[1]Species!$A$2:$K$183,2,FALSE)</f>
        <v>parrotfish</v>
      </c>
      <c r="O497" t="str">
        <f>VLOOKUP(J497,[1]Species!$A$2:$K$183,5,FALSE)</f>
        <v>Scaridae</v>
      </c>
      <c r="P497" t="str">
        <f>VLOOKUP(J497,[1]Species!$A$2:$D$183,4,FALSE)</f>
        <v>Herbivore</v>
      </c>
      <c r="Q497">
        <f>VLOOKUP(J497,[1]Species!$A$2:$F$183,6,FALSE)</f>
        <v>1.17E-2</v>
      </c>
      <c r="R497">
        <f>VLOOKUP(J497,[1]Species!$A$2:$G$174,7, FALSE)</f>
        <v>3.15</v>
      </c>
      <c r="S497">
        <f t="shared" si="14"/>
        <v>16.526689272086227</v>
      </c>
      <c r="T497">
        <f t="shared" si="15"/>
        <v>1.6666666666666666E-2</v>
      </c>
    </row>
    <row r="498" spans="1:20" x14ac:dyDescent="0.2">
      <c r="A498" s="8">
        <v>45065</v>
      </c>
      <c r="B498">
        <v>2023</v>
      </c>
      <c r="C498" t="s">
        <v>53</v>
      </c>
      <c r="D498">
        <v>19</v>
      </c>
      <c r="E498" t="s">
        <v>84</v>
      </c>
      <c r="F498" t="s">
        <v>110</v>
      </c>
      <c r="G498">
        <v>97</v>
      </c>
      <c r="H498" t="s">
        <v>20</v>
      </c>
      <c r="I498">
        <v>2</v>
      </c>
      <c r="J498" s="3" t="s">
        <v>32</v>
      </c>
      <c r="K498">
        <v>20</v>
      </c>
      <c r="L498">
        <v>1</v>
      </c>
      <c r="M498" s="3" t="str">
        <f>VLOOKUP(J498,[1]Species!$A$2:$K$183,3,FALSE)</f>
        <v>Sparisoma_aurofrenatum</v>
      </c>
      <c r="N498" t="str">
        <f>VLOOKUP(J498,[1]Species!$A$2:$K$183,2,FALSE)</f>
        <v>parrotfish</v>
      </c>
      <c r="O498" t="str">
        <f>VLOOKUP(J498,[1]Species!$A$2:$K$183,5,FALSE)</f>
        <v>Scaridae</v>
      </c>
      <c r="P498" t="str">
        <f>VLOOKUP(J498,[1]Species!$A$2:$D$183,4,FALSE)</f>
        <v>Herbivore</v>
      </c>
      <c r="Q498">
        <f>VLOOKUP(J498,[1]Species!$A$2:$F$183,6,FALSE)</f>
        <v>1.17E-2</v>
      </c>
      <c r="R498">
        <f>VLOOKUP(J498,[1]Species!$A$2:$G$174,7, FALSE)</f>
        <v>3.15</v>
      </c>
      <c r="S498">
        <f t="shared" si="14"/>
        <v>146.70007912526424</v>
      </c>
      <c r="T498">
        <f t="shared" si="15"/>
        <v>1.6666666666666666E-2</v>
      </c>
    </row>
    <row r="499" spans="1:20" x14ac:dyDescent="0.2">
      <c r="A499" s="8">
        <v>45065</v>
      </c>
      <c r="B499">
        <v>2023</v>
      </c>
      <c r="C499" t="s">
        <v>53</v>
      </c>
      <c r="D499">
        <v>19</v>
      </c>
      <c r="E499" t="s">
        <v>84</v>
      </c>
      <c r="F499" t="s">
        <v>110</v>
      </c>
      <c r="G499">
        <v>97</v>
      </c>
      <c r="H499" t="s">
        <v>20</v>
      </c>
      <c r="I499">
        <v>2</v>
      </c>
      <c r="J499" s="3" t="s">
        <v>35</v>
      </c>
      <c r="K499">
        <v>5</v>
      </c>
      <c r="L499">
        <v>1</v>
      </c>
      <c r="M499" s="3" t="str">
        <f>VLOOKUP(J499,[1]Species!$A$2:$K$183,3,FALSE)</f>
        <v>Scarus_taeniopterus</v>
      </c>
      <c r="N499" t="str">
        <f>VLOOKUP(J499,[1]Species!$A$2:$K$183,2,FALSE)</f>
        <v>parrotfish</v>
      </c>
      <c r="O499" t="str">
        <f>VLOOKUP(J499,[1]Species!$A$2:$K$183,5,FALSE)</f>
        <v>Scaridae</v>
      </c>
      <c r="P499" t="str">
        <f>VLOOKUP(J499,[1]Species!$A$2:$D$183,4,FALSE)</f>
        <v>Herbivore</v>
      </c>
      <c r="Q499">
        <f>VLOOKUP(J499,[1]Species!$A$2:$F$183,6,FALSE)</f>
        <v>1.4789999999999999E-2</v>
      </c>
      <c r="R499">
        <f>VLOOKUP(J499,[1]Species!$A$2:$G$174,7, FALSE)</f>
        <v>3.03</v>
      </c>
      <c r="S499">
        <f t="shared" si="14"/>
        <v>1.9402035153950052</v>
      </c>
      <c r="T499">
        <f t="shared" si="15"/>
        <v>1.6666666666666666E-2</v>
      </c>
    </row>
    <row r="500" spans="1:20" x14ac:dyDescent="0.2">
      <c r="A500" s="8">
        <v>45065</v>
      </c>
      <c r="B500">
        <v>2023</v>
      </c>
      <c r="C500" t="s">
        <v>53</v>
      </c>
      <c r="D500">
        <v>19</v>
      </c>
      <c r="E500" t="s">
        <v>84</v>
      </c>
      <c r="F500" t="s">
        <v>110</v>
      </c>
      <c r="G500">
        <v>97</v>
      </c>
      <c r="H500" t="s">
        <v>20</v>
      </c>
      <c r="I500">
        <v>2</v>
      </c>
      <c r="J500" s="3" t="s">
        <v>35</v>
      </c>
      <c r="K500">
        <v>10</v>
      </c>
      <c r="L500">
        <v>1</v>
      </c>
      <c r="M500" s="3" t="str">
        <f>VLOOKUP(J500,[1]Species!$A$2:$K$183,3,FALSE)</f>
        <v>Scarus_taeniopterus</v>
      </c>
      <c r="N500" t="str">
        <f>VLOOKUP(J500,[1]Species!$A$2:$K$183,2,FALSE)</f>
        <v>parrotfish</v>
      </c>
      <c r="O500" t="str">
        <f>VLOOKUP(J500,[1]Species!$A$2:$K$183,5,FALSE)</f>
        <v>Scaridae</v>
      </c>
      <c r="P500" t="str">
        <f>VLOOKUP(J500,[1]Species!$A$2:$D$183,4,FALSE)</f>
        <v>Herbivore</v>
      </c>
      <c r="Q500">
        <f>VLOOKUP(J500,[1]Species!$A$2:$F$183,6,FALSE)</f>
        <v>1.4789999999999999E-2</v>
      </c>
      <c r="R500">
        <f>VLOOKUP(J500,[1]Species!$A$2:$G$174,7, FALSE)</f>
        <v>3.03</v>
      </c>
      <c r="S500">
        <f t="shared" si="14"/>
        <v>15.847770524464206</v>
      </c>
      <c r="T500">
        <f t="shared" si="15"/>
        <v>1.6666666666666666E-2</v>
      </c>
    </row>
    <row r="501" spans="1:20" x14ac:dyDescent="0.2">
      <c r="A501" s="8">
        <v>45065</v>
      </c>
      <c r="B501">
        <v>2023</v>
      </c>
      <c r="C501" t="s">
        <v>53</v>
      </c>
      <c r="D501">
        <v>19</v>
      </c>
      <c r="E501" t="s">
        <v>84</v>
      </c>
      <c r="F501" t="s">
        <v>110</v>
      </c>
      <c r="G501">
        <v>97</v>
      </c>
      <c r="H501" t="s">
        <v>20</v>
      </c>
      <c r="I501">
        <v>2</v>
      </c>
      <c r="J501" s="3" t="s">
        <v>48</v>
      </c>
      <c r="K501">
        <v>45</v>
      </c>
      <c r="L501">
        <v>1</v>
      </c>
      <c r="M501" s="3" t="str">
        <f>VLOOKUP(J501,[1]Species!$A$2:$K$183,3,FALSE)</f>
        <v>Epinephelus_guttatus</v>
      </c>
      <c r="N501" t="str">
        <f>VLOOKUP(J501,[1]Species!$A$2:$K$183,2,FALSE)</f>
        <v>grouper</v>
      </c>
      <c r="O501" t="str">
        <f>VLOOKUP(J501,[1]Species!$A$2:$K$183,5,FALSE)</f>
        <v>Serranidae</v>
      </c>
      <c r="P501" t="str">
        <f>VLOOKUP(J501,[1]Species!$A$2:$D$183,4,FALSE)</f>
        <v>Macrocarnivore</v>
      </c>
      <c r="Q501">
        <f>VLOOKUP(J501,[1]Species!$A$2:$F$183,6,FALSE)</f>
        <v>1.32E-2</v>
      </c>
      <c r="R501">
        <f>VLOOKUP(J501,[1]Species!$A$2:$G$174,7, FALSE)</f>
        <v>3.05</v>
      </c>
      <c r="S501">
        <f t="shared" si="14"/>
        <v>1455.0305041096751</v>
      </c>
      <c r="T501">
        <f t="shared" si="15"/>
        <v>1.6666666666666666E-2</v>
      </c>
    </row>
    <row r="502" spans="1:20" x14ac:dyDescent="0.2">
      <c r="A502" s="8">
        <v>45065</v>
      </c>
      <c r="B502">
        <v>2023</v>
      </c>
      <c r="C502" t="s">
        <v>53</v>
      </c>
      <c r="D502">
        <v>19</v>
      </c>
      <c r="E502" t="s">
        <v>84</v>
      </c>
      <c r="F502" t="s">
        <v>110</v>
      </c>
      <c r="G502">
        <v>97</v>
      </c>
      <c r="H502" t="s">
        <v>20</v>
      </c>
      <c r="I502">
        <v>2</v>
      </c>
      <c r="J502" s="3" t="s">
        <v>86</v>
      </c>
      <c r="K502">
        <v>5</v>
      </c>
      <c r="L502">
        <v>1</v>
      </c>
      <c r="M502" s="3" t="str">
        <f>VLOOKUP(J502,[1]Species!$A$2:$K$183,3,FALSE)</f>
        <v>Stegastes_planifrons</v>
      </c>
      <c r="N502" t="str">
        <f>VLOOKUP(J502,[1]Species!$A$2:$K$183,2,FALSE)</f>
        <v>damselfish</v>
      </c>
      <c r="O502" t="str">
        <f>VLOOKUP(J502,[1]Species!$A$2:$K$183,5,FALSE)</f>
        <v>Pomacentridae</v>
      </c>
      <c r="P502" t="str">
        <f>VLOOKUP(J502,[1]Species!$A$2:$D$183,4,FALSE)</f>
        <v>Omnivore</v>
      </c>
      <c r="Q502">
        <f>VLOOKUP(J502,[1]Species!$A$2:$F$183,6,FALSE)</f>
        <v>2.138E-2</v>
      </c>
      <c r="R502">
        <f>VLOOKUP(J502,[1]Species!$A$2:$G$174,7, FALSE)</f>
        <v>2.96</v>
      </c>
      <c r="S502">
        <f t="shared" si="14"/>
        <v>2.5058721745703867</v>
      </c>
      <c r="T502">
        <f t="shared" si="15"/>
        <v>1.6666666666666666E-2</v>
      </c>
    </row>
    <row r="503" spans="1:20" x14ac:dyDescent="0.2">
      <c r="A503" s="8">
        <v>45065</v>
      </c>
      <c r="B503">
        <v>2023</v>
      </c>
      <c r="C503" t="s">
        <v>53</v>
      </c>
      <c r="D503">
        <v>19</v>
      </c>
      <c r="E503" t="s">
        <v>84</v>
      </c>
      <c r="F503" t="s">
        <v>110</v>
      </c>
      <c r="G503">
        <v>97</v>
      </c>
      <c r="H503" t="s">
        <v>20</v>
      </c>
      <c r="I503">
        <v>2</v>
      </c>
      <c r="J503" s="3" t="s">
        <v>86</v>
      </c>
      <c r="K503">
        <v>10</v>
      </c>
      <c r="L503">
        <v>2</v>
      </c>
      <c r="M503" s="3" t="str">
        <f>VLOOKUP(J503,[1]Species!$A$2:$K$183,3,FALSE)</f>
        <v>Stegastes_planifrons</v>
      </c>
      <c r="N503" t="str">
        <f>VLOOKUP(J503,[1]Species!$A$2:$K$183,2,FALSE)</f>
        <v>damselfish</v>
      </c>
      <c r="O503" t="str">
        <f>VLOOKUP(J503,[1]Species!$A$2:$K$183,5,FALSE)</f>
        <v>Pomacentridae</v>
      </c>
      <c r="P503" t="str">
        <f>VLOOKUP(J503,[1]Species!$A$2:$D$183,4,FALSE)</f>
        <v>Omnivore</v>
      </c>
      <c r="Q503">
        <f>VLOOKUP(J503,[1]Species!$A$2:$F$183,6,FALSE)</f>
        <v>2.138E-2</v>
      </c>
      <c r="R503">
        <f>VLOOKUP(J503,[1]Species!$A$2:$G$174,7, FALSE)</f>
        <v>2.96</v>
      </c>
      <c r="S503">
        <f t="shared" si="14"/>
        <v>38.997583490858702</v>
      </c>
      <c r="T503">
        <f t="shared" si="15"/>
        <v>3.3333333333333333E-2</v>
      </c>
    </row>
    <row r="504" spans="1:20" x14ac:dyDescent="0.2">
      <c r="A504" s="8">
        <v>45065</v>
      </c>
      <c r="B504">
        <v>2023</v>
      </c>
      <c r="C504" t="s">
        <v>53</v>
      </c>
      <c r="D504">
        <v>19</v>
      </c>
      <c r="E504" t="s">
        <v>84</v>
      </c>
      <c r="F504" t="s">
        <v>110</v>
      </c>
      <c r="G504">
        <v>97</v>
      </c>
      <c r="H504" t="s">
        <v>20</v>
      </c>
      <c r="I504">
        <v>2</v>
      </c>
      <c r="J504" s="3" t="s">
        <v>36</v>
      </c>
      <c r="K504">
        <v>30</v>
      </c>
      <c r="L504">
        <v>1</v>
      </c>
      <c r="M504" s="3" t="str">
        <f>VLOOKUP(J504,[1]Species!$A$2:$K$183,3,FALSE)</f>
        <v>Canthidermis_sufflamen</v>
      </c>
      <c r="N504" t="str">
        <f>VLOOKUP(J504,[1]Species!$A$2:$K$183,2,FALSE)</f>
        <v>triggerfish</v>
      </c>
      <c r="O504" t="str">
        <f>VLOOKUP(J504,[1]Species!$A$2:$K$183,5,FALSE)</f>
        <v>Balistidae</v>
      </c>
      <c r="P504" t="str">
        <f>VLOOKUP(J504,[1]Species!$A$2:$D$183,4,FALSE)</f>
        <v>Planktivore</v>
      </c>
      <c r="Q504">
        <f>VLOOKUP(J504,[1]Species!$A$2:$F$183,6,FALSE)</f>
        <v>4.2700000000000002E-2</v>
      </c>
      <c r="R504">
        <f>VLOOKUP(J504,[1]Species!$A$2:$G$174,7, FALSE)</f>
        <v>2.84</v>
      </c>
      <c r="S504">
        <f t="shared" si="14"/>
        <v>669.04023824498051</v>
      </c>
      <c r="T504">
        <f t="shared" si="15"/>
        <v>1.6666666666666666E-2</v>
      </c>
    </row>
    <row r="505" spans="1:20" x14ac:dyDescent="0.2">
      <c r="A505" s="8">
        <v>45065</v>
      </c>
      <c r="B505">
        <v>2023</v>
      </c>
      <c r="C505" t="s">
        <v>53</v>
      </c>
      <c r="D505">
        <v>19</v>
      </c>
      <c r="E505" t="s">
        <v>84</v>
      </c>
      <c r="F505" t="s">
        <v>110</v>
      </c>
      <c r="G505">
        <v>97</v>
      </c>
      <c r="H505" t="s">
        <v>20</v>
      </c>
      <c r="I505">
        <v>2</v>
      </c>
      <c r="J505" s="3" t="s">
        <v>39</v>
      </c>
      <c r="K505">
        <v>20</v>
      </c>
      <c r="L505">
        <v>1</v>
      </c>
      <c r="M505" s="3" t="str">
        <f>VLOOKUP(J505,[1]Species!$A$2:$K$183,3,FALSE)</f>
        <v>Sparisoma_atomarium</v>
      </c>
      <c r="N505" t="str">
        <f>VLOOKUP(J505,[1]Species!$A$2:$K$183,2,FALSE)</f>
        <v>parrotfish</v>
      </c>
      <c r="O505" t="str">
        <f>VLOOKUP(J505,[1]Species!$A$2:$K$183,5,FALSE)</f>
        <v>Scaridae</v>
      </c>
      <c r="P505" t="str">
        <f>VLOOKUP(J505,[1]Species!$A$2:$D$183,4,FALSE)</f>
        <v>Herbivore</v>
      </c>
      <c r="Q505">
        <f>VLOOKUP(J505,[1]Species!$A$2:$F$183,6,FALSE)</f>
        <v>1.1220000000000001E-2</v>
      </c>
      <c r="R505">
        <f>VLOOKUP(J505,[1]Species!$A$2:$G$174,7, FALSE)</f>
        <v>3.09</v>
      </c>
      <c r="S505">
        <f t="shared" si="14"/>
        <v>117.53725491000847</v>
      </c>
      <c r="T505">
        <f t="shared" si="15"/>
        <v>1.6666666666666666E-2</v>
      </c>
    </row>
    <row r="506" spans="1:20" x14ac:dyDescent="0.2">
      <c r="A506" s="8">
        <v>45065</v>
      </c>
      <c r="B506">
        <v>2023</v>
      </c>
      <c r="C506" t="s">
        <v>53</v>
      </c>
      <c r="D506">
        <v>19</v>
      </c>
      <c r="E506" t="s">
        <v>84</v>
      </c>
      <c r="F506" t="s">
        <v>110</v>
      </c>
      <c r="G506">
        <v>97</v>
      </c>
      <c r="H506" t="s">
        <v>20</v>
      </c>
      <c r="I506">
        <v>2</v>
      </c>
      <c r="J506" s="3" t="s">
        <v>55</v>
      </c>
      <c r="K506">
        <v>5</v>
      </c>
      <c r="L506">
        <v>100</v>
      </c>
      <c r="M506" s="3" t="str">
        <f>VLOOKUP(J506,[1]Species!$A$2:$K$183,3,FALSE)</f>
        <v>Clepticus_parrae</v>
      </c>
      <c r="N506" t="str">
        <f>VLOOKUP(J506,[1]Species!$A$2:$K$183,2,FALSE)</f>
        <v>wrasse</v>
      </c>
      <c r="O506" t="str">
        <f>VLOOKUP(J506,[1]Species!$A$2:$K$183,5,FALSE)</f>
        <v>Labridae</v>
      </c>
      <c r="P506" t="str">
        <f>VLOOKUP(J506,[1]Species!$A$2:$D$183,4,FALSE)</f>
        <v>Omnivore</v>
      </c>
      <c r="Q506">
        <f>VLOOKUP(J506,[1]Species!$A$2:$F$183,6,FALSE)</f>
        <v>9.5499999999999995E-3</v>
      </c>
      <c r="R506">
        <f>VLOOKUP(J506,[1]Species!$A$2:$G$174,7, FALSE)</f>
        <v>3.07</v>
      </c>
      <c r="S506">
        <f t="shared" si="14"/>
        <v>133.61071402316449</v>
      </c>
      <c r="T506">
        <f t="shared" si="15"/>
        <v>1.6666666666666667</v>
      </c>
    </row>
    <row r="507" spans="1:20" x14ac:dyDescent="0.2">
      <c r="A507" s="8">
        <v>45065</v>
      </c>
      <c r="B507">
        <v>2023</v>
      </c>
      <c r="C507" t="s">
        <v>53</v>
      </c>
      <c r="D507">
        <v>19</v>
      </c>
      <c r="E507" t="s">
        <v>84</v>
      </c>
      <c r="F507" t="s">
        <v>110</v>
      </c>
      <c r="G507">
        <v>97</v>
      </c>
      <c r="H507" t="s">
        <v>20</v>
      </c>
      <c r="I507">
        <v>2</v>
      </c>
      <c r="J507" s="3" t="s">
        <v>55</v>
      </c>
      <c r="K507">
        <v>10</v>
      </c>
      <c r="L507">
        <v>50</v>
      </c>
      <c r="M507" s="3" t="str">
        <f>VLOOKUP(J507,[1]Species!$A$2:$K$183,3,FALSE)</f>
        <v>Clepticus_parrae</v>
      </c>
      <c r="N507" t="str">
        <f>VLOOKUP(J507,[1]Species!$A$2:$K$183,2,FALSE)</f>
        <v>wrasse</v>
      </c>
      <c r="O507" t="str">
        <f>VLOOKUP(J507,[1]Species!$A$2:$K$183,5,FALSE)</f>
        <v>Labridae</v>
      </c>
      <c r="P507" t="str">
        <f>VLOOKUP(J507,[1]Species!$A$2:$D$183,4,FALSE)</f>
        <v>Omnivore</v>
      </c>
      <c r="Q507">
        <f>VLOOKUP(J507,[1]Species!$A$2:$F$183,6,FALSE)</f>
        <v>9.5499999999999995E-3</v>
      </c>
      <c r="R507">
        <f>VLOOKUP(J507,[1]Species!$A$2:$G$174,7, FALSE)</f>
        <v>3.07</v>
      </c>
      <c r="S507">
        <f t="shared" si="14"/>
        <v>561.01358248362533</v>
      </c>
      <c r="T507">
        <f t="shared" si="15"/>
        <v>0.83333333333333337</v>
      </c>
    </row>
    <row r="508" spans="1:20" x14ac:dyDescent="0.2">
      <c r="A508" s="8">
        <v>45065</v>
      </c>
      <c r="B508">
        <v>2023</v>
      </c>
      <c r="C508" t="s">
        <v>53</v>
      </c>
      <c r="D508">
        <v>19</v>
      </c>
      <c r="E508" t="s">
        <v>84</v>
      </c>
      <c r="F508" t="s">
        <v>110</v>
      </c>
      <c r="G508">
        <v>97</v>
      </c>
      <c r="H508" t="s">
        <v>20</v>
      </c>
      <c r="I508">
        <v>2</v>
      </c>
      <c r="J508" s="3" t="s">
        <v>55</v>
      </c>
      <c r="K508">
        <v>20</v>
      </c>
      <c r="L508">
        <v>50</v>
      </c>
      <c r="M508" s="3" t="str">
        <f>VLOOKUP(J508,[1]Species!$A$2:$K$183,3,FALSE)</f>
        <v>Clepticus_parrae</v>
      </c>
      <c r="N508" t="str">
        <f>VLOOKUP(J508,[1]Species!$A$2:$K$183,2,FALSE)</f>
        <v>wrasse</v>
      </c>
      <c r="O508" t="str">
        <f>VLOOKUP(J508,[1]Species!$A$2:$K$183,5,FALSE)</f>
        <v>Labridae</v>
      </c>
      <c r="P508" t="str">
        <f>VLOOKUP(J508,[1]Species!$A$2:$D$183,4,FALSE)</f>
        <v>Omnivore</v>
      </c>
      <c r="Q508">
        <f>VLOOKUP(J508,[1]Species!$A$2:$F$183,6,FALSE)</f>
        <v>9.5499999999999995E-3</v>
      </c>
      <c r="R508">
        <f>VLOOKUP(J508,[1]Species!$A$2:$G$174,7, FALSE)</f>
        <v>3.07</v>
      </c>
      <c r="S508">
        <f t="shared" si="14"/>
        <v>4711.242538177652</v>
      </c>
      <c r="T508">
        <f t="shared" si="15"/>
        <v>0.83333333333333337</v>
      </c>
    </row>
    <row r="509" spans="1:20" x14ac:dyDescent="0.2">
      <c r="A509" s="8">
        <v>45065</v>
      </c>
      <c r="B509">
        <v>2023</v>
      </c>
      <c r="C509" t="s">
        <v>53</v>
      </c>
      <c r="D509">
        <v>19</v>
      </c>
      <c r="E509" t="s">
        <v>84</v>
      </c>
      <c r="F509" t="s">
        <v>110</v>
      </c>
      <c r="G509">
        <v>97</v>
      </c>
      <c r="H509" t="s">
        <v>20</v>
      </c>
      <c r="I509">
        <v>2</v>
      </c>
      <c r="J509" s="3" t="s">
        <v>75</v>
      </c>
      <c r="K509">
        <v>30</v>
      </c>
      <c r="L509">
        <v>1</v>
      </c>
      <c r="M509" s="3" t="str">
        <f>VLOOKUP(J509,[1]Species!$A$2:$K$183,3,FALSE)</f>
        <v>Sparisoma_viride</v>
      </c>
      <c r="N509" t="str">
        <f>VLOOKUP(J509,[1]Species!$A$2:$K$183,2,FALSE)</f>
        <v>parrotfish</v>
      </c>
      <c r="O509" t="str">
        <f>VLOOKUP(J509,[1]Species!$A$2:$K$183,5,FALSE)</f>
        <v>Scaridae</v>
      </c>
      <c r="P509" t="str">
        <f>VLOOKUP(J509,[1]Species!$A$2:$D$183,4,FALSE)</f>
        <v>Herbivore</v>
      </c>
      <c r="Q509">
        <f>VLOOKUP(J509,[1]Species!$A$2:$F$183,6,FALSE)</f>
        <v>2.5700000000000001E-2</v>
      </c>
      <c r="R509">
        <f>VLOOKUP(J509,[1]Species!$A$2:$G$174,7, FALSE)</f>
        <v>2.93</v>
      </c>
      <c r="S509">
        <f t="shared" si="14"/>
        <v>546.88800707193968</v>
      </c>
      <c r="T509">
        <f t="shared" si="15"/>
        <v>1.6666666666666666E-2</v>
      </c>
    </row>
    <row r="510" spans="1:20" x14ac:dyDescent="0.2">
      <c r="A510" s="8">
        <v>45065</v>
      </c>
      <c r="B510">
        <v>2023</v>
      </c>
      <c r="C510" t="s">
        <v>53</v>
      </c>
      <c r="D510">
        <v>19</v>
      </c>
      <c r="E510" t="s">
        <v>84</v>
      </c>
      <c r="F510" t="s">
        <v>110</v>
      </c>
      <c r="G510">
        <v>97</v>
      </c>
      <c r="H510" t="s">
        <v>20</v>
      </c>
      <c r="I510">
        <v>2</v>
      </c>
      <c r="J510" s="3" t="s">
        <v>47</v>
      </c>
      <c r="K510">
        <v>70</v>
      </c>
      <c r="L510">
        <v>1</v>
      </c>
      <c r="M510" s="3" t="str">
        <f>VLOOKUP(J510,[1]Species!$A$2:$K$183,3,FALSE)</f>
        <v>Epinephelus_striatus</v>
      </c>
      <c r="N510" t="str">
        <f>VLOOKUP(J510,[1]Species!$A$2:$K$183,2,FALSE)</f>
        <v>grouper</v>
      </c>
      <c r="O510" t="str">
        <f>VLOOKUP(J510,[1]Species!$A$2:$K$183,5,FALSE)</f>
        <v>Serranidae</v>
      </c>
      <c r="P510" t="str">
        <f>VLOOKUP(J510,[1]Species!$A$2:$D$183,4,FALSE)</f>
        <v>Macrocarnivore</v>
      </c>
      <c r="Q510">
        <f>VLOOKUP(J510,[1]Species!$A$2:$F$183,6,FALSE)</f>
        <v>9.1000000000000004E-3</v>
      </c>
      <c r="R510">
        <f>VLOOKUP(J510,[1]Species!$A$2:$G$174,7, FALSE)</f>
        <v>3.16</v>
      </c>
      <c r="S510">
        <f t="shared" si="14"/>
        <v>6159.581398420356</v>
      </c>
      <c r="T510">
        <f t="shared" si="15"/>
        <v>1.6666666666666666E-2</v>
      </c>
    </row>
    <row r="511" spans="1:20" x14ac:dyDescent="0.2">
      <c r="A511" s="8">
        <v>45065</v>
      </c>
      <c r="B511">
        <v>2023</v>
      </c>
      <c r="C511" t="s">
        <v>53</v>
      </c>
      <c r="D511">
        <v>19</v>
      </c>
      <c r="E511" t="s">
        <v>84</v>
      </c>
      <c r="F511" t="s">
        <v>110</v>
      </c>
      <c r="G511">
        <v>100</v>
      </c>
      <c r="H511" t="s">
        <v>20</v>
      </c>
      <c r="I511">
        <v>3</v>
      </c>
      <c r="J511" s="3" t="s">
        <v>33</v>
      </c>
      <c r="K511">
        <v>20</v>
      </c>
      <c r="L511">
        <v>1</v>
      </c>
      <c r="M511" s="3" t="str">
        <f>VLOOKUP(J511,[1]Species!$A$2:$K$183,3,FALSE)</f>
        <v>Holocentrus_adscensionis</v>
      </c>
      <c r="N511" t="str">
        <f>VLOOKUP(J511,[1]Species!$A$2:$K$183,2,FALSE)</f>
        <v>squirrelfish</v>
      </c>
      <c r="O511" t="str">
        <f>VLOOKUP(J511,[1]Species!$A$2:$K$183,5,FALSE)</f>
        <v>Holocentridae</v>
      </c>
      <c r="P511" t="str">
        <f>VLOOKUP(J511,[1]Species!$A$2:$D$183,4,FALSE)</f>
        <v>Invertivore</v>
      </c>
      <c r="Q511">
        <f>VLOOKUP(J511,[1]Species!$A$2:$F$183,6,FALSE)</f>
        <v>2.29E-2</v>
      </c>
      <c r="R511">
        <f>VLOOKUP(J511,[1]Species!$A$2:$G$174,7, FALSE)</f>
        <v>2.86</v>
      </c>
      <c r="S511">
        <f t="shared" si="14"/>
        <v>120.44291833617321</v>
      </c>
      <c r="T511">
        <f t="shared" si="15"/>
        <v>1.6666666666666666E-2</v>
      </c>
    </row>
    <row r="512" spans="1:20" x14ac:dyDescent="0.2">
      <c r="A512" s="8">
        <v>45065</v>
      </c>
      <c r="B512">
        <v>2023</v>
      </c>
      <c r="C512" t="s">
        <v>53</v>
      </c>
      <c r="D512">
        <v>19</v>
      </c>
      <c r="E512" t="s">
        <v>84</v>
      </c>
      <c r="F512" t="s">
        <v>110</v>
      </c>
      <c r="G512">
        <v>100</v>
      </c>
      <c r="H512" t="s">
        <v>20</v>
      </c>
      <c r="I512">
        <v>3</v>
      </c>
      <c r="J512" s="3" t="s">
        <v>33</v>
      </c>
      <c r="K512">
        <v>30</v>
      </c>
      <c r="L512">
        <v>3</v>
      </c>
      <c r="M512" s="3" t="str">
        <f>VLOOKUP(J512,[1]Species!$A$2:$K$183,3,FALSE)</f>
        <v>Holocentrus_adscensionis</v>
      </c>
      <c r="N512" t="str">
        <f>VLOOKUP(J512,[1]Species!$A$2:$K$183,2,FALSE)</f>
        <v>squirrelfish</v>
      </c>
      <c r="O512" t="str">
        <f>VLOOKUP(J512,[1]Species!$A$2:$K$183,5,FALSE)</f>
        <v>Holocentridae</v>
      </c>
      <c r="P512" t="str">
        <f>VLOOKUP(J512,[1]Species!$A$2:$D$183,4,FALSE)</f>
        <v>Invertivore</v>
      </c>
      <c r="Q512">
        <f>VLOOKUP(J512,[1]Species!$A$2:$F$183,6,FALSE)</f>
        <v>2.29E-2</v>
      </c>
      <c r="R512">
        <f>VLOOKUP(J512,[1]Species!$A$2:$G$174,7, FALSE)</f>
        <v>2.86</v>
      </c>
      <c r="S512">
        <f t="shared" si="14"/>
        <v>1152.1884717224716</v>
      </c>
      <c r="T512">
        <f t="shared" si="15"/>
        <v>0.05</v>
      </c>
    </row>
    <row r="513" spans="1:20" x14ac:dyDescent="0.2">
      <c r="A513" s="8">
        <v>45065</v>
      </c>
      <c r="B513">
        <v>2023</v>
      </c>
      <c r="C513" t="s">
        <v>53</v>
      </c>
      <c r="D513">
        <v>19</v>
      </c>
      <c r="E513" t="s">
        <v>84</v>
      </c>
      <c r="F513" t="s">
        <v>110</v>
      </c>
      <c r="G513">
        <v>100</v>
      </c>
      <c r="H513" t="s">
        <v>20</v>
      </c>
      <c r="I513">
        <v>3</v>
      </c>
      <c r="J513" s="3" t="s">
        <v>30</v>
      </c>
      <c r="K513">
        <v>20</v>
      </c>
      <c r="L513">
        <v>5</v>
      </c>
      <c r="M513" s="3" t="str">
        <f>VLOOKUP(J513,[1]Species!$A$2:$K$183,3,FALSE)</f>
        <v>Acanthurus_coeruleus</v>
      </c>
      <c r="N513" t="str">
        <f>VLOOKUP(J513,[1]Species!$A$2:$K$183,2,FALSE)</f>
        <v>surgeonfish</v>
      </c>
      <c r="O513" t="str">
        <f>VLOOKUP(J513,[1]Species!$A$2:$K$183,5,FALSE)</f>
        <v>Acanthuridae</v>
      </c>
      <c r="P513" t="str">
        <f>VLOOKUP(J513,[1]Species!$A$2:$D$183,4,FALSE)</f>
        <v>Omnivore</v>
      </c>
      <c r="Q513">
        <f>VLOOKUP(J513,[1]Species!$A$2:$F$183,6,FALSE)</f>
        <v>3.2399999999999998E-2</v>
      </c>
      <c r="R513">
        <f>VLOOKUP(J513,[1]Species!$A$2:$G$174,7, FALSE)</f>
        <v>2.95</v>
      </c>
      <c r="S513">
        <f t="shared" si="14"/>
        <v>1115.7155904939284</v>
      </c>
      <c r="T513">
        <f t="shared" si="15"/>
        <v>8.3333333333333329E-2</v>
      </c>
    </row>
    <row r="514" spans="1:20" x14ac:dyDescent="0.2">
      <c r="A514" s="8">
        <v>45065</v>
      </c>
      <c r="B514">
        <v>2023</v>
      </c>
      <c r="C514" t="s">
        <v>53</v>
      </c>
      <c r="D514">
        <v>19</v>
      </c>
      <c r="E514" t="s">
        <v>84</v>
      </c>
      <c r="F514" t="s">
        <v>110</v>
      </c>
      <c r="G514">
        <v>100</v>
      </c>
      <c r="H514" t="s">
        <v>20</v>
      </c>
      <c r="I514">
        <v>3</v>
      </c>
      <c r="J514" s="3" t="s">
        <v>27</v>
      </c>
      <c r="K514">
        <v>20</v>
      </c>
      <c r="L514">
        <v>1</v>
      </c>
      <c r="M514" s="3" t="str">
        <f>VLOOKUP(J514,[1]Species!$A$2:$K$183,3,FALSE)</f>
        <v>Caranx_ruber</v>
      </c>
      <c r="N514" t="str">
        <f>VLOOKUP(J514,[1]Species!$A$2:$K$183,2,FALSE)</f>
        <v>jack</v>
      </c>
      <c r="O514" t="str">
        <f>VLOOKUP(J514,[1]Species!$A$2:$K$183,5,FALSE)</f>
        <v>Carangidae</v>
      </c>
      <c r="P514" t="str">
        <f>VLOOKUP(J514,[1]Species!$A$2:$D$183,4,FALSE)</f>
        <v>Invertivore</v>
      </c>
      <c r="Q514">
        <f>VLOOKUP(J514,[1]Species!$A$2:$F$183,6,FALSE)</f>
        <v>1.5800000000000002E-2</v>
      </c>
      <c r="R514">
        <f>VLOOKUP(J514,[1]Species!$A$2:$G$174,7, FALSE)</f>
        <v>2.99</v>
      </c>
      <c r="S514">
        <f t="shared" ref="S514:S577" si="16">(Q514*K514^R514)*L514</f>
        <v>122.66955052967026</v>
      </c>
      <c r="T514">
        <f t="shared" si="15"/>
        <v>1.6666666666666666E-2</v>
      </c>
    </row>
    <row r="515" spans="1:20" x14ac:dyDescent="0.2">
      <c r="A515" s="8">
        <v>45065</v>
      </c>
      <c r="B515">
        <v>2023</v>
      </c>
      <c r="C515" t="s">
        <v>53</v>
      </c>
      <c r="D515">
        <v>19</v>
      </c>
      <c r="E515" t="s">
        <v>84</v>
      </c>
      <c r="F515" t="s">
        <v>110</v>
      </c>
      <c r="G515">
        <v>100</v>
      </c>
      <c r="H515" t="s">
        <v>20</v>
      </c>
      <c r="I515">
        <v>3</v>
      </c>
      <c r="J515" s="3" t="s">
        <v>21</v>
      </c>
      <c r="K515">
        <v>5</v>
      </c>
      <c r="L515">
        <v>44</v>
      </c>
      <c r="M515" s="3" t="str">
        <f>VLOOKUP(J515,[1]Species!$A$2:$K$183,3,FALSE)</f>
        <v>Stegastes_partitus</v>
      </c>
      <c r="N515" t="str">
        <f>VLOOKUP(J515,[1]Species!$A$2:$K$183,2,FALSE)</f>
        <v>damselfish</v>
      </c>
      <c r="O515" t="str">
        <f>VLOOKUP(J515,[1]Species!$A$2:$K$183,5,FALSE)</f>
        <v>Pomacentridae</v>
      </c>
      <c r="P515" t="str">
        <f>VLOOKUP(J515,[1]Species!$A$2:$D$183,4,FALSE)</f>
        <v>Omnivore</v>
      </c>
      <c r="Q515">
        <f>VLOOKUP(J515,[1]Species!$A$2:$F$183,6,FALSE)</f>
        <v>1.4789999999999999E-2</v>
      </c>
      <c r="R515">
        <f>VLOOKUP(J515,[1]Species!$A$2:$G$174,7, FALSE)</f>
        <v>3.01</v>
      </c>
      <c r="S515">
        <f t="shared" si="16"/>
        <v>82.664789376640528</v>
      </c>
      <c r="T515">
        <f t="shared" ref="T515:T578" si="17">L515/60</f>
        <v>0.73333333333333328</v>
      </c>
    </row>
    <row r="516" spans="1:20" x14ac:dyDescent="0.2">
      <c r="A516" s="8">
        <v>45065</v>
      </c>
      <c r="B516">
        <v>2023</v>
      </c>
      <c r="C516" t="s">
        <v>53</v>
      </c>
      <c r="D516">
        <v>19</v>
      </c>
      <c r="E516" t="s">
        <v>84</v>
      </c>
      <c r="F516" t="s">
        <v>110</v>
      </c>
      <c r="G516">
        <v>100</v>
      </c>
      <c r="H516" t="s">
        <v>20</v>
      </c>
      <c r="I516">
        <v>3</v>
      </c>
      <c r="J516" s="3" t="s">
        <v>21</v>
      </c>
      <c r="K516">
        <v>10</v>
      </c>
      <c r="L516">
        <v>15</v>
      </c>
      <c r="M516" s="3" t="str">
        <f>VLOOKUP(J516,[1]Species!$A$2:$K$183,3,FALSE)</f>
        <v>Stegastes_partitus</v>
      </c>
      <c r="N516" t="str">
        <f>VLOOKUP(J516,[1]Species!$A$2:$K$183,2,FALSE)</f>
        <v>damselfish</v>
      </c>
      <c r="O516" t="str">
        <f>VLOOKUP(J516,[1]Species!$A$2:$K$183,5,FALSE)</f>
        <v>Pomacentridae</v>
      </c>
      <c r="P516" t="str">
        <f>VLOOKUP(J516,[1]Species!$A$2:$D$183,4,FALSE)</f>
        <v>Omnivore</v>
      </c>
      <c r="Q516">
        <f>VLOOKUP(J516,[1]Species!$A$2:$F$183,6,FALSE)</f>
        <v>1.4789999999999999E-2</v>
      </c>
      <c r="R516">
        <f>VLOOKUP(J516,[1]Species!$A$2:$G$174,7, FALSE)</f>
        <v>3.01</v>
      </c>
      <c r="S516">
        <f t="shared" si="16"/>
        <v>227.01755033748543</v>
      </c>
      <c r="T516">
        <f t="shared" si="17"/>
        <v>0.25</v>
      </c>
    </row>
    <row r="517" spans="1:20" x14ac:dyDescent="0.2">
      <c r="A517" s="8">
        <v>45065</v>
      </c>
      <c r="B517">
        <v>2023</v>
      </c>
      <c r="C517" t="s">
        <v>53</v>
      </c>
      <c r="D517">
        <v>19</v>
      </c>
      <c r="E517" t="s">
        <v>84</v>
      </c>
      <c r="F517" t="s">
        <v>110</v>
      </c>
      <c r="G517">
        <v>100</v>
      </c>
      <c r="H517" t="s">
        <v>20</v>
      </c>
      <c r="I517">
        <v>3</v>
      </c>
      <c r="J517" s="3" t="s">
        <v>25</v>
      </c>
      <c r="K517">
        <v>5</v>
      </c>
      <c r="L517">
        <v>35</v>
      </c>
      <c r="M517" s="3" t="str">
        <f>VLOOKUP(J517,[1]Species!$A$2:$K$183,3,FALSE)</f>
        <v>Chromis_cyanea</v>
      </c>
      <c r="N517" t="str">
        <f>VLOOKUP(J517,[1]Species!$A$2:$K$183,2,FALSE)</f>
        <v>chromis</v>
      </c>
      <c r="O517" t="str">
        <f>VLOOKUP(J517,[1]Species!$A$2:$K$183,5,FALSE)</f>
        <v>Pomacentridae</v>
      </c>
      <c r="P517" t="str">
        <f>VLOOKUP(J517,[1]Species!$A$2:$D$183,4,FALSE)</f>
        <v>Planktivore</v>
      </c>
      <c r="Q517">
        <f>VLOOKUP(J517,[1]Species!$A$2:$F$183,6,FALSE)</f>
        <v>1.4789999999999999E-2</v>
      </c>
      <c r="R517">
        <f>VLOOKUP(J517,[1]Species!$A$2:$G$174,7, FALSE)</f>
        <v>2.99</v>
      </c>
      <c r="S517">
        <f t="shared" si="16"/>
        <v>63.673178700886723</v>
      </c>
      <c r="T517">
        <f t="shared" si="17"/>
        <v>0.58333333333333337</v>
      </c>
    </row>
    <row r="518" spans="1:20" x14ac:dyDescent="0.2">
      <c r="A518" s="8">
        <v>45065</v>
      </c>
      <c r="B518">
        <v>2023</v>
      </c>
      <c r="C518" t="s">
        <v>53</v>
      </c>
      <c r="D518">
        <v>19</v>
      </c>
      <c r="E518" t="s">
        <v>84</v>
      </c>
      <c r="F518" t="s">
        <v>110</v>
      </c>
      <c r="G518">
        <v>100</v>
      </c>
      <c r="H518" t="s">
        <v>20</v>
      </c>
      <c r="I518">
        <v>3</v>
      </c>
      <c r="J518" s="3" t="s">
        <v>25</v>
      </c>
      <c r="K518">
        <v>10</v>
      </c>
      <c r="L518">
        <v>25</v>
      </c>
      <c r="M518" s="3" t="str">
        <f>VLOOKUP(J518,[1]Species!$A$2:$K$183,3,FALSE)</f>
        <v>Chromis_cyanea</v>
      </c>
      <c r="N518" t="str">
        <f>VLOOKUP(J518,[1]Species!$A$2:$K$183,2,FALSE)</f>
        <v>chromis</v>
      </c>
      <c r="O518" t="str">
        <f>VLOOKUP(J518,[1]Species!$A$2:$K$183,5,FALSE)</f>
        <v>Pomacentridae</v>
      </c>
      <c r="P518" t="str">
        <f>VLOOKUP(J518,[1]Species!$A$2:$D$183,4,FALSE)</f>
        <v>Planktivore</v>
      </c>
      <c r="Q518">
        <f>VLOOKUP(J518,[1]Species!$A$2:$F$183,6,FALSE)</f>
        <v>1.4789999999999999E-2</v>
      </c>
      <c r="R518">
        <f>VLOOKUP(J518,[1]Species!$A$2:$G$174,7, FALSE)</f>
        <v>2.99</v>
      </c>
      <c r="S518">
        <f t="shared" si="16"/>
        <v>361.33346244841124</v>
      </c>
      <c r="T518">
        <f t="shared" si="17"/>
        <v>0.41666666666666669</v>
      </c>
    </row>
    <row r="519" spans="1:20" x14ac:dyDescent="0.2">
      <c r="A519" s="8">
        <v>45065</v>
      </c>
      <c r="B519">
        <v>2023</v>
      </c>
      <c r="C519" t="s">
        <v>53</v>
      </c>
      <c r="D519">
        <v>19</v>
      </c>
      <c r="E519" t="s">
        <v>84</v>
      </c>
      <c r="F519" t="s">
        <v>110</v>
      </c>
      <c r="G519">
        <v>100</v>
      </c>
      <c r="H519" t="s">
        <v>20</v>
      </c>
      <c r="I519">
        <v>3</v>
      </c>
      <c r="J519" s="3" t="s">
        <v>44</v>
      </c>
      <c r="K519">
        <v>30</v>
      </c>
      <c r="L519">
        <v>1</v>
      </c>
      <c r="M519" s="3" t="str">
        <f>VLOOKUP(J519,[1]Species!$A$2:$K$183,3,FALSE)</f>
        <v>Haemulon_album</v>
      </c>
      <c r="N519" t="str">
        <f>VLOOKUP(J519,[1]Species!$A$2:$K$183,2,FALSE)</f>
        <v>grunt</v>
      </c>
      <c r="O519" t="str">
        <f>VLOOKUP(J519,[1]Species!$A$2:$K$183,5,FALSE)</f>
        <v>Haemulidae</v>
      </c>
      <c r="P519" t="str">
        <f>VLOOKUP(J519,[1]Species!$A$2:$D$183,4,FALSE)</f>
        <v>Invertivore</v>
      </c>
      <c r="Q519">
        <f>VLOOKUP(J519,[1]Species!$A$2:$F$183,6,FALSE)</f>
        <v>1.5100000000000001E-2</v>
      </c>
      <c r="R519">
        <f>VLOOKUP(J519,[1]Species!$A$2:$G$174,7, FALSE)</f>
        <v>3.06</v>
      </c>
      <c r="S519">
        <f t="shared" si="16"/>
        <v>499.99767715676819</v>
      </c>
      <c r="T519">
        <f t="shared" si="17"/>
        <v>1.6666666666666666E-2</v>
      </c>
    </row>
    <row r="520" spans="1:20" x14ac:dyDescent="0.2">
      <c r="A520" s="8">
        <v>45065</v>
      </c>
      <c r="B520">
        <v>2023</v>
      </c>
      <c r="C520" t="s">
        <v>53</v>
      </c>
      <c r="D520">
        <v>19</v>
      </c>
      <c r="E520" t="s">
        <v>84</v>
      </c>
      <c r="F520" t="s">
        <v>110</v>
      </c>
      <c r="G520">
        <v>100</v>
      </c>
      <c r="H520" t="s">
        <v>20</v>
      </c>
      <c r="I520">
        <v>3</v>
      </c>
      <c r="J520" s="3" t="s">
        <v>44</v>
      </c>
      <c r="K520">
        <v>40</v>
      </c>
      <c r="L520">
        <v>3</v>
      </c>
      <c r="M520" s="3" t="str">
        <f>VLOOKUP(J520,[1]Species!$A$2:$K$183,3,FALSE)</f>
        <v>Haemulon_album</v>
      </c>
      <c r="N520" t="str">
        <f>VLOOKUP(J520,[1]Species!$A$2:$K$183,2,FALSE)</f>
        <v>grunt</v>
      </c>
      <c r="O520" t="str">
        <f>VLOOKUP(J520,[1]Species!$A$2:$K$183,5,FALSE)</f>
        <v>Haemulidae</v>
      </c>
      <c r="P520" t="str">
        <f>VLOOKUP(J520,[1]Species!$A$2:$D$183,4,FALSE)</f>
        <v>Invertivore</v>
      </c>
      <c r="Q520">
        <f>VLOOKUP(J520,[1]Species!$A$2:$F$183,6,FALSE)</f>
        <v>1.5100000000000001E-2</v>
      </c>
      <c r="R520">
        <f>VLOOKUP(J520,[1]Species!$A$2:$G$174,7, FALSE)</f>
        <v>3.06</v>
      </c>
      <c r="S520">
        <f t="shared" si="16"/>
        <v>3617.4436563925956</v>
      </c>
      <c r="T520">
        <f t="shared" si="17"/>
        <v>0.05</v>
      </c>
    </row>
    <row r="521" spans="1:20" x14ac:dyDescent="0.2">
      <c r="A521" s="8">
        <v>45065</v>
      </c>
      <c r="B521">
        <v>2023</v>
      </c>
      <c r="C521" t="s">
        <v>53</v>
      </c>
      <c r="D521">
        <v>19</v>
      </c>
      <c r="E521" t="s">
        <v>84</v>
      </c>
      <c r="F521" t="s">
        <v>110</v>
      </c>
      <c r="G521">
        <v>100</v>
      </c>
      <c r="H521" t="s">
        <v>20</v>
      </c>
      <c r="I521">
        <v>3</v>
      </c>
      <c r="J521" s="3" t="s">
        <v>70</v>
      </c>
      <c r="K521">
        <v>20</v>
      </c>
      <c r="L521">
        <v>1</v>
      </c>
      <c r="M521" s="3" t="str">
        <f>VLOOKUP(J521,[1]Species!$A$2:$K$183,3,FALSE)</f>
        <v>Myripristis_jacobus</v>
      </c>
      <c r="N521" t="str">
        <f>VLOOKUP(J521,[1]Species!$A$2:$K$183,2,FALSE)</f>
        <v>squirrelfish</v>
      </c>
      <c r="O521" t="str">
        <f>VLOOKUP(J521,[1]Species!$A$2:$K$183,5,FALSE)</f>
        <v>Holocentridae</v>
      </c>
      <c r="P521" t="str">
        <f>VLOOKUP(J521,[1]Species!$A$2:$D$183,4,FALSE)</f>
        <v>Planktivore</v>
      </c>
      <c r="Q521">
        <f>VLOOKUP(J521,[1]Species!$A$2:$F$183,6,FALSE)</f>
        <v>3.4700000000000002E-2</v>
      </c>
      <c r="R521">
        <f>VLOOKUP(J521,[1]Species!$A$2:$G$174,7, FALSE)</f>
        <v>2.91</v>
      </c>
      <c r="S521">
        <f t="shared" si="16"/>
        <v>211.99555850677103</v>
      </c>
      <c r="T521">
        <f t="shared" si="17"/>
        <v>1.6666666666666666E-2</v>
      </c>
    </row>
    <row r="522" spans="1:20" x14ac:dyDescent="0.2">
      <c r="A522" s="8">
        <v>45065</v>
      </c>
      <c r="B522">
        <v>2023</v>
      </c>
      <c r="C522" t="s">
        <v>53</v>
      </c>
      <c r="D522">
        <v>19</v>
      </c>
      <c r="E522" t="s">
        <v>84</v>
      </c>
      <c r="F522" t="s">
        <v>110</v>
      </c>
      <c r="G522">
        <v>100</v>
      </c>
      <c r="H522" t="s">
        <v>20</v>
      </c>
      <c r="I522">
        <v>3</v>
      </c>
      <c r="J522" s="3" t="s">
        <v>34</v>
      </c>
      <c r="K522">
        <v>10</v>
      </c>
      <c r="L522">
        <v>3</v>
      </c>
      <c r="M522" s="3" t="str">
        <f>VLOOKUP(J522,[1]Species!$A$2:$K$183,3,FALSE)</f>
        <v>Halochoeres_garnoti</v>
      </c>
      <c r="N522" t="str">
        <f>VLOOKUP(J522,[1]Species!$A$2:$K$183,2,FALSE)</f>
        <v>wrasse</v>
      </c>
      <c r="O522" t="str">
        <f>VLOOKUP(J522,[1]Species!$A$2:$K$183,5,FALSE)</f>
        <v>Labridae</v>
      </c>
      <c r="P522" t="str">
        <f>VLOOKUP(J522,[1]Species!$A$2:$D$183,4,FALSE)</f>
        <v>Invertivore</v>
      </c>
      <c r="Q522">
        <f>VLOOKUP(J522,[1]Species!$A$2:$F$183,6,FALSE)</f>
        <v>0.01</v>
      </c>
      <c r="R522">
        <f>VLOOKUP(J522,[1]Species!$A$2:$G$174,7, FALSE)</f>
        <v>3.14</v>
      </c>
      <c r="S522">
        <f t="shared" si="16"/>
        <v>41.411527938086593</v>
      </c>
      <c r="T522">
        <f t="shared" si="17"/>
        <v>0.05</v>
      </c>
    </row>
    <row r="523" spans="1:20" x14ac:dyDescent="0.2">
      <c r="A523" s="8">
        <v>45065</v>
      </c>
      <c r="B523">
        <v>2023</v>
      </c>
      <c r="C523" t="s">
        <v>53</v>
      </c>
      <c r="D523">
        <v>19</v>
      </c>
      <c r="E523" t="s">
        <v>84</v>
      </c>
      <c r="F523" t="s">
        <v>110</v>
      </c>
      <c r="G523">
        <v>100</v>
      </c>
      <c r="H523" t="s">
        <v>20</v>
      </c>
      <c r="I523">
        <v>3</v>
      </c>
      <c r="J523" s="3" t="s">
        <v>34</v>
      </c>
      <c r="K523">
        <v>20</v>
      </c>
      <c r="L523">
        <v>1</v>
      </c>
      <c r="M523" s="3" t="str">
        <f>VLOOKUP(J523,[1]Species!$A$2:$K$183,3,FALSE)</f>
        <v>Halochoeres_garnoti</v>
      </c>
      <c r="N523" t="str">
        <f>VLOOKUP(J523,[1]Species!$A$2:$K$183,2,FALSE)</f>
        <v>wrasse</v>
      </c>
      <c r="O523" t="str">
        <f>VLOOKUP(J523,[1]Species!$A$2:$K$183,5,FALSE)</f>
        <v>Labridae</v>
      </c>
      <c r="P523" t="str">
        <f>VLOOKUP(J523,[1]Species!$A$2:$D$183,4,FALSE)</f>
        <v>Invertivore</v>
      </c>
      <c r="Q523">
        <f>VLOOKUP(J523,[1]Species!$A$2:$F$183,6,FALSE)</f>
        <v>0.01</v>
      </c>
      <c r="R523">
        <f>VLOOKUP(J523,[1]Species!$A$2:$G$174,7, FALSE)</f>
        <v>3.14</v>
      </c>
      <c r="S523">
        <f t="shared" si="16"/>
        <v>121.68419864331943</v>
      </c>
      <c r="T523">
        <f t="shared" si="17"/>
        <v>1.6666666666666666E-2</v>
      </c>
    </row>
    <row r="524" spans="1:20" x14ac:dyDescent="0.2">
      <c r="A524" s="8">
        <v>45065</v>
      </c>
      <c r="B524">
        <v>2023</v>
      </c>
      <c r="C524" t="s">
        <v>53</v>
      </c>
      <c r="D524">
        <v>19</v>
      </c>
      <c r="E524" t="s">
        <v>84</v>
      </c>
      <c r="F524" t="s">
        <v>110</v>
      </c>
      <c r="G524">
        <v>100</v>
      </c>
      <c r="H524" t="s">
        <v>20</v>
      </c>
      <c r="I524">
        <v>3</v>
      </c>
      <c r="J524" s="3" t="s">
        <v>75</v>
      </c>
      <c r="K524">
        <v>10</v>
      </c>
      <c r="L524">
        <v>3</v>
      </c>
      <c r="M524" s="3" t="str">
        <f>VLOOKUP(J524,[1]Species!$A$2:$K$183,3,FALSE)</f>
        <v>Sparisoma_viride</v>
      </c>
      <c r="N524" t="str">
        <f>VLOOKUP(J524,[1]Species!$A$2:$K$183,2,FALSE)</f>
        <v>parrotfish</v>
      </c>
      <c r="O524" t="str">
        <f>VLOOKUP(J524,[1]Species!$A$2:$K$183,5,FALSE)</f>
        <v>Scaridae</v>
      </c>
      <c r="P524" t="str">
        <f>VLOOKUP(J524,[1]Species!$A$2:$D$183,4,FALSE)</f>
        <v>Herbivore</v>
      </c>
      <c r="Q524">
        <f>VLOOKUP(J524,[1]Species!$A$2:$F$183,6,FALSE)</f>
        <v>2.5700000000000001E-2</v>
      </c>
      <c r="R524">
        <f>VLOOKUP(J524,[1]Species!$A$2:$G$174,7, FALSE)</f>
        <v>2.93</v>
      </c>
      <c r="S524">
        <f t="shared" si="16"/>
        <v>65.622742745403315</v>
      </c>
      <c r="T524">
        <f t="shared" si="17"/>
        <v>0.05</v>
      </c>
    </row>
    <row r="525" spans="1:20" x14ac:dyDescent="0.2">
      <c r="A525" s="8">
        <v>45065</v>
      </c>
      <c r="B525">
        <v>2023</v>
      </c>
      <c r="C525" t="s">
        <v>53</v>
      </c>
      <c r="D525">
        <v>19</v>
      </c>
      <c r="E525" t="s">
        <v>84</v>
      </c>
      <c r="F525" t="s">
        <v>110</v>
      </c>
      <c r="G525">
        <v>100</v>
      </c>
      <c r="H525" t="s">
        <v>20</v>
      </c>
      <c r="I525">
        <v>3</v>
      </c>
      <c r="J525" s="3" t="s">
        <v>75</v>
      </c>
      <c r="K525">
        <v>30</v>
      </c>
      <c r="L525">
        <v>1</v>
      </c>
      <c r="M525" s="3" t="str">
        <f>VLOOKUP(J525,[1]Species!$A$2:$K$183,3,FALSE)</f>
        <v>Sparisoma_viride</v>
      </c>
      <c r="N525" t="str">
        <f>VLOOKUP(J525,[1]Species!$A$2:$K$183,2,FALSE)</f>
        <v>parrotfish</v>
      </c>
      <c r="O525" t="str">
        <f>VLOOKUP(J525,[1]Species!$A$2:$K$183,5,FALSE)</f>
        <v>Scaridae</v>
      </c>
      <c r="P525" t="str">
        <f>VLOOKUP(J525,[1]Species!$A$2:$D$183,4,FALSE)</f>
        <v>Herbivore</v>
      </c>
      <c r="Q525">
        <f>VLOOKUP(J525,[1]Species!$A$2:$F$183,6,FALSE)</f>
        <v>2.5700000000000001E-2</v>
      </c>
      <c r="R525">
        <f>VLOOKUP(J525,[1]Species!$A$2:$G$174,7, FALSE)</f>
        <v>2.93</v>
      </c>
      <c r="S525">
        <f t="shared" si="16"/>
        <v>546.88800707193968</v>
      </c>
      <c r="T525">
        <f t="shared" si="17"/>
        <v>1.6666666666666666E-2</v>
      </c>
    </row>
    <row r="526" spans="1:20" x14ac:dyDescent="0.2">
      <c r="A526" s="8">
        <v>45065</v>
      </c>
      <c r="B526">
        <v>2023</v>
      </c>
      <c r="C526" t="s">
        <v>53</v>
      </c>
      <c r="D526">
        <v>19</v>
      </c>
      <c r="E526" t="s">
        <v>84</v>
      </c>
      <c r="F526" t="s">
        <v>110</v>
      </c>
      <c r="G526">
        <v>100</v>
      </c>
      <c r="H526" t="s">
        <v>20</v>
      </c>
      <c r="I526">
        <v>3</v>
      </c>
      <c r="J526" s="3" t="s">
        <v>32</v>
      </c>
      <c r="K526">
        <v>5</v>
      </c>
      <c r="L526">
        <v>4</v>
      </c>
      <c r="M526" s="3" t="str">
        <f>VLOOKUP(J526,[1]Species!$A$2:$K$183,3,FALSE)</f>
        <v>Sparisoma_aurofrenatum</v>
      </c>
      <c r="N526" t="str">
        <f>VLOOKUP(J526,[1]Species!$A$2:$K$183,2,FALSE)</f>
        <v>parrotfish</v>
      </c>
      <c r="O526" t="str">
        <f>VLOOKUP(J526,[1]Species!$A$2:$K$183,5,FALSE)</f>
        <v>Scaridae</v>
      </c>
      <c r="P526" t="str">
        <f>VLOOKUP(J526,[1]Species!$A$2:$D$183,4,FALSE)</f>
        <v>Herbivore</v>
      </c>
      <c r="Q526">
        <f>VLOOKUP(J526,[1]Species!$A$2:$F$183,6,FALSE)</f>
        <v>1.17E-2</v>
      </c>
      <c r="R526">
        <f>VLOOKUP(J526,[1]Species!$A$2:$G$174,7, FALSE)</f>
        <v>3.15</v>
      </c>
      <c r="S526">
        <f t="shared" si="16"/>
        <v>7.4473431759465738</v>
      </c>
      <c r="T526">
        <f t="shared" si="17"/>
        <v>6.6666666666666666E-2</v>
      </c>
    </row>
    <row r="527" spans="1:20" x14ac:dyDescent="0.2">
      <c r="A527" s="8">
        <v>45065</v>
      </c>
      <c r="B527">
        <v>2023</v>
      </c>
      <c r="C527" t="s">
        <v>53</v>
      </c>
      <c r="D527">
        <v>19</v>
      </c>
      <c r="E527" t="s">
        <v>84</v>
      </c>
      <c r="F527" t="s">
        <v>110</v>
      </c>
      <c r="G527">
        <v>100</v>
      </c>
      <c r="H527" t="s">
        <v>20</v>
      </c>
      <c r="I527">
        <v>3</v>
      </c>
      <c r="J527" s="3" t="s">
        <v>32</v>
      </c>
      <c r="K527">
        <v>10</v>
      </c>
      <c r="L527">
        <v>4</v>
      </c>
      <c r="M527" s="3" t="str">
        <f>VLOOKUP(J527,[1]Species!$A$2:$K$183,3,FALSE)</f>
        <v>Sparisoma_aurofrenatum</v>
      </c>
      <c r="N527" t="str">
        <f>VLOOKUP(J527,[1]Species!$A$2:$K$183,2,FALSE)</f>
        <v>parrotfish</v>
      </c>
      <c r="O527" t="str">
        <f>VLOOKUP(J527,[1]Species!$A$2:$K$183,5,FALSE)</f>
        <v>Scaridae</v>
      </c>
      <c r="P527" t="str">
        <f>VLOOKUP(J527,[1]Species!$A$2:$D$183,4,FALSE)</f>
        <v>Herbivore</v>
      </c>
      <c r="Q527">
        <f>VLOOKUP(J527,[1]Species!$A$2:$F$183,6,FALSE)</f>
        <v>1.17E-2</v>
      </c>
      <c r="R527">
        <f>VLOOKUP(J527,[1]Species!$A$2:$G$174,7, FALSE)</f>
        <v>3.15</v>
      </c>
      <c r="S527">
        <f t="shared" si="16"/>
        <v>66.106757088344906</v>
      </c>
      <c r="T527">
        <f t="shared" si="17"/>
        <v>6.6666666666666666E-2</v>
      </c>
    </row>
    <row r="528" spans="1:20" x14ac:dyDescent="0.2">
      <c r="A528" s="8">
        <v>45065</v>
      </c>
      <c r="B528">
        <v>2023</v>
      </c>
      <c r="C528" t="s">
        <v>53</v>
      </c>
      <c r="D528">
        <v>19</v>
      </c>
      <c r="E528" t="s">
        <v>84</v>
      </c>
      <c r="F528" t="s">
        <v>110</v>
      </c>
      <c r="G528">
        <v>100</v>
      </c>
      <c r="H528" t="s">
        <v>20</v>
      </c>
      <c r="I528">
        <v>3</v>
      </c>
      <c r="J528" s="3" t="s">
        <v>35</v>
      </c>
      <c r="K528">
        <v>5</v>
      </c>
      <c r="L528">
        <v>1</v>
      </c>
      <c r="M528" s="3" t="str">
        <f>VLOOKUP(J528,[1]Species!$A$2:$K$183,3,FALSE)</f>
        <v>Scarus_taeniopterus</v>
      </c>
      <c r="N528" t="str">
        <f>VLOOKUP(J528,[1]Species!$A$2:$K$183,2,FALSE)</f>
        <v>parrotfish</v>
      </c>
      <c r="O528" t="str">
        <f>VLOOKUP(J528,[1]Species!$A$2:$K$183,5,FALSE)</f>
        <v>Scaridae</v>
      </c>
      <c r="P528" t="str">
        <f>VLOOKUP(J528,[1]Species!$A$2:$D$183,4,FALSE)</f>
        <v>Herbivore</v>
      </c>
      <c r="Q528">
        <f>VLOOKUP(J528,[1]Species!$A$2:$F$183,6,FALSE)</f>
        <v>1.4789999999999999E-2</v>
      </c>
      <c r="R528">
        <f>VLOOKUP(J528,[1]Species!$A$2:$G$174,7, FALSE)</f>
        <v>3.03</v>
      </c>
      <c r="S528">
        <f t="shared" si="16"/>
        <v>1.9402035153950052</v>
      </c>
      <c r="T528">
        <f t="shared" si="17"/>
        <v>1.6666666666666666E-2</v>
      </c>
    </row>
    <row r="529" spans="1:20" x14ac:dyDescent="0.2">
      <c r="A529" s="8">
        <v>45065</v>
      </c>
      <c r="B529">
        <v>2023</v>
      </c>
      <c r="C529" t="s">
        <v>53</v>
      </c>
      <c r="D529">
        <v>19</v>
      </c>
      <c r="E529" t="s">
        <v>84</v>
      </c>
      <c r="F529" t="s">
        <v>110</v>
      </c>
      <c r="G529">
        <v>100</v>
      </c>
      <c r="H529" t="s">
        <v>20</v>
      </c>
      <c r="I529">
        <v>3</v>
      </c>
      <c r="J529" s="3" t="s">
        <v>35</v>
      </c>
      <c r="K529">
        <v>10</v>
      </c>
      <c r="L529">
        <v>1</v>
      </c>
      <c r="M529" s="3" t="str">
        <f>VLOOKUP(J529,[1]Species!$A$2:$K$183,3,FALSE)</f>
        <v>Scarus_taeniopterus</v>
      </c>
      <c r="N529" t="str">
        <f>VLOOKUP(J529,[1]Species!$A$2:$K$183,2,FALSE)</f>
        <v>parrotfish</v>
      </c>
      <c r="O529" t="str">
        <f>VLOOKUP(J529,[1]Species!$A$2:$K$183,5,FALSE)</f>
        <v>Scaridae</v>
      </c>
      <c r="P529" t="str">
        <f>VLOOKUP(J529,[1]Species!$A$2:$D$183,4,FALSE)</f>
        <v>Herbivore</v>
      </c>
      <c r="Q529">
        <f>VLOOKUP(J529,[1]Species!$A$2:$F$183,6,FALSE)</f>
        <v>1.4789999999999999E-2</v>
      </c>
      <c r="R529">
        <f>VLOOKUP(J529,[1]Species!$A$2:$G$174,7, FALSE)</f>
        <v>3.03</v>
      </c>
      <c r="S529">
        <f t="shared" si="16"/>
        <v>15.847770524464206</v>
      </c>
      <c r="T529">
        <f t="shared" si="17"/>
        <v>1.6666666666666666E-2</v>
      </c>
    </row>
    <row r="530" spans="1:20" x14ac:dyDescent="0.2">
      <c r="A530" s="8">
        <v>45065</v>
      </c>
      <c r="B530">
        <v>2023</v>
      </c>
      <c r="C530" t="s">
        <v>53</v>
      </c>
      <c r="D530">
        <v>19</v>
      </c>
      <c r="E530" t="s">
        <v>84</v>
      </c>
      <c r="F530" t="s">
        <v>110</v>
      </c>
      <c r="G530">
        <v>100</v>
      </c>
      <c r="H530" t="s">
        <v>20</v>
      </c>
      <c r="I530">
        <v>3</v>
      </c>
      <c r="J530" s="3" t="s">
        <v>37</v>
      </c>
      <c r="K530">
        <v>10</v>
      </c>
      <c r="L530">
        <v>2</v>
      </c>
      <c r="M530" s="3" t="str">
        <f>VLOOKUP(J530,[1]Species!$A$2:$K$183,3,FALSE)</f>
        <v>Melichthys_niger</v>
      </c>
      <c r="N530" t="str">
        <f>VLOOKUP(J530,[1]Species!$A$2:$K$183,2,FALSE)</f>
        <v>triggerfish</v>
      </c>
      <c r="O530" t="str">
        <f>VLOOKUP(J530,[1]Species!$A$2:$K$183,5,FALSE)</f>
        <v>Balistidae</v>
      </c>
      <c r="P530" t="str">
        <f>VLOOKUP(J530,[1]Species!$A$2:$D$183,4,FALSE)</f>
        <v>Planktivore</v>
      </c>
      <c r="Q530">
        <f>VLOOKUP(J530,[1]Species!$A$2:$F$183,6,FALSE)</f>
        <v>2.5700000000000001E-2</v>
      </c>
      <c r="R530">
        <f>VLOOKUP(J530,[1]Species!$A$2:$G$174,7, FALSE)</f>
        <v>2.94</v>
      </c>
      <c r="S530">
        <f t="shared" si="16"/>
        <v>44.767528523742563</v>
      </c>
      <c r="T530">
        <f t="shared" si="17"/>
        <v>3.3333333333333333E-2</v>
      </c>
    </row>
    <row r="531" spans="1:20" x14ac:dyDescent="0.2">
      <c r="A531" s="8">
        <v>45065</v>
      </c>
      <c r="B531">
        <v>2023</v>
      </c>
      <c r="C531" t="s">
        <v>53</v>
      </c>
      <c r="D531">
        <v>19</v>
      </c>
      <c r="E531" t="s">
        <v>84</v>
      </c>
      <c r="F531" t="s">
        <v>110</v>
      </c>
      <c r="G531">
        <v>100</v>
      </c>
      <c r="H531" t="s">
        <v>20</v>
      </c>
      <c r="I531">
        <v>3</v>
      </c>
      <c r="J531" s="3" t="s">
        <v>37</v>
      </c>
      <c r="K531">
        <v>20</v>
      </c>
      <c r="L531">
        <v>4</v>
      </c>
      <c r="M531" s="3" t="str">
        <f>VLOOKUP(J531,[1]Species!$A$2:$K$183,3,FALSE)</f>
        <v>Melichthys_niger</v>
      </c>
      <c r="N531" t="str">
        <f>VLOOKUP(J531,[1]Species!$A$2:$K$183,2,FALSE)</f>
        <v>triggerfish</v>
      </c>
      <c r="O531" t="str">
        <f>VLOOKUP(J531,[1]Species!$A$2:$K$183,5,FALSE)</f>
        <v>Balistidae</v>
      </c>
      <c r="P531" t="str">
        <f>VLOOKUP(J531,[1]Species!$A$2:$D$183,4,FALSE)</f>
        <v>Planktivore</v>
      </c>
      <c r="Q531">
        <f>VLOOKUP(J531,[1]Species!$A$2:$F$183,6,FALSE)</f>
        <v>2.5700000000000001E-2</v>
      </c>
      <c r="R531">
        <f>VLOOKUP(J531,[1]Species!$A$2:$G$174,7, FALSE)</f>
        <v>2.94</v>
      </c>
      <c r="S531">
        <f t="shared" si="16"/>
        <v>687.10214117914404</v>
      </c>
      <c r="T531">
        <f t="shared" si="17"/>
        <v>6.6666666666666666E-2</v>
      </c>
    </row>
    <row r="532" spans="1:20" x14ac:dyDescent="0.2">
      <c r="A532" s="8">
        <v>45065</v>
      </c>
      <c r="B532">
        <v>2023</v>
      </c>
      <c r="C532" t="s">
        <v>53</v>
      </c>
      <c r="D532">
        <v>19</v>
      </c>
      <c r="E532" t="s">
        <v>84</v>
      </c>
      <c r="F532" t="s">
        <v>110</v>
      </c>
      <c r="G532">
        <v>100</v>
      </c>
      <c r="H532" t="s">
        <v>20</v>
      </c>
      <c r="I532">
        <v>3</v>
      </c>
      <c r="J532" s="3" t="s">
        <v>24</v>
      </c>
      <c r="K532">
        <v>5</v>
      </c>
      <c r="L532">
        <v>17</v>
      </c>
      <c r="M532" s="3" t="str">
        <f>VLOOKUP(J532,[1]Species!$A$2:$K$183,3,FALSE)</f>
        <v>Thalassoma_bifasciatum</v>
      </c>
      <c r="N532" t="str">
        <f>VLOOKUP(J532,[1]Species!$A$2:$K$183,2,FALSE)</f>
        <v>wrasse</v>
      </c>
      <c r="O532" t="str">
        <f>VLOOKUP(J532,[1]Species!$A$2:$K$183,5,FALSE)</f>
        <v>Labridae</v>
      </c>
      <c r="P532" t="str">
        <f>VLOOKUP(J532,[1]Species!$A$2:$D$183,4,FALSE)</f>
        <v>Omnivore</v>
      </c>
      <c r="Q532">
        <f>VLOOKUP(J532,[1]Species!$A$2:$F$183,6,FALSE)</f>
        <v>1.0999999999999999E-2</v>
      </c>
      <c r="R532">
        <f>VLOOKUP(J532,[1]Species!$A$2:$G$174,7, FALSE)</f>
        <v>2.97</v>
      </c>
      <c r="S532">
        <f t="shared" si="16"/>
        <v>22.273195006144455</v>
      </c>
      <c r="T532">
        <f t="shared" si="17"/>
        <v>0.28333333333333333</v>
      </c>
    </row>
    <row r="533" spans="1:20" x14ac:dyDescent="0.2">
      <c r="A533" s="8">
        <v>45065</v>
      </c>
      <c r="B533">
        <v>2023</v>
      </c>
      <c r="C533" t="s">
        <v>53</v>
      </c>
      <c r="D533">
        <v>19</v>
      </c>
      <c r="E533" t="s">
        <v>84</v>
      </c>
      <c r="F533" t="s">
        <v>110</v>
      </c>
      <c r="G533">
        <v>100</v>
      </c>
      <c r="H533" t="s">
        <v>20</v>
      </c>
      <c r="I533">
        <v>3</v>
      </c>
      <c r="J533" s="3" t="s">
        <v>24</v>
      </c>
      <c r="K533">
        <v>10</v>
      </c>
      <c r="L533">
        <v>3</v>
      </c>
      <c r="M533" s="3" t="str">
        <f>VLOOKUP(J533,[1]Species!$A$2:$K$183,3,FALSE)</f>
        <v>Thalassoma_bifasciatum</v>
      </c>
      <c r="N533" t="str">
        <f>VLOOKUP(J533,[1]Species!$A$2:$K$183,2,FALSE)</f>
        <v>wrasse</v>
      </c>
      <c r="O533" t="str">
        <f>VLOOKUP(J533,[1]Species!$A$2:$K$183,5,FALSE)</f>
        <v>Labridae</v>
      </c>
      <c r="P533" t="str">
        <f>VLOOKUP(J533,[1]Species!$A$2:$D$183,4,FALSE)</f>
        <v>Omnivore</v>
      </c>
      <c r="Q533">
        <f>VLOOKUP(J533,[1]Species!$A$2:$F$183,6,FALSE)</f>
        <v>1.0999999999999999E-2</v>
      </c>
      <c r="R533">
        <f>VLOOKUP(J533,[1]Species!$A$2:$G$174,7, FALSE)</f>
        <v>2.97</v>
      </c>
      <c r="S533">
        <f t="shared" si="16"/>
        <v>30.797391926300733</v>
      </c>
      <c r="T533">
        <f t="shared" si="17"/>
        <v>0.05</v>
      </c>
    </row>
    <row r="534" spans="1:20" x14ac:dyDescent="0.2">
      <c r="A534" s="8">
        <v>45065</v>
      </c>
      <c r="B534">
        <v>2023</v>
      </c>
      <c r="C534" t="s">
        <v>53</v>
      </c>
      <c r="D534">
        <v>19</v>
      </c>
      <c r="E534" t="s">
        <v>84</v>
      </c>
      <c r="F534" t="s">
        <v>110</v>
      </c>
      <c r="G534">
        <v>100</v>
      </c>
      <c r="H534" t="s">
        <v>20</v>
      </c>
      <c r="I534">
        <v>3</v>
      </c>
      <c r="J534" s="3" t="s">
        <v>24</v>
      </c>
      <c r="K534">
        <v>20</v>
      </c>
      <c r="L534">
        <v>1</v>
      </c>
      <c r="M534" s="3" t="str">
        <f>VLOOKUP(J534,[1]Species!$A$2:$K$183,3,FALSE)</f>
        <v>Thalassoma_bifasciatum</v>
      </c>
      <c r="N534" t="str">
        <f>VLOOKUP(J534,[1]Species!$A$2:$K$183,2,FALSE)</f>
        <v>wrasse</v>
      </c>
      <c r="O534" t="str">
        <f>VLOOKUP(J534,[1]Species!$A$2:$K$183,5,FALSE)</f>
        <v>Labridae</v>
      </c>
      <c r="P534" t="str">
        <f>VLOOKUP(J534,[1]Species!$A$2:$D$183,4,FALSE)</f>
        <v>Omnivore</v>
      </c>
      <c r="Q534">
        <f>VLOOKUP(J534,[1]Species!$A$2:$F$183,6,FALSE)</f>
        <v>1.0999999999999999E-2</v>
      </c>
      <c r="R534">
        <f>VLOOKUP(J534,[1]Species!$A$2:$G$174,7, FALSE)</f>
        <v>2.97</v>
      </c>
      <c r="S534">
        <f t="shared" si="16"/>
        <v>80.436242040956444</v>
      </c>
      <c r="T534">
        <f t="shared" si="17"/>
        <v>1.6666666666666666E-2</v>
      </c>
    </row>
    <row r="535" spans="1:20" x14ac:dyDescent="0.2">
      <c r="A535" s="8">
        <v>45065</v>
      </c>
      <c r="B535">
        <v>2023</v>
      </c>
      <c r="C535" t="s">
        <v>53</v>
      </c>
      <c r="D535">
        <v>19</v>
      </c>
      <c r="E535" t="s">
        <v>84</v>
      </c>
      <c r="F535" t="s">
        <v>110</v>
      </c>
      <c r="G535">
        <v>100</v>
      </c>
      <c r="H535" t="s">
        <v>20</v>
      </c>
      <c r="I535">
        <v>3</v>
      </c>
      <c r="J535" s="3" t="s">
        <v>45</v>
      </c>
      <c r="K535">
        <v>5</v>
      </c>
      <c r="L535">
        <v>45</v>
      </c>
      <c r="M535" s="3" t="str">
        <f>VLOOKUP(J535,[1]Species!$A$2:$K$183,3,FALSE)</f>
        <v>Chromis_multilineata</v>
      </c>
      <c r="N535" t="str">
        <f>VLOOKUP(J535,[1]Species!$A$2:$K$183,2,FALSE)</f>
        <v>chromis</v>
      </c>
      <c r="O535" t="str">
        <f>VLOOKUP(J535,[1]Species!$A$2:$K$183,5,FALSE)</f>
        <v>Pomacentridae</v>
      </c>
      <c r="P535" t="str">
        <f>VLOOKUP(J535,[1]Species!$A$2:$D$183,4,FALSE)</f>
        <v>Planktivore</v>
      </c>
      <c r="Q535">
        <f>VLOOKUP(J535,[1]Species!$A$2:$F$183,6,FALSE)</f>
        <v>1.4789999999999999E-2</v>
      </c>
      <c r="R535">
        <f>VLOOKUP(J535,[1]Species!$A$2:$G$174,7, FALSE)</f>
        <v>2.99</v>
      </c>
      <c r="S535">
        <f t="shared" si="16"/>
        <v>81.865515472568646</v>
      </c>
      <c r="T535">
        <f t="shared" si="17"/>
        <v>0.75</v>
      </c>
    </row>
    <row r="536" spans="1:20" x14ac:dyDescent="0.2">
      <c r="A536" s="8">
        <v>45065</v>
      </c>
      <c r="B536">
        <v>2023</v>
      </c>
      <c r="C536" t="s">
        <v>53</v>
      </c>
      <c r="D536">
        <v>19</v>
      </c>
      <c r="E536" t="s">
        <v>84</v>
      </c>
      <c r="F536" t="s">
        <v>110</v>
      </c>
      <c r="G536">
        <v>100</v>
      </c>
      <c r="H536" t="s">
        <v>20</v>
      </c>
      <c r="I536">
        <v>3</v>
      </c>
      <c r="J536" s="3" t="s">
        <v>45</v>
      </c>
      <c r="K536">
        <v>10</v>
      </c>
      <c r="L536">
        <v>55</v>
      </c>
      <c r="M536" s="3" t="str">
        <f>VLOOKUP(J536,[1]Species!$A$2:$K$183,3,FALSE)</f>
        <v>Chromis_multilineata</v>
      </c>
      <c r="N536" t="str">
        <f>VLOOKUP(J536,[1]Species!$A$2:$K$183,2,FALSE)</f>
        <v>chromis</v>
      </c>
      <c r="O536" t="str">
        <f>VLOOKUP(J536,[1]Species!$A$2:$K$183,5,FALSE)</f>
        <v>Pomacentridae</v>
      </c>
      <c r="P536" t="str">
        <f>VLOOKUP(J536,[1]Species!$A$2:$D$183,4,FALSE)</f>
        <v>Planktivore</v>
      </c>
      <c r="Q536">
        <f>VLOOKUP(J536,[1]Species!$A$2:$F$183,6,FALSE)</f>
        <v>1.4789999999999999E-2</v>
      </c>
      <c r="R536">
        <f>VLOOKUP(J536,[1]Species!$A$2:$G$174,7, FALSE)</f>
        <v>2.99</v>
      </c>
      <c r="S536">
        <f t="shared" si="16"/>
        <v>794.93361738650469</v>
      </c>
      <c r="T536">
        <f t="shared" si="17"/>
        <v>0.91666666666666663</v>
      </c>
    </row>
    <row r="537" spans="1:20" x14ac:dyDescent="0.2">
      <c r="A537" s="8">
        <v>45065</v>
      </c>
      <c r="B537">
        <v>2023</v>
      </c>
      <c r="C537" t="s">
        <v>53</v>
      </c>
      <c r="D537">
        <v>19</v>
      </c>
      <c r="E537" t="s">
        <v>84</v>
      </c>
      <c r="F537" t="s">
        <v>110</v>
      </c>
      <c r="G537">
        <v>100</v>
      </c>
      <c r="H537" t="s">
        <v>20</v>
      </c>
      <c r="I537">
        <v>3</v>
      </c>
      <c r="J537" s="3" t="s">
        <v>32</v>
      </c>
      <c r="K537">
        <v>20</v>
      </c>
      <c r="L537">
        <v>1</v>
      </c>
      <c r="M537" s="3" t="str">
        <f>VLOOKUP(J537,[1]Species!$A$2:$K$183,3,FALSE)</f>
        <v>Sparisoma_aurofrenatum</v>
      </c>
      <c r="N537" t="str">
        <f>VLOOKUP(J537,[1]Species!$A$2:$K$183,2,FALSE)</f>
        <v>parrotfish</v>
      </c>
      <c r="O537" t="str">
        <f>VLOOKUP(J537,[1]Species!$A$2:$K$183,5,FALSE)</f>
        <v>Scaridae</v>
      </c>
      <c r="P537" t="str">
        <f>VLOOKUP(J537,[1]Species!$A$2:$D$183,4,FALSE)</f>
        <v>Herbivore</v>
      </c>
      <c r="Q537">
        <f>VLOOKUP(J537,[1]Species!$A$2:$F$183,6,FALSE)</f>
        <v>1.17E-2</v>
      </c>
      <c r="R537">
        <f>VLOOKUP(J537,[1]Species!$A$2:$G$174,7, FALSE)</f>
        <v>3.15</v>
      </c>
      <c r="S537">
        <f t="shared" si="16"/>
        <v>146.70007912526424</v>
      </c>
      <c r="T537">
        <f t="shared" si="17"/>
        <v>1.6666666666666666E-2</v>
      </c>
    </row>
    <row r="538" spans="1:20" x14ac:dyDescent="0.2">
      <c r="A538" s="8">
        <v>45065</v>
      </c>
      <c r="B538">
        <v>2023</v>
      </c>
      <c r="C538" t="s">
        <v>53</v>
      </c>
      <c r="D538">
        <v>19</v>
      </c>
      <c r="E538" t="s">
        <v>84</v>
      </c>
      <c r="F538" t="s">
        <v>110</v>
      </c>
      <c r="G538">
        <v>100</v>
      </c>
      <c r="H538" t="s">
        <v>20</v>
      </c>
      <c r="I538">
        <v>3</v>
      </c>
      <c r="J538" s="3" t="s">
        <v>55</v>
      </c>
      <c r="K538">
        <v>20</v>
      </c>
      <c r="L538">
        <v>2</v>
      </c>
      <c r="M538" s="3" t="str">
        <f>VLOOKUP(J538,[1]Species!$A$2:$K$183,3,FALSE)</f>
        <v>Clepticus_parrae</v>
      </c>
      <c r="N538" t="str">
        <f>VLOOKUP(J538,[1]Species!$A$2:$K$183,2,FALSE)</f>
        <v>wrasse</v>
      </c>
      <c r="O538" t="str">
        <f>VLOOKUP(J538,[1]Species!$A$2:$K$183,5,FALSE)</f>
        <v>Labridae</v>
      </c>
      <c r="P538" t="str">
        <f>VLOOKUP(J538,[1]Species!$A$2:$D$183,4,FALSE)</f>
        <v>Omnivore</v>
      </c>
      <c r="Q538">
        <f>VLOOKUP(J538,[1]Species!$A$2:$F$183,6,FALSE)</f>
        <v>9.5499999999999995E-3</v>
      </c>
      <c r="R538">
        <f>VLOOKUP(J538,[1]Species!$A$2:$G$174,7, FALSE)</f>
        <v>3.07</v>
      </c>
      <c r="S538">
        <f t="shared" si="16"/>
        <v>188.44970152710607</v>
      </c>
      <c r="T538">
        <f t="shared" si="17"/>
        <v>3.3333333333333333E-2</v>
      </c>
    </row>
    <row r="539" spans="1:20" x14ac:dyDescent="0.2">
      <c r="A539" s="8">
        <v>45065</v>
      </c>
      <c r="B539">
        <v>2023</v>
      </c>
      <c r="C539" t="s">
        <v>53</v>
      </c>
      <c r="D539">
        <v>19</v>
      </c>
      <c r="E539" t="s">
        <v>84</v>
      </c>
      <c r="F539" t="s">
        <v>110</v>
      </c>
      <c r="G539">
        <v>100</v>
      </c>
      <c r="H539" t="s">
        <v>20</v>
      </c>
      <c r="I539">
        <v>3</v>
      </c>
      <c r="J539" s="3" t="s">
        <v>76</v>
      </c>
      <c r="K539">
        <v>30</v>
      </c>
      <c r="L539">
        <v>1</v>
      </c>
      <c r="M539" s="3" t="str">
        <f>VLOOKUP(J539,[1]Species!$A$2:$K$183,3,FALSE)</f>
        <v>Scarus_taeniopterus</v>
      </c>
      <c r="N539" t="str">
        <f>VLOOKUP(J539,[1]Species!$A$2:$K$183,2,FALSE)</f>
        <v>parrotfish</v>
      </c>
      <c r="O539" t="str">
        <f>VLOOKUP(J539,[1]Species!$A$2:$K$183,5,FALSE)</f>
        <v>Scaridae</v>
      </c>
      <c r="P539" t="str">
        <f>VLOOKUP(J539,[1]Species!$A$2:$D$183,4,FALSE)</f>
        <v>Herbivore</v>
      </c>
      <c r="Q539">
        <f>VLOOKUP(J539,[1]Species!$A$2:$F$183,6,FALSE)</f>
        <v>1.4789999999999999E-2</v>
      </c>
      <c r="R539">
        <f>VLOOKUP(J539,[1]Species!$A$2:$G$174,7, FALSE)</f>
        <v>3.03</v>
      </c>
      <c r="S539">
        <f t="shared" si="16"/>
        <v>442.22732692655779</v>
      </c>
      <c r="T539">
        <f t="shared" si="17"/>
        <v>1.6666666666666666E-2</v>
      </c>
    </row>
    <row r="540" spans="1:20" x14ac:dyDescent="0.2">
      <c r="A540" s="8">
        <v>45065</v>
      </c>
      <c r="B540">
        <v>2023</v>
      </c>
      <c r="C540" t="s">
        <v>53</v>
      </c>
      <c r="D540">
        <v>19</v>
      </c>
      <c r="E540" t="s">
        <v>84</v>
      </c>
      <c r="F540" t="s">
        <v>110</v>
      </c>
      <c r="G540">
        <v>100</v>
      </c>
      <c r="H540" t="s">
        <v>20</v>
      </c>
      <c r="I540">
        <v>3</v>
      </c>
      <c r="J540" s="3" t="s">
        <v>49</v>
      </c>
      <c r="K540">
        <v>10</v>
      </c>
      <c r="L540">
        <v>1</v>
      </c>
      <c r="M540" s="3" t="str">
        <f>VLOOKUP(J540,[1]Species!$A$2:$K$183,3,FALSE)</f>
        <v>Holocanthus_tricolor</v>
      </c>
      <c r="N540" t="str">
        <f>VLOOKUP(J540,[1]Species!$A$2:$K$183,2,FALSE)</f>
        <v>angelfish</v>
      </c>
      <c r="O540" t="str">
        <f>VLOOKUP(J540,[1]Species!$A$2:$K$183,5,FALSE)</f>
        <v>Pomacanthidae</v>
      </c>
      <c r="P540" t="str">
        <f>VLOOKUP(J540,[1]Species!$A$2:$D$183,4,FALSE)</f>
        <v>Invertivore</v>
      </c>
      <c r="Q540">
        <f>VLOOKUP(J540,[1]Species!$A$2:$F$183,6,FALSE)</f>
        <v>3.3099999999999997E-2</v>
      </c>
      <c r="R540">
        <f>VLOOKUP(J540,[1]Species!$A$2:$G$174,7, FALSE)</f>
        <v>2.95</v>
      </c>
      <c r="S540">
        <f t="shared" si="16"/>
        <v>29.50040605222701</v>
      </c>
      <c r="T540">
        <f t="shared" si="17"/>
        <v>1.6666666666666666E-2</v>
      </c>
    </row>
    <row r="541" spans="1:20" x14ac:dyDescent="0.2">
      <c r="A541" s="8">
        <v>45065</v>
      </c>
      <c r="B541">
        <v>2023</v>
      </c>
      <c r="C541" t="s">
        <v>53</v>
      </c>
      <c r="D541">
        <v>19</v>
      </c>
      <c r="E541" t="s">
        <v>84</v>
      </c>
      <c r="F541" t="s">
        <v>110</v>
      </c>
      <c r="G541">
        <v>100</v>
      </c>
      <c r="H541" t="s">
        <v>20</v>
      </c>
      <c r="I541">
        <v>3</v>
      </c>
      <c r="J541" s="3" t="s">
        <v>68</v>
      </c>
      <c r="K541">
        <v>45</v>
      </c>
      <c r="L541">
        <v>1</v>
      </c>
      <c r="M541" s="3" t="str">
        <f>VLOOKUP(J541,[1]Species!$A$2:$K$183,3,FALSE)</f>
        <v>Caranx_lugubris</v>
      </c>
      <c r="N541" t="str">
        <f>VLOOKUP(J541,[1]Species!$A$2:$K$183,2,FALSE)</f>
        <v>jack</v>
      </c>
      <c r="O541" t="str">
        <f>VLOOKUP(J541,[1]Species!$A$2:$K$183,5,FALSE)</f>
        <v>Carangidae</v>
      </c>
      <c r="P541" t="str">
        <f>VLOOKUP(J541,[1]Species!$A$2:$D$183,4,FALSE)</f>
        <v>Macrocarnivore</v>
      </c>
      <c r="Q541">
        <f>VLOOKUP(J541,[1]Species!$A$2:$F$183,6,FALSE)</f>
        <v>2.4E-2</v>
      </c>
      <c r="R541">
        <f>VLOOKUP(J541,[1]Species!$A$2:$G$174,7, FALSE)</f>
        <v>2.92</v>
      </c>
      <c r="S541">
        <f t="shared" si="16"/>
        <v>1612.8418424100278</v>
      </c>
      <c r="T541">
        <f t="shared" si="17"/>
        <v>1.6666666666666666E-2</v>
      </c>
    </row>
    <row r="542" spans="1:20" x14ac:dyDescent="0.2">
      <c r="A542" s="8">
        <v>45065</v>
      </c>
      <c r="B542">
        <v>2023</v>
      </c>
      <c r="C542" t="s">
        <v>53</v>
      </c>
      <c r="D542">
        <v>19</v>
      </c>
      <c r="E542" t="s">
        <v>84</v>
      </c>
      <c r="F542" t="s">
        <v>110</v>
      </c>
      <c r="G542">
        <v>100</v>
      </c>
      <c r="H542" t="s">
        <v>20</v>
      </c>
      <c r="I542">
        <v>3</v>
      </c>
      <c r="J542" s="3" t="s">
        <v>68</v>
      </c>
      <c r="K542">
        <v>50</v>
      </c>
      <c r="L542">
        <v>1</v>
      </c>
      <c r="M542" s="3" t="str">
        <f>VLOOKUP(J542,[1]Species!$A$2:$K$183,3,FALSE)</f>
        <v>Caranx_lugubris</v>
      </c>
      <c r="N542" t="str">
        <f>VLOOKUP(J542,[1]Species!$A$2:$K$183,2,FALSE)</f>
        <v>jack</v>
      </c>
      <c r="O542" t="str">
        <f>VLOOKUP(J542,[1]Species!$A$2:$K$183,5,FALSE)</f>
        <v>Carangidae</v>
      </c>
      <c r="P542" t="str">
        <f>VLOOKUP(J542,[1]Species!$A$2:$D$183,4,FALSE)</f>
        <v>Macrocarnivore</v>
      </c>
      <c r="Q542">
        <f>VLOOKUP(J542,[1]Species!$A$2:$F$183,6,FALSE)</f>
        <v>2.4E-2</v>
      </c>
      <c r="R542">
        <f>VLOOKUP(J542,[1]Species!$A$2:$G$174,7, FALSE)</f>
        <v>2.92</v>
      </c>
      <c r="S542">
        <f t="shared" si="16"/>
        <v>2193.8334518412335</v>
      </c>
      <c r="T542">
        <f t="shared" si="17"/>
        <v>1.6666666666666666E-2</v>
      </c>
    </row>
    <row r="543" spans="1:20" x14ac:dyDescent="0.2">
      <c r="A543" s="8">
        <v>45065</v>
      </c>
      <c r="B543">
        <v>2023</v>
      </c>
      <c r="C543" t="s">
        <v>53</v>
      </c>
      <c r="D543">
        <v>19</v>
      </c>
      <c r="E543" t="s">
        <v>84</v>
      </c>
      <c r="F543" t="s">
        <v>110</v>
      </c>
      <c r="G543">
        <v>100</v>
      </c>
      <c r="H543" t="s">
        <v>20</v>
      </c>
      <c r="I543">
        <v>3</v>
      </c>
      <c r="J543" s="3" t="s">
        <v>43</v>
      </c>
      <c r="K543">
        <v>20</v>
      </c>
      <c r="L543">
        <v>1</v>
      </c>
      <c r="M543" s="3" t="str">
        <f>VLOOKUP(J543,[1]Species!$A$2:$K$183,3,FALSE)</f>
        <v>Lactophrys_triqueter</v>
      </c>
      <c r="N543" t="str">
        <f>VLOOKUP(J543,[1]Species!$A$2:$K$183,2,FALSE)</f>
        <v>boxfish</v>
      </c>
      <c r="O543" t="str">
        <f>VLOOKUP(J543,[1]Species!$A$2:$K$183,5,FALSE)</f>
        <v>Ostraciidae</v>
      </c>
      <c r="P543" t="str">
        <f>VLOOKUP(J543,[1]Species!$A$2:$D$183,4,FALSE)</f>
        <v>Invertivore</v>
      </c>
      <c r="Q543">
        <f>VLOOKUP(J543,[1]Species!$A$2:$F$183,6,FALSE)</f>
        <v>5.0119999999999998E-2</v>
      </c>
      <c r="R543">
        <f>VLOOKUP(J543,[1]Species!$A$2:$G$174,7, FALSE)</f>
        <v>2.77</v>
      </c>
      <c r="S543">
        <f t="shared" si="16"/>
        <v>201.30944444144259</v>
      </c>
      <c r="T543">
        <f t="shared" si="17"/>
        <v>1.6666666666666666E-2</v>
      </c>
    </row>
    <row r="544" spans="1:20" x14ac:dyDescent="0.2">
      <c r="A544" s="8">
        <v>45065</v>
      </c>
      <c r="B544">
        <v>2023</v>
      </c>
      <c r="C544" t="s">
        <v>53</v>
      </c>
      <c r="D544">
        <v>19</v>
      </c>
      <c r="E544" t="s">
        <v>84</v>
      </c>
      <c r="F544" t="s">
        <v>110</v>
      </c>
      <c r="G544">
        <v>108</v>
      </c>
      <c r="H544" t="s">
        <v>20</v>
      </c>
      <c r="I544">
        <v>4</v>
      </c>
      <c r="J544" s="3" t="s">
        <v>87</v>
      </c>
      <c r="K544">
        <v>30</v>
      </c>
      <c r="L544">
        <v>1</v>
      </c>
      <c r="M544" s="3" t="str">
        <f>VLOOKUP(J544,[1]Species!$A$2:$K$183,3,FALSE)</f>
        <v>Pomacanthus_arcuatus</v>
      </c>
      <c r="N544" t="str">
        <f>VLOOKUP(J544,[1]Species!$A$2:$K$183,2,FALSE)</f>
        <v>angelfish</v>
      </c>
      <c r="O544" t="str">
        <f>VLOOKUP(J544,[1]Species!$A$2:$K$183,5,FALSE)</f>
        <v>Pomacanthidae</v>
      </c>
      <c r="P544" t="str">
        <f>VLOOKUP(J544,[1]Species!$A$2:$D$183,4,FALSE)</f>
        <v>Omnivore</v>
      </c>
      <c r="Q544">
        <f>VLOOKUP(J544,[1]Species!$A$2:$F$183,6,FALSE)</f>
        <v>3.5479999999999998E-2</v>
      </c>
      <c r="R544">
        <f>VLOOKUP(J544,[1]Species!$A$2:$G$174,7, FALSE)</f>
        <v>2.9</v>
      </c>
      <c r="S544">
        <f t="shared" si="16"/>
        <v>681.7658601122796</v>
      </c>
      <c r="T544">
        <f t="shared" si="17"/>
        <v>1.6666666666666666E-2</v>
      </c>
    </row>
    <row r="545" spans="1:20" x14ac:dyDescent="0.2">
      <c r="A545" s="8">
        <v>45065</v>
      </c>
      <c r="B545">
        <v>2023</v>
      </c>
      <c r="C545" t="s">
        <v>53</v>
      </c>
      <c r="D545">
        <v>19</v>
      </c>
      <c r="E545" t="s">
        <v>84</v>
      </c>
      <c r="F545" t="s">
        <v>110</v>
      </c>
      <c r="G545">
        <v>108</v>
      </c>
      <c r="H545" t="s">
        <v>20</v>
      </c>
      <c r="I545">
        <v>4</v>
      </c>
      <c r="J545" s="3" t="s">
        <v>88</v>
      </c>
      <c r="K545">
        <v>40</v>
      </c>
      <c r="L545">
        <v>1</v>
      </c>
      <c r="M545" s="3" t="str">
        <f>VLOOKUP(J545,[1]Species!$A$2:$K$183,3,FALSE)</f>
        <v>Mycteroperca_interstitialis</v>
      </c>
      <c r="N545" t="str">
        <f>VLOOKUP(J545,[1]Species!$A$2:$K$183,2,FALSE)</f>
        <v>grouper</v>
      </c>
      <c r="O545" t="str">
        <f>VLOOKUP(J545,[1]Species!$A$2:$K$183,5,FALSE)</f>
        <v>Serranidae</v>
      </c>
      <c r="P545" t="str">
        <f>VLOOKUP(J545,[1]Species!$A$2:$D$183,4,FALSE)</f>
        <v>Macrocarnivore</v>
      </c>
      <c r="Q545">
        <f>VLOOKUP(J545,[1]Species!$A$2:$F$183,6,FALSE)</f>
        <v>4.1000000000000003E-3</v>
      </c>
      <c r="R545">
        <f>VLOOKUP(J545,[1]Species!$A$2:$G$174,7, FALSE)</f>
        <v>3.26</v>
      </c>
      <c r="S545">
        <f t="shared" si="16"/>
        <v>684.69858199635416</v>
      </c>
      <c r="T545">
        <f t="shared" si="17"/>
        <v>1.6666666666666666E-2</v>
      </c>
    </row>
    <row r="546" spans="1:20" x14ac:dyDescent="0.2">
      <c r="A546" s="8">
        <v>45065</v>
      </c>
      <c r="B546">
        <v>2023</v>
      </c>
      <c r="C546" t="s">
        <v>53</v>
      </c>
      <c r="D546">
        <v>19</v>
      </c>
      <c r="E546" t="s">
        <v>84</v>
      </c>
      <c r="F546" t="s">
        <v>110</v>
      </c>
      <c r="G546">
        <v>108</v>
      </c>
      <c r="H546" t="s">
        <v>20</v>
      </c>
      <c r="I546">
        <v>4</v>
      </c>
      <c r="J546" s="3" t="s">
        <v>58</v>
      </c>
      <c r="K546">
        <v>30</v>
      </c>
      <c r="L546">
        <v>15</v>
      </c>
      <c r="M546" s="3" t="str">
        <f>VLOOKUP(J546,[1]Species!$A$2:$K$183,3,FALSE)</f>
        <v>Lutjanus_apodus</v>
      </c>
      <c r="N546" t="str">
        <f>VLOOKUP(J546,[1]Species!$A$2:$K$183,2,FALSE)</f>
        <v>snapper</v>
      </c>
      <c r="O546" t="str">
        <f>VLOOKUP(J546,[1]Species!$A$2:$K$183,5,FALSE)</f>
        <v>Lutjanidae</v>
      </c>
      <c r="P546" t="str">
        <f>VLOOKUP(J546,[1]Species!$A$2:$D$183,4,FALSE)</f>
        <v>Macrocarnivore</v>
      </c>
      <c r="Q546">
        <f>VLOOKUP(J546,[1]Species!$A$2:$F$183,6,FALSE)</f>
        <v>1.8200000000000001E-2</v>
      </c>
      <c r="R546">
        <f>VLOOKUP(J546,[1]Species!$A$2:$G$174,7, FALSE)</f>
        <v>3</v>
      </c>
      <c r="S546">
        <f t="shared" si="16"/>
        <v>7371.0000000000009</v>
      </c>
      <c r="T546">
        <f t="shared" si="17"/>
        <v>0.25</v>
      </c>
    </row>
    <row r="547" spans="1:20" x14ac:dyDescent="0.2">
      <c r="A547" s="8">
        <v>45065</v>
      </c>
      <c r="B547">
        <v>2023</v>
      </c>
      <c r="C547" t="s">
        <v>53</v>
      </c>
      <c r="D547">
        <v>19</v>
      </c>
      <c r="E547" t="s">
        <v>84</v>
      </c>
      <c r="F547" t="s">
        <v>110</v>
      </c>
      <c r="G547">
        <v>108</v>
      </c>
      <c r="H547" t="s">
        <v>20</v>
      </c>
      <c r="I547">
        <v>4</v>
      </c>
      <c r="J547" s="3" t="s">
        <v>37</v>
      </c>
      <c r="K547">
        <v>30</v>
      </c>
      <c r="L547">
        <v>14</v>
      </c>
      <c r="M547" s="3" t="str">
        <f>VLOOKUP(J547,[1]Species!$A$2:$K$183,3,FALSE)</f>
        <v>Melichthys_niger</v>
      </c>
      <c r="N547" t="str">
        <f>VLOOKUP(J547,[1]Species!$A$2:$K$183,2,FALSE)</f>
        <v>triggerfish</v>
      </c>
      <c r="O547" t="str">
        <f>VLOOKUP(J547,[1]Species!$A$2:$K$183,5,FALSE)</f>
        <v>Balistidae</v>
      </c>
      <c r="P547" t="str">
        <f>VLOOKUP(J547,[1]Species!$A$2:$D$183,4,FALSE)</f>
        <v>Planktivore</v>
      </c>
      <c r="Q547">
        <f>VLOOKUP(J547,[1]Species!$A$2:$F$183,6,FALSE)</f>
        <v>2.5700000000000001E-2</v>
      </c>
      <c r="R547">
        <f>VLOOKUP(J547,[1]Species!$A$2:$G$174,7, FALSE)</f>
        <v>2.94</v>
      </c>
      <c r="S547">
        <f t="shared" si="16"/>
        <v>7921.3216399767143</v>
      </c>
      <c r="T547">
        <f t="shared" si="17"/>
        <v>0.23333333333333334</v>
      </c>
    </row>
    <row r="548" spans="1:20" x14ac:dyDescent="0.2">
      <c r="A548" s="8">
        <v>45065</v>
      </c>
      <c r="B548">
        <v>2023</v>
      </c>
      <c r="C548" t="s">
        <v>53</v>
      </c>
      <c r="D548">
        <v>19</v>
      </c>
      <c r="E548" t="s">
        <v>84</v>
      </c>
      <c r="F548" t="s">
        <v>110</v>
      </c>
      <c r="G548">
        <v>108</v>
      </c>
      <c r="H548" t="s">
        <v>20</v>
      </c>
      <c r="I548">
        <v>4</v>
      </c>
      <c r="J548" s="3" t="s">
        <v>21</v>
      </c>
      <c r="K548">
        <v>5</v>
      </c>
      <c r="L548">
        <v>27</v>
      </c>
      <c r="M548" s="3" t="str">
        <f>VLOOKUP(J548,[1]Species!$A$2:$K$183,3,FALSE)</f>
        <v>Stegastes_partitus</v>
      </c>
      <c r="N548" t="str">
        <f>VLOOKUP(J548,[1]Species!$A$2:$K$183,2,FALSE)</f>
        <v>damselfish</v>
      </c>
      <c r="O548" t="str">
        <f>VLOOKUP(J548,[1]Species!$A$2:$K$183,5,FALSE)</f>
        <v>Pomacentridae</v>
      </c>
      <c r="P548" t="str">
        <f>VLOOKUP(J548,[1]Species!$A$2:$D$183,4,FALSE)</f>
        <v>Omnivore</v>
      </c>
      <c r="Q548">
        <f>VLOOKUP(J548,[1]Species!$A$2:$F$183,6,FALSE)</f>
        <v>1.4789999999999999E-2</v>
      </c>
      <c r="R548">
        <f>VLOOKUP(J548,[1]Species!$A$2:$G$174,7, FALSE)</f>
        <v>3.01</v>
      </c>
      <c r="S548">
        <f t="shared" si="16"/>
        <v>50.726120753847596</v>
      </c>
      <c r="T548">
        <f t="shared" si="17"/>
        <v>0.45</v>
      </c>
    </row>
    <row r="549" spans="1:20" x14ac:dyDescent="0.2">
      <c r="A549" s="8">
        <v>45065</v>
      </c>
      <c r="B549">
        <v>2023</v>
      </c>
      <c r="C549" t="s">
        <v>53</v>
      </c>
      <c r="D549">
        <v>19</v>
      </c>
      <c r="E549" t="s">
        <v>84</v>
      </c>
      <c r="F549" t="s">
        <v>110</v>
      </c>
      <c r="G549">
        <v>108</v>
      </c>
      <c r="H549" t="s">
        <v>20</v>
      </c>
      <c r="I549">
        <v>4</v>
      </c>
      <c r="J549" s="3" t="s">
        <v>21</v>
      </c>
      <c r="K549">
        <v>10</v>
      </c>
      <c r="L549">
        <v>30</v>
      </c>
      <c r="M549" s="3" t="str">
        <f>VLOOKUP(J549,[1]Species!$A$2:$K$183,3,FALSE)</f>
        <v>Stegastes_partitus</v>
      </c>
      <c r="N549" t="str">
        <f>VLOOKUP(J549,[1]Species!$A$2:$K$183,2,FALSE)</f>
        <v>damselfish</v>
      </c>
      <c r="O549" t="str">
        <f>VLOOKUP(J549,[1]Species!$A$2:$K$183,5,FALSE)</f>
        <v>Pomacentridae</v>
      </c>
      <c r="P549" t="str">
        <f>VLOOKUP(J549,[1]Species!$A$2:$D$183,4,FALSE)</f>
        <v>Omnivore</v>
      </c>
      <c r="Q549">
        <f>VLOOKUP(J549,[1]Species!$A$2:$F$183,6,FALSE)</f>
        <v>1.4789999999999999E-2</v>
      </c>
      <c r="R549">
        <f>VLOOKUP(J549,[1]Species!$A$2:$G$174,7, FALSE)</f>
        <v>3.01</v>
      </c>
      <c r="S549">
        <f t="shared" si="16"/>
        <v>454.03510067497086</v>
      </c>
      <c r="T549">
        <f t="shared" si="17"/>
        <v>0.5</v>
      </c>
    </row>
    <row r="550" spans="1:20" x14ac:dyDescent="0.2">
      <c r="A550" s="8">
        <v>45065</v>
      </c>
      <c r="B550">
        <v>2023</v>
      </c>
      <c r="C550" t="s">
        <v>53</v>
      </c>
      <c r="D550">
        <v>19</v>
      </c>
      <c r="E550" t="s">
        <v>84</v>
      </c>
      <c r="F550" t="s">
        <v>110</v>
      </c>
      <c r="G550">
        <v>108</v>
      </c>
      <c r="H550" t="s">
        <v>20</v>
      </c>
      <c r="I550">
        <v>4</v>
      </c>
      <c r="J550" s="3" t="s">
        <v>25</v>
      </c>
      <c r="K550">
        <v>5</v>
      </c>
      <c r="L550">
        <v>46</v>
      </c>
      <c r="M550" s="3" t="str">
        <f>VLOOKUP(J550,[1]Species!$A$2:$K$183,3,FALSE)</f>
        <v>Chromis_cyanea</v>
      </c>
      <c r="N550" t="str">
        <f>VLOOKUP(J550,[1]Species!$A$2:$K$183,2,FALSE)</f>
        <v>chromis</v>
      </c>
      <c r="O550" t="str">
        <f>VLOOKUP(J550,[1]Species!$A$2:$K$183,5,FALSE)</f>
        <v>Pomacentridae</v>
      </c>
      <c r="P550" t="str">
        <f>VLOOKUP(J550,[1]Species!$A$2:$D$183,4,FALSE)</f>
        <v>Planktivore</v>
      </c>
      <c r="Q550">
        <f>VLOOKUP(J550,[1]Species!$A$2:$F$183,6,FALSE)</f>
        <v>1.4789999999999999E-2</v>
      </c>
      <c r="R550">
        <f>VLOOKUP(J550,[1]Species!$A$2:$G$174,7, FALSE)</f>
        <v>2.99</v>
      </c>
      <c r="S550">
        <f t="shared" si="16"/>
        <v>83.684749149736831</v>
      </c>
      <c r="T550">
        <f t="shared" si="17"/>
        <v>0.76666666666666672</v>
      </c>
    </row>
    <row r="551" spans="1:20" x14ac:dyDescent="0.2">
      <c r="A551" s="8">
        <v>45065</v>
      </c>
      <c r="B551">
        <v>2023</v>
      </c>
      <c r="C551" t="s">
        <v>53</v>
      </c>
      <c r="D551">
        <v>19</v>
      </c>
      <c r="E551" t="s">
        <v>84</v>
      </c>
      <c r="F551" t="s">
        <v>110</v>
      </c>
      <c r="G551">
        <v>108</v>
      </c>
      <c r="H551" t="s">
        <v>20</v>
      </c>
      <c r="I551">
        <v>4</v>
      </c>
      <c r="J551" s="3" t="s">
        <v>25</v>
      </c>
      <c r="K551">
        <v>10</v>
      </c>
      <c r="L551">
        <v>40</v>
      </c>
      <c r="M551" s="3" t="str">
        <f>VLOOKUP(J551,[1]Species!$A$2:$K$183,3,FALSE)</f>
        <v>Chromis_cyanea</v>
      </c>
      <c r="N551" t="str">
        <f>VLOOKUP(J551,[1]Species!$A$2:$K$183,2,FALSE)</f>
        <v>chromis</v>
      </c>
      <c r="O551" t="str">
        <f>VLOOKUP(J551,[1]Species!$A$2:$K$183,5,FALSE)</f>
        <v>Pomacentridae</v>
      </c>
      <c r="P551" t="str">
        <f>VLOOKUP(J551,[1]Species!$A$2:$D$183,4,FALSE)</f>
        <v>Planktivore</v>
      </c>
      <c r="Q551">
        <f>VLOOKUP(J551,[1]Species!$A$2:$F$183,6,FALSE)</f>
        <v>1.4789999999999999E-2</v>
      </c>
      <c r="R551">
        <f>VLOOKUP(J551,[1]Species!$A$2:$G$174,7, FALSE)</f>
        <v>2.99</v>
      </c>
      <c r="S551">
        <f t="shared" si="16"/>
        <v>578.13353991745794</v>
      </c>
      <c r="T551">
        <f t="shared" si="17"/>
        <v>0.66666666666666663</v>
      </c>
    </row>
    <row r="552" spans="1:20" x14ac:dyDescent="0.2">
      <c r="A552" s="8">
        <v>45065</v>
      </c>
      <c r="B552">
        <v>2023</v>
      </c>
      <c r="C552" t="s">
        <v>53</v>
      </c>
      <c r="D552">
        <v>19</v>
      </c>
      <c r="E552" t="s">
        <v>84</v>
      </c>
      <c r="F552" t="s">
        <v>110</v>
      </c>
      <c r="G552">
        <v>108</v>
      </c>
      <c r="H552" t="s">
        <v>20</v>
      </c>
      <c r="I552">
        <v>4</v>
      </c>
      <c r="J552" s="3" t="s">
        <v>33</v>
      </c>
      <c r="K552">
        <v>10</v>
      </c>
      <c r="L552">
        <v>1</v>
      </c>
      <c r="M552" s="3" t="str">
        <f>VLOOKUP(J552,[1]Species!$A$2:$K$183,3,FALSE)</f>
        <v>Holocentrus_adscensionis</v>
      </c>
      <c r="N552" t="str">
        <f>VLOOKUP(J552,[1]Species!$A$2:$K$183,2,FALSE)</f>
        <v>squirrelfish</v>
      </c>
      <c r="O552" t="str">
        <f>VLOOKUP(J552,[1]Species!$A$2:$K$183,5,FALSE)</f>
        <v>Holocentridae</v>
      </c>
      <c r="P552" t="str">
        <f>VLOOKUP(J552,[1]Species!$A$2:$D$183,4,FALSE)</f>
        <v>Invertivore</v>
      </c>
      <c r="Q552">
        <f>VLOOKUP(J552,[1]Species!$A$2:$F$183,6,FALSE)</f>
        <v>2.29E-2</v>
      </c>
      <c r="R552">
        <f>VLOOKUP(J552,[1]Species!$A$2:$G$174,7, FALSE)</f>
        <v>2.86</v>
      </c>
      <c r="S552">
        <f t="shared" si="16"/>
        <v>16.589583485717277</v>
      </c>
      <c r="T552">
        <f t="shared" si="17"/>
        <v>1.6666666666666666E-2</v>
      </c>
    </row>
    <row r="553" spans="1:20" x14ac:dyDescent="0.2">
      <c r="A553" s="8">
        <v>45065</v>
      </c>
      <c r="B553">
        <v>2023</v>
      </c>
      <c r="C553" t="s">
        <v>53</v>
      </c>
      <c r="D553">
        <v>19</v>
      </c>
      <c r="E553" t="s">
        <v>84</v>
      </c>
      <c r="F553" t="s">
        <v>110</v>
      </c>
      <c r="G553">
        <v>108</v>
      </c>
      <c r="H553" t="s">
        <v>20</v>
      </c>
      <c r="I553">
        <v>4</v>
      </c>
      <c r="J553" s="3" t="s">
        <v>33</v>
      </c>
      <c r="K553">
        <v>30</v>
      </c>
      <c r="L553">
        <v>2</v>
      </c>
      <c r="M553" s="3" t="str">
        <f>VLOOKUP(J553,[1]Species!$A$2:$K$183,3,FALSE)</f>
        <v>Holocentrus_adscensionis</v>
      </c>
      <c r="N553" t="str">
        <f>VLOOKUP(J553,[1]Species!$A$2:$K$183,2,FALSE)</f>
        <v>squirrelfish</v>
      </c>
      <c r="O553" t="str">
        <f>VLOOKUP(J553,[1]Species!$A$2:$K$183,5,FALSE)</f>
        <v>Holocentridae</v>
      </c>
      <c r="P553" t="str">
        <f>VLOOKUP(J553,[1]Species!$A$2:$D$183,4,FALSE)</f>
        <v>Invertivore</v>
      </c>
      <c r="Q553">
        <f>VLOOKUP(J553,[1]Species!$A$2:$F$183,6,FALSE)</f>
        <v>2.29E-2</v>
      </c>
      <c r="R553">
        <f>VLOOKUP(J553,[1]Species!$A$2:$G$174,7, FALSE)</f>
        <v>2.86</v>
      </c>
      <c r="S553">
        <f t="shared" si="16"/>
        <v>768.12564781498111</v>
      </c>
      <c r="T553">
        <f t="shared" si="17"/>
        <v>3.3333333333333333E-2</v>
      </c>
    </row>
    <row r="554" spans="1:20" x14ac:dyDescent="0.2">
      <c r="A554" s="8">
        <v>45065</v>
      </c>
      <c r="B554">
        <v>2023</v>
      </c>
      <c r="C554" t="s">
        <v>53</v>
      </c>
      <c r="D554">
        <v>19</v>
      </c>
      <c r="E554" t="s">
        <v>84</v>
      </c>
      <c r="F554" t="s">
        <v>110</v>
      </c>
      <c r="G554">
        <v>108</v>
      </c>
      <c r="H554" t="s">
        <v>20</v>
      </c>
      <c r="I554">
        <v>4</v>
      </c>
      <c r="J554" s="3" t="s">
        <v>55</v>
      </c>
      <c r="K554">
        <v>10</v>
      </c>
      <c r="L554">
        <v>5</v>
      </c>
      <c r="M554" s="3" t="str">
        <f>VLOOKUP(J554,[1]Species!$A$2:$K$183,3,FALSE)</f>
        <v>Clepticus_parrae</v>
      </c>
      <c r="N554" t="str">
        <f>VLOOKUP(J554,[1]Species!$A$2:$K$183,2,FALSE)</f>
        <v>wrasse</v>
      </c>
      <c r="O554" t="str">
        <f>VLOOKUP(J554,[1]Species!$A$2:$K$183,5,FALSE)</f>
        <v>Labridae</v>
      </c>
      <c r="P554" t="str">
        <f>VLOOKUP(J554,[1]Species!$A$2:$D$183,4,FALSE)</f>
        <v>Omnivore</v>
      </c>
      <c r="Q554">
        <f>VLOOKUP(J554,[1]Species!$A$2:$F$183,6,FALSE)</f>
        <v>9.5499999999999995E-3</v>
      </c>
      <c r="R554">
        <f>VLOOKUP(J554,[1]Species!$A$2:$G$174,7, FALSE)</f>
        <v>3.07</v>
      </c>
      <c r="S554">
        <f t="shared" si="16"/>
        <v>56.10135824836253</v>
      </c>
      <c r="T554">
        <f t="shared" si="17"/>
        <v>8.3333333333333329E-2</v>
      </c>
    </row>
    <row r="555" spans="1:20" x14ac:dyDescent="0.2">
      <c r="A555" s="8">
        <v>45065</v>
      </c>
      <c r="B555">
        <v>2023</v>
      </c>
      <c r="C555" t="s">
        <v>53</v>
      </c>
      <c r="D555">
        <v>19</v>
      </c>
      <c r="E555" t="s">
        <v>84</v>
      </c>
      <c r="F555" t="s">
        <v>110</v>
      </c>
      <c r="G555">
        <v>108</v>
      </c>
      <c r="H555" t="s">
        <v>20</v>
      </c>
      <c r="I555">
        <v>4</v>
      </c>
      <c r="J555" s="3" t="s">
        <v>55</v>
      </c>
      <c r="K555">
        <v>20</v>
      </c>
      <c r="L555">
        <v>8</v>
      </c>
      <c r="M555" s="3" t="str">
        <f>VLOOKUP(J555,[1]Species!$A$2:$K$183,3,FALSE)</f>
        <v>Clepticus_parrae</v>
      </c>
      <c r="N555" t="str">
        <f>VLOOKUP(J555,[1]Species!$A$2:$K$183,2,FALSE)</f>
        <v>wrasse</v>
      </c>
      <c r="O555" t="str">
        <f>VLOOKUP(J555,[1]Species!$A$2:$K$183,5,FALSE)</f>
        <v>Labridae</v>
      </c>
      <c r="P555" t="str">
        <f>VLOOKUP(J555,[1]Species!$A$2:$D$183,4,FALSE)</f>
        <v>Omnivore</v>
      </c>
      <c r="Q555">
        <f>VLOOKUP(J555,[1]Species!$A$2:$F$183,6,FALSE)</f>
        <v>9.5499999999999995E-3</v>
      </c>
      <c r="R555">
        <f>VLOOKUP(J555,[1]Species!$A$2:$G$174,7, FALSE)</f>
        <v>3.07</v>
      </c>
      <c r="S555">
        <f t="shared" si="16"/>
        <v>753.79880610842429</v>
      </c>
      <c r="T555">
        <f t="shared" si="17"/>
        <v>0.13333333333333333</v>
      </c>
    </row>
    <row r="556" spans="1:20" x14ac:dyDescent="0.2">
      <c r="A556" s="8">
        <v>45065</v>
      </c>
      <c r="B556">
        <v>2023</v>
      </c>
      <c r="C556" t="s">
        <v>53</v>
      </c>
      <c r="D556">
        <v>19</v>
      </c>
      <c r="E556" t="s">
        <v>84</v>
      </c>
      <c r="F556" t="s">
        <v>110</v>
      </c>
      <c r="G556">
        <v>108</v>
      </c>
      <c r="H556" t="s">
        <v>20</v>
      </c>
      <c r="I556">
        <v>4</v>
      </c>
      <c r="J556" s="3" t="s">
        <v>55</v>
      </c>
      <c r="K556">
        <v>30</v>
      </c>
      <c r="L556">
        <v>3</v>
      </c>
      <c r="M556" s="3" t="str">
        <f>VLOOKUP(J556,[1]Species!$A$2:$K$183,3,FALSE)</f>
        <v>Clepticus_parrae</v>
      </c>
      <c r="N556" t="str">
        <f>VLOOKUP(J556,[1]Species!$A$2:$K$183,2,FALSE)</f>
        <v>wrasse</v>
      </c>
      <c r="O556" t="str">
        <f>VLOOKUP(J556,[1]Species!$A$2:$K$183,5,FALSE)</f>
        <v>Labridae</v>
      </c>
      <c r="P556" t="str">
        <f>VLOOKUP(J556,[1]Species!$A$2:$D$183,4,FALSE)</f>
        <v>Omnivore</v>
      </c>
      <c r="Q556">
        <f>VLOOKUP(J556,[1]Species!$A$2:$F$183,6,FALSE)</f>
        <v>9.5499999999999995E-3</v>
      </c>
      <c r="R556">
        <f>VLOOKUP(J556,[1]Species!$A$2:$G$174,7, FALSE)</f>
        <v>3.07</v>
      </c>
      <c r="S556">
        <f t="shared" si="16"/>
        <v>981.49225812039526</v>
      </c>
      <c r="T556">
        <f t="shared" si="17"/>
        <v>0.05</v>
      </c>
    </row>
    <row r="557" spans="1:20" x14ac:dyDescent="0.2">
      <c r="A557" s="8">
        <v>45065</v>
      </c>
      <c r="B557">
        <v>2023</v>
      </c>
      <c r="C557" t="s">
        <v>53</v>
      </c>
      <c r="D557">
        <v>19</v>
      </c>
      <c r="E557" t="s">
        <v>84</v>
      </c>
      <c r="F557" t="s">
        <v>110</v>
      </c>
      <c r="G557">
        <v>108</v>
      </c>
      <c r="H557" t="s">
        <v>20</v>
      </c>
      <c r="I557">
        <v>4</v>
      </c>
      <c r="J557" s="3" t="s">
        <v>34</v>
      </c>
      <c r="K557">
        <v>10</v>
      </c>
      <c r="L557">
        <v>3</v>
      </c>
      <c r="M557" s="3" t="str">
        <f>VLOOKUP(J557,[1]Species!$A$2:$K$183,3,FALSE)</f>
        <v>Halochoeres_garnoti</v>
      </c>
      <c r="N557" t="str">
        <f>VLOOKUP(J557,[1]Species!$A$2:$K$183,2,FALSE)</f>
        <v>wrasse</v>
      </c>
      <c r="O557" t="str">
        <f>VLOOKUP(J557,[1]Species!$A$2:$K$183,5,FALSE)</f>
        <v>Labridae</v>
      </c>
      <c r="P557" t="str">
        <f>VLOOKUP(J557,[1]Species!$A$2:$D$183,4,FALSE)</f>
        <v>Invertivore</v>
      </c>
      <c r="Q557">
        <f>VLOOKUP(J557,[1]Species!$A$2:$F$183,6,FALSE)</f>
        <v>0.01</v>
      </c>
      <c r="R557">
        <f>VLOOKUP(J557,[1]Species!$A$2:$G$174,7, FALSE)</f>
        <v>3.14</v>
      </c>
      <c r="S557">
        <f t="shared" si="16"/>
        <v>41.411527938086593</v>
      </c>
      <c r="T557">
        <f t="shared" si="17"/>
        <v>0.05</v>
      </c>
    </row>
    <row r="558" spans="1:20" x14ac:dyDescent="0.2">
      <c r="A558" s="8">
        <v>45065</v>
      </c>
      <c r="B558">
        <v>2023</v>
      </c>
      <c r="C558" t="s">
        <v>53</v>
      </c>
      <c r="D558">
        <v>19</v>
      </c>
      <c r="E558" t="s">
        <v>84</v>
      </c>
      <c r="F558" t="s">
        <v>110</v>
      </c>
      <c r="G558">
        <v>108</v>
      </c>
      <c r="H558" t="s">
        <v>20</v>
      </c>
      <c r="I558">
        <v>4</v>
      </c>
      <c r="J558" s="3" t="s">
        <v>86</v>
      </c>
      <c r="K558">
        <v>5</v>
      </c>
      <c r="L558">
        <v>3</v>
      </c>
      <c r="M558" s="3" t="str">
        <f>VLOOKUP(J558,[1]Species!$A$2:$K$183,3,FALSE)</f>
        <v>Stegastes_planifrons</v>
      </c>
      <c r="N558" t="str">
        <f>VLOOKUP(J558,[1]Species!$A$2:$K$183,2,FALSE)</f>
        <v>damselfish</v>
      </c>
      <c r="O558" t="str">
        <f>VLOOKUP(J558,[1]Species!$A$2:$K$183,5,FALSE)</f>
        <v>Pomacentridae</v>
      </c>
      <c r="P558" t="str">
        <f>VLOOKUP(J558,[1]Species!$A$2:$D$183,4,FALSE)</f>
        <v>Omnivore</v>
      </c>
      <c r="Q558">
        <f>VLOOKUP(J558,[1]Species!$A$2:$F$183,6,FALSE)</f>
        <v>2.138E-2</v>
      </c>
      <c r="R558">
        <f>VLOOKUP(J558,[1]Species!$A$2:$G$174,7, FALSE)</f>
        <v>2.96</v>
      </c>
      <c r="S558">
        <f t="shared" si="16"/>
        <v>7.5176165237111601</v>
      </c>
      <c r="T558">
        <f t="shared" si="17"/>
        <v>0.05</v>
      </c>
    </row>
    <row r="559" spans="1:20" x14ac:dyDescent="0.2">
      <c r="A559" s="8">
        <v>45065</v>
      </c>
      <c r="B559">
        <v>2023</v>
      </c>
      <c r="C559" t="s">
        <v>53</v>
      </c>
      <c r="D559">
        <v>19</v>
      </c>
      <c r="E559" t="s">
        <v>84</v>
      </c>
      <c r="F559" t="s">
        <v>110</v>
      </c>
      <c r="G559">
        <v>108</v>
      </c>
      <c r="H559" t="s">
        <v>20</v>
      </c>
      <c r="I559">
        <v>4</v>
      </c>
      <c r="J559" s="3" t="s">
        <v>80</v>
      </c>
      <c r="K559">
        <v>40</v>
      </c>
      <c r="L559">
        <v>1</v>
      </c>
      <c r="M559" s="3" t="str">
        <f>VLOOKUP(J559,[1]Species!$A$2:$K$183,3,FALSE)</f>
        <v>Mycteroperca_tigris</v>
      </c>
      <c r="N559" t="str">
        <f>VLOOKUP(J559,[1]Species!$A$2:$K$183,2,FALSE)</f>
        <v>grouper</v>
      </c>
      <c r="O559" t="str">
        <f>VLOOKUP(J559,[1]Species!$A$2:$K$183,5,FALSE)</f>
        <v>Serranidae</v>
      </c>
      <c r="P559" t="str">
        <f>VLOOKUP(J559,[1]Species!$A$2:$D$183,4,FALSE)</f>
        <v>Macrocarnivore</v>
      </c>
      <c r="Q559">
        <f>VLOOKUP(J559,[1]Species!$A$2:$F$183,6,FALSE)</f>
        <v>1.35E-2</v>
      </c>
      <c r="R559">
        <f>VLOOKUP(J559,[1]Species!$A$2:$G$174,7, FALSE)</f>
        <v>3.12</v>
      </c>
      <c r="S559">
        <f t="shared" si="16"/>
        <v>1345.1197254754845</v>
      </c>
      <c r="T559">
        <f t="shared" si="17"/>
        <v>1.6666666666666666E-2</v>
      </c>
    </row>
    <row r="560" spans="1:20" x14ac:dyDescent="0.2">
      <c r="A560" s="8">
        <v>45065</v>
      </c>
      <c r="B560">
        <v>2023</v>
      </c>
      <c r="C560" t="s">
        <v>53</v>
      </c>
      <c r="D560">
        <v>19</v>
      </c>
      <c r="E560" t="s">
        <v>84</v>
      </c>
      <c r="F560" t="s">
        <v>110</v>
      </c>
      <c r="G560">
        <v>108</v>
      </c>
      <c r="H560" t="s">
        <v>20</v>
      </c>
      <c r="I560">
        <v>4</v>
      </c>
      <c r="J560" s="3" t="s">
        <v>44</v>
      </c>
      <c r="K560">
        <v>40</v>
      </c>
      <c r="L560">
        <v>2</v>
      </c>
      <c r="M560" s="3" t="str">
        <f>VLOOKUP(J560,[1]Species!$A$2:$K$183,3,FALSE)</f>
        <v>Haemulon_album</v>
      </c>
      <c r="N560" t="str">
        <f>VLOOKUP(J560,[1]Species!$A$2:$K$183,2,FALSE)</f>
        <v>grunt</v>
      </c>
      <c r="O560" t="str">
        <f>VLOOKUP(J560,[1]Species!$A$2:$K$183,5,FALSE)</f>
        <v>Haemulidae</v>
      </c>
      <c r="P560" t="str">
        <f>VLOOKUP(J560,[1]Species!$A$2:$D$183,4,FALSE)</f>
        <v>Invertivore</v>
      </c>
      <c r="Q560">
        <f>VLOOKUP(J560,[1]Species!$A$2:$F$183,6,FALSE)</f>
        <v>1.5100000000000001E-2</v>
      </c>
      <c r="R560">
        <f>VLOOKUP(J560,[1]Species!$A$2:$G$174,7, FALSE)</f>
        <v>3.06</v>
      </c>
      <c r="S560">
        <f t="shared" si="16"/>
        <v>2411.6291042617304</v>
      </c>
      <c r="T560">
        <f t="shared" si="17"/>
        <v>3.3333333333333333E-2</v>
      </c>
    </row>
    <row r="561" spans="1:20" x14ac:dyDescent="0.2">
      <c r="A561" s="8">
        <v>45065</v>
      </c>
      <c r="B561">
        <v>2023</v>
      </c>
      <c r="C561" t="s">
        <v>53</v>
      </c>
      <c r="D561">
        <v>19</v>
      </c>
      <c r="E561" t="s">
        <v>84</v>
      </c>
      <c r="F561" t="s">
        <v>110</v>
      </c>
      <c r="G561">
        <v>108</v>
      </c>
      <c r="H561" t="s">
        <v>20</v>
      </c>
      <c r="I561">
        <v>4</v>
      </c>
      <c r="J561" s="3" t="s">
        <v>30</v>
      </c>
      <c r="K561">
        <v>5</v>
      </c>
      <c r="L561">
        <v>1</v>
      </c>
      <c r="M561" s="3" t="str">
        <f>VLOOKUP(J561,[1]Species!$A$2:$K$183,3,FALSE)</f>
        <v>Acanthurus_coeruleus</v>
      </c>
      <c r="N561" t="str">
        <f>VLOOKUP(J561,[1]Species!$A$2:$K$183,2,FALSE)</f>
        <v>surgeonfish</v>
      </c>
      <c r="O561" t="str">
        <f>VLOOKUP(J561,[1]Species!$A$2:$K$183,5,FALSE)</f>
        <v>Acanthuridae</v>
      </c>
      <c r="P561" t="str">
        <f>VLOOKUP(J561,[1]Species!$A$2:$D$183,4,FALSE)</f>
        <v>Omnivore</v>
      </c>
      <c r="Q561">
        <f>VLOOKUP(J561,[1]Species!$A$2:$F$183,6,FALSE)</f>
        <v>3.2399999999999998E-2</v>
      </c>
      <c r="R561">
        <f>VLOOKUP(J561,[1]Species!$A$2:$G$174,7, FALSE)</f>
        <v>2.95</v>
      </c>
      <c r="S561">
        <f t="shared" si="16"/>
        <v>3.7368573800918838</v>
      </c>
      <c r="T561">
        <f t="shared" si="17"/>
        <v>1.6666666666666666E-2</v>
      </c>
    </row>
    <row r="562" spans="1:20" x14ac:dyDescent="0.2">
      <c r="A562" s="8">
        <v>45065</v>
      </c>
      <c r="B562">
        <v>2023</v>
      </c>
      <c r="C562" t="s">
        <v>53</v>
      </c>
      <c r="D562">
        <v>19</v>
      </c>
      <c r="E562" t="s">
        <v>84</v>
      </c>
      <c r="F562" t="s">
        <v>110</v>
      </c>
      <c r="G562">
        <v>108</v>
      </c>
      <c r="H562" t="s">
        <v>20</v>
      </c>
      <c r="I562">
        <v>4</v>
      </c>
      <c r="J562" s="3" t="s">
        <v>30</v>
      </c>
      <c r="K562">
        <v>10</v>
      </c>
      <c r="L562">
        <v>1</v>
      </c>
      <c r="M562" s="3" t="str">
        <f>VLOOKUP(J562,[1]Species!$A$2:$K$183,3,FALSE)</f>
        <v>Acanthurus_coeruleus</v>
      </c>
      <c r="N562" t="str">
        <f>VLOOKUP(J562,[1]Species!$A$2:$K$183,2,FALSE)</f>
        <v>surgeonfish</v>
      </c>
      <c r="O562" t="str">
        <f>VLOOKUP(J562,[1]Species!$A$2:$K$183,5,FALSE)</f>
        <v>Acanthuridae</v>
      </c>
      <c r="P562" t="str">
        <f>VLOOKUP(J562,[1]Species!$A$2:$D$183,4,FALSE)</f>
        <v>Omnivore</v>
      </c>
      <c r="Q562">
        <f>VLOOKUP(J562,[1]Species!$A$2:$F$183,6,FALSE)</f>
        <v>3.2399999999999998E-2</v>
      </c>
      <c r="R562">
        <f>VLOOKUP(J562,[1]Species!$A$2:$G$174,7, FALSE)</f>
        <v>2.95</v>
      </c>
      <c r="S562">
        <f t="shared" si="16"/>
        <v>28.876530395533386</v>
      </c>
      <c r="T562">
        <f t="shared" si="17"/>
        <v>1.6666666666666666E-2</v>
      </c>
    </row>
    <row r="563" spans="1:20" x14ac:dyDescent="0.2">
      <c r="A563" s="8">
        <v>45065</v>
      </c>
      <c r="B563">
        <v>2023</v>
      </c>
      <c r="C563" t="s">
        <v>53</v>
      </c>
      <c r="D563">
        <v>19</v>
      </c>
      <c r="E563" t="s">
        <v>84</v>
      </c>
      <c r="F563" t="s">
        <v>110</v>
      </c>
      <c r="G563">
        <v>108</v>
      </c>
      <c r="H563" t="s">
        <v>20</v>
      </c>
      <c r="I563">
        <v>4</v>
      </c>
      <c r="J563" s="3" t="s">
        <v>30</v>
      </c>
      <c r="K563">
        <v>20</v>
      </c>
      <c r="L563">
        <v>4</v>
      </c>
      <c r="M563" s="3" t="str">
        <f>VLOOKUP(J563,[1]Species!$A$2:$K$183,3,FALSE)</f>
        <v>Acanthurus_coeruleus</v>
      </c>
      <c r="N563" t="str">
        <f>VLOOKUP(J563,[1]Species!$A$2:$K$183,2,FALSE)</f>
        <v>surgeonfish</v>
      </c>
      <c r="O563" t="str">
        <f>VLOOKUP(J563,[1]Species!$A$2:$K$183,5,FALSE)</f>
        <v>Acanthuridae</v>
      </c>
      <c r="P563" t="str">
        <f>VLOOKUP(J563,[1]Species!$A$2:$D$183,4,FALSE)</f>
        <v>Omnivore</v>
      </c>
      <c r="Q563">
        <f>VLOOKUP(J563,[1]Species!$A$2:$F$183,6,FALSE)</f>
        <v>3.2399999999999998E-2</v>
      </c>
      <c r="R563">
        <f>VLOOKUP(J563,[1]Species!$A$2:$G$174,7, FALSE)</f>
        <v>2.95</v>
      </c>
      <c r="S563">
        <f t="shared" si="16"/>
        <v>892.57247239514265</v>
      </c>
      <c r="T563">
        <f t="shared" si="17"/>
        <v>6.6666666666666666E-2</v>
      </c>
    </row>
    <row r="564" spans="1:20" x14ac:dyDescent="0.2">
      <c r="A564" s="8">
        <v>45065</v>
      </c>
      <c r="B564">
        <v>2023</v>
      </c>
      <c r="C564" t="s">
        <v>53</v>
      </c>
      <c r="D564">
        <v>19</v>
      </c>
      <c r="E564" t="s">
        <v>84</v>
      </c>
      <c r="F564" t="s">
        <v>110</v>
      </c>
      <c r="G564">
        <v>108</v>
      </c>
      <c r="H564" t="s">
        <v>20</v>
      </c>
      <c r="I564">
        <v>4</v>
      </c>
      <c r="J564" s="3" t="s">
        <v>30</v>
      </c>
      <c r="K564">
        <v>30</v>
      </c>
      <c r="L564">
        <v>2</v>
      </c>
      <c r="M564" s="3" t="str">
        <f>VLOOKUP(J564,[1]Species!$A$2:$K$183,3,FALSE)</f>
        <v>Acanthurus_coeruleus</v>
      </c>
      <c r="N564" t="str">
        <f>VLOOKUP(J564,[1]Species!$A$2:$K$183,2,FALSE)</f>
        <v>surgeonfish</v>
      </c>
      <c r="O564" t="str">
        <f>VLOOKUP(J564,[1]Species!$A$2:$K$183,5,FALSE)</f>
        <v>Acanthuridae</v>
      </c>
      <c r="P564" t="str">
        <f>VLOOKUP(J564,[1]Species!$A$2:$D$183,4,FALSE)</f>
        <v>Omnivore</v>
      </c>
      <c r="Q564">
        <f>VLOOKUP(J564,[1]Species!$A$2:$F$183,6,FALSE)</f>
        <v>3.2399999999999998E-2</v>
      </c>
      <c r="R564">
        <f>VLOOKUP(J564,[1]Species!$A$2:$G$174,7, FALSE)</f>
        <v>2.95</v>
      </c>
      <c r="S564">
        <f t="shared" si="16"/>
        <v>1475.9875944478276</v>
      </c>
      <c r="T564">
        <f t="shared" si="17"/>
        <v>3.3333333333333333E-2</v>
      </c>
    </row>
    <row r="565" spans="1:20" x14ac:dyDescent="0.2">
      <c r="A565" s="8">
        <v>45065</v>
      </c>
      <c r="B565">
        <v>2023</v>
      </c>
      <c r="C565" t="s">
        <v>53</v>
      </c>
      <c r="D565">
        <v>19</v>
      </c>
      <c r="E565" t="s">
        <v>84</v>
      </c>
      <c r="F565" t="s">
        <v>110</v>
      </c>
      <c r="G565">
        <v>108</v>
      </c>
      <c r="H565" t="s">
        <v>20</v>
      </c>
      <c r="I565">
        <v>4</v>
      </c>
      <c r="J565" s="3" t="s">
        <v>32</v>
      </c>
      <c r="K565">
        <v>5</v>
      </c>
      <c r="L565">
        <v>7</v>
      </c>
      <c r="M565" s="3" t="str">
        <f>VLOOKUP(J565,[1]Species!$A$2:$K$183,3,FALSE)</f>
        <v>Sparisoma_aurofrenatum</v>
      </c>
      <c r="N565" t="str">
        <f>VLOOKUP(J565,[1]Species!$A$2:$K$183,2,FALSE)</f>
        <v>parrotfish</v>
      </c>
      <c r="O565" t="str">
        <f>VLOOKUP(J565,[1]Species!$A$2:$K$183,5,FALSE)</f>
        <v>Scaridae</v>
      </c>
      <c r="P565" t="str">
        <f>VLOOKUP(J565,[1]Species!$A$2:$D$183,4,FALSE)</f>
        <v>Herbivore</v>
      </c>
      <c r="Q565">
        <f>VLOOKUP(J565,[1]Species!$A$2:$F$183,6,FALSE)</f>
        <v>1.17E-2</v>
      </c>
      <c r="R565">
        <f>VLOOKUP(J565,[1]Species!$A$2:$G$174,7, FALSE)</f>
        <v>3.15</v>
      </c>
      <c r="S565">
        <f t="shared" si="16"/>
        <v>13.032850557906505</v>
      </c>
      <c r="T565">
        <f t="shared" si="17"/>
        <v>0.11666666666666667</v>
      </c>
    </row>
    <row r="566" spans="1:20" x14ac:dyDescent="0.2">
      <c r="A566" s="8">
        <v>45065</v>
      </c>
      <c r="B566">
        <v>2023</v>
      </c>
      <c r="C566" t="s">
        <v>53</v>
      </c>
      <c r="D566">
        <v>19</v>
      </c>
      <c r="E566" t="s">
        <v>84</v>
      </c>
      <c r="F566" t="s">
        <v>110</v>
      </c>
      <c r="G566">
        <v>108</v>
      </c>
      <c r="H566" t="s">
        <v>20</v>
      </c>
      <c r="I566">
        <v>4</v>
      </c>
      <c r="J566" s="3" t="s">
        <v>32</v>
      </c>
      <c r="K566">
        <v>10</v>
      </c>
      <c r="L566">
        <v>1</v>
      </c>
      <c r="M566" s="3" t="str">
        <f>VLOOKUP(J566,[1]Species!$A$2:$K$183,3,FALSE)</f>
        <v>Sparisoma_aurofrenatum</v>
      </c>
      <c r="N566" t="str">
        <f>VLOOKUP(J566,[1]Species!$A$2:$K$183,2,FALSE)</f>
        <v>parrotfish</v>
      </c>
      <c r="O566" t="str">
        <f>VLOOKUP(J566,[1]Species!$A$2:$K$183,5,FALSE)</f>
        <v>Scaridae</v>
      </c>
      <c r="P566" t="str">
        <f>VLOOKUP(J566,[1]Species!$A$2:$D$183,4,FALSE)</f>
        <v>Herbivore</v>
      </c>
      <c r="Q566">
        <f>VLOOKUP(J566,[1]Species!$A$2:$F$183,6,FALSE)</f>
        <v>1.17E-2</v>
      </c>
      <c r="R566">
        <f>VLOOKUP(J566,[1]Species!$A$2:$G$174,7, FALSE)</f>
        <v>3.15</v>
      </c>
      <c r="S566">
        <f t="shared" si="16"/>
        <v>16.526689272086227</v>
      </c>
      <c r="T566">
        <f t="shared" si="17"/>
        <v>1.6666666666666666E-2</v>
      </c>
    </row>
    <row r="567" spans="1:20" x14ac:dyDescent="0.2">
      <c r="A567" s="8">
        <v>45065</v>
      </c>
      <c r="B567">
        <v>2023</v>
      </c>
      <c r="C567" t="s">
        <v>53</v>
      </c>
      <c r="D567">
        <v>19</v>
      </c>
      <c r="E567" t="s">
        <v>84</v>
      </c>
      <c r="F567" t="s">
        <v>110</v>
      </c>
      <c r="G567">
        <v>108</v>
      </c>
      <c r="H567" t="s">
        <v>20</v>
      </c>
      <c r="I567">
        <v>4</v>
      </c>
      <c r="J567" s="3" t="s">
        <v>32</v>
      </c>
      <c r="K567">
        <v>20</v>
      </c>
      <c r="L567">
        <v>3</v>
      </c>
      <c r="M567" s="3" t="str">
        <f>VLOOKUP(J567,[1]Species!$A$2:$K$183,3,FALSE)</f>
        <v>Sparisoma_aurofrenatum</v>
      </c>
      <c r="N567" t="str">
        <f>VLOOKUP(J567,[1]Species!$A$2:$K$183,2,FALSE)</f>
        <v>parrotfish</v>
      </c>
      <c r="O567" t="str">
        <f>VLOOKUP(J567,[1]Species!$A$2:$K$183,5,FALSE)</f>
        <v>Scaridae</v>
      </c>
      <c r="P567" t="str">
        <f>VLOOKUP(J567,[1]Species!$A$2:$D$183,4,FALSE)</f>
        <v>Herbivore</v>
      </c>
      <c r="Q567">
        <f>VLOOKUP(J567,[1]Species!$A$2:$F$183,6,FALSE)</f>
        <v>1.17E-2</v>
      </c>
      <c r="R567">
        <f>VLOOKUP(J567,[1]Species!$A$2:$G$174,7, FALSE)</f>
        <v>3.15</v>
      </c>
      <c r="S567">
        <f t="shared" si="16"/>
        <v>440.10023737579274</v>
      </c>
      <c r="T567">
        <f t="shared" si="17"/>
        <v>0.05</v>
      </c>
    </row>
    <row r="568" spans="1:20" x14ac:dyDescent="0.2">
      <c r="A568" s="8">
        <v>45065</v>
      </c>
      <c r="B568">
        <v>2023</v>
      </c>
      <c r="C568" t="s">
        <v>53</v>
      </c>
      <c r="D568">
        <v>19</v>
      </c>
      <c r="E568" t="s">
        <v>84</v>
      </c>
      <c r="F568" t="s">
        <v>110</v>
      </c>
      <c r="G568">
        <v>108</v>
      </c>
      <c r="H568" t="s">
        <v>20</v>
      </c>
      <c r="I568">
        <v>4</v>
      </c>
      <c r="J568" s="3" t="s">
        <v>75</v>
      </c>
      <c r="K568">
        <v>10</v>
      </c>
      <c r="L568">
        <v>1</v>
      </c>
      <c r="M568" s="3" t="str">
        <f>VLOOKUP(J568,[1]Species!$A$2:$K$183,3,FALSE)</f>
        <v>Sparisoma_viride</v>
      </c>
      <c r="N568" t="str">
        <f>VLOOKUP(J568,[1]Species!$A$2:$K$183,2,FALSE)</f>
        <v>parrotfish</v>
      </c>
      <c r="O568" t="str">
        <f>VLOOKUP(J568,[1]Species!$A$2:$K$183,5,FALSE)</f>
        <v>Scaridae</v>
      </c>
      <c r="P568" t="str">
        <f>VLOOKUP(J568,[1]Species!$A$2:$D$183,4,FALSE)</f>
        <v>Herbivore</v>
      </c>
      <c r="Q568">
        <f>VLOOKUP(J568,[1]Species!$A$2:$F$183,6,FALSE)</f>
        <v>2.5700000000000001E-2</v>
      </c>
      <c r="R568">
        <f>VLOOKUP(J568,[1]Species!$A$2:$G$174,7, FALSE)</f>
        <v>2.93</v>
      </c>
      <c r="S568">
        <f t="shared" si="16"/>
        <v>21.874247581801107</v>
      </c>
      <c r="T568">
        <f t="shared" si="17"/>
        <v>1.6666666666666666E-2</v>
      </c>
    </row>
    <row r="569" spans="1:20" x14ac:dyDescent="0.2">
      <c r="A569" s="8">
        <v>45065</v>
      </c>
      <c r="B569">
        <v>2023</v>
      </c>
      <c r="C569" t="s">
        <v>53</v>
      </c>
      <c r="D569">
        <v>19</v>
      </c>
      <c r="E569" t="s">
        <v>84</v>
      </c>
      <c r="F569" t="s">
        <v>110</v>
      </c>
      <c r="G569">
        <v>108</v>
      </c>
      <c r="H569" t="s">
        <v>20</v>
      </c>
      <c r="I569">
        <v>4</v>
      </c>
      <c r="J569" s="3" t="s">
        <v>75</v>
      </c>
      <c r="K569">
        <v>30</v>
      </c>
      <c r="L569">
        <v>1</v>
      </c>
      <c r="M569" s="3" t="str">
        <f>VLOOKUP(J569,[1]Species!$A$2:$K$183,3,FALSE)</f>
        <v>Sparisoma_viride</v>
      </c>
      <c r="N569" t="str">
        <f>VLOOKUP(J569,[1]Species!$A$2:$K$183,2,FALSE)</f>
        <v>parrotfish</v>
      </c>
      <c r="O569" t="str">
        <f>VLOOKUP(J569,[1]Species!$A$2:$K$183,5,FALSE)</f>
        <v>Scaridae</v>
      </c>
      <c r="P569" t="str">
        <f>VLOOKUP(J569,[1]Species!$A$2:$D$183,4,FALSE)</f>
        <v>Herbivore</v>
      </c>
      <c r="Q569">
        <f>VLOOKUP(J569,[1]Species!$A$2:$F$183,6,FALSE)</f>
        <v>2.5700000000000001E-2</v>
      </c>
      <c r="R569">
        <f>VLOOKUP(J569,[1]Species!$A$2:$G$174,7, FALSE)</f>
        <v>2.93</v>
      </c>
      <c r="S569">
        <f t="shared" si="16"/>
        <v>546.88800707193968</v>
      </c>
      <c r="T569">
        <f t="shared" si="17"/>
        <v>1.6666666666666666E-2</v>
      </c>
    </row>
    <row r="570" spans="1:20" x14ac:dyDescent="0.2">
      <c r="A570" s="8">
        <v>45065</v>
      </c>
      <c r="B570">
        <v>2023</v>
      </c>
      <c r="C570" t="s">
        <v>53</v>
      </c>
      <c r="D570">
        <v>19</v>
      </c>
      <c r="E570" t="s">
        <v>84</v>
      </c>
      <c r="F570" t="s">
        <v>110</v>
      </c>
      <c r="G570">
        <v>108</v>
      </c>
      <c r="H570" t="s">
        <v>20</v>
      </c>
      <c r="I570">
        <v>4</v>
      </c>
      <c r="J570" s="3" t="s">
        <v>60</v>
      </c>
      <c r="K570">
        <v>20</v>
      </c>
      <c r="L570">
        <v>2</v>
      </c>
      <c r="M570" s="3" t="str">
        <f>VLOOKUP(J570,[1]Species!$A$2:$K$183,3,FALSE)</f>
        <v>Sparisoma_aurofrenatum</v>
      </c>
      <c r="N570" t="str">
        <f>VLOOKUP(J570,[1]Species!$A$2:$K$183,2,FALSE)</f>
        <v>parrotfish</v>
      </c>
      <c r="O570" t="str">
        <f>VLOOKUP(J570,[1]Species!$A$2:$K$183,5,FALSE)</f>
        <v>Scaridae</v>
      </c>
      <c r="P570" t="str">
        <f>VLOOKUP(J570,[1]Species!$A$2:$D$183,4,FALSE)</f>
        <v>Herbivore</v>
      </c>
      <c r="Q570">
        <f>VLOOKUP(J570,[1]Species!$A$2:$F$183,6,FALSE)</f>
        <v>1.17E-2</v>
      </c>
      <c r="R570">
        <f>VLOOKUP(J570,[1]Species!$A$2:$G$174,7, FALSE)</f>
        <v>3.15</v>
      </c>
      <c r="S570">
        <f t="shared" si="16"/>
        <v>293.40015825052848</v>
      </c>
      <c r="T570">
        <f t="shared" si="17"/>
        <v>3.3333333333333333E-2</v>
      </c>
    </row>
    <row r="571" spans="1:20" x14ac:dyDescent="0.2">
      <c r="A571" s="8">
        <v>45065</v>
      </c>
      <c r="B571">
        <v>2023</v>
      </c>
      <c r="C571" t="s">
        <v>53</v>
      </c>
      <c r="D571">
        <v>19</v>
      </c>
      <c r="E571" t="s">
        <v>84</v>
      </c>
      <c r="F571" t="s">
        <v>110</v>
      </c>
      <c r="G571">
        <v>108</v>
      </c>
      <c r="H571" t="s">
        <v>20</v>
      </c>
      <c r="I571">
        <v>4</v>
      </c>
      <c r="J571" s="3" t="s">
        <v>76</v>
      </c>
      <c r="K571">
        <v>20</v>
      </c>
      <c r="L571">
        <v>1</v>
      </c>
      <c r="M571" s="3" t="str">
        <f>VLOOKUP(J571,[1]Species!$A$2:$K$183,3,FALSE)</f>
        <v>Scarus_taeniopterus</v>
      </c>
      <c r="N571" t="str">
        <f>VLOOKUP(J571,[1]Species!$A$2:$K$183,2,FALSE)</f>
        <v>parrotfish</v>
      </c>
      <c r="O571" t="str">
        <f>VLOOKUP(J571,[1]Species!$A$2:$K$183,5,FALSE)</f>
        <v>Scaridae</v>
      </c>
      <c r="P571" t="str">
        <f>VLOOKUP(J571,[1]Species!$A$2:$D$183,4,FALSE)</f>
        <v>Herbivore</v>
      </c>
      <c r="Q571">
        <f>VLOOKUP(J571,[1]Species!$A$2:$F$183,6,FALSE)</f>
        <v>1.4789999999999999E-2</v>
      </c>
      <c r="R571">
        <f>VLOOKUP(J571,[1]Species!$A$2:$G$174,7, FALSE)</f>
        <v>3.03</v>
      </c>
      <c r="S571">
        <f t="shared" si="16"/>
        <v>129.44612696722388</v>
      </c>
      <c r="T571">
        <f t="shared" si="17"/>
        <v>1.6666666666666666E-2</v>
      </c>
    </row>
    <row r="572" spans="1:20" x14ac:dyDescent="0.2">
      <c r="A572" s="8">
        <v>45065</v>
      </c>
      <c r="B572">
        <v>2023</v>
      </c>
      <c r="C572" t="s">
        <v>53</v>
      </c>
      <c r="D572">
        <v>19</v>
      </c>
      <c r="E572" t="s">
        <v>84</v>
      </c>
      <c r="F572" t="s">
        <v>110</v>
      </c>
      <c r="G572">
        <v>108</v>
      </c>
      <c r="H572" t="s">
        <v>20</v>
      </c>
      <c r="I572">
        <v>4</v>
      </c>
      <c r="J572" s="3" t="s">
        <v>74</v>
      </c>
      <c r="K572">
        <v>10</v>
      </c>
      <c r="L572">
        <v>1</v>
      </c>
      <c r="M572" s="3" t="str">
        <f>VLOOKUP(J572,[1]Species!$A$2:$K$183,3,FALSE)</f>
        <v>Mulloidichthys_martinicus</v>
      </c>
      <c r="N572" t="str">
        <f>VLOOKUP(J572,[1]Species!$A$2:$K$183,2,FALSE)</f>
        <v>goatfish</v>
      </c>
      <c r="O572" t="str">
        <f>VLOOKUP(J572,[1]Species!$A$2:$K$183,5,FALSE)</f>
        <v>Mullidae</v>
      </c>
      <c r="P572" t="str">
        <f>VLOOKUP(J572,[1]Species!$A$2:$D$183,4,FALSE)</f>
        <v>Invertivore</v>
      </c>
      <c r="Q572">
        <f>VLOOKUP(J572,[1]Species!$A$2:$F$183,6,FALSE)</f>
        <v>1.2E-2</v>
      </c>
      <c r="R572">
        <f>VLOOKUP(J572,[1]Species!$A$2:$G$174,7, FALSE)</f>
        <v>3.1</v>
      </c>
      <c r="S572">
        <f t="shared" si="16"/>
        <v>15.107104941530016</v>
      </c>
      <c r="T572">
        <f t="shared" si="17"/>
        <v>1.6666666666666666E-2</v>
      </c>
    </row>
    <row r="573" spans="1:20" x14ac:dyDescent="0.2">
      <c r="A573" s="8">
        <v>45065</v>
      </c>
      <c r="B573">
        <v>2023</v>
      </c>
      <c r="C573" t="s">
        <v>53</v>
      </c>
      <c r="D573">
        <v>19</v>
      </c>
      <c r="E573" t="s">
        <v>84</v>
      </c>
      <c r="F573" t="s">
        <v>110</v>
      </c>
      <c r="G573">
        <v>108</v>
      </c>
      <c r="H573" t="s">
        <v>20</v>
      </c>
      <c r="I573">
        <v>4</v>
      </c>
      <c r="J573" s="3" t="s">
        <v>74</v>
      </c>
      <c r="K573">
        <v>20</v>
      </c>
      <c r="L573">
        <v>2</v>
      </c>
      <c r="M573" s="3" t="str">
        <f>VLOOKUP(J573,[1]Species!$A$2:$K$183,3,FALSE)</f>
        <v>Mulloidichthys_martinicus</v>
      </c>
      <c r="N573" t="str">
        <f>VLOOKUP(J573,[1]Species!$A$2:$K$183,2,FALSE)</f>
        <v>goatfish</v>
      </c>
      <c r="O573" t="str">
        <f>VLOOKUP(J573,[1]Species!$A$2:$K$183,5,FALSE)</f>
        <v>Mullidae</v>
      </c>
      <c r="P573" t="str">
        <f>VLOOKUP(J573,[1]Species!$A$2:$D$183,4,FALSE)</f>
        <v>Invertivore</v>
      </c>
      <c r="Q573">
        <f>VLOOKUP(J573,[1]Species!$A$2:$F$183,6,FALSE)</f>
        <v>1.2E-2</v>
      </c>
      <c r="R573">
        <f>VLOOKUP(J573,[1]Species!$A$2:$G$174,7, FALSE)</f>
        <v>3.1</v>
      </c>
      <c r="S573">
        <f t="shared" si="16"/>
        <v>259.06230675332415</v>
      </c>
      <c r="T573">
        <f t="shared" si="17"/>
        <v>3.3333333333333333E-2</v>
      </c>
    </row>
    <row r="574" spans="1:20" x14ac:dyDescent="0.2">
      <c r="A574" s="8">
        <v>45065</v>
      </c>
      <c r="B574">
        <v>2023</v>
      </c>
      <c r="C574" t="s">
        <v>53</v>
      </c>
      <c r="D574">
        <v>19</v>
      </c>
      <c r="E574" t="s">
        <v>84</v>
      </c>
      <c r="F574" t="s">
        <v>110</v>
      </c>
      <c r="G574">
        <v>108</v>
      </c>
      <c r="H574" t="s">
        <v>20</v>
      </c>
      <c r="I574">
        <v>4</v>
      </c>
      <c r="J574" s="3" t="s">
        <v>74</v>
      </c>
      <c r="K574">
        <v>30</v>
      </c>
      <c r="L574">
        <v>2</v>
      </c>
      <c r="M574" s="3" t="str">
        <f>VLOOKUP(J574,[1]Species!$A$2:$K$183,3,FALSE)</f>
        <v>Mulloidichthys_martinicus</v>
      </c>
      <c r="N574" t="str">
        <f>VLOOKUP(J574,[1]Species!$A$2:$K$183,2,FALSE)</f>
        <v>goatfish</v>
      </c>
      <c r="O574" t="str">
        <f>VLOOKUP(J574,[1]Species!$A$2:$K$183,5,FALSE)</f>
        <v>Mullidae</v>
      </c>
      <c r="P574" t="str">
        <f>VLOOKUP(J574,[1]Species!$A$2:$D$183,4,FALSE)</f>
        <v>Invertivore</v>
      </c>
      <c r="Q574">
        <f>VLOOKUP(J574,[1]Species!$A$2:$F$183,6,FALSE)</f>
        <v>1.2E-2</v>
      </c>
      <c r="R574">
        <f>VLOOKUP(J574,[1]Species!$A$2:$G$174,7, FALSE)</f>
        <v>3.1</v>
      </c>
      <c r="S574">
        <f t="shared" si="16"/>
        <v>910.51505556140273</v>
      </c>
      <c r="T574">
        <f t="shared" si="17"/>
        <v>3.3333333333333333E-2</v>
      </c>
    </row>
    <row r="575" spans="1:20" x14ac:dyDescent="0.2">
      <c r="A575" s="8">
        <v>45065</v>
      </c>
      <c r="B575">
        <v>2023</v>
      </c>
      <c r="C575" t="s">
        <v>53</v>
      </c>
      <c r="D575">
        <v>19</v>
      </c>
      <c r="E575" t="s">
        <v>84</v>
      </c>
      <c r="F575" t="s">
        <v>110</v>
      </c>
      <c r="G575">
        <v>108</v>
      </c>
      <c r="H575" t="s">
        <v>20</v>
      </c>
      <c r="I575">
        <v>4</v>
      </c>
      <c r="J575" s="3" t="s">
        <v>56</v>
      </c>
      <c r="K575">
        <v>5</v>
      </c>
      <c r="L575">
        <v>3</v>
      </c>
      <c r="M575" s="3" t="str">
        <f>VLOOKUP(J575,[1]Species!$A$2:$K$183,3,FALSE)</f>
        <v>Gramma_loreto</v>
      </c>
      <c r="N575" t="str">
        <f>VLOOKUP(J575,[1]Species!$A$2:$K$183,2,FALSE)</f>
        <v>basslet</v>
      </c>
      <c r="O575" t="str">
        <f>VLOOKUP(J575,[1]Species!$A$2:$K$183,5,FALSE)</f>
        <v>Grammatidae</v>
      </c>
      <c r="P575" t="str">
        <f>VLOOKUP(J575,[1]Species!$A$2:$D$183,4,FALSE)</f>
        <v>Omnivore</v>
      </c>
      <c r="Q575">
        <f>VLOOKUP(J575,[1]Species!$A$2:$F$183,6,FALSE)</f>
        <v>1.1220000000000001E-2</v>
      </c>
      <c r="R575">
        <f>VLOOKUP(J575,[1]Species!$A$2:$G$174,7, FALSE)</f>
        <v>3.04</v>
      </c>
      <c r="S575">
        <f t="shared" si="16"/>
        <v>4.4872774693417048</v>
      </c>
      <c r="T575">
        <f t="shared" si="17"/>
        <v>0.05</v>
      </c>
    </row>
    <row r="576" spans="1:20" x14ac:dyDescent="0.2">
      <c r="A576" s="8">
        <v>45065</v>
      </c>
      <c r="B576">
        <v>2023</v>
      </c>
      <c r="C576" t="s">
        <v>53</v>
      </c>
      <c r="D576">
        <v>19</v>
      </c>
      <c r="E576" t="s">
        <v>84</v>
      </c>
      <c r="F576" t="s">
        <v>110</v>
      </c>
      <c r="G576">
        <v>108</v>
      </c>
      <c r="H576" t="s">
        <v>20</v>
      </c>
      <c r="I576">
        <v>4</v>
      </c>
      <c r="J576" s="3" t="s">
        <v>73</v>
      </c>
      <c r="K576">
        <v>65</v>
      </c>
      <c r="L576">
        <v>1</v>
      </c>
      <c r="M576" s="3" t="str">
        <f>VLOOKUP(J576,[1]Species!$A$2:$K$183,3,FALSE)</f>
        <v>Mycteroperca_venenosa</v>
      </c>
      <c r="N576" t="str">
        <f>VLOOKUP(J576,[1]Species!$A$2:$K$183,2,FALSE)</f>
        <v>grouper</v>
      </c>
      <c r="O576" t="str">
        <f>VLOOKUP(J576,[1]Species!$A$2:$K$183,5,FALSE)</f>
        <v>Epinephelinae</v>
      </c>
      <c r="P576" t="str">
        <f>VLOOKUP(J576,[1]Species!$A$2:$D$183,4,FALSE)</f>
        <v>Macrocarnivore</v>
      </c>
      <c r="Q576">
        <f>VLOOKUP(J576,[1]Species!$A$2:$F$183,6,FALSE)</f>
        <v>0.11219999999999999</v>
      </c>
      <c r="R576">
        <f>VLOOKUP(J576,[1]Species!$A$2:$G$174,7, FALSE)</f>
        <v>3.04</v>
      </c>
      <c r="S576">
        <f t="shared" si="16"/>
        <v>36412.413095172982</v>
      </c>
      <c r="T576">
        <f t="shared" si="17"/>
        <v>1.6666666666666666E-2</v>
      </c>
    </row>
    <row r="577" spans="1:20" x14ac:dyDescent="0.2">
      <c r="A577" s="8">
        <v>45065</v>
      </c>
      <c r="B577">
        <v>2023</v>
      </c>
      <c r="C577" t="s">
        <v>53</v>
      </c>
      <c r="D577">
        <v>19</v>
      </c>
      <c r="E577" t="s">
        <v>84</v>
      </c>
      <c r="F577" t="s">
        <v>110</v>
      </c>
      <c r="G577">
        <v>108</v>
      </c>
      <c r="H577" t="s">
        <v>20</v>
      </c>
      <c r="I577">
        <v>4</v>
      </c>
      <c r="J577" s="3" t="s">
        <v>89</v>
      </c>
      <c r="K577">
        <v>40</v>
      </c>
      <c r="L577">
        <v>1</v>
      </c>
      <c r="M577" s="3" t="str">
        <f>VLOOKUP(J577,[1]Species!$A$2:$K$183,3,FALSE)</f>
        <v>Epinephelus_morio</v>
      </c>
      <c r="N577" t="str">
        <f>VLOOKUP(J577,[1]Species!$A$2:$K$183,2,FALSE)</f>
        <v>grouper</v>
      </c>
      <c r="O577" t="str">
        <f>VLOOKUP(J577,[1]Species!$A$2:$K$183,5,FALSE)</f>
        <v>Serranidae</v>
      </c>
      <c r="P577" t="str">
        <f>VLOOKUP(J577,[1]Species!$A$2:$D$183,4,FALSE)</f>
        <v>Macrocarnivore</v>
      </c>
      <c r="Q577">
        <f>VLOOKUP(J577,[1]Species!$A$2:$F$183,6,FALSE)</f>
        <v>1.4449999999999999E-2</v>
      </c>
      <c r="R577">
        <f>VLOOKUP(J577,[1]Species!$A$2:$G$174,7, FALSE)</f>
        <v>3</v>
      </c>
      <c r="S577">
        <f t="shared" si="16"/>
        <v>924.8</v>
      </c>
      <c r="T577">
        <f t="shared" si="17"/>
        <v>1.6666666666666666E-2</v>
      </c>
    </row>
    <row r="578" spans="1:20" x14ac:dyDescent="0.2">
      <c r="A578" s="8">
        <v>45065</v>
      </c>
      <c r="B578">
        <v>2023</v>
      </c>
      <c r="C578" t="s">
        <v>53</v>
      </c>
      <c r="D578">
        <v>19</v>
      </c>
      <c r="E578" t="s">
        <v>84</v>
      </c>
      <c r="F578" t="s">
        <v>110</v>
      </c>
      <c r="G578">
        <v>108</v>
      </c>
      <c r="H578" t="s">
        <v>20</v>
      </c>
      <c r="I578">
        <v>4</v>
      </c>
      <c r="J578" s="3" t="s">
        <v>80</v>
      </c>
      <c r="K578">
        <v>30</v>
      </c>
      <c r="L578">
        <v>1</v>
      </c>
      <c r="M578" s="3" t="str">
        <f>VLOOKUP(J578,[1]Species!$A$2:$K$183,3,FALSE)</f>
        <v>Mycteroperca_tigris</v>
      </c>
      <c r="N578" t="str">
        <f>VLOOKUP(J578,[1]Species!$A$2:$K$183,2,FALSE)</f>
        <v>grouper</v>
      </c>
      <c r="O578" t="str">
        <f>VLOOKUP(J578,[1]Species!$A$2:$K$183,5,FALSE)</f>
        <v>Serranidae</v>
      </c>
      <c r="P578" t="str">
        <f>VLOOKUP(J578,[1]Species!$A$2:$D$183,4,FALSE)</f>
        <v>Macrocarnivore</v>
      </c>
      <c r="Q578">
        <f>VLOOKUP(J578,[1]Species!$A$2:$F$183,6,FALSE)</f>
        <v>1.35E-2</v>
      </c>
      <c r="R578">
        <f>VLOOKUP(J578,[1]Species!$A$2:$G$174,7, FALSE)</f>
        <v>3.12</v>
      </c>
      <c r="S578">
        <f t="shared" ref="S578:S641" si="18">(Q578*K578^R578)*L578</f>
        <v>548.21647551020544</v>
      </c>
      <c r="T578">
        <f t="shared" si="17"/>
        <v>1.6666666666666666E-2</v>
      </c>
    </row>
    <row r="579" spans="1:20" x14ac:dyDescent="0.2">
      <c r="A579" s="8">
        <v>45065</v>
      </c>
      <c r="B579">
        <v>2023</v>
      </c>
      <c r="C579" t="s">
        <v>53</v>
      </c>
      <c r="D579">
        <v>19</v>
      </c>
      <c r="E579" t="s">
        <v>84</v>
      </c>
      <c r="F579" t="s">
        <v>110</v>
      </c>
      <c r="G579">
        <v>108</v>
      </c>
      <c r="H579" t="s">
        <v>52</v>
      </c>
      <c r="I579">
        <v>5</v>
      </c>
      <c r="J579" s="3" t="s">
        <v>30</v>
      </c>
      <c r="K579">
        <v>5</v>
      </c>
      <c r="L579">
        <v>1</v>
      </c>
      <c r="M579" s="3" t="str">
        <f>VLOOKUP(J579,[1]Species!$A$2:$K$183,3,FALSE)</f>
        <v>Acanthurus_coeruleus</v>
      </c>
      <c r="N579" t="str">
        <f>VLOOKUP(J579,[1]Species!$A$2:$K$183,2,FALSE)</f>
        <v>surgeonfish</v>
      </c>
      <c r="O579" t="str">
        <f>VLOOKUP(J579,[1]Species!$A$2:$K$183,5,FALSE)</f>
        <v>Acanthuridae</v>
      </c>
      <c r="P579" t="str">
        <f>VLOOKUP(J579,[1]Species!$A$2:$D$183,4,FALSE)</f>
        <v>Omnivore</v>
      </c>
      <c r="Q579">
        <f>VLOOKUP(J579,[1]Species!$A$2:$F$183,6,FALSE)</f>
        <v>3.2399999999999998E-2</v>
      </c>
      <c r="R579">
        <f>VLOOKUP(J579,[1]Species!$A$2:$G$174,7, FALSE)</f>
        <v>2.95</v>
      </c>
      <c r="S579">
        <f t="shared" si="18"/>
        <v>3.7368573800918838</v>
      </c>
      <c r="T579">
        <f t="shared" ref="T579:T642" si="19">L579/60</f>
        <v>1.6666666666666666E-2</v>
      </c>
    </row>
    <row r="580" spans="1:20" x14ac:dyDescent="0.2">
      <c r="A580" s="8">
        <v>45065</v>
      </c>
      <c r="B580">
        <v>2023</v>
      </c>
      <c r="C580" t="s">
        <v>53</v>
      </c>
      <c r="D580">
        <v>19</v>
      </c>
      <c r="E580" t="s">
        <v>84</v>
      </c>
      <c r="F580" t="s">
        <v>110</v>
      </c>
      <c r="G580">
        <v>108</v>
      </c>
      <c r="H580" t="s">
        <v>52</v>
      </c>
      <c r="I580">
        <v>5</v>
      </c>
      <c r="J580" s="3" t="s">
        <v>30</v>
      </c>
      <c r="K580">
        <v>10</v>
      </c>
      <c r="L580">
        <v>1</v>
      </c>
      <c r="M580" s="3" t="str">
        <f>VLOOKUP(J580,[1]Species!$A$2:$K$183,3,FALSE)</f>
        <v>Acanthurus_coeruleus</v>
      </c>
      <c r="N580" t="str">
        <f>VLOOKUP(J580,[1]Species!$A$2:$K$183,2,FALSE)</f>
        <v>surgeonfish</v>
      </c>
      <c r="O580" t="str">
        <f>VLOOKUP(J580,[1]Species!$A$2:$K$183,5,FALSE)</f>
        <v>Acanthuridae</v>
      </c>
      <c r="P580" t="str">
        <f>VLOOKUP(J580,[1]Species!$A$2:$D$183,4,FALSE)</f>
        <v>Omnivore</v>
      </c>
      <c r="Q580">
        <f>VLOOKUP(J580,[1]Species!$A$2:$F$183,6,FALSE)</f>
        <v>3.2399999999999998E-2</v>
      </c>
      <c r="R580">
        <f>VLOOKUP(J580,[1]Species!$A$2:$G$174,7, FALSE)</f>
        <v>2.95</v>
      </c>
      <c r="S580">
        <f t="shared" si="18"/>
        <v>28.876530395533386</v>
      </c>
      <c r="T580">
        <f t="shared" si="19"/>
        <v>1.6666666666666666E-2</v>
      </c>
    </row>
    <row r="581" spans="1:20" x14ac:dyDescent="0.2">
      <c r="A581" s="8">
        <v>45065</v>
      </c>
      <c r="B581">
        <v>2023</v>
      </c>
      <c r="C581" t="s">
        <v>53</v>
      </c>
      <c r="D581">
        <v>19</v>
      </c>
      <c r="E581" t="s">
        <v>84</v>
      </c>
      <c r="F581" t="s">
        <v>110</v>
      </c>
      <c r="G581">
        <v>108</v>
      </c>
      <c r="H581" t="s">
        <v>52</v>
      </c>
      <c r="I581">
        <v>5</v>
      </c>
      <c r="J581" s="3" t="s">
        <v>30</v>
      </c>
      <c r="K581">
        <v>20</v>
      </c>
      <c r="L581">
        <v>3</v>
      </c>
      <c r="M581" s="3" t="str">
        <f>VLOOKUP(J581,[1]Species!$A$2:$K$183,3,FALSE)</f>
        <v>Acanthurus_coeruleus</v>
      </c>
      <c r="N581" t="str">
        <f>VLOOKUP(J581,[1]Species!$A$2:$K$183,2,FALSE)</f>
        <v>surgeonfish</v>
      </c>
      <c r="O581" t="str">
        <f>VLOOKUP(J581,[1]Species!$A$2:$K$183,5,FALSE)</f>
        <v>Acanthuridae</v>
      </c>
      <c r="P581" t="str">
        <f>VLOOKUP(J581,[1]Species!$A$2:$D$183,4,FALSE)</f>
        <v>Omnivore</v>
      </c>
      <c r="Q581">
        <f>VLOOKUP(J581,[1]Species!$A$2:$F$183,6,FALSE)</f>
        <v>3.2399999999999998E-2</v>
      </c>
      <c r="R581">
        <f>VLOOKUP(J581,[1]Species!$A$2:$G$174,7, FALSE)</f>
        <v>2.95</v>
      </c>
      <c r="S581">
        <f t="shared" si="18"/>
        <v>669.42935429635702</v>
      </c>
      <c r="T581">
        <f t="shared" si="19"/>
        <v>0.05</v>
      </c>
    </row>
    <row r="582" spans="1:20" x14ac:dyDescent="0.2">
      <c r="A582" s="8">
        <v>45065</v>
      </c>
      <c r="B582">
        <v>2023</v>
      </c>
      <c r="C582" t="s">
        <v>53</v>
      </c>
      <c r="D582">
        <v>19</v>
      </c>
      <c r="E582" t="s">
        <v>84</v>
      </c>
      <c r="F582" t="s">
        <v>110</v>
      </c>
      <c r="G582">
        <v>108</v>
      </c>
      <c r="H582" t="s">
        <v>52</v>
      </c>
      <c r="I582">
        <v>5</v>
      </c>
      <c r="J582" s="3" t="s">
        <v>82</v>
      </c>
      <c r="K582">
        <v>5</v>
      </c>
      <c r="L582">
        <v>1</v>
      </c>
      <c r="M582" s="3" t="str">
        <f>VLOOKUP(J582,[1]Species!$A$2:$K$183,3,FALSE)</f>
        <v>Hypoplectrus_puella</v>
      </c>
      <c r="N582" t="str">
        <f>VLOOKUP(J582,[1]Species!$A$2:$K$183,2,FALSE)</f>
        <v>seabasses</v>
      </c>
      <c r="O582" t="str">
        <f>VLOOKUP(J582,[1]Species!$A$2:$K$183,5,FALSE)</f>
        <v>Serranidae</v>
      </c>
      <c r="P582" t="str">
        <f>VLOOKUP(J582,[1]Species!$A$2:$D$183,4,FALSE)</f>
        <v>Invertivore</v>
      </c>
      <c r="Q582">
        <f>VLOOKUP(J582,[1]Species!$A$2:$F$183,6,FALSE)</f>
        <v>1.7780000000000001E-2</v>
      </c>
      <c r="R582">
        <f>VLOOKUP(J582,[1]Species!$A$2:$G$174,7, FALSE)</f>
        <v>3.03</v>
      </c>
      <c r="S582">
        <f t="shared" si="18"/>
        <v>2.3324420895012303</v>
      </c>
      <c r="T582">
        <f t="shared" si="19"/>
        <v>1.6666666666666666E-2</v>
      </c>
    </row>
    <row r="583" spans="1:20" x14ac:dyDescent="0.2">
      <c r="A583" s="8">
        <v>45065</v>
      </c>
      <c r="B583">
        <v>2023</v>
      </c>
      <c r="C583" t="s">
        <v>53</v>
      </c>
      <c r="D583">
        <v>19</v>
      </c>
      <c r="E583" t="s">
        <v>84</v>
      </c>
      <c r="F583" t="s">
        <v>110</v>
      </c>
      <c r="G583">
        <v>108</v>
      </c>
      <c r="H583" t="s">
        <v>52</v>
      </c>
      <c r="I583">
        <v>5</v>
      </c>
      <c r="J583" s="3" t="s">
        <v>25</v>
      </c>
      <c r="K583">
        <v>5</v>
      </c>
      <c r="L583">
        <v>77</v>
      </c>
      <c r="M583" s="3" t="str">
        <f>VLOOKUP(J583,[1]Species!$A$2:$K$183,3,FALSE)</f>
        <v>Chromis_cyanea</v>
      </c>
      <c r="N583" t="str">
        <f>VLOOKUP(J583,[1]Species!$A$2:$K$183,2,FALSE)</f>
        <v>chromis</v>
      </c>
      <c r="O583" t="str">
        <f>VLOOKUP(J583,[1]Species!$A$2:$K$183,5,FALSE)</f>
        <v>Pomacentridae</v>
      </c>
      <c r="P583" t="str">
        <f>VLOOKUP(J583,[1]Species!$A$2:$D$183,4,FALSE)</f>
        <v>Planktivore</v>
      </c>
      <c r="Q583">
        <f>VLOOKUP(J583,[1]Species!$A$2:$F$183,6,FALSE)</f>
        <v>1.4789999999999999E-2</v>
      </c>
      <c r="R583">
        <f>VLOOKUP(J583,[1]Species!$A$2:$G$174,7, FALSE)</f>
        <v>2.99</v>
      </c>
      <c r="S583">
        <f t="shared" si="18"/>
        <v>140.08099314195078</v>
      </c>
      <c r="T583">
        <f t="shared" si="19"/>
        <v>1.2833333333333334</v>
      </c>
    </row>
    <row r="584" spans="1:20" x14ac:dyDescent="0.2">
      <c r="A584" s="8">
        <v>45065</v>
      </c>
      <c r="B584">
        <v>2023</v>
      </c>
      <c r="C584" t="s">
        <v>53</v>
      </c>
      <c r="D584">
        <v>19</v>
      </c>
      <c r="E584" t="s">
        <v>84</v>
      </c>
      <c r="F584" t="s">
        <v>110</v>
      </c>
      <c r="G584">
        <v>108</v>
      </c>
      <c r="H584" t="s">
        <v>52</v>
      </c>
      <c r="I584">
        <v>5</v>
      </c>
      <c r="J584" s="3" t="s">
        <v>80</v>
      </c>
      <c r="K584">
        <v>40</v>
      </c>
      <c r="L584">
        <v>2</v>
      </c>
      <c r="M584" s="3" t="str">
        <f>VLOOKUP(J584,[1]Species!$A$2:$K$183,3,FALSE)</f>
        <v>Mycteroperca_tigris</v>
      </c>
      <c r="N584" t="str">
        <f>VLOOKUP(J584,[1]Species!$A$2:$K$183,2,FALSE)</f>
        <v>grouper</v>
      </c>
      <c r="O584" t="str">
        <f>VLOOKUP(J584,[1]Species!$A$2:$K$183,5,FALSE)</f>
        <v>Serranidae</v>
      </c>
      <c r="P584" t="str">
        <f>VLOOKUP(J584,[1]Species!$A$2:$D$183,4,FALSE)</f>
        <v>Macrocarnivore</v>
      </c>
      <c r="Q584">
        <f>VLOOKUP(J584,[1]Species!$A$2:$F$183,6,FALSE)</f>
        <v>1.35E-2</v>
      </c>
      <c r="R584">
        <f>VLOOKUP(J584,[1]Species!$A$2:$G$174,7, FALSE)</f>
        <v>3.12</v>
      </c>
      <c r="S584">
        <f t="shared" si="18"/>
        <v>2690.2394509509691</v>
      </c>
      <c r="T584">
        <f t="shared" si="19"/>
        <v>3.3333333333333333E-2</v>
      </c>
    </row>
    <row r="585" spans="1:20" x14ac:dyDescent="0.2">
      <c r="A585" s="8">
        <v>45065</v>
      </c>
      <c r="B585">
        <v>2023</v>
      </c>
      <c r="C585" t="s">
        <v>53</v>
      </c>
      <c r="D585">
        <v>19</v>
      </c>
      <c r="E585" t="s">
        <v>84</v>
      </c>
      <c r="F585" t="s">
        <v>110</v>
      </c>
      <c r="G585">
        <v>108</v>
      </c>
      <c r="H585" t="s">
        <v>52</v>
      </c>
      <c r="I585">
        <v>5</v>
      </c>
      <c r="J585" s="3" t="s">
        <v>80</v>
      </c>
      <c r="K585">
        <v>55</v>
      </c>
      <c r="L585">
        <v>1</v>
      </c>
      <c r="M585" s="3" t="str">
        <f>VLOOKUP(J585,[1]Species!$A$2:$K$183,3,FALSE)</f>
        <v>Mycteroperca_tigris</v>
      </c>
      <c r="N585" t="str">
        <f>VLOOKUP(J585,[1]Species!$A$2:$K$183,2,FALSE)</f>
        <v>grouper</v>
      </c>
      <c r="O585" t="str">
        <f>VLOOKUP(J585,[1]Species!$A$2:$K$183,5,FALSE)</f>
        <v>Serranidae</v>
      </c>
      <c r="P585" t="str">
        <f>VLOOKUP(J585,[1]Species!$A$2:$D$183,4,FALSE)</f>
        <v>Macrocarnivore</v>
      </c>
      <c r="Q585">
        <f>VLOOKUP(J585,[1]Species!$A$2:$F$183,6,FALSE)</f>
        <v>1.35E-2</v>
      </c>
      <c r="R585">
        <f>VLOOKUP(J585,[1]Species!$A$2:$G$174,7, FALSE)</f>
        <v>3.12</v>
      </c>
      <c r="S585">
        <f t="shared" si="18"/>
        <v>3632.9996809003796</v>
      </c>
      <c r="T585">
        <f t="shared" si="19"/>
        <v>1.6666666666666666E-2</v>
      </c>
    </row>
    <row r="586" spans="1:20" x14ac:dyDescent="0.2">
      <c r="A586" s="8">
        <v>45065</v>
      </c>
      <c r="B586">
        <v>2023</v>
      </c>
      <c r="C586" t="s">
        <v>53</v>
      </c>
      <c r="D586">
        <v>19</v>
      </c>
      <c r="E586" t="s">
        <v>84</v>
      </c>
      <c r="F586" t="s">
        <v>110</v>
      </c>
      <c r="G586">
        <v>108</v>
      </c>
      <c r="H586" t="s">
        <v>52</v>
      </c>
      <c r="I586">
        <v>5</v>
      </c>
      <c r="J586" s="3" t="s">
        <v>21</v>
      </c>
      <c r="K586">
        <v>5</v>
      </c>
      <c r="L586">
        <v>30</v>
      </c>
      <c r="M586" s="3" t="str">
        <f>VLOOKUP(J586,[1]Species!$A$2:$K$183,3,FALSE)</f>
        <v>Stegastes_partitus</v>
      </c>
      <c r="N586" t="str">
        <f>VLOOKUP(J586,[1]Species!$A$2:$K$183,2,FALSE)</f>
        <v>damselfish</v>
      </c>
      <c r="O586" t="str">
        <f>VLOOKUP(J586,[1]Species!$A$2:$K$183,5,FALSE)</f>
        <v>Pomacentridae</v>
      </c>
      <c r="P586" t="str">
        <f>VLOOKUP(J586,[1]Species!$A$2:$D$183,4,FALSE)</f>
        <v>Omnivore</v>
      </c>
      <c r="Q586">
        <f>VLOOKUP(J586,[1]Species!$A$2:$F$183,6,FALSE)</f>
        <v>1.4789999999999999E-2</v>
      </c>
      <c r="R586">
        <f>VLOOKUP(J586,[1]Species!$A$2:$G$174,7, FALSE)</f>
        <v>3.01</v>
      </c>
      <c r="S586">
        <f t="shared" si="18"/>
        <v>56.362356393163992</v>
      </c>
      <c r="T586">
        <f t="shared" si="19"/>
        <v>0.5</v>
      </c>
    </row>
    <row r="587" spans="1:20" x14ac:dyDescent="0.2">
      <c r="A587" s="8">
        <v>45065</v>
      </c>
      <c r="B587">
        <v>2023</v>
      </c>
      <c r="C587" t="s">
        <v>53</v>
      </c>
      <c r="D587">
        <v>19</v>
      </c>
      <c r="E587" t="s">
        <v>84</v>
      </c>
      <c r="F587" t="s">
        <v>110</v>
      </c>
      <c r="G587">
        <v>108</v>
      </c>
      <c r="H587" t="s">
        <v>52</v>
      </c>
      <c r="I587">
        <v>5</v>
      </c>
      <c r="J587" s="3" t="s">
        <v>55</v>
      </c>
      <c r="K587">
        <v>10</v>
      </c>
      <c r="L587">
        <v>1</v>
      </c>
      <c r="M587" s="3" t="str">
        <f>VLOOKUP(J587,[1]Species!$A$2:$K$183,3,FALSE)</f>
        <v>Clepticus_parrae</v>
      </c>
      <c r="N587" t="str">
        <f>VLOOKUP(J587,[1]Species!$A$2:$K$183,2,FALSE)</f>
        <v>wrasse</v>
      </c>
      <c r="O587" t="str">
        <f>VLOOKUP(J587,[1]Species!$A$2:$K$183,5,FALSE)</f>
        <v>Labridae</v>
      </c>
      <c r="P587" t="str">
        <f>VLOOKUP(J587,[1]Species!$A$2:$D$183,4,FALSE)</f>
        <v>Omnivore</v>
      </c>
      <c r="Q587">
        <f>VLOOKUP(J587,[1]Species!$A$2:$F$183,6,FALSE)</f>
        <v>9.5499999999999995E-3</v>
      </c>
      <c r="R587">
        <f>VLOOKUP(J587,[1]Species!$A$2:$G$174,7, FALSE)</f>
        <v>3.07</v>
      </c>
      <c r="S587">
        <f t="shared" si="18"/>
        <v>11.220271649672506</v>
      </c>
      <c r="T587">
        <f t="shared" si="19"/>
        <v>1.6666666666666666E-2</v>
      </c>
    </row>
    <row r="588" spans="1:20" x14ac:dyDescent="0.2">
      <c r="A588" s="8">
        <v>45065</v>
      </c>
      <c r="B588">
        <v>2023</v>
      </c>
      <c r="C588" t="s">
        <v>53</v>
      </c>
      <c r="D588">
        <v>19</v>
      </c>
      <c r="E588" t="s">
        <v>84</v>
      </c>
      <c r="F588" t="s">
        <v>110</v>
      </c>
      <c r="G588">
        <v>108</v>
      </c>
      <c r="H588" t="s">
        <v>52</v>
      </c>
      <c r="I588">
        <v>5</v>
      </c>
      <c r="J588" s="3" t="s">
        <v>55</v>
      </c>
      <c r="K588">
        <v>20</v>
      </c>
      <c r="L588">
        <v>4</v>
      </c>
      <c r="M588" s="3" t="str">
        <f>VLOOKUP(J588,[1]Species!$A$2:$K$183,3,FALSE)</f>
        <v>Clepticus_parrae</v>
      </c>
      <c r="N588" t="str">
        <f>VLOOKUP(J588,[1]Species!$A$2:$K$183,2,FALSE)</f>
        <v>wrasse</v>
      </c>
      <c r="O588" t="str">
        <f>VLOOKUP(J588,[1]Species!$A$2:$K$183,5,FALSE)</f>
        <v>Labridae</v>
      </c>
      <c r="P588" t="str">
        <f>VLOOKUP(J588,[1]Species!$A$2:$D$183,4,FALSE)</f>
        <v>Omnivore</v>
      </c>
      <c r="Q588">
        <f>VLOOKUP(J588,[1]Species!$A$2:$F$183,6,FALSE)</f>
        <v>9.5499999999999995E-3</v>
      </c>
      <c r="R588">
        <f>VLOOKUP(J588,[1]Species!$A$2:$G$174,7, FALSE)</f>
        <v>3.07</v>
      </c>
      <c r="S588">
        <f t="shared" si="18"/>
        <v>376.89940305421214</v>
      </c>
      <c r="T588">
        <f t="shared" si="19"/>
        <v>6.6666666666666666E-2</v>
      </c>
    </row>
    <row r="589" spans="1:20" x14ac:dyDescent="0.2">
      <c r="A589" s="8">
        <v>45065</v>
      </c>
      <c r="B589">
        <v>2023</v>
      </c>
      <c r="C589" t="s">
        <v>53</v>
      </c>
      <c r="D589">
        <v>19</v>
      </c>
      <c r="E589" t="s">
        <v>84</v>
      </c>
      <c r="F589" t="s">
        <v>110</v>
      </c>
      <c r="G589">
        <v>108</v>
      </c>
      <c r="H589" t="s">
        <v>52</v>
      </c>
      <c r="I589">
        <v>5</v>
      </c>
      <c r="J589" s="3" t="s">
        <v>55</v>
      </c>
      <c r="K589">
        <v>30</v>
      </c>
      <c r="L589">
        <v>2</v>
      </c>
      <c r="M589" s="3" t="str">
        <f>VLOOKUP(J589,[1]Species!$A$2:$K$183,3,FALSE)</f>
        <v>Clepticus_parrae</v>
      </c>
      <c r="N589" t="str">
        <f>VLOOKUP(J589,[1]Species!$A$2:$K$183,2,FALSE)</f>
        <v>wrasse</v>
      </c>
      <c r="O589" t="str">
        <f>VLOOKUP(J589,[1]Species!$A$2:$K$183,5,FALSE)</f>
        <v>Labridae</v>
      </c>
      <c r="P589" t="str">
        <f>VLOOKUP(J589,[1]Species!$A$2:$D$183,4,FALSE)</f>
        <v>Omnivore</v>
      </c>
      <c r="Q589">
        <f>VLOOKUP(J589,[1]Species!$A$2:$F$183,6,FALSE)</f>
        <v>9.5499999999999995E-3</v>
      </c>
      <c r="R589">
        <f>VLOOKUP(J589,[1]Species!$A$2:$G$174,7, FALSE)</f>
        <v>3.07</v>
      </c>
      <c r="S589">
        <f t="shared" si="18"/>
        <v>654.32817208026347</v>
      </c>
      <c r="T589">
        <f t="shared" si="19"/>
        <v>3.3333333333333333E-2</v>
      </c>
    </row>
    <row r="590" spans="1:20" x14ac:dyDescent="0.2">
      <c r="A590" s="8">
        <v>45065</v>
      </c>
      <c r="B590">
        <v>2023</v>
      </c>
      <c r="C590" t="s">
        <v>53</v>
      </c>
      <c r="D590">
        <v>19</v>
      </c>
      <c r="E590" t="s">
        <v>84</v>
      </c>
      <c r="F590" t="s">
        <v>110</v>
      </c>
      <c r="G590">
        <v>108</v>
      </c>
      <c r="H590" t="s">
        <v>52</v>
      </c>
      <c r="I590">
        <v>5</v>
      </c>
      <c r="J590" s="3" t="s">
        <v>85</v>
      </c>
      <c r="K590">
        <v>30</v>
      </c>
      <c r="L590">
        <v>1</v>
      </c>
      <c r="M590" s="3" t="str">
        <f>VLOOKUP(J590,[1]Species!$A$2:$K$183,3,FALSE)</f>
        <v>Haemulon_sciurus</v>
      </c>
      <c r="N590" t="str">
        <f>VLOOKUP(J590,[1]Species!$A$2:$K$183,2,FALSE)</f>
        <v>grunt</v>
      </c>
      <c r="O590" t="str">
        <f>VLOOKUP(J590,[1]Species!$A$2:$K$183,5,FALSE)</f>
        <v>Haemulidae</v>
      </c>
      <c r="P590" t="str">
        <f>VLOOKUP(J590,[1]Species!$A$2:$D$183,4,FALSE)</f>
        <v>Invertivore</v>
      </c>
      <c r="Q590">
        <f>VLOOKUP(J590,[1]Species!$A$2:$F$183,6,FALSE)</f>
        <v>2.4500000000000001E-2</v>
      </c>
      <c r="R590">
        <f>VLOOKUP(J590,[1]Species!$A$2:$G$174,7, FALSE)</f>
        <v>2.92</v>
      </c>
      <c r="S590">
        <f t="shared" si="18"/>
        <v>503.91832079439661</v>
      </c>
      <c r="T590">
        <f t="shared" si="19"/>
        <v>1.6666666666666666E-2</v>
      </c>
    </row>
    <row r="591" spans="1:20" x14ac:dyDescent="0.2">
      <c r="A591" s="8">
        <v>45065</v>
      </c>
      <c r="B591">
        <v>2023</v>
      </c>
      <c r="C591" t="s">
        <v>53</v>
      </c>
      <c r="D591">
        <v>19</v>
      </c>
      <c r="E591" t="s">
        <v>84</v>
      </c>
      <c r="F591" t="s">
        <v>110</v>
      </c>
      <c r="G591">
        <v>108</v>
      </c>
      <c r="H591" t="s">
        <v>52</v>
      </c>
      <c r="I591">
        <v>5</v>
      </c>
      <c r="J591" s="3" t="s">
        <v>73</v>
      </c>
      <c r="K591">
        <v>50</v>
      </c>
      <c r="L591">
        <v>1</v>
      </c>
      <c r="M591" s="3" t="str">
        <f>VLOOKUP(J591,[1]Species!$A$2:$K$183,3,FALSE)</f>
        <v>Mycteroperca_venenosa</v>
      </c>
      <c r="N591" t="str">
        <f>VLOOKUP(J591,[1]Species!$A$2:$K$183,2,FALSE)</f>
        <v>grouper</v>
      </c>
      <c r="O591" t="str">
        <f>VLOOKUP(J591,[1]Species!$A$2:$K$183,5,FALSE)</f>
        <v>Epinephelinae</v>
      </c>
      <c r="P591" t="str">
        <f>VLOOKUP(J591,[1]Species!$A$2:$D$183,4,FALSE)</f>
        <v>Macrocarnivore</v>
      </c>
      <c r="Q591">
        <f>VLOOKUP(J591,[1]Species!$A$2:$F$183,6,FALSE)</f>
        <v>0.11219999999999999</v>
      </c>
      <c r="R591">
        <f>VLOOKUP(J591,[1]Species!$A$2:$G$174,7, FALSE)</f>
        <v>3.04</v>
      </c>
      <c r="S591">
        <f t="shared" si="18"/>
        <v>16400.673017259152</v>
      </c>
      <c r="T591">
        <f t="shared" si="19"/>
        <v>1.6666666666666666E-2</v>
      </c>
    </row>
    <row r="592" spans="1:20" x14ac:dyDescent="0.2">
      <c r="A592" s="8">
        <v>45065</v>
      </c>
      <c r="B592">
        <v>2023</v>
      </c>
      <c r="C592" t="s">
        <v>53</v>
      </c>
      <c r="D592">
        <v>19</v>
      </c>
      <c r="E592" t="s">
        <v>84</v>
      </c>
      <c r="F592" t="s">
        <v>110</v>
      </c>
      <c r="G592">
        <v>108</v>
      </c>
      <c r="H592" t="s">
        <v>52</v>
      </c>
      <c r="I592">
        <v>5</v>
      </c>
      <c r="J592" s="3" t="s">
        <v>73</v>
      </c>
      <c r="K592">
        <v>75</v>
      </c>
      <c r="L592">
        <v>1</v>
      </c>
      <c r="M592" s="3" t="str">
        <f>VLOOKUP(J592,[1]Species!$A$2:$K$183,3,FALSE)</f>
        <v>Mycteroperca_venenosa</v>
      </c>
      <c r="N592" t="str">
        <f>VLOOKUP(J592,[1]Species!$A$2:$K$183,2,FALSE)</f>
        <v>grouper</v>
      </c>
      <c r="O592" t="str">
        <f>VLOOKUP(J592,[1]Species!$A$2:$K$183,5,FALSE)</f>
        <v>Epinephelinae</v>
      </c>
      <c r="P592" t="str">
        <f>VLOOKUP(J592,[1]Species!$A$2:$D$183,4,FALSE)</f>
        <v>Macrocarnivore</v>
      </c>
      <c r="Q592">
        <f>VLOOKUP(J592,[1]Species!$A$2:$F$183,6,FALSE)</f>
        <v>0.11219999999999999</v>
      </c>
      <c r="R592">
        <f>VLOOKUP(J592,[1]Species!$A$2:$G$174,7, FALSE)</f>
        <v>3.04</v>
      </c>
      <c r="S592">
        <f t="shared" si="18"/>
        <v>56257.327556677752</v>
      </c>
      <c r="T592">
        <f t="shared" si="19"/>
        <v>1.6666666666666666E-2</v>
      </c>
    </row>
    <row r="593" spans="1:20" x14ac:dyDescent="0.2">
      <c r="A593" s="8">
        <v>45065</v>
      </c>
      <c r="B593">
        <v>2023</v>
      </c>
      <c r="C593" t="s">
        <v>53</v>
      </c>
      <c r="D593">
        <v>19</v>
      </c>
      <c r="E593" t="s">
        <v>84</v>
      </c>
      <c r="F593" t="s">
        <v>110</v>
      </c>
      <c r="G593">
        <v>108</v>
      </c>
      <c r="H593" t="s">
        <v>52</v>
      </c>
      <c r="I593">
        <v>5</v>
      </c>
      <c r="J593" s="3" t="s">
        <v>56</v>
      </c>
      <c r="K593">
        <v>5</v>
      </c>
      <c r="L593">
        <v>7</v>
      </c>
      <c r="M593" s="3" t="str">
        <f>VLOOKUP(J593,[1]Species!$A$2:$K$183,3,FALSE)</f>
        <v>Gramma_loreto</v>
      </c>
      <c r="N593" t="str">
        <f>VLOOKUP(J593,[1]Species!$A$2:$K$183,2,FALSE)</f>
        <v>basslet</v>
      </c>
      <c r="O593" t="str">
        <f>VLOOKUP(J593,[1]Species!$A$2:$K$183,5,FALSE)</f>
        <v>Grammatidae</v>
      </c>
      <c r="P593" t="str">
        <f>VLOOKUP(J593,[1]Species!$A$2:$D$183,4,FALSE)</f>
        <v>Omnivore</v>
      </c>
      <c r="Q593">
        <f>VLOOKUP(J593,[1]Species!$A$2:$F$183,6,FALSE)</f>
        <v>1.1220000000000001E-2</v>
      </c>
      <c r="R593">
        <f>VLOOKUP(J593,[1]Species!$A$2:$G$174,7, FALSE)</f>
        <v>3.04</v>
      </c>
      <c r="S593">
        <f t="shared" si="18"/>
        <v>10.470314095130645</v>
      </c>
      <c r="T593">
        <f t="shared" si="19"/>
        <v>0.11666666666666667</v>
      </c>
    </row>
    <row r="594" spans="1:20" x14ac:dyDescent="0.2">
      <c r="A594" s="8">
        <v>45065</v>
      </c>
      <c r="B594">
        <v>2023</v>
      </c>
      <c r="C594" t="s">
        <v>53</v>
      </c>
      <c r="D594">
        <v>19</v>
      </c>
      <c r="E594" t="s">
        <v>84</v>
      </c>
      <c r="F594" t="s">
        <v>110</v>
      </c>
      <c r="G594">
        <v>108</v>
      </c>
      <c r="H594" t="s">
        <v>52</v>
      </c>
      <c r="I594">
        <v>5</v>
      </c>
      <c r="J594" s="3" t="s">
        <v>65</v>
      </c>
      <c r="K594">
        <v>40</v>
      </c>
      <c r="L594">
        <v>1</v>
      </c>
      <c r="M594" s="3" t="str">
        <f>VLOOKUP(J594,[1]Species!$A$2:$K$183,3,FALSE)</f>
        <v>Sparisoma_viride</v>
      </c>
      <c r="N594" t="str">
        <f>VLOOKUP(J594,[1]Species!$A$2:$K$183,2,FALSE)</f>
        <v>parrotfish</v>
      </c>
      <c r="O594" t="str">
        <f>VLOOKUP(J594,[1]Species!$A$2:$K$183,5,FALSE)</f>
        <v>Scaridae</v>
      </c>
      <c r="P594" t="str">
        <f>VLOOKUP(J594,[1]Species!$A$2:$D$183,4,FALSE)</f>
        <v>Herbivore</v>
      </c>
      <c r="Q594">
        <f>VLOOKUP(J594,[1]Species!$A$2:$F$183,6,FALSE)</f>
        <v>2.5700000000000001E-2</v>
      </c>
      <c r="R594">
        <f>VLOOKUP(J594,[1]Species!$A$2:$G$174,7, FALSE)</f>
        <v>2.93</v>
      </c>
      <c r="S594">
        <f t="shared" si="18"/>
        <v>1270.4831160726128</v>
      </c>
      <c r="T594">
        <f t="shared" si="19"/>
        <v>1.6666666666666666E-2</v>
      </c>
    </row>
    <row r="595" spans="1:20" x14ac:dyDescent="0.2">
      <c r="A595" s="8">
        <v>45065</v>
      </c>
      <c r="B595">
        <v>2023</v>
      </c>
      <c r="C595" t="s">
        <v>53</v>
      </c>
      <c r="D595">
        <v>19</v>
      </c>
      <c r="E595" t="s">
        <v>84</v>
      </c>
      <c r="F595" t="s">
        <v>110</v>
      </c>
      <c r="G595">
        <v>108</v>
      </c>
      <c r="H595" t="s">
        <v>52</v>
      </c>
      <c r="I595">
        <v>5</v>
      </c>
      <c r="J595" s="3" t="s">
        <v>45</v>
      </c>
      <c r="K595">
        <v>5</v>
      </c>
      <c r="L595">
        <v>2</v>
      </c>
      <c r="M595" s="3" t="str">
        <f>VLOOKUP(J595,[1]Species!$A$2:$K$183,3,FALSE)</f>
        <v>Chromis_multilineata</v>
      </c>
      <c r="N595" t="str">
        <f>VLOOKUP(J595,[1]Species!$A$2:$K$183,2,FALSE)</f>
        <v>chromis</v>
      </c>
      <c r="O595" t="str">
        <f>VLOOKUP(J595,[1]Species!$A$2:$K$183,5,FALSE)</f>
        <v>Pomacentridae</v>
      </c>
      <c r="P595" t="str">
        <f>VLOOKUP(J595,[1]Species!$A$2:$D$183,4,FALSE)</f>
        <v>Planktivore</v>
      </c>
      <c r="Q595">
        <f>VLOOKUP(J595,[1]Species!$A$2:$F$183,6,FALSE)</f>
        <v>1.4789999999999999E-2</v>
      </c>
      <c r="R595">
        <f>VLOOKUP(J595,[1]Species!$A$2:$G$174,7, FALSE)</f>
        <v>2.99</v>
      </c>
      <c r="S595">
        <f t="shared" si="18"/>
        <v>3.6384673543363841</v>
      </c>
      <c r="T595">
        <f t="shared" si="19"/>
        <v>3.3333333333333333E-2</v>
      </c>
    </row>
    <row r="596" spans="1:20" x14ac:dyDescent="0.2">
      <c r="A596" s="8">
        <v>45065</v>
      </c>
      <c r="B596">
        <v>2023</v>
      </c>
      <c r="C596" t="s">
        <v>53</v>
      </c>
      <c r="D596">
        <v>19</v>
      </c>
      <c r="E596" t="s">
        <v>84</v>
      </c>
      <c r="F596" t="s">
        <v>110</v>
      </c>
      <c r="G596">
        <v>108</v>
      </c>
      <c r="H596" t="s">
        <v>52</v>
      </c>
      <c r="I596">
        <v>5</v>
      </c>
      <c r="J596" s="3" t="s">
        <v>32</v>
      </c>
      <c r="K596">
        <v>5</v>
      </c>
      <c r="L596">
        <v>1</v>
      </c>
      <c r="M596" s="3" t="str">
        <f>VLOOKUP(J596,[1]Species!$A$2:$K$183,3,FALSE)</f>
        <v>Sparisoma_aurofrenatum</v>
      </c>
      <c r="N596" t="str">
        <f>VLOOKUP(J596,[1]Species!$A$2:$K$183,2,FALSE)</f>
        <v>parrotfish</v>
      </c>
      <c r="O596" t="str">
        <f>VLOOKUP(J596,[1]Species!$A$2:$K$183,5,FALSE)</f>
        <v>Scaridae</v>
      </c>
      <c r="P596" t="str">
        <f>VLOOKUP(J596,[1]Species!$A$2:$D$183,4,FALSE)</f>
        <v>Herbivore</v>
      </c>
      <c r="Q596">
        <f>VLOOKUP(J596,[1]Species!$A$2:$F$183,6,FALSE)</f>
        <v>1.17E-2</v>
      </c>
      <c r="R596">
        <f>VLOOKUP(J596,[1]Species!$A$2:$G$174,7, FALSE)</f>
        <v>3.15</v>
      </c>
      <c r="S596">
        <f t="shared" si="18"/>
        <v>1.8618357939866435</v>
      </c>
      <c r="T596">
        <f t="shared" si="19"/>
        <v>1.6666666666666666E-2</v>
      </c>
    </row>
    <row r="597" spans="1:20" x14ac:dyDescent="0.2">
      <c r="A597" s="8">
        <v>45065</v>
      </c>
      <c r="B597">
        <v>2023</v>
      </c>
      <c r="C597" t="s">
        <v>53</v>
      </c>
      <c r="D597">
        <v>19</v>
      </c>
      <c r="E597" t="s">
        <v>84</v>
      </c>
      <c r="F597" t="s">
        <v>110</v>
      </c>
      <c r="G597">
        <v>108</v>
      </c>
      <c r="H597" t="s">
        <v>52</v>
      </c>
      <c r="I597">
        <v>5</v>
      </c>
      <c r="J597" s="3" t="s">
        <v>32</v>
      </c>
      <c r="K597">
        <v>10</v>
      </c>
      <c r="L597">
        <v>2</v>
      </c>
      <c r="M597" s="3" t="str">
        <f>VLOOKUP(J597,[1]Species!$A$2:$K$183,3,FALSE)</f>
        <v>Sparisoma_aurofrenatum</v>
      </c>
      <c r="N597" t="str">
        <f>VLOOKUP(J597,[1]Species!$A$2:$K$183,2,FALSE)</f>
        <v>parrotfish</v>
      </c>
      <c r="O597" t="str">
        <f>VLOOKUP(J597,[1]Species!$A$2:$K$183,5,FALSE)</f>
        <v>Scaridae</v>
      </c>
      <c r="P597" t="str">
        <f>VLOOKUP(J597,[1]Species!$A$2:$D$183,4,FALSE)</f>
        <v>Herbivore</v>
      </c>
      <c r="Q597">
        <f>VLOOKUP(J597,[1]Species!$A$2:$F$183,6,FALSE)</f>
        <v>1.17E-2</v>
      </c>
      <c r="R597">
        <f>VLOOKUP(J597,[1]Species!$A$2:$G$174,7, FALSE)</f>
        <v>3.15</v>
      </c>
      <c r="S597">
        <f t="shared" si="18"/>
        <v>33.053378544172453</v>
      </c>
      <c r="T597">
        <f t="shared" si="19"/>
        <v>3.3333333333333333E-2</v>
      </c>
    </row>
    <row r="598" spans="1:20" x14ac:dyDescent="0.2">
      <c r="A598" s="8">
        <v>45065</v>
      </c>
      <c r="B598">
        <v>2023</v>
      </c>
      <c r="C598" t="s">
        <v>53</v>
      </c>
      <c r="D598">
        <v>19</v>
      </c>
      <c r="E598" t="s">
        <v>84</v>
      </c>
      <c r="F598" t="s">
        <v>110</v>
      </c>
      <c r="G598">
        <v>108</v>
      </c>
      <c r="H598" t="s">
        <v>52</v>
      </c>
      <c r="I598">
        <v>5</v>
      </c>
      <c r="J598" s="3" t="s">
        <v>90</v>
      </c>
      <c r="K598">
        <v>10</v>
      </c>
      <c r="L598">
        <v>3</v>
      </c>
      <c r="M598" s="3" t="str">
        <f>VLOOKUP(J598,[1]Species!$A$2:$K$183,3,FALSE)</f>
        <v>Stegastes_diencaeus</v>
      </c>
      <c r="N598" t="str">
        <f>VLOOKUP(J598,[1]Species!$A$2:$K$183,2,FALSE)</f>
        <v>damselfish</v>
      </c>
      <c r="O598" t="str">
        <f>VLOOKUP(J598,[1]Species!$A$2:$K$183,5,FALSE)</f>
        <v>Pomacentridae</v>
      </c>
      <c r="P598" t="str">
        <f>VLOOKUP(J598,[1]Species!$A$2:$D$183,4,FALSE)</f>
        <v>Omnivore</v>
      </c>
      <c r="Q598">
        <f>VLOOKUP(J598,[1]Species!$A$2:$F$183,6,FALSE)</f>
        <v>1.95E-2</v>
      </c>
      <c r="R598">
        <f>VLOOKUP(J598,[1]Species!$A$2:$G$174,7, FALSE)</f>
        <v>2.99</v>
      </c>
      <c r="S598">
        <f t="shared" si="18"/>
        <v>57.168377425914962</v>
      </c>
      <c r="T598">
        <f t="shared" si="19"/>
        <v>0.05</v>
      </c>
    </row>
    <row r="599" spans="1:20" x14ac:dyDescent="0.2">
      <c r="A599" s="8">
        <v>45065</v>
      </c>
      <c r="B599">
        <v>2023</v>
      </c>
      <c r="C599" t="s">
        <v>53</v>
      </c>
      <c r="D599">
        <v>19</v>
      </c>
      <c r="E599" t="s">
        <v>84</v>
      </c>
      <c r="F599" t="s">
        <v>110</v>
      </c>
      <c r="G599">
        <v>108</v>
      </c>
      <c r="H599" t="s">
        <v>52</v>
      </c>
      <c r="I599">
        <v>5</v>
      </c>
      <c r="J599" s="3" t="s">
        <v>34</v>
      </c>
      <c r="K599">
        <v>5</v>
      </c>
      <c r="L599">
        <v>1</v>
      </c>
      <c r="M599" s="3" t="str">
        <f>VLOOKUP(J599,[1]Species!$A$2:$K$183,3,FALSE)</f>
        <v>Halochoeres_garnoti</v>
      </c>
      <c r="N599" t="str">
        <f>VLOOKUP(J599,[1]Species!$A$2:$K$183,2,FALSE)</f>
        <v>wrasse</v>
      </c>
      <c r="O599" t="str">
        <f>VLOOKUP(J599,[1]Species!$A$2:$K$183,5,FALSE)</f>
        <v>Labridae</v>
      </c>
      <c r="P599" t="str">
        <f>VLOOKUP(J599,[1]Species!$A$2:$D$183,4,FALSE)</f>
        <v>Invertivore</v>
      </c>
      <c r="Q599">
        <f>VLOOKUP(J599,[1]Species!$A$2:$F$183,6,FALSE)</f>
        <v>0.01</v>
      </c>
      <c r="R599">
        <f>VLOOKUP(J599,[1]Species!$A$2:$G$174,7, FALSE)</f>
        <v>3.14</v>
      </c>
      <c r="S599">
        <f t="shared" si="18"/>
        <v>1.5659064522818875</v>
      </c>
      <c r="T599">
        <f t="shared" si="19"/>
        <v>1.6666666666666666E-2</v>
      </c>
    </row>
    <row r="600" spans="1:20" x14ac:dyDescent="0.2">
      <c r="A600" s="8">
        <v>45065</v>
      </c>
      <c r="B600">
        <v>2023</v>
      </c>
      <c r="C600" t="s">
        <v>53</v>
      </c>
      <c r="D600">
        <v>19</v>
      </c>
      <c r="E600" t="s">
        <v>84</v>
      </c>
      <c r="F600" t="s">
        <v>110</v>
      </c>
      <c r="G600">
        <v>108</v>
      </c>
      <c r="H600" t="s">
        <v>52</v>
      </c>
      <c r="I600">
        <v>5</v>
      </c>
      <c r="J600" s="3" t="s">
        <v>34</v>
      </c>
      <c r="K600">
        <v>10</v>
      </c>
      <c r="L600">
        <v>1</v>
      </c>
      <c r="M600" s="3" t="str">
        <f>VLOOKUP(J600,[1]Species!$A$2:$K$183,3,FALSE)</f>
        <v>Halochoeres_garnoti</v>
      </c>
      <c r="N600" t="str">
        <f>VLOOKUP(J600,[1]Species!$A$2:$K$183,2,FALSE)</f>
        <v>wrasse</v>
      </c>
      <c r="O600" t="str">
        <f>VLOOKUP(J600,[1]Species!$A$2:$K$183,5,FALSE)</f>
        <v>Labridae</v>
      </c>
      <c r="P600" t="str">
        <f>VLOOKUP(J600,[1]Species!$A$2:$D$183,4,FALSE)</f>
        <v>Invertivore</v>
      </c>
      <c r="Q600">
        <f>VLOOKUP(J600,[1]Species!$A$2:$F$183,6,FALSE)</f>
        <v>0.01</v>
      </c>
      <c r="R600">
        <f>VLOOKUP(J600,[1]Species!$A$2:$G$174,7, FALSE)</f>
        <v>3.14</v>
      </c>
      <c r="S600">
        <f t="shared" si="18"/>
        <v>13.803842646028864</v>
      </c>
      <c r="T600">
        <f t="shared" si="19"/>
        <v>1.6666666666666666E-2</v>
      </c>
    </row>
    <row r="601" spans="1:20" x14ac:dyDescent="0.2">
      <c r="A601" s="8">
        <v>45065</v>
      </c>
      <c r="B601">
        <v>2023</v>
      </c>
      <c r="C601" t="s">
        <v>53</v>
      </c>
      <c r="D601">
        <v>19</v>
      </c>
      <c r="E601" t="s">
        <v>84</v>
      </c>
      <c r="F601" t="s">
        <v>110</v>
      </c>
      <c r="G601">
        <v>108</v>
      </c>
      <c r="H601" t="s">
        <v>52</v>
      </c>
      <c r="I601">
        <v>5</v>
      </c>
      <c r="J601" s="3" t="s">
        <v>75</v>
      </c>
      <c r="K601">
        <v>20</v>
      </c>
      <c r="L601">
        <v>1</v>
      </c>
      <c r="M601" s="3" t="str">
        <f>VLOOKUP(J601,[1]Species!$A$2:$K$183,3,FALSE)</f>
        <v>Sparisoma_viride</v>
      </c>
      <c r="N601" t="str">
        <f>VLOOKUP(J601,[1]Species!$A$2:$K$183,2,FALSE)</f>
        <v>parrotfish</v>
      </c>
      <c r="O601" t="str">
        <f>VLOOKUP(J601,[1]Species!$A$2:$K$183,5,FALSE)</f>
        <v>Scaridae</v>
      </c>
      <c r="P601" t="str">
        <f>VLOOKUP(J601,[1]Species!$A$2:$D$183,4,FALSE)</f>
        <v>Herbivore</v>
      </c>
      <c r="Q601">
        <f>VLOOKUP(J601,[1]Species!$A$2:$F$183,6,FALSE)</f>
        <v>2.5700000000000001E-2</v>
      </c>
      <c r="R601">
        <f>VLOOKUP(J601,[1]Species!$A$2:$G$174,7, FALSE)</f>
        <v>2.93</v>
      </c>
      <c r="S601">
        <f t="shared" si="18"/>
        <v>166.70591540035525</v>
      </c>
      <c r="T601">
        <f t="shared" si="19"/>
        <v>1.6666666666666666E-2</v>
      </c>
    </row>
    <row r="602" spans="1:20" x14ac:dyDescent="0.2">
      <c r="A602" s="8">
        <v>45065</v>
      </c>
      <c r="B602">
        <v>2023</v>
      </c>
      <c r="C602" t="s">
        <v>53</v>
      </c>
      <c r="D602">
        <v>19</v>
      </c>
      <c r="E602" t="s">
        <v>84</v>
      </c>
      <c r="F602" t="s">
        <v>110</v>
      </c>
      <c r="G602">
        <v>108</v>
      </c>
      <c r="H602" t="s">
        <v>52</v>
      </c>
      <c r="I602">
        <v>5</v>
      </c>
      <c r="J602" s="3" t="s">
        <v>91</v>
      </c>
      <c r="K602">
        <v>10</v>
      </c>
      <c r="L602">
        <v>1</v>
      </c>
      <c r="M602" s="3" t="str">
        <f>VLOOKUP(J602,[1]Species!$A$2:$K$183,3,FALSE)</f>
        <v>Hypoplectrus_nigricans</v>
      </c>
      <c r="N602" t="str">
        <f>VLOOKUP(J602,[1]Species!$A$2:$K$183,2,FALSE)</f>
        <v>seabasses</v>
      </c>
      <c r="O602" t="str">
        <f>VLOOKUP(J602,[1]Species!$A$2:$K$183,5,FALSE)</f>
        <v>Serranidae</v>
      </c>
      <c r="P602" t="str">
        <f>VLOOKUP(J602,[1]Species!$A$2:$D$183,4,FALSE)</f>
        <v>Invertivore</v>
      </c>
      <c r="Q602">
        <f>VLOOKUP(J602,[1]Species!$A$2:$F$183,6,FALSE)</f>
        <v>1.7780000000000001E-2</v>
      </c>
      <c r="R602">
        <f>VLOOKUP(J602,[1]Species!$A$2:$G$174,7, FALSE)</f>
        <v>3.03</v>
      </c>
      <c r="S602">
        <f t="shared" si="18"/>
        <v>19.051613247124653</v>
      </c>
      <c r="T602">
        <f t="shared" si="19"/>
        <v>1.6666666666666666E-2</v>
      </c>
    </row>
    <row r="603" spans="1:20" x14ac:dyDescent="0.2">
      <c r="A603" s="8">
        <v>45065</v>
      </c>
      <c r="B603">
        <v>2023</v>
      </c>
      <c r="C603" t="s">
        <v>53</v>
      </c>
      <c r="D603">
        <v>19</v>
      </c>
      <c r="E603" t="s">
        <v>84</v>
      </c>
      <c r="F603" t="s">
        <v>110</v>
      </c>
      <c r="G603">
        <v>108</v>
      </c>
      <c r="H603" t="s">
        <v>52</v>
      </c>
      <c r="I603">
        <v>5</v>
      </c>
      <c r="J603" s="3" t="s">
        <v>37</v>
      </c>
      <c r="K603">
        <v>30</v>
      </c>
      <c r="L603">
        <v>3</v>
      </c>
      <c r="M603" s="3" t="str">
        <f>VLOOKUP(J603,[1]Species!$A$2:$K$183,3,FALSE)</f>
        <v>Melichthys_niger</v>
      </c>
      <c r="N603" t="str">
        <f>VLOOKUP(J603,[1]Species!$A$2:$K$183,2,FALSE)</f>
        <v>triggerfish</v>
      </c>
      <c r="O603" t="str">
        <f>VLOOKUP(J603,[1]Species!$A$2:$K$183,5,FALSE)</f>
        <v>Balistidae</v>
      </c>
      <c r="P603" t="str">
        <f>VLOOKUP(J603,[1]Species!$A$2:$D$183,4,FALSE)</f>
        <v>Planktivore</v>
      </c>
      <c r="Q603">
        <f>VLOOKUP(J603,[1]Species!$A$2:$F$183,6,FALSE)</f>
        <v>2.5700000000000001E-2</v>
      </c>
      <c r="R603">
        <f>VLOOKUP(J603,[1]Species!$A$2:$G$174,7, FALSE)</f>
        <v>2.94</v>
      </c>
      <c r="S603">
        <f t="shared" si="18"/>
        <v>1697.4260657092959</v>
      </c>
      <c r="T603">
        <f t="shared" si="19"/>
        <v>0.05</v>
      </c>
    </row>
    <row r="604" spans="1:20" x14ac:dyDescent="0.2">
      <c r="A604" s="8">
        <v>45065</v>
      </c>
      <c r="B604">
        <v>2023</v>
      </c>
      <c r="C604" t="s">
        <v>53</v>
      </c>
      <c r="D604">
        <v>19</v>
      </c>
      <c r="E604" t="s">
        <v>84</v>
      </c>
      <c r="F604" t="s">
        <v>110</v>
      </c>
      <c r="G604">
        <v>108</v>
      </c>
      <c r="H604" t="s">
        <v>52</v>
      </c>
      <c r="I604">
        <v>5</v>
      </c>
      <c r="J604" s="3" t="s">
        <v>58</v>
      </c>
      <c r="K604">
        <v>20</v>
      </c>
      <c r="L604">
        <v>2</v>
      </c>
      <c r="M604" s="3" t="str">
        <f>VLOOKUP(J604,[1]Species!$A$2:$K$183,3,FALSE)</f>
        <v>Lutjanus_apodus</v>
      </c>
      <c r="N604" t="str">
        <f>VLOOKUP(J604,[1]Species!$A$2:$K$183,2,FALSE)</f>
        <v>snapper</v>
      </c>
      <c r="O604" t="str">
        <f>VLOOKUP(J604,[1]Species!$A$2:$K$183,5,FALSE)</f>
        <v>Lutjanidae</v>
      </c>
      <c r="P604" t="str">
        <f>VLOOKUP(J604,[1]Species!$A$2:$D$183,4,FALSE)</f>
        <v>Macrocarnivore</v>
      </c>
      <c r="Q604">
        <f>VLOOKUP(J604,[1]Species!$A$2:$F$183,6,FALSE)</f>
        <v>1.8200000000000001E-2</v>
      </c>
      <c r="R604">
        <f>VLOOKUP(J604,[1]Species!$A$2:$G$174,7, FALSE)</f>
        <v>3</v>
      </c>
      <c r="S604">
        <f t="shared" si="18"/>
        <v>291.2</v>
      </c>
      <c r="T604">
        <f t="shared" si="19"/>
        <v>3.3333333333333333E-2</v>
      </c>
    </row>
    <row r="605" spans="1:20" x14ac:dyDescent="0.2">
      <c r="A605" s="8">
        <v>45065</v>
      </c>
      <c r="B605">
        <v>2023</v>
      </c>
      <c r="C605" t="s">
        <v>53</v>
      </c>
      <c r="D605">
        <v>19</v>
      </c>
      <c r="E605" t="s">
        <v>84</v>
      </c>
      <c r="F605" t="s">
        <v>110</v>
      </c>
      <c r="G605">
        <v>108</v>
      </c>
      <c r="H605" t="s">
        <v>52</v>
      </c>
      <c r="I605">
        <v>5</v>
      </c>
      <c r="J605" s="3" t="s">
        <v>58</v>
      </c>
      <c r="K605">
        <v>30</v>
      </c>
      <c r="L605">
        <v>1</v>
      </c>
      <c r="M605" s="3" t="str">
        <f>VLOOKUP(J605,[1]Species!$A$2:$K$183,3,FALSE)</f>
        <v>Lutjanus_apodus</v>
      </c>
      <c r="N605" t="str">
        <f>VLOOKUP(J605,[1]Species!$A$2:$K$183,2,FALSE)</f>
        <v>snapper</v>
      </c>
      <c r="O605" t="str">
        <f>VLOOKUP(J605,[1]Species!$A$2:$K$183,5,FALSE)</f>
        <v>Lutjanidae</v>
      </c>
      <c r="P605" t="str">
        <f>VLOOKUP(J605,[1]Species!$A$2:$D$183,4,FALSE)</f>
        <v>Macrocarnivore</v>
      </c>
      <c r="Q605">
        <f>VLOOKUP(J605,[1]Species!$A$2:$F$183,6,FALSE)</f>
        <v>1.8200000000000001E-2</v>
      </c>
      <c r="R605">
        <f>VLOOKUP(J605,[1]Species!$A$2:$G$174,7, FALSE)</f>
        <v>3</v>
      </c>
      <c r="S605">
        <f t="shared" si="18"/>
        <v>491.40000000000003</v>
      </c>
      <c r="T605">
        <f t="shared" si="19"/>
        <v>1.6666666666666666E-2</v>
      </c>
    </row>
    <row r="606" spans="1:20" x14ac:dyDescent="0.2">
      <c r="A606" s="8">
        <v>45065</v>
      </c>
      <c r="B606">
        <v>2023</v>
      </c>
      <c r="C606" t="s">
        <v>53</v>
      </c>
      <c r="D606">
        <v>19</v>
      </c>
      <c r="E606" t="s">
        <v>84</v>
      </c>
      <c r="F606" t="s">
        <v>110</v>
      </c>
      <c r="G606">
        <v>108</v>
      </c>
      <c r="H606" t="s">
        <v>52</v>
      </c>
      <c r="I606">
        <v>5</v>
      </c>
      <c r="J606" s="3" t="s">
        <v>33</v>
      </c>
      <c r="K606">
        <v>20</v>
      </c>
      <c r="L606">
        <v>1</v>
      </c>
      <c r="M606" s="3" t="str">
        <f>VLOOKUP(J606,[1]Species!$A$2:$K$183,3,FALSE)</f>
        <v>Holocentrus_adscensionis</v>
      </c>
      <c r="N606" t="str">
        <f>VLOOKUP(J606,[1]Species!$A$2:$K$183,2,FALSE)</f>
        <v>squirrelfish</v>
      </c>
      <c r="O606" t="str">
        <f>VLOOKUP(J606,[1]Species!$A$2:$K$183,5,FALSE)</f>
        <v>Holocentridae</v>
      </c>
      <c r="P606" t="str">
        <f>VLOOKUP(J606,[1]Species!$A$2:$D$183,4,FALSE)</f>
        <v>Invertivore</v>
      </c>
      <c r="Q606">
        <f>VLOOKUP(J606,[1]Species!$A$2:$F$183,6,FALSE)</f>
        <v>2.29E-2</v>
      </c>
      <c r="R606">
        <f>VLOOKUP(J606,[1]Species!$A$2:$G$174,7, FALSE)</f>
        <v>2.86</v>
      </c>
      <c r="S606">
        <f t="shared" si="18"/>
        <v>120.44291833617321</v>
      </c>
      <c r="T606">
        <f t="shared" si="19"/>
        <v>1.6666666666666666E-2</v>
      </c>
    </row>
    <row r="607" spans="1:20" x14ac:dyDescent="0.2">
      <c r="A607" s="8">
        <v>45066</v>
      </c>
      <c r="B607">
        <v>2023</v>
      </c>
      <c r="C607" t="s">
        <v>53</v>
      </c>
      <c r="D607">
        <v>20</v>
      </c>
      <c r="E607" t="s">
        <v>92</v>
      </c>
      <c r="F607" t="s">
        <v>110</v>
      </c>
      <c r="G607">
        <v>145</v>
      </c>
      <c r="H607" t="s">
        <v>20</v>
      </c>
      <c r="I607">
        <v>1</v>
      </c>
      <c r="J607" s="3" t="s">
        <v>36</v>
      </c>
      <c r="K607">
        <v>30</v>
      </c>
      <c r="L607">
        <v>20</v>
      </c>
      <c r="M607" s="3" t="str">
        <f>VLOOKUP(J607,[1]Species!$A$2:$K$183,3,FALSE)</f>
        <v>Canthidermis_sufflamen</v>
      </c>
      <c r="N607" t="str">
        <f>VLOOKUP(J607,[1]Species!$A$2:$K$183,2,FALSE)</f>
        <v>triggerfish</v>
      </c>
      <c r="O607" t="str">
        <f>VLOOKUP(J607,[1]Species!$A$2:$K$183,5,FALSE)</f>
        <v>Balistidae</v>
      </c>
      <c r="P607" t="str">
        <f>VLOOKUP(J607,[1]Species!$A$2:$D$183,4,FALSE)</f>
        <v>Planktivore</v>
      </c>
      <c r="Q607">
        <f>VLOOKUP(J607,[1]Species!$A$2:$F$183,6,FALSE)</f>
        <v>4.2700000000000002E-2</v>
      </c>
      <c r="R607">
        <f>VLOOKUP(J607,[1]Species!$A$2:$G$174,7, FALSE)</f>
        <v>2.84</v>
      </c>
      <c r="S607">
        <f t="shared" si="18"/>
        <v>13380.804764899611</v>
      </c>
      <c r="T607">
        <f t="shared" si="19"/>
        <v>0.33333333333333331</v>
      </c>
    </row>
    <row r="608" spans="1:20" x14ac:dyDescent="0.2">
      <c r="A608" s="8">
        <v>45066</v>
      </c>
      <c r="B608">
        <v>2023</v>
      </c>
      <c r="C608" t="s">
        <v>53</v>
      </c>
      <c r="D608">
        <v>20</v>
      </c>
      <c r="E608" t="s">
        <v>92</v>
      </c>
      <c r="F608" t="s">
        <v>110</v>
      </c>
      <c r="G608">
        <v>145</v>
      </c>
      <c r="H608" t="s">
        <v>20</v>
      </c>
      <c r="I608">
        <v>1</v>
      </c>
      <c r="J608" s="3" t="s">
        <v>36</v>
      </c>
      <c r="K608">
        <v>40</v>
      </c>
      <c r="L608">
        <v>10</v>
      </c>
      <c r="M608" s="3" t="str">
        <f>VLOOKUP(J608,[1]Species!$A$2:$K$183,3,FALSE)</f>
        <v>Canthidermis_sufflamen</v>
      </c>
      <c r="N608" t="str">
        <f>VLOOKUP(J608,[1]Species!$A$2:$K$183,2,FALSE)</f>
        <v>triggerfish</v>
      </c>
      <c r="O608" t="str">
        <f>VLOOKUP(J608,[1]Species!$A$2:$K$183,5,FALSE)</f>
        <v>Balistidae</v>
      </c>
      <c r="P608" t="str">
        <f>VLOOKUP(J608,[1]Species!$A$2:$D$183,4,FALSE)</f>
        <v>Planktivore</v>
      </c>
      <c r="Q608">
        <f>VLOOKUP(J608,[1]Species!$A$2:$F$183,6,FALSE)</f>
        <v>4.2700000000000002E-2</v>
      </c>
      <c r="R608">
        <f>VLOOKUP(J608,[1]Species!$A$2:$G$174,7, FALSE)</f>
        <v>2.84</v>
      </c>
      <c r="S608">
        <f t="shared" si="18"/>
        <v>15145.312906031259</v>
      </c>
      <c r="T608">
        <f t="shared" si="19"/>
        <v>0.16666666666666666</v>
      </c>
    </row>
    <row r="609" spans="1:20" x14ac:dyDescent="0.2">
      <c r="A609" s="8">
        <v>45066</v>
      </c>
      <c r="B609">
        <v>2023</v>
      </c>
      <c r="C609" t="s">
        <v>53</v>
      </c>
      <c r="D609">
        <v>20</v>
      </c>
      <c r="E609" t="s">
        <v>92</v>
      </c>
      <c r="F609" t="s">
        <v>110</v>
      </c>
      <c r="G609">
        <v>145</v>
      </c>
      <c r="H609" t="s">
        <v>20</v>
      </c>
      <c r="I609">
        <v>1</v>
      </c>
      <c r="J609" s="3" t="s">
        <v>42</v>
      </c>
      <c r="K609">
        <v>5</v>
      </c>
      <c r="L609">
        <v>50</v>
      </c>
      <c r="M609" s="3" t="str">
        <f>VLOOKUP(J609,[1]Species!$A$2:$K$183,3,FALSE)</f>
        <v>Chromis_insolata</v>
      </c>
      <c r="N609" t="str">
        <f>VLOOKUP(J609,[1]Species!$A$2:$K$183,2,FALSE)</f>
        <v>damselfish</v>
      </c>
      <c r="O609" t="str">
        <f>VLOOKUP(J609,[1]Species!$A$2:$K$183,5,FALSE)</f>
        <v>Pomacentridae</v>
      </c>
      <c r="P609" t="str">
        <f>VLOOKUP(J609,[1]Species!$A$2:$D$183,4,FALSE)</f>
        <v>Planktivore</v>
      </c>
      <c r="Q609">
        <f>VLOOKUP(J609,[1]Species!$A$2:$F$183,6,FALSE)</f>
        <v>1.259E-2</v>
      </c>
      <c r="R609">
        <f>VLOOKUP(J609,[1]Species!$A$2:$G$174,7, FALSE)</f>
        <v>3.03</v>
      </c>
      <c r="S609">
        <f t="shared" si="18"/>
        <v>82.57999411366842</v>
      </c>
      <c r="T609">
        <f t="shared" si="19"/>
        <v>0.83333333333333337</v>
      </c>
    </row>
    <row r="610" spans="1:20" x14ac:dyDescent="0.2">
      <c r="A610" s="8">
        <v>45066</v>
      </c>
      <c r="B610">
        <v>2023</v>
      </c>
      <c r="C610" t="s">
        <v>53</v>
      </c>
      <c r="D610">
        <v>20</v>
      </c>
      <c r="E610" t="s">
        <v>92</v>
      </c>
      <c r="F610" t="s">
        <v>110</v>
      </c>
      <c r="G610">
        <v>145</v>
      </c>
      <c r="H610" t="s">
        <v>20</v>
      </c>
      <c r="I610">
        <v>1</v>
      </c>
      <c r="J610" s="3" t="s">
        <v>42</v>
      </c>
      <c r="K610">
        <v>10</v>
      </c>
      <c r="L610">
        <v>7</v>
      </c>
      <c r="M610" s="3" t="str">
        <f>VLOOKUP(J610,[1]Species!$A$2:$K$183,3,FALSE)</f>
        <v>Chromis_insolata</v>
      </c>
      <c r="N610" t="str">
        <f>VLOOKUP(J610,[1]Species!$A$2:$K$183,2,FALSE)</f>
        <v>damselfish</v>
      </c>
      <c r="O610" t="str">
        <f>VLOOKUP(J610,[1]Species!$A$2:$K$183,5,FALSE)</f>
        <v>Pomacentridae</v>
      </c>
      <c r="P610" t="str">
        <f>VLOOKUP(J610,[1]Species!$A$2:$D$183,4,FALSE)</f>
        <v>Planktivore</v>
      </c>
      <c r="Q610">
        <f>VLOOKUP(J610,[1]Species!$A$2:$F$183,6,FALSE)</f>
        <v>1.259E-2</v>
      </c>
      <c r="R610">
        <f>VLOOKUP(J610,[1]Species!$A$2:$G$174,7, FALSE)</f>
        <v>3.03</v>
      </c>
      <c r="S610">
        <f t="shared" si="18"/>
        <v>94.432996370590303</v>
      </c>
      <c r="T610">
        <f t="shared" si="19"/>
        <v>0.11666666666666667</v>
      </c>
    </row>
    <row r="611" spans="1:20" x14ac:dyDescent="0.2">
      <c r="A611" s="8">
        <v>45066</v>
      </c>
      <c r="B611">
        <v>2023</v>
      </c>
      <c r="C611" t="s">
        <v>53</v>
      </c>
      <c r="D611">
        <v>20</v>
      </c>
      <c r="E611" t="s">
        <v>92</v>
      </c>
      <c r="F611" t="s">
        <v>110</v>
      </c>
      <c r="G611">
        <v>145</v>
      </c>
      <c r="H611" t="s">
        <v>20</v>
      </c>
      <c r="I611">
        <v>1</v>
      </c>
      <c r="J611" s="3" t="s">
        <v>25</v>
      </c>
      <c r="K611">
        <v>5</v>
      </c>
      <c r="L611">
        <v>30</v>
      </c>
      <c r="M611" s="3" t="str">
        <f>VLOOKUP(J611,[1]Species!$A$2:$K$183,3,FALSE)</f>
        <v>Chromis_cyanea</v>
      </c>
      <c r="N611" t="str">
        <f>VLOOKUP(J611,[1]Species!$A$2:$K$183,2,FALSE)</f>
        <v>chromis</v>
      </c>
      <c r="O611" t="str">
        <f>VLOOKUP(J611,[1]Species!$A$2:$K$183,5,FALSE)</f>
        <v>Pomacentridae</v>
      </c>
      <c r="P611" t="str">
        <f>VLOOKUP(J611,[1]Species!$A$2:$D$183,4,FALSE)</f>
        <v>Planktivore</v>
      </c>
      <c r="Q611">
        <f>VLOOKUP(J611,[1]Species!$A$2:$F$183,6,FALSE)</f>
        <v>1.4789999999999999E-2</v>
      </c>
      <c r="R611">
        <f>VLOOKUP(J611,[1]Species!$A$2:$G$174,7, FALSE)</f>
        <v>2.99</v>
      </c>
      <c r="S611">
        <f t="shared" si="18"/>
        <v>54.577010315045762</v>
      </c>
      <c r="T611">
        <f t="shared" si="19"/>
        <v>0.5</v>
      </c>
    </row>
    <row r="612" spans="1:20" x14ac:dyDescent="0.2">
      <c r="A612" s="8">
        <v>45066</v>
      </c>
      <c r="B612">
        <v>2023</v>
      </c>
      <c r="C612" t="s">
        <v>53</v>
      </c>
      <c r="D612">
        <v>20</v>
      </c>
      <c r="E612" t="s">
        <v>92</v>
      </c>
      <c r="F612" t="s">
        <v>110</v>
      </c>
      <c r="G612">
        <v>145</v>
      </c>
      <c r="H612" t="s">
        <v>20</v>
      </c>
      <c r="I612">
        <v>1</v>
      </c>
      <c r="J612" s="3" t="s">
        <v>25</v>
      </c>
      <c r="K612">
        <v>10</v>
      </c>
      <c r="L612">
        <v>20</v>
      </c>
      <c r="M612" s="3" t="str">
        <f>VLOOKUP(J612,[1]Species!$A$2:$K$183,3,FALSE)</f>
        <v>Chromis_cyanea</v>
      </c>
      <c r="N612" t="str">
        <f>VLOOKUP(J612,[1]Species!$A$2:$K$183,2,FALSE)</f>
        <v>chromis</v>
      </c>
      <c r="O612" t="str">
        <f>VLOOKUP(J612,[1]Species!$A$2:$K$183,5,FALSE)</f>
        <v>Pomacentridae</v>
      </c>
      <c r="P612" t="str">
        <f>VLOOKUP(J612,[1]Species!$A$2:$D$183,4,FALSE)</f>
        <v>Planktivore</v>
      </c>
      <c r="Q612">
        <f>VLOOKUP(J612,[1]Species!$A$2:$F$183,6,FALSE)</f>
        <v>1.4789999999999999E-2</v>
      </c>
      <c r="R612">
        <f>VLOOKUP(J612,[1]Species!$A$2:$G$174,7, FALSE)</f>
        <v>2.99</v>
      </c>
      <c r="S612">
        <f t="shared" si="18"/>
        <v>289.06676995872897</v>
      </c>
      <c r="T612">
        <f t="shared" si="19"/>
        <v>0.33333333333333331</v>
      </c>
    </row>
    <row r="613" spans="1:20" x14ac:dyDescent="0.2">
      <c r="A613" s="8">
        <v>45066</v>
      </c>
      <c r="B613">
        <v>2023</v>
      </c>
      <c r="C613" t="s">
        <v>53</v>
      </c>
      <c r="D613">
        <v>20</v>
      </c>
      <c r="E613" t="s">
        <v>92</v>
      </c>
      <c r="F613" t="s">
        <v>110</v>
      </c>
      <c r="G613">
        <v>145</v>
      </c>
      <c r="H613" t="s">
        <v>20</v>
      </c>
      <c r="I613">
        <v>1</v>
      </c>
      <c r="J613" s="3" t="s">
        <v>30</v>
      </c>
      <c r="K613">
        <v>10</v>
      </c>
      <c r="L613">
        <v>1</v>
      </c>
      <c r="M613" s="3" t="str">
        <f>VLOOKUP(J613,[1]Species!$A$2:$K$183,3,FALSE)</f>
        <v>Acanthurus_coeruleus</v>
      </c>
      <c r="N613" t="str">
        <f>VLOOKUP(J613,[1]Species!$A$2:$K$183,2,FALSE)</f>
        <v>surgeonfish</v>
      </c>
      <c r="O613" t="str">
        <f>VLOOKUP(J613,[1]Species!$A$2:$K$183,5,FALSE)</f>
        <v>Acanthuridae</v>
      </c>
      <c r="P613" t="str">
        <f>VLOOKUP(J613,[1]Species!$A$2:$D$183,4,FALSE)</f>
        <v>Omnivore</v>
      </c>
      <c r="Q613">
        <f>VLOOKUP(J613,[1]Species!$A$2:$F$183,6,FALSE)</f>
        <v>3.2399999999999998E-2</v>
      </c>
      <c r="R613">
        <f>VLOOKUP(J613,[1]Species!$A$2:$G$174,7, FALSE)</f>
        <v>2.95</v>
      </c>
      <c r="S613">
        <f t="shared" si="18"/>
        <v>28.876530395533386</v>
      </c>
      <c r="T613">
        <f t="shared" si="19"/>
        <v>1.6666666666666666E-2</v>
      </c>
    </row>
    <row r="614" spans="1:20" x14ac:dyDescent="0.2">
      <c r="A614" s="8">
        <v>45066</v>
      </c>
      <c r="B614">
        <v>2023</v>
      </c>
      <c r="C614" t="s">
        <v>53</v>
      </c>
      <c r="D614">
        <v>20</v>
      </c>
      <c r="E614" t="s">
        <v>92</v>
      </c>
      <c r="F614" t="s">
        <v>110</v>
      </c>
      <c r="G614">
        <v>145</v>
      </c>
      <c r="H614" t="s">
        <v>20</v>
      </c>
      <c r="I614">
        <v>1</v>
      </c>
      <c r="J614" s="3" t="s">
        <v>30</v>
      </c>
      <c r="K614">
        <v>20</v>
      </c>
      <c r="L614">
        <v>4</v>
      </c>
      <c r="M614" s="3" t="str">
        <f>VLOOKUP(J614,[1]Species!$A$2:$K$183,3,FALSE)</f>
        <v>Acanthurus_coeruleus</v>
      </c>
      <c r="N614" t="str">
        <f>VLOOKUP(J614,[1]Species!$A$2:$K$183,2,FALSE)</f>
        <v>surgeonfish</v>
      </c>
      <c r="O614" t="str">
        <f>VLOOKUP(J614,[1]Species!$A$2:$K$183,5,FALSE)</f>
        <v>Acanthuridae</v>
      </c>
      <c r="P614" t="str">
        <f>VLOOKUP(J614,[1]Species!$A$2:$D$183,4,FALSE)</f>
        <v>Omnivore</v>
      </c>
      <c r="Q614">
        <f>VLOOKUP(J614,[1]Species!$A$2:$F$183,6,FALSE)</f>
        <v>3.2399999999999998E-2</v>
      </c>
      <c r="R614">
        <f>VLOOKUP(J614,[1]Species!$A$2:$G$174,7, FALSE)</f>
        <v>2.95</v>
      </c>
      <c r="S614">
        <f t="shared" si="18"/>
        <v>892.57247239514265</v>
      </c>
      <c r="T614">
        <f t="shared" si="19"/>
        <v>6.6666666666666666E-2</v>
      </c>
    </row>
    <row r="615" spans="1:20" x14ac:dyDescent="0.2">
      <c r="A615" s="8">
        <v>45066</v>
      </c>
      <c r="B615">
        <v>2023</v>
      </c>
      <c r="C615" t="s">
        <v>53</v>
      </c>
      <c r="D615">
        <v>20</v>
      </c>
      <c r="E615" t="s">
        <v>92</v>
      </c>
      <c r="F615" t="s">
        <v>110</v>
      </c>
      <c r="G615">
        <v>145</v>
      </c>
      <c r="H615" t="s">
        <v>20</v>
      </c>
      <c r="I615">
        <v>1</v>
      </c>
      <c r="J615" s="3" t="s">
        <v>34</v>
      </c>
      <c r="K615">
        <v>5</v>
      </c>
      <c r="L615">
        <v>4</v>
      </c>
      <c r="M615" s="3" t="str">
        <f>VLOOKUP(J615,[1]Species!$A$2:$K$183,3,FALSE)</f>
        <v>Halochoeres_garnoti</v>
      </c>
      <c r="N615" t="str">
        <f>VLOOKUP(J615,[1]Species!$A$2:$K$183,2,FALSE)</f>
        <v>wrasse</v>
      </c>
      <c r="O615" t="str">
        <f>VLOOKUP(J615,[1]Species!$A$2:$K$183,5,FALSE)</f>
        <v>Labridae</v>
      </c>
      <c r="P615" t="str">
        <f>VLOOKUP(J615,[1]Species!$A$2:$D$183,4,FALSE)</f>
        <v>Invertivore</v>
      </c>
      <c r="Q615">
        <f>VLOOKUP(J615,[1]Species!$A$2:$F$183,6,FALSE)</f>
        <v>0.01</v>
      </c>
      <c r="R615">
        <f>VLOOKUP(J615,[1]Species!$A$2:$G$174,7, FALSE)</f>
        <v>3.14</v>
      </c>
      <c r="S615">
        <f t="shared" si="18"/>
        <v>6.2636258091275501</v>
      </c>
      <c r="T615">
        <f t="shared" si="19"/>
        <v>6.6666666666666666E-2</v>
      </c>
    </row>
    <row r="616" spans="1:20" x14ac:dyDescent="0.2">
      <c r="A616" s="8">
        <v>45066</v>
      </c>
      <c r="B616">
        <v>2023</v>
      </c>
      <c r="C616" t="s">
        <v>53</v>
      </c>
      <c r="D616">
        <v>20</v>
      </c>
      <c r="E616" t="s">
        <v>92</v>
      </c>
      <c r="F616" t="s">
        <v>110</v>
      </c>
      <c r="G616">
        <v>145</v>
      </c>
      <c r="H616" t="s">
        <v>20</v>
      </c>
      <c r="I616">
        <v>1</v>
      </c>
      <c r="J616" s="3" t="s">
        <v>34</v>
      </c>
      <c r="K616">
        <v>10</v>
      </c>
      <c r="L616">
        <v>3</v>
      </c>
      <c r="M616" s="3" t="str">
        <f>VLOOKUP(J616,[1]Species!$A$2:$K$183,3,FALSE)</f>
        <v>Halochoeres_garnoti</v>
      </c>
      <c r="N616" t="str">
        <f>VLOOKUP(J616,[1]Species!$A$2:$K$183,2,FALSE)</f>
        <v>wrasse</v>
      </c>
      <c r="O616" t="str">
        <f>VLOOKUP(J616,[1]Species!$A$2:$K$183,5,FALSE)</f>
        <v>Labridae</v>
      </c>
      <c r="P616" t="str">
        <f>VLOOKUP(J616,[1]Species!$A$2:$D$183,4,FALSE)</f>
        <v>Invertivore</v>
      </c>
      <c r="Q616">
        <f>VLOOKUP(J616,[1]Species!$A$2:$F$183,6,FALSE)</f>
        <v>0.01</v>
      </c>
      <c r="R616">
        <f>VLOOKUP(J616,[1]Species!$A$2:$G$174,7, FALSE)</f>
        <v>3.14</v>
      </c>
      <c r="S616">
        <f t="shared" si="18"/>
        <v>41.411527938086593</v>
      </c>
      <c r="T616">
        <f t="shared" si="19"/>
        <v>0.05</v>
      </c>
    </row>
    <row r="617" spans="1:20" x14ac:dyDescent="0.2">
      <c r="A617" s="8">
        <v>45066</v>
      </c>
      <c r="B617">
        <v>2023</v>
      </c>
      <c r="C617" t="s">
        <v>53</v>
      </c>
      <c r="D617">
        <v>20</v>
      </c>
      <c r="E617" t="s">
        <v>92</v>
      </c>
      <c r="F617" t="s">
        <v>110</v>
      </c>
      <c r="G617">
        <v>145</v>
      </c>
      <c r="H617" t="s">
        <v>20</v>
      </c>
      <c r="I617">
        <v>1</v>
      </c>
      <c r="J617" s="3" t="s">
        <v>34</v>
      </c>
      <c r="K617">
        <v>30</v>
      </c>
      <c r="L617">
        <v>2</v>
      </c>
      <c r="M617" s="3" t="str">
        <f>VLOOKUP(J617,[1]Species!$A$2:$K$183,3,FALSE)</f>
        <v>Halochoeres_garnoti</v>
      </c>
      <c r="N617" t="str">
        <f>VLOOKUP(J617,[1]Species!$A$2:$K$183,2,FALSE)</f>
        <v>wrasse</v>
      </c>
      <c r="O617" t="str">
        <f>VLOOKUP(J617,[1]Species!$A$2:$K$183,5,FALSE)</f>
        <v>Labridae</v>
      </c>
      <c r="P617" t="str">
        <f>VLOOKUP(J617,[1]Species!$A$2:$D$183,4,FALSE)</f>
        <v>Invertivore</v>
      </c>
      <c r="Q617">
        <f>VLOOKUP(J617,[1]Species!$A$2:$F$183,6,FALSE)</f>
        <v>0.01</v>
      </c>
      <c r="R617">
        <f>VLOOKUP(J617,[1]Species!$A$2:$G$174,7, FALSE)</f>
        <v>3.14</v>
      </c>
      <c r="S617">
        <f t="shared" si="18"/>
        <v>869.34214721189016</v>
      </c>
      <c r="T617">
        <f t="shared" si="19"/>
        <v>3.3333333333333333E-2</v>
      </c>
    </row>
    <row r="618" spans="1:20" x14ac:dyDescent="0.2">
      <c r="A618" s="8">
        <v>45066</v>
      </c>
      <c r="B618">
        <v>2023</v>
      </c>
      <c r="C618" t="s">
        <v>53</v>
      </c>
      <c r="D618">
        <v>20</v>
      </c>
      <c r="E618" t="s">
        <v>92</v>
      </c>
      <c r="F618" t="s">
        <v>110</v>
      </c>
      <c r="G618">
        <v>145</v>
      </c>
      <c r="H618" t="s">
        <v>20</v>
      </c>
      <c r="I618">
        <v>1</v>
      </c>
      <c r="J618" s="3" t="s">
        <v>61</v>
      </c>
      <c r="K618">
        <v>30</v>
      </c>
      <c r="L618">
        <v>2</v>
      </c>
      <c r="M618" s="3" t="str">
        <f>VLOOKUP(J618,[1]Species!$A$2:$K$183,3,FALSE)</f>
        <v>Ocyurus_chrysurus</v>
      </c>
      <c r="N618" t="str">
        <f>VLOOKUP(J618,[1]Species!$A$2:$K$183,2,FALSE)</f>
        <v>snapper</v>
      </c>
      <c r="O618" t="str">
        <f>VLOOKUP(J618,[1]Species!$A$2:$K$183,5,FALSE)</f>
        <v>Lutjanidae</v>
      </c>
      <c r="P618" t="str">
        <f>VLOOKUP(J618,[1]Species!$A$2:$D$183,4,FALSE)</f>
        <v>Macrocarnivore</v>
      </c>
      <c r="Q618">
        <f>VLOOKUP(J618,[1]Species!$A$2:$F$183,6,FALSE)</f>
        <v>2.9499999999999998E-2</v>
      </c>
      <c r="R618">
        <f>VLOOKUP(J618,[1]Species!$A$2:$G$174,7, FALSE)</f>
        <v>2.79</v>
      </c>
      <c r="S618">
        <f t="shared" si="18"/>
        <v>779.86658467167354</v>
      </c>
      <c r="T618">
        <f t="shared" si="19"/>
        <v>3.3333333333333333E-2</v>
      </c>
    </row>
    <row r="619" spans="1:20" x14ac:dyDescent="0.2">
      <c r="A619" s="8">
        <v>45066</v>
      </c>
      <c r="B619">
        <v>2023</v>
      </c>
      <c r="C619" t="s">
        <v>53</v>
      </c>
      <c r="D619">
        <v>20</v>
      </c>
      <c r="E619" t="s">
        <v>92</v>
      </c>
      <c r="F619" t="s">
        <v>110</v>
      </c>
      <c r="G619">
        <v>145</v>
      </c>
      <c r="H619" t="s">
        <v>20</v>
      </c>
      <c r="I619">
        <v>1</v>
      </c>
      <c r="J619" s="3" t="s">
        <v>61</v>
      </c>
      <c r="K619">
        <v>40</v>
      </c>
      <c r="L619">
        <v>5</v>
      </c>
      <c r="M619" s="3" t="str">
        <f>VLOOKUP(J619,[1]Species!$A$2:$K$183,3,FALSE)</f>
        <v>Ocyurus_chrysurus</v>
      </c>
      <c r="N619" t="str">
        <f>VLOOKUP(J619,[1]Species!$A$2:$K$183,2,FALSE)</f>
        <v>snapper</v>
      </c>
      <c r="O619" t="str">
        <f>VLOOKUP(J619,[1]Species!$A$2:$K$183,5,FALSE)</f>
        <v>Lutjanidae</v>
      </c>
      <c r="P619" t="str">
        <f>VLOOKUP(J619,[1]Species!$A$2:$D$183,4,FALSE)</f>
        <v>Macrocarnivore</v>
      </c>
      <c r="Q619">
        <f>VLOOKUP(J619,[1]Species!$A$2:$F$183,6,FALSE)</f>
        <v>2.9499999999999998E-2</v>
      </c>
      <c r="R619">
        <f>VLOOKUP(J619,[1]Species!$A$2:$G$174,7, FALSE)</f>
        <v>2.79</v>
      </c>
      <c r="S619">
        <f t="shared" si="18"/>
        <v>4350.5022351549605</v>
      </c>
      <c r="T619">
        <f t="shared" si="19"/>
        <v>8.3333333333333329E-2</v>
      </c>
    </row>
    <row r="620" spans="1:20" x14ac:dyDescent="0.2">
      <c r="A620" s="8">
        <v>45066</v>
      </c>
      <c r="B620">
        <v>2023</v>
      </c>
      <c r="C620" t="s">
        <v>53</v>
      </c>
      <c r="D620">
        <v>20</v>
      </c>
      <c r="E620" t="s">
        <v>92</v>
      </c>
      <c r="F620" t="s">
        <v>110</v>
      </c>
      <c r="G620">
        <v>145</v>
      </c>
      <c r="H620" t="s">
        <v>20</v>
      </c>
      <c r="I620">
        <v>1</v>
      </c>
      <c r="J620" s="3" t="s">
        <v>21</v>
      </c>
      <c r="K620">
        <v>5</v>
      </c>
      <c r="L620">
        <v>15</v>
      </c>
      <c r="M620" s="3" t="str">
        <f>VLOOKUP(J620,[1]Species!$A$2:$K$183,3,FALSE)</f>
        <v>Stegastes_partitus</v>
      </c>
      <c r="N620" t="str">
        <f>VLOOKUP(J620,[1]Species!$A$2:$K$183,2,FALSE)</f>
        <v>damselfish</v>
      </c>
      <c r="O620" t="str">
        <f>VLOOKUP(J620,[1]Species!$A$2:$K$183,5,FALSE)</f>
        <v>Pomacentridae</v>
      </c>
      <c r="P620" t="str">
        <f>VLOOKUP(J620,[1]Species!$A$2:$D$183,4,FALSE)</f>
        <v>Omnivore</v>
      </c>
      <c r="Q620">
        <f>VLOOKUP(J620,[1]Species!$A$2:$F$183,6,FALSE)</f>
        <v>1.4789999999999999E-2</v>
      </c>
      <c r="R620">
        <f>VLOOKUP(J620,[1]Species!$A$2:$G$174,7, FALSE)</f>
        <v>3.01</v>
      </c>
      <c r="S620">
        <f t="shared" si="18"/>
        <v>28.181178196581996</v>
      </c>
      <c r="T620">
        <f t="shared" si="19"/>
        <v>0.25</v>
      </c>
    </row>
    <row r="621" spans="1:20" x14ac:dyDescent="0.2">
      <c r="A621" s="8">
        <v>45066</v>
      </c>
      <c r="B621">
        <v>2023</v>
      </c>
      <c r="C621" t="s">
        <v>53</v>
      </c>
      <c r="D621">
        <v>20</v>
      </c>
      <c r="E621" t="s">
        <v>92</v>
      </c>
      <c r="F621" t="s">
        <v>110</v>
      </c>
      <c r="G621">
        <v>145</v>
      </c>
      <c r="H621" t="s">
        <v>20</v>
      </c>
      <c r="I621">
        <v>1</v>
      </c>
      <c r="J621" s="3" t="s">
        <v>55</v>
      </c>
      <c r="K621">
        <v>5</v>
      </c>
      <c r="L621">
        <v>30</v>
      </c>
      <c r="M621" s="3" t="str">
        <f>VLOOKUP(J621,[1]Species!$A$2:$K$183,3,FALSE)</f>
        <v>Clepticus_parrae</v>
      </c>
      <c r="N621" t="str">
        <f>VLOOKUP(J621,[1]Species!$A$2:$K$183,2,FALSE)</f>
        <v>wrasse</v>
      </c>
      <c r="O621" t="str">
        <f>VLOOKUP(J621,[1]Species!$A$2:$K$183,5,FALSE)</f>
        <v>Labridae</v>
      </c>
      <c r="P621" t="str">
        <f>VLOOKUP(J621,[1]Species!$A$2:$D$183,4,FALSE)</f>
        <v>Omnivore</v>
      </c>
      <c r="Q621">
        <f>VLOOKUP(J621,[1]Species!$A$2:$F$183,6,FALSE)</f>
        <v>9.5499999999999995E-3</v>
      </c>
      <c r="R621">
        <f>VLOOKUP(J621,[1]Species!$A$2:$G$174,7, FALSE)</f>
        <v>3.07</v>
      </c>
      <c r="S621">
        <f t="shared" si="18"/>
        <v>40.08321420694935</v>
      </c>
      <c r="T621">
        <f t="shared" si="19"/>
        <v>0.5</v>
      </c>
    </row>
    <row r="622" spans="1:20" x14ac:dyDescent="0.2">
      <c r="A622" s="8">
        <v>45066</v>
      </c>
      <c r="B622">
        <v>2023</v>
      </c>
      <c r="C622" t="s">
        <v>53</v>
      </c>
      <c r="D622">
        <v>20</v>
      </c>
      <c r="E622" t="s">
        <v>92</v>
      </c>
      <c r="F622" t="s">
        <v>110</v>
      </c>
      <c r="G622">
        <v>145</v>
      </c>
      <c r="H622" t="s">
        <v>20</v>
      </c>
      <c r="I622">
        <v>1</v>
      </c>
      <c r="J622" s="3" t="s">
        <v>55</v>
      </c>
      <c r="K622">
        <v>10</v>
      </c>
      <c r="L622">
        <v>10</v>
      </c>
      <c r="M622" s="3" t="str">
        <f>VLOOKUP(J622,[1]Species!$A$2:$K$183,3,FALSE)</f>
        <v>Clepticus_parrae</v>
      </c>
      <c r="N622" t="str">
        <f>VLOOKUP(J622,[1]Species!$A$2:$K$183,2,FALSE)</f>
        <v>wrasse</v>
      </c>
      <c r="O622" t="str">
        <f>VLOOKUP(J622,[1]Species!$A$2:$K$183,5,FALSE)</f>
        <v>Labridae</v>
      </c>
      <c r="P622" t="str">
        <f>VLOOKUP(J622,[1]Species!$A$2:$D$183,4,FALSE)</f>
        <v>Omnivore</v>
      </c>
      <c r="Q622">
        <f>VLOOKUP(J622,[1]Species!$A$2:$F$183,6,FALSE)</f>
        <v>9.5499999999999995E-3</v>
      </c>
      <c r="R622">
        <f>VLOOKUP(J622,[1]Species!$A$2:$G$174,7, FALSE)</f>
        <v>3.07</v>
      </c>
      <c r="S622">
        <f t="shared" si="18"/>
        <v>112.20271649672506</v>
      </c>
      <c r="T622">
        <f t="shared" si="19"/>
        <v>0.16666666666666666</v>
      </c>
    </row>
    <row r="623" spans="1:20" x14ac:dyDescent="0.2">
      <c r="A623" s="8">
        <v>45066</v>
      </c>
      <c r="B623">
        <v>2023</v>
      </c>
      <c r="C623" t="s">
        <v>53</v>
      </c>
      <c r="D623">
        <v>20</v>
      </c>
      <c r="E623" t="s">
        <v>92</v>
      </c>
      <c r="F623" t="s">
        <v>110</v>
      </c>
      <c r="G623">
        <v>145</v>
      </c>
      <c r="H623" t="s">
        <v>20</v>
      </c>
      <c r="I623">
        <v>1</v>
      </c>
      <c r="J623" s="3" t="s">
        <v>55</v>
      </c>
      <c r="K623">
        <v>20</v>
      </c>
      <c r="L623">
        <v>20</v>
      </c>
      <c r="M623" s="3" t="str">
        <f>VLOOKUP(J623,[1]Species!$A$2:$K$183,3,FALSE)</f>
        <v>Clepticus_parrae</v>
      </c>
      <c r="N623" t="str">
        <f>VLOOKUP(J623,[1]Species!$A$2:$K$183,2,FALSE)</f>
        <v>wrasse</v>
      </c>
      <c r="O623" t="str">
        <f>VLOOKUP(J623,[1]Species!$A$2:$K$183,5,FALSE)</f>
        <v>Labridae</v>
      </c>
      <c r="P623" t="str">
        <f>VLOOKUP(J623,[1]Species!$A$2:$D$183,4,FALSE)</f>
        <v>Omnivore</v>
      </c>
      <c r="Q623">
        <f>VLOOKUP(J623,[1]Species!$A$2:$F$183,6,FALSE)</f>
        <v>9.5499999999999995E-3</v>
      </c>
      <c r="R623">
        <f>VLOOKUP(J623,[1]Species!$A$2:$G$174,7, FALSE)</f>
        <v>3.07</v>
      </c>
      <c r="S623">
        <f t="shared" si="18"/>
        <v>1884.4970152710607</v>
      </c>
      <c r="T623">
        <f t="shared" si="19"/>
        <v>0.33333333333333331</v>
      </c>
    </row>
    <row r="624" spans="1:20" x14ac:dyDescent="0.2">
      <c r="A624" s="8">
        <v>45066</v>
      </c>
      <c r="B624">
        <v>2023</v>
      </c>
      <c r="C624" t="s">
        <v>53</v>
      </c>
      <c r="D624">
        <v>20</v>
      </c>
      <c r="E624" t="s">
        <v>92</v>
      </c>
      <c r="F624" t="s">
        <v>110</v>
      </c>
      <c r="G624">
        <v>145</v>
      </c>
      <c r="H624" t="s">
        <v>20</v>
      </c>
      <c r="I624">
        <v>1</v>
      </c>
      <c r="J624" s="3" t="s">
        <v>55</v>
      </c>
      <c r="K624">
        <v>30</v>
      </c>
      <c r="L624">
        <v>10</v>
      </c>
      <c r="M624" s="3" t="str">
        <f>VLOOKUP(J624,[1]Species!$A$2:$K$183,3,FALSE)</f>
        <v>Clepticus_parrae</v>
      </c>
      <c r="N624" t="str">
        <f>VLOOKUP(J624,[1]Species!$A$2:$K$183,2,FALSE)</f>
        <v>wrasse</v>
      </c>
      <c r="O624" t="str">
        <f>VLOOKUP(J624,[1]Species!$A$2:$K$183,5,FALSE)</f>
        <v>Labridae</v>
      </c>
      <c r="P624" t="str">
        <f>VLOOKUP(J624,[1]Species!$A$2:$D$183,4,FALSE)</f>
        <v>Omnivore</v>
      </c>
      <c r="Q624">
        <f>VLOOKUP(J624,[1]Species!$A$2:$F$183,6,FALSE)</f>
        <v>9.5499999999999995E-3</v>
      </c>
      <c r="R624">
        <f>VLOOKUP(J624,[1]Species!$A$2:$G$174,7, FALSE)</f>
        <v>3.07</v>
      </c>
      <c r="S624">
        <f t="shared" si="18"/>
        <v>3271.6408604013172</v>
      </c>
      <c r="T624">
        <f t="shared" si="19"/>
        <v>0.16666666666666666</v>
      </c>
    </row>
    <row r="625" spans="1:20" x14ac:dyDescent="0.2">
      <c r="A625" s="8">
        <v>45066</v>
      </c>
      <c r="B625">
        <v>2023</v>
      </c>
      <c r="C625" t="s">
        <v>53</v>
      </c>
      <c r="D625">
        <v>20</v>
      </c>
      <c r="E625" t="s">
        <v>92</v>
      </c>
      <c r="F625" t="s">
        <v>110</v>
      </c>
      <c r="G625">
        <v>145</v>
      </c>
      <c r="H625" t="s">
        <v>20</v>
      </c>
      <c r="I625">
        <v>1</v>
      </c>
      <c r="J625" s="3" t="s">
        <v>80</v>
      </c>
      <c r="K625">
        <v>30</v>
      </c>
      <c r="L625">
        <v>1</v>
      </c>
      <c r="M625" s="3" t="str">
        <f>VLOOKUP(J625,[1]Species!$A$2:$K$183,3,FALSE)</f>
        <v>Mycteroperca_tigris</v>
      </c>
      <c r="N625" t="str">
        <f>VLOOKUP(J625,[1]Species!$A$2:$K$183,2,FALSE)</f>
        <v>grouper</v>
      </c>
      <c r="O625" t="str">
        <f>VLOOKUP(J625,[1]Species!$A$2:$K$183,5,FALSE)</f>
        <v>Serranidae</v>
      </c>
      <c r="P625" t="str">
        <f>VLOOKUP(J625,[1]Species!$A$2:$D$183,4,FALSE)</f>
        <v>Macrocarnivore</v>
      </c>
      <c r="Q625">
        <f>VLOOKUP(J625,[1]Species!$A$2:$F$183,6,FALSE)</f>
        <v>1.35E-2</v>
      </c>
      <c r="R625">
        <f>VLOOKUP(J625,[1]Species!$A$2:$G$174,7, FALSE)</f>
        <v>3.12</v>
      </c>
      <c r="S625">
        <f t="shared" si="18"/>
        <v>548.21647551020544</v>
      </c>
      <c r="T625">
        <f t="shared" si="19"/>
        <v>1.6666666666666666E-2</v>
      </c>
    </row>
    <row r="626" spans="1:20" x14ac:dyDescent="0.2">
      <c r="A626" s="8">
        <v>45066</v>
      </c>
      <c r="B626">
        <v>2023</v>
      </c>
      <c r="C626" t="s">
        <v>53</v>
      </c>
      <c r="D626">
        <v>20</v>
      </c>
      <c r="E626" t="s">
        <v>92</v>
      </c>
      <c r="F626" t="s">
        <v>110</v>
      </c>
      <c r="G626">
        <v>145</v>
      </c>
      <c r="H626" t="s">
        <v>20</v>
      </c>
      <c r="I626">
        <v>1</v>
      </c>
      <c r="J626" s="3" t="s">
        <v>37</v>
      </c>
      <c r="K626">
        <v>20</v>
      </c>
      <c r="L626">
        <v>3</v>
      </c>
      <c r="M626" s="3" t="str">
        <f>VLOOKUP(J626,[1]Species!$A$2:$K$183,3,FALSE)</f>
        <v>Melichthys_niger</v>
      </c>
      <c r="N626" t="str">
        <f>VLOOKUP(J626,[1]Species!$A$2:$K$183,2,FALSE)</f>
        <v>triggerfish</v>
      </c>
      <c r="O626" t="str">
        <f>VLOOKUP(J626,[1]Species!$A$2:$K$183,5,FALSE)</f>
        <v>Balistidae</v>
      </c>
      <c r="P626" t="str">
        <f>VLOOKUP(J626,[1]Species!$A$2:$D$183,4,FALSE)</f>
        <v>Planktivore</v>
      </c>
      <c r="Q626">
        <f>VLOOKUP(J626,[1]Species!$A$2:$F$183,6,FALSE)</f>
        <v>2.5700000000000001E-2</v>
      </c>
      <c r="R626">
        <f>VLOOKUP(J626,[1]Species!$A$2:$G$174,7, FALSE)</f>
        <v>2.94</v>
      </c>
      <c r="S626">
        <f t="shared" si="18"/>
        <v>515.32660588435806</v>
      </c>
      <c r="T626">
        <f t="shared" si="19"/>
        <v>0.05</v>
      </c>
    </row>
    <row r="627" spans="1:20" x14ac:dyDescent="0.2">
      <c r="A627" s="8">
        <v>45066</v>
      </c>
      <c r="B627">
        <v>2023</v>
      </c>
      <c r="C627" t="s">
        <v>53</v>
      </c>
      <c r="D627">
        <v>20</v>
      </c>
      <c r="E627" t="s">
        <v>92</v>
      </c>
      <c r="F627" t="s">
        <v>110</v>
      </c>
      <c r="G627">
        <v>145</v>
      </c>
      <c r="H627" t="s">
        <v>20</v>
      </c>
      <c r="I627">
        <v>1</v>
      </c>
      <c r="J627" s="3" t="s">
        <v>37</v>
      </c>
      <c r="K627">
        <v>30</v>
      </c>
      <c r="L627">
        <v>1</v>
      </c>
      <c r="M627" s="3" t="str">
        <f>VLOOKUP(J627,[1]Species!$A$2:$K$183,3,FALSE)</f>
        <v>Melichthys_niger</v>
      </c>
      <c r="N627" t="str">
        <f>VLOOKUP(J627,[1]Species!$A$2:$K$183,2,FALSE)</f>
        <v>triggerfish</v>
      </c>
      <c r="O627" t="str">
        <f>VLOOKUP(J627,[1]Species!$A$2:$K$183,5,FALSE)</f>
        <v>Balistidae</v>
      </c>
      <c r="P627" t="str">
        <f>VLOOKUP(J627,[1]Species!$A$2:$D$183,4,FALSE)</f>
        <v>Planktivore</v>
      </c>
      <c r="Q627">
        <f>VLOOKUP(J627,[1]Species!$A$2:$F$183,6,FALSE)</f>
        <v>2.5700000000000001E-2</v>
      </c>
      <c r="R627">
        <f>VLOOKUP(J627,[1]Species!$A$2:$G$174,7, FALSE)</f>
        <v>2.94</v>
      </c>
      <c r="S627">
        <f t="shared" si="18"/>
        <v>565.80868856976531</v>
      </c>
      <c r="T627">
        <f t="shared" si="19"/>
        <v>1.6666666666666666E-2</v>
      </c>
    </row>
    <row r="628" spans="1:20" x14ac:dyDescent="0.2">
      <c r="A628" s="8">
        <v>45066</v>
      </c>
      <c r="B628">
        <v>2023</v>
      </c>
      <c r="C628" t="s">
        <v>53</v>
      </c>
      <c r="D628">
        <v>20</v>
      </c>
      <c r="E628" t="s">
        <v>92</v>
      </c>
      <c r="F628" t="s">
        <v>110</v>
      </c>
      <c r="G628">
        <v>145</v>
      </c>
      <c r="H628" t="s">
        <v>20</v>
      </c>
      <c r="I628">
        <v>1</v>
      </c>
      <c r="J628" s="3" t="s">
        <v>83</v>
      </c>
      <c r="K628">
        <v>5</v>
      </c>
      <c r="L628">
        <v>2</v>
      </c>
      <c r="M628" s="3" t="str">
        <f>VLOOKUP(J628,[1]Species!$A$2:$K$183,3,FALSE)</f>
        <v>Gramma_melacara</v>
      </c>
      <c r="N628" t="str">
        <f>VLOOKUP(J628,[1]Species!$A$2:$K$183,2,FALSE)</f>
        <v>basslet</v>
      </c>
      <c r="O628" t="str">
        <f>VLOOKUP(J628,[1]Species!$A$2:$K$183,5,FALSE)</f>
        <v>Grammatidae</v>
      </c>
      <c r="P628" t="str">
        <f>VLOOKUP(J628,[1]Species!$A$2:$D$183,4,FALSE)</f>
        <v>Omnivore</v>
      </c>
      <c r="Q628">
        <f>VLOOKUP(J628,[1]Species!$A$2:$F$183,6,FALSE)</f>
        <v>3.8899999999999998E-3</v>
      </c>
      <c r="R628">
        <f>VLOOKUP(J628,[1]Species!$A$2:$G$174,7, FALSE)</f>
        <v>3.12</v>
      </c>
      <c r="S628">
        <f t="shared" si="18"/>
        <v>1.1796848729653826</v>
      </c>
      <c r="T628">
        <f t="shared" si="19"/>
        <v>3.3333333333333333E-2</v>
      </c>
    </row>
    <row r="629" spans="1:20" x14ac:dyDescent="0.2">
      <c r="A629" s="8">
        <v>45066</v>
      </c>
      <c r="B629">
        <v>2023</v>
      </c>
      <c r="C629" t="s">
        <v>53</v>
      </c>
      <c r="D629">
        <v>20</v>
      </c>
      <c r="E629" t="s">
        <v>92</v>
      </c>
      <c r="F629" t="s">
        <v>110</v>
      </c>
      <c r="G629">
        <v>145</v>
      </c>
      <c r="H629" t="s">
        <v>20</v>
      </c>
      <c r="I629">
        <v>1</v>
      </c>
      <c r="J629" s="3" t="s">
        <v>83</v>
      </c>
      <c r="K629">
        <v>10</v>
      </c>
      <c r="L629">
        <v>5</v>
      </c>
      <c r="M629" s="3" t="str">
        <f>VLOOKUP(J629,[1]Species!$A$2:$K$183,3,FALSE)</f>
        <v>Gramma_melacara</v>
      </c>
      <c r="N629" t="str">
        <f>VLOOKUP(J629,[1]Species!$A$2:$K$183,2,FALSE)</f>
        <v>basslet</v>
      </c>
      <c r="O629" t="str">
        <f>VLOOKUP(J629,[1]Species!$A$2:$K$183,5,FALSE)</f>
        <v>Grammatidae</v>
      </c>
      <c r="P629" t="str">
        <f>VLOOKUP(J629,[1]Species!$A$2:$D$183,4,FALSE)</f>
        <v>Omnivore</v>
      </c>
      <c r="Q629">
        <f>VLOOKUP(J629,[1]Species!$A$2:$F$183,6,FALSE)</f>
        <v>3.8899999999999998E-3</v>
      </c>
      <c r="R629">
        <f>VLOOKUP(J629,[1]Species!$A$2:$G$174,7, FALSE)</f>
        <v>3.12</v>
      </c>
      <c r="S629">
        <f t="shared" si="18"/>
        <v>25.640093564922154</v>
      </c>
      <c r="T629">
        <f t="shared" si="19"/>
        <v>8.3333333333333329E-2</v>
      </c>
    </row>
    <row r="630" spans="1:20" x14ac:dyDescent="0.2">
      <c r="A630" s="8">
        <v>45066</v>
      </c>
      <c r="B630">
        <v>2023</v>
      </c>
      <c r="C630" t="s">
        <v>53</v>
      </c>
      <c r="D630">
        <v>20</v>
      </c>
      <c r="E630" t="s">
        <v>92</v>
      </c>
      <c r="F630" t="s">
        <v>110</v>
      </c>
      <c r="G630">
        <v>145</v>
      </c>
      <c r="H630" t="s">
        <v>20</v>
      </c>
      <c r="I630">
        <v>1</v>
      </c>
      <c r="J630" s="3" t="s">
        <v>27</v>
      </c>
      <c r="K630">
        <v>20</v>
      </c>
      <c r="L630">
        <v>10</v>
      </c>
      <c r="M630" s="3" t="str">
        <f>VLOOKUP(J630,[1]Species!$A$2:$K$183,3,FALSE)</f>
        <v>Caranx_ruber</v>
      </c>
      <c r="N630" t="str">
        <f>VLOOKUP(J630,[1]Species!$A$2:$K$183,2,FALSE)</f>
        <v>jack</v>
      </c>
      <c r="O630" t="str">
        <f>VLOOKUP(J630,[1]Species!$A$2:$K$183,5,FALSE)</f>
        <v>Carangidae</v>
      </c>
      <c r="P630" t="str">
        <f>VLOOKUP(J630,[1]Species!$A$2:$D$183,4,FALSE)</f>
        <v>Invertivore</v>
      </c>
      <c r="Q630">
        <f>VLOOKUP(J630,[1]Species!$A$2:$F$183,6,FALSE)</f>
        <v>1.5800000000000002E-2</v>
      </c>
      <c r="R630">
        <f>VLOOKUP(J630,[1]Species!$A$2:$G$174,7, FALSE)</f>
        <v>2.99</v>
      </c>
      <c r="S630">
        <f t="shared" si="18"/>
        <v>1226.6955052967025</v>
      </c>
      <c r="T630">
        <f t="shared" si="19"/>
        <v>0.16666666666666666</v>
      </c>
    </row>
    <row r="631" spans="1:20" x14ac:dyDescent="0.2">
      <c r="A631" s="8">
        <v>45066</v>
      </c>
      <c r="B631">
        <v>2023</v>
      </c>
      <c r="C631" t="s">
        <v>53</v>
      </c>
      <c r="D631">
        <v>20</v>
      </c>
      <c r="E631" t="s">
        <v>92</v>
      </c>
      <c r="F631" t="s">
        <v>110</v>
      </c>
      <c r="G631">
        <v>145</v>
      </c>
      <c r="H631" t="s">
        <v>20</v>
      </c>
      <c r="I631">
        <v>1</v>
      </c>
      <c r="J631" s="3" t="s">
        <v>27</v>
      </c>
      <c r="K631">
        <v>30</v>
      </c>
      <c r="L631">
        <v>1</v>
      </c>
      <c r="M631" s="3" t="str">
        <f>VLOOKUP(J631,[1]Species!$A$2:$K$183,3,FALSE)</f>
        <v>Caranx_ruber</v>
      </c>
      <c r="N631" t="str">
        <f>VLOOKUP(J631,[1]Species!$A$2:$K$183,2,FALSE)</f>
        <v>jack</v>
      </c>
      <c r="O631" t="str">
        <f>VLOOKUP(J631,[1]Species!$A$2:$K$183,5,FALSE)</f>
        <v>Carangidae</v>
      </c>
      <c r="P631" t="str">
        <f>VLOOKUP(J631,[1]Species!$A$2:$D$183,4,FALSE)</f>
        <v>Invertivore</v>
      </c>
      <c r="Q631">
        <f>VLOOKUP(J631,[1]Species!$A$2:$F$183,6,FALSE)</f>
        <v>1.5800000000000002E-2</v>
      </c>
      <c r="R631">
        <f>VLOOKUP(J631,[1]Species!$A$2:$G$174,7, FALSE)</f>
        <v>2.99</v>
      </c>
      <c r="S631">
        <f t="shared" si="18"/>
        <v>412.33446663151204</v>
      </c>
      <c r="T631">
        <f t="shared" si="19"/>
        <v>1.6666666666666666E-2</v>
      </c>
    </row>
    <row r="632" spans="1:20" x14ac:dyDescent="0.2">
      <c r="A632" s="8">
        <v>45066</v>
      </c>
      <c r="B632">
        <v>2023</v>
      </c>
      <c r="C632" t="s">
        <v>53</v>
      </c>
      <c r="D632">
        <v>20</v>
      </c>
      <c r="E632" t="s">
        <v>92</v>
      </c>
      <c r="F632" t="s">
        <v>110</v>
      </c>
      <c r="G632">
        <v>145</v>
      </c>
      <c r="H632" t="s">
        <v>20</v>
      </c>
      <c r="I632">
        <v>1</v>
      </c>
      <c r="J632" s="3" t="s">
        <v>81</v>
      </c>
      <c r="K632">
        <v>40</v>
      </c>
      <c r="L632">
        <v>1</v>
      </c>
      <c r="M632" s="3" t="str">
        <f>VLOOKUP(J632,[1]Species!$A$2:$K$183,3,FALSE)</f>
        <v>Kyphosus_sectatrix</v>
      </c>
      <c r="N632" t="str">
        <f>VLOOKUP(J632,[1]Species!$A$2:$K$183,2,FALSE)</f>
        <v>chub</v>
      </c>
      <c r="O632" t="str">
        <f>VLOOKUP(J632,[1]Species!$A$2:$K$183,5,FALSE)</f>
        <v>Kyphosidae</v>
      </c>
      <c r="P632" t="str">
        <f>VLOOKUP(J632,[1]Species!$A$2:$D$183,4,FALSE)</f>
        <v>Omnivore</v>
      </c>
      <c r="Q632">
        <f>VLOOKUP(J632,[1]Species!$A$2:$F$183,6,FALSE)</f>
        <v>1.38E-2</v>
      </c>
      <c r="R632">
        <f>VLOOKUP(J632,[1]Species!$A$2:$G$174,7, FALSE)</f>
        <v>3.03</v>
      </c>
      <c r="S632">
        <f t="shared" si="18"/>
        <v>986.553996256544</v>
      </c>
      <c r="T632">
        <f t="shared" si="19"/>
        <v>1.6666666666666666E-2</v>
      </c>
    </row>
    <row r="633" spans="1:20" x14ac:dyDescent="0.2">
      <c r="A633" s="8">
        <v>45066</v>
      </c>
      <c r="B633">
        <v>2023</v>
      </c>
      <c r="C633" t="s">
        <v>53</v>
      </c>
      <c r="D633">
        <v>20</v>
      </c>
      <c r="E633" t="s">
        <v>92</v>
      </c>
      <c r="F633" t="s">
        <v>110</v>
      </c>
      <c r="G633">
        <v>145</v>
      </c>
      <c r="H633" t="s">
        <v>20</v>
      </c>
      <c r="I633">
        <v>1</v>
      </c>
      <c r="J633" s="3" t="s">
        <v>22</v>
      </c>
      <c r="K633">
        <v>5</v>
      </c>
      <c r="L633">
        <v>2</v>
      </c>
      <c r="M633" s="3" t="str">
        <f>VLOOKUP(J633,[1]Species!$A$2:$K$183,3,FALSE)</f>
        <v>Centropyge_argi</v>
      </c>
      <c r="N633" t="str">
        <f>VLOOKUP(J633,[1]Species!$A$2:$K$183,2,FALSE)</f>
        <v>angelfish</v>
      </c>
      <c r="O633" t="str">
        <f>VLOOKUP(J633,[1]Species!$A$2:$K$183,5,FALSE)</f>
        <v>Pomacanthidae</v>
      </c>
      <c r="P633" t="str">
        <f>VLOOKUP(J633,[1]Species!$A$2:$D$183,4,FALSE)</f>
        <v>Herbivore</v>
      </c>
      <c r="Q633">
        <f>VLOOKUP(J633,[1]Species!$A$2:$F$183,6,FALSE)</f>
        <v>3.3110000000000001E-2</v>
      </c>
      <c r="R633">
        <f>VLOOKUP(J633,[1]Species!$A$2:$G$174,7, FALSE)</f>
        <v>2.88</v>
      </c>
      <c r="S633">
        <f t="shared" si="18"/>
        <v>6.8237449970558473</v>
      </c>
      <c r="T633">
        <f t="shared" si="19"/>
        <v>3.3333333333333333E-2</v>
      </c>
    </row>
    <row r="634" spans="1:20" x14ac:dyDescent="0.2">
      <c r="A634" s="8">
        <v>45066</v>
      </c>
      <c r="B634">
        <v>2023</v>
      </c>
      <c r="C634" t="s">
        <v>53</v>
      </c>
      <c r="D634">
        <v>20</v>
      </c>
      <c r="E634" t="s">
        <v>92</v>
      </c>
      <c r="F634" t="s">
        <v>110</v>
      </c>
      <c r="G634">
        <v>145</v>
      </c>
      <c r="H634" t="s">
        <v>20</v>
      </c>
      <c r="I634">
        <v>1</v>
      </c>
      <c r="J634" s="3" t="s">
        <v>32</v>
      </c>
      <c r="K634">
        <v>5</v>
      </c>
      <c r="L634">
        <v>2</v>
      </c>
      <c r="M634" s="3" t="str">
        <f>VLOOKUP(J634,[1]Species!$A$2:$K$183,3,FALSE)</f>
        <v>Sparisoma_aurofrenatum</v>
      </c>
      <c r="N634" t="str">
        <f>VLOOKUP(J634,[1]Species!$A$2:$K$183,2,FALSE)</f>
        <v>parrotfish</v>
      </c>
      <c r="O634" t="str">
        <f>VLOOKUP(J634,[1]Species!$A$2:$K$183,5,FALSE)</f>
        <v>Scaridae</v>
      </c>
      <c r="P634" t="str">
        <f>VLOOKUP(J634,[1]Species!$A$2:$D$183,4,FALSE)</f>
        <v>Herbivore</v>
      </c>
      <c r="Q634">
        <f>VLOOKUP(J634,[1]Species!$A$2:$F$183,6,FALSE)</f>
        <v>1.17E-2</v>
      </c>
      <c r="R634">
        <f>VLOOKUP(J634,[1]Species!$A$2:$G$174,7, FALSE)</f>
        <v>3.15</v>
      </c>
      <c r="S634">
        <f t="shared" si="18"/>
        <v>3.7236715879732869</v>
      </c>
      <c r="T634">
        <f t="shared" si="19"/>
        <v>3.3333333333333333E-2</v>
      </c>
    </row>
    <row r="635" spans="1:20" x14ac:dyDescent="0.2">
      <c r="A635" s="8">
        <v>45066</v>
      </c>
      <c r="B635">
        <v>2023</v>
      </c>
      <c r="C635" t="s">
        <v>53</v>
      </c>
      <c r="D635">
        <v>20</v>
      </c>
      <c r="E635" t="s">
        <v>92</v>
      </c>
      <c r="F635" t="s">
        <v>110</v>
      </c>
      <c r="G635">
        <v>145</v>
      </c>
      <c r="H635" t="s">
        <v>20</v>
      </c>
      <c r="I635">
        <v>1</v>
      </c>
      <c r="J635" s="3" t="s">
        <v>32</v>
      </c>
      <c r="K635">
        <v>10</v>
      </c>
      <c r="L635">
        <v>1</v>
      </c>
      <c r="M635" s="3" t="str">
        <f>VLOOKUP(J635,[1]Species!$A$2:$K$183,3,FALSE)</f>
        <v>Sparisoma_aurofrenatum</v>
      </c>
      <c r="N635" t="str">
        <f>VLOOKUP(J635,[1]Species!$A$2:$K$183,2,FALSE)</f>
        <v>parrotfish</v>
      </c>
      <c r="O635" t="str">
        <f>VLOOKUP(J635,[1]Species!$A$2:$K$183,5,FALSE)</f>
        <v>Scaridae</v>
      </c>
      <c r="P635" t="str">
        <f>VLOOKUP(J635,[1]Species!$A$2:$D$183,4,FALSE)</f>
        <v>Herbivore</v>
      </c>
      <c r="Q635">
        <f>VLOOKUP(J635,[1]Species!$A$2:$F$183,6,FALSE)</f>
        <v>1.17E-2</v>
      </c>
      <c r="R635">
        <f>VLOOKUP(J635,[1]Species!$A$2:$G$174,7, FALSE)</f>
        <v>3.15</v>
      </c>
      <c r="S635">
        <f t="shared" si="18"/>
        <v>16.526689272086227</v>
      </c>
      <c r="T635">
        <f t="shared" si="19"/>
        <v>1.6666666666666666E-2</v>
      </c>
    </row>
    <row r="636" spans="1:20" x14ac:dyDescent="0.2">
      <c r="A636" s="8">
        <v>45066</v>
      </c>
      <c r="B636">
        <v>2023</v>
      </c>
      <c r="C636" t="s">
        <v>53</v>
      </c>
      <c r="D636">
        <v>20</v>
      </c>
      <c r="E636" t="s">
        <v>92</v>
      </c>
      <c r="F636" t="s">
        <v>110</v>
      </c>
      <c r="G636">
        <v>145</v>
      </c>
      <c r="H636" t="s">
        <v>20</v>
      </c>
      <c r="I636">
        <v>1</v>
      </c>
      <c r="J636" s="3" t="s">
        <v>32</v>
      </c>
      <c r="K636">
        <v>20</v>
      </c>
      <c r="L636">
        <v>3</v>
      </c>
      <c r="M636" s="3" t="str">
        <f>VLOOKUP(J636,[1]Species!$A$2:$K$183,3,FALSE)</f>
        <v>Sparisoma_aurofrenatum</v>
      </c>
      <c r="N636" t="str">
        <f>VLOOKUP(J636,[1]Species!$A$2:$K$183,2,FALSE)</f>
        <v>parrotfish</v>
      </c>
      <c r="O636" t="str">
        <f>VLOOKUP(J636,[1]Species!$A$2:$K$183,5,FALSE)</f>
        <v>Scaridae</v>
      </c>
      <c r="P636" t="str">
        <f>VLOOKUP(J636,[1]Species!$A$2:$D$183,4,FALSE)</f>
        <v>Herbivore</v>
      </c>
      <c r="Q636">
        <f>VLOOKUP(J636,[1]Species!$A$2:$F$183,6,FALSE)</f>
        <v>1.17E-2</v>
      </c>
      <c r="R636">
        <f>VLOOKUP(J636,[1]Species!$A$2:$G$174,7, FALSE)</f>
        <v>3.15</v>
      </c>
      <c r="S636">
        <f t="shared" si="18"/>
        <v>440.10023737579274</v>
      </c>
      <c r="T636">
        <f t="shared" si="19"/>
        <v>0.05</v>
      </c>
    </row>
    <row r="637" spans="1:20" x14ac:dyDescent="0.2">
      <c r="A637" s="8">
        <v>45066</v>
      </c>
      <c r="B637">
        <v>2023</v>
      </c>
      <c r="C637" t="s">
        <v>53</v>
      </c>
      <c r="D637">
        <v>20</v>
      </c>
      <c r="E637" t="s">
        <v>92</v>
      </c>
      <c r="F637" t="s">
        <v>110</v>
      </c>
      <c r="G637">
        <v>145</v>
      </c>
      <c r="H637" t="s">
        <v>20</v>
      </c>
      <c r="I637">
        <v>1</v>
      </c>
      <c r="J637" s="3" t="s">
        <v>59</v>
      </c>
      <c r="K637">
        <v>30</v>
      </c>
      <c r="L637">
        <v>1</v>
      </c>
      <c r="M637" s="3" t="str">
        <f>VLOOKUP(J637,[1]Species!$A$2:$K$183,3,FALSE)</f>
        <v>Sphyraena_barracuda</v>
      </c>
      <c r="N637" t="str">
        <f>VLOOKUP(J637,[1]Species!$A$2:$K$183,2,FALSE)</f>
        <v>barracuda</v>
      </c>
      <c r="O637" t="str">
        <f>VLOOKUP(J637,[1]Species!$A$2:$K$183,5,FALSE)</f>
        <v>Sphyraenidae</v>
      </c>
      <c r="P637" t="str">
        <f>VLOOKUP(J637,[1]Species!$A$2:$D$183,4,FALSE)</f>
        <v>Macrocarnivore</v>
      </c>
      <c r="Q637">
        <f>VLOOKUP(J637,[1]Species!$A$2:$F$183,6,FALSE)</f>
        <v>1.15E-2</v>
      </c>
      <c r="R637">
        <f>VLOOKUP(J637,[1]Species!$A$2:$G$174,7, FALSE)</f>
        <v>2.94</v>
      </c>
      <c r="S637">
        <f t="shared" si="18"/>
        <v>253.18287620826072</v>
      </c>
      <c r="T637">
        <f t="shared" si="19"/>
        <v>1.6666666666666666E-2</v>
      </c>
    </row>
    <row r="638" spans="1:20" x14ac:dyDescent="0.2">
      <c r="A638" s="8">
        <v>45066</v>
      </c>
      <c r="B638">
        <v>2023</v>
      </c>
      <c r="C638" t="s">
        <v>53</v>
      </c>
      <c r="D638">
        <v>20</v>
      </c>
      <c r="E638" t="s">
        <v>92</v>
      </c>
      <c r="F638" t="s">
        <v>110</v>
      </c>
      <c r="G638">
        <v>145</v>
      </c>
      <c r="H638" t="s">
        <v>20</v>
      </c>
      <c r="I638">
        <v>1</v>
      </c>
      <c r="J638" s="3" t="s">
        <v>35</v>
      </c>
      <c r="K638">
        <v>5</v>
      </c>
      <c r="L638">
        <v>4</v>
      </c>
      <c r="M638" s="3" t="str">
        <f>VLOOKUP(J638,[1]Species!$A$2:$K$183,3,FALSE)</f>
        <v>Scarus_taeniopterus</v>
      </c>
      <c r="N638" t="str">
        <f>VLOOKUP(J638,[1]Species!$A$2:$K$183,2,FALSE)</f>
        <v>parrotfish</v>
      </c>
      <c r="O638" t="str">
        <f>VLOOKUP(J638,[1]Species!$A$2:$K$183,5,FALSE)</f>
        <v>Scaridae</v>
      </c>
      <c r="P638" t="str">
        <f>VLOOKUP(J638,[1]Species!$A$2:$D$183,4,FALSE)</f>
        <v>Herbivore</v>
      </c>
      <c r="Q638">
        <f>VLOOKUP(J638,[1]Species!$A$2:$F$183,6,FALSE)</f>
        <v>1.4789999999999999E-2</v>
      </c>
      <c r="R638">
        <f>VLOOKUP(J638,[1]Species!$A$2:$G$174,7, FALSE)</f>
        <v>3.03</v>
      </c>
      <c r="S638">
        <f t="shared" si="18"/>
        <v>7.760814061580021</v>
      </c>
      <c r="T638">
        <f t="shared" si="19"/>
        <v>6.6666666666666666E-2</v>
      </c>
    </row>
    <row r="639" spans="1:20" x14ac:dyDescent="0.2">
      <c r="A639" s="8">
        <v>45066</v>
      </c>
      <c r="B639">
        <v>2023</v>
      </c>
      <c r="C639" t="s">
        <v>53</v>
      </c>
      <c r="D639">
        <v>20</v>
      </c>
      <c r="E639" t="s">
        <v>92</v>
      </c>
      <c r="F639" t="s">
        <v>110</v>
      </c>
      <c r="G639">
        <v>145</v>
      </c>
      <c r="H639" t="s">
        <v>20</v>
      </c>
      <c r="I639">
        <v>1</v>
      </c>
      <c r="J639" s="3" t="s">
        <v>35</v>
      </c>
      <c r="K639">
        <v>10</v>
      </c>
      <c r="L639">
        <v>5</v>
      </c>
      <c r="M639" s="3" t="str">
        <f>VLOOKUP(J639,[1]Species!$A$2:$K$183,3,FALSE)</f>
        <v>Scarus_taeniopterus</v>
      </c>
      <c r="N639" t="str">
        <f>VLOOKUP(J639,[1]Species!$A$2:$K$183,2,FALSE)</f>
        <v>parrotfish</v>
      </c>
      <c r="O639" t="str">
        <f>VLOOKUP(J639,[1]Species!$A$2:$K$183,5,FALSE)</f>
        <v>Scaridae</v>
      </c>
      <c r="P639" t="str">
        <f>VLOOKUP(J639,[1]Species!$A$2:$D$183,4,FALSE)</f>
        <v>Herbivore</v>
      </c>
      <c r="Q639">
        <f>VLOOKUP(J639,[1]Species!$A$2:$F$183,6,FALSE)</f>
        <v>1.4789999999999999E-2</v>
      </c>
      <c r="R639">
        <f>VLOOKUP(J639,[1]Species!$A$2:$G$174,7, FALSE)</f>
        <v>3.03</v>
      </c>
      <c r="S639">
        <f t="shared" si="18"/>
        <v>79.238852622321033</v>
      </c>
      <c r="T639">
        <f t="shared" si="19"/>
        <v>8.3333333333333329E-2</v>
      </c>
    </row>
    <row r="640" spans="1:20" x14ac:dyDescent="0.2">
      <c r="A640" s="8">
        <v>45066</v>
      </c>
      <c r="B640">
        <v>2023</v>
      </c>
      <c r="C640" t="s">
        <v>53</v>
      </c>
      <c r="D640">
        <v>20</v>
      </c>
      <c r="E640" t="s">
        <v>92</v>
      </c>
      <c r="F640" t="s">
        <v>110</v>
      </c>
      <c r="G640">
        <v>145</v>
      </c>
      <c r="H640" t="s">
        <v>20</v>
      </c>
      <c r="I640">
        <v>1</v>
      </c>
      <c r="J640" s="3" t="s">
        <v>56</v>
      </c>
      <c r="K640">
        <v>5</v>
      </c>
      <c r="L640">
        <v>4</v>
      </c>
      <c r="M640" s="3" t="str">
        <f>VLOOKUP(J640,[1]Species!$A$2:$K$183,3,FALSE)</f>
        <v>Gramma_loreto</v>
      </c>
      <c r="N640" t="str">
        <f>VLOOKUP(J640,[1]Species!$A$2:$K$183,2,FALSE)</f>
        <v>basslet</v>
      </c>
      <c r="O640" t="str">
        <f>VLOOKUP(J640,[1]Species!$A$2:$K$183,5,FALSE)</f>
        <v>Grammatidae</v>
      </c>
      <c r="P640" t="str">
        <f>VLOOKUP(J640,[1]Species!$A$2:$D$183,4,FALSE)</f>
        <v>Omnivore</v>
      </c>
      <c r="Q640">
        <f>VLOOKUP(J640,[1]Species!$A$2:$F$183,6,FALSE)</f>
        <v>1.1220000000000001E-2</v>
      </c>
      <c r="R640">
        <f>VLOOKUP(J640,[1]Species!$A$2:$G$174,7, FALSE)</f>
        <v>3.04</v>
      </c>
      <c r="S640">
        <f t="shared" si="18"/>
        <v>5.98303662578894</v>
      </c>
      <c r="T640">
        <f t="shared" si="19"/>
        <v>6.6666666666666666E-2</v>
      </c>
    </row>
    <row r="641" spans="1:20" x14ac:dyDescent="0.2">
      <c r="A641" s="8">
        <v>45066</v>
      </c>
      <c r="B641">
        <v>2023</v>
      </c>
      <c r="C641" t="s">
        <v>53</v>
      </c>
      <c r="D641">
        <v>20</v>
      </c>
      <c r="E641" t="s">
        <v>92</v>
      </c>
      <c r="F641" t="s">
        <v>110</v>
      </c>
      <c r="G641">
        <v>145</v>
      </c>
      <c r="H641" t="s">
        <v>20</v>
      </c>
      <c r="I641">
        <v>1</v>
      </c>
      <c r="J641" s="3" t="s">
        <v>63</v>
      </c>
      <c r="K641">
        <v>10</v>
      </c>
      <c r="L641">
        <v>1</v>
      </c>
      <c r="M641" s="3" t="str">
        <f>VLOOKUP(J641,[1]Species!$A$2:$K$183,3,FALSE)</f>
        <v>Cephalopholis_cruentata</v>
      </c>
      <c r="N641" t="str">
        <f>VLOOKUP(J641,[1]Species!$A$2:$K$183,2,FALSE)</f>
        <v>grouper</v>
      </c>
      <c r="O641" t="str">
        <f>VLOOKUP(J641,[1]Species!$A$2:$K$183,5,FALSE)</f>
        <v>Serranidae</v>
      </c>
      <c r="P641" t="str">
        <f>VLOOKUP(J641,[1]Species!$A$2:$D$183,4,FALSE)</f>
        <v>Macrocarnivore</v>
      </c>
      <c r="Q641">
        <f>VLOOKUP(J641,[1]Species!$A$2:$F$183,6,FALSE)</f>
        <v>1.0999999999999999E-2</v>
      </c>
      <c r="R641">
        <f>VLOOKUP(J641,[1]Species!$A$2:$G$174,7, FALSE)</f>
        <v>3.11</v>
      </c>
      <c r="S641">
        <f t="shared" si="18"/>
        <v>14.17074506862448</v>
      </c>
      <c r="T641">
        <f t="shared" si="19"/>
        <v>1.6666666666666666E-2</v>
      </c>
    </row>
    <row r="642" spans="1:20" x14ac:dyDescent="0.2">
      <c r="A642" s="8">
        <v>45066</v>
      </c>
      <c r="B642">
        <v>2023</v>
      </c>
      <c r="C642" t="s">
        <v>53</v>
      </c>
      <c r="D642">
        <v>20</v>
      </c>
      <c r="E642" t="s">
        <v>92</v>
      </c>
      <c r="F642" t="s">
        <v>110</v>
      </c>
      <c r="G642">
        <v>145</v>
      </c>
      <c r="H642" t="s">
        <v>20</v>
      </c>
      <c r="I642">
        <v>1</v>
      </c>
      <c r="J642" s="3" t="s">
        <v>63</v>
      </c>
      <c r="K642">
        <v>20</v>
      </c>
      <c r="L642">
        <v>1</v>
      </c>
      <c r="M642" s="3" t="str">
        <f>VLOOKUP(J642,[1]Species!$A$2:$K$183,3,FALSE)</f>
        <v>Cephalopholis_cruentata</v>
      </c>
      <c r="N642" t="str">
        <f>VLOOKUP(J642,[1]Species!$A$2:$K$183,2,FALSE)</f>
        <v>grouper</v>
      </c>
      <c r="O642" t="str">
        <f>VLOOKUP(J642,[1]Species!$A$2:$K$183,5,FALSE)</f>
        <v>Serranidae</v>
      </c>
      <c r="P642" t="str">
        <f>VLOOKUP(J642,[1]Species!$A$2:$D$183,4,FALSE)</f>
        <v>Macrocarnivore</v>
      </c>
      <c r="Q642">
        <f>VLOOKUP(J642,[1]Species!$A$2:$F$183,6,FALSE)</f>
        <v>1.0999999999999999E-2</v>
      </c>
      <c r="R642">
        <f>VLOOKUP(J642,[1]Species!$A$2:$G$174,7, FALSE)</f>
        <v>3.11</v>
      </c>
      <c r="S642">
        <f t="shared" ref="S642:S705" si="20">(Q642*K642^R642)*L642</f>
        <v>122.34774568292309</v>
      </c>
      <c r="T642">
        <f t="shared" si="19"/>
        <v>1.6666666666666666E-2</v>
      </c>
    </row>
    <row r="643" spans="1:20" x14ac:dyDescent="0.2">
      <c r="A643" s="8">
        <v>45066</v>
      </c>
      <c r="B643">
        <v>2023</v>
      </c>
      <c r="C643" t="s">
        <v>53</v>
      </c>
      <c r="D643">
        <v>20</v>
      </c>
      <c r="E643" t="s">
        <v>92</v>
      </c>
      <c r="F643" t="s">
        <v>110</v>
      </c>
      <c r="G643">
        <v>145</v>
      </c>
      <c r="H643" t="s">
        <v>20</v>
      </c>
      <c r="I643">
        <v>1</v>
      </c>
      <c r="J643" s="3" t="s">
        <v>68</v>
      </c>
      <c r="K643">
        <v>30</v>
      </c>
      <c r="L643">
        <v>2</v>
      </c>
      <c r="M643" s="3" t="str">
        <f>VLOOKUP(J643,[1]Species!$A$2:$K$183,3,FALSE)</f>
        <v>Caranx_lugubris</v>
      </c>
      <c r="N643" t="str">
        <f>VLOOKUP(J643,[1]Species!$A$2:$K$183,2,FALSE)</f>
        <v>jack</v>
      </c>
      <c r="O643" t="str">
        <f>VLOOKUP(J643,[1]Species!$A$2:$K$183,5,FALSE)</f>
        <v>Carangidae</v>
      </c>
      <c r="P643" t="str">
        <f>VLOOKUP(J643,[1]Species!$A$2:$D$183,4,FALSE)</f>
        <v>Macrocarnivore</v>
      </c>
      <c r="Q643">
        <f>VLOOKUP(J643,[1]Species!$A$2:$F$183,6,FALSE)</f>
        <v>2.4E-2</v>
      </c>
      <c r="R643">
        <f>VLOOKUP(J643,[1]Species!$A$2:$G$174,7, FALSE)</f>
        <v>2.92</v>
      </c>
      <c r="S643">
        <f t="shared" si="20"/>
        <v>987.26854686249123</v>
      </c>
      <c r="T643">
        <f t="shared" ref="T643:T706" si="21">L643/60</f>
        <v>3.3333333333333333E-2</v>
      </c>
    </row>
    <row r="644" spans="1:20" x14ac:dyDescent="0.2">
      <c r="A644" s="8">
        <v>45066</v>
      </c>
      <c r="B644">
        <v>2023</v>
      </c>
      <c r="C644" t="s">
        <v>53</v>
      </c>
      <c r="D644">
        <v>20</v>
      </c>
      <c r="E644" t="s">
        <v>92</v>
      </c>
      <c r="F644" t="s">
        <v>110</v>
      </c>
      <c r="G644">
        <v>145</v>
      </c>
      <c r="H644" t="s">
        <v>20</v>
      </c>
      <c r="I644">
        <v>1</v>
      </c>
      <c r="J644" s="3" t="s">
        <v>68</v>
      </c>
      <c r="K644">
        <v>50</v>
      </c>
      <c r="L644">
        <v>1</v>
      </c>
      <c r="M644" s="3" t="str">
        <f>VLOOKUP(J644,[1]Species!$A$2:$K$183,3,FALSE)</f>
        <v>Caranx_lugubris</v>
      </c>
      <c r="N644" t="str">
        <f>VLOOKUP(J644,[1]Species!$A$2:$K$183,2,FALSE)</f>
        <v>jack</v>
      </c>
      <c r="O644" t="str">
        <f>VLOOKUP(J644,[1]Species!$A$2:$K$183,5,FALSE)</f>
        <v>Carangidae</v>
      </c>
      <c r="P644" t="str">
        <f>VLOOKUP(J644,[1]Species!$A$2:$D$183,4,FALSE)</f>
        <v>Macrocarnivore</v>
      </c>
      <c r="Q644">
        <f>VLOOKUP(J644,[1]Species!$A$2:$F$183,6,FALSE)</f>
        <v>2.4E-2</v>
      </c>
      <c r="R644">
        <f>VLOOKUP(J644,[1]Species!$A$2:$G$174,7, FALSE)</f>
        <v>2.92</v>
      </c>
      <c r="S644">
        <f t="shared" si="20"/>
        <v>2193.8334518412335</v>
      </c>
      <c r="T644">
        <f t="shared" si="21"/>
        <v>1.6666666666666666E-2</v>
      </c>
    </row>
    <row r="645" spans="1:20" x14ac:dyDescent="0.2">
      <c r="A645" s="8">
        <v>45066</v>
      </c>
      <c r="B645">
        <v>2023</v>
      </c>
      <c r="C645" t="s">
        <v>53</v>
      </c>
      <c r="D645">
        <v>20</v>
      </c>
      <c r="E645" t="s">
        <v>92</v>
      </c>
      <c r="F645" t="s">
        <v>110</v>
      </c>
      <c r="G645">
        <v>145</v>
      </c>
      <c r="H645" t="s">
        <v>20</v>
      </c>
      <c r="I645">
        <v>1</v>
      </c>
      <c r="J645" s="3" t="s">
        <v>82</v>
      </c>
      <c r="K645">
        <v>10</v>
      </c>
      <c r="L645">
        <v>2</v>
      </c>
      <c r="M645" s="3" t="str">
        <f>VLOOKUP(J645,[1]Species!$A$2:$K$183,3,FALSE)</f>
        <v>Hypoplectrus_puella</v>
      </c>
      <c r="N645" t="str">
        <f>VLOOKUP(J645,[1]Species!$A$2:$K$183,2,FALSE)</f>
        <v>seabasses</v>
      </c>
      <c r="O645" t="str">
        <f>VLOOKUP(J645,[1]Species!$A$2:$K$183,5,FALSE)</f>
        <v>Serranidae</v>
      </c>
      <c r="P645" t="str">
        <f>VLOOKUP(J645,[1]Species!$A$2:$D$183,4,FALSE)</f>
        <v>Invertivore</v>
      </c>
      <c r="Q645">
        <f>VLOOKUP(J645,[1]Species!$A$2:$F$183,6,FALSE)</f>
        <v>1.7780000000000001E-2</v>
      </c>
      <c r="R645">
        <f>VLOOKUP(J645,[1]Species!$A$2:$G$174,7, FALSE)</f>
        <v>3.03</v>
      </c>
      <c r="S645">
        <f t="shared" si="20"/>
        <v>38.103226494249306</v>
      </c>
      <c r="T645">
        <f t="shared" si="21"/>
        <v>3.3333333333333333E-2</v>
      </c>
    </row>
    <row r="646" spans="1:20" x14ac:dyDescent="0.2">
      <c r="A646" s="8">
        <v>45066</v>
      </c>
      <c r="B646">
        <v>2023</v>
      </c>
      <c r="C646" t="s">
        <v>53</v>
      </c>
      <c r="D646">
        <v>20</v>
      </c>
      <c r="E646" t="s">
        <v>92</v>
      </c>
      <c r="F646" t="s">
        <v>110</v>
      </c>
      <c r="G646">
        <v>145</v>
      </c>
      <c r="H646" t="s">
        <v>20</v>
      </c>
      <c r="I646">
        <v>1</v>
      </c>
      <c r="J646" s="3" t="s">
        <v>49</v>
      </c>
      <c r="K646">
        <v>10</v>
      </c>
      <c r="L646">
        <v>1</v>
      </c>
      <c r="M646" s="3" t="str">
        <f>VLOOKUP(J646,[1]Species!$A$2:$K$183,3,FALSE)</f>
        <v>Holocanthus_tricolor</v>
      </c>
      <c r="N646" t="str">
        <f>VLOOKUP(J646,[1]Species!$A$2:$K$183,2,FALSE)</f>
        <v>angelfish</v>
      </c>
      <c r="O646" t="str">
        <f>VLOOKUP(J646,[1]Species!$A$2:$K$183,5,FALSE)</f>
        <v>Pomacanthidae</v>
      </c>
      <c r="P646" t="str">
        <f>VLOOKUP(J646,[1]Species!$A$2:$D$183,4,FALSE)</f>
        <v>Invertivore</v>
      </c>
      <c r="Q646">
        <f>VLOOKUP(J646,[1]Species!$A$2:$F$183,6,FALSE)</f>
        <v>3.3099999999999997E-2</v>
      </c>
      <c r="R646">
        <f>VLOOKUP(J646,[1]Species!$A$2:$G$174,7, FALSE)</f>
        <v>2.95</v>
      </c>
      <c r="S646">
        <f t="shared" si="20"/>
        <v>29.50040605222701</v>
      </c>
      <c r="T646">
        <f t="shared" si="21"/>
        <v>1.6666666666666666E-2</v>
      </c>
    </row>
    <row r="647" spans="1:20" x14ac:dyDescent="0.2">
      <c r="A647" s="8">
        <v>45066</v>
      </c>
      <c r="B647">
        <v>2023</v>
      </c>
      <c r="C647" t="s">
        <v>53</v>
      </c>
      <c r="D647">
        <v>20</v>
      </c>
      <c r="E647" t="s">
        <v>92</v>
      </c>
      <c r="F647" t="s">
        <v>110</v>
      </c>
      <c r="G647">
        <v>145</v>
      </c>
      <c r="H647" t="s">
        <v>20</v>
      </c>
      <c r="I647">
        <v>1</v>
      </c>
      <c r="J647" s="3" t="s">
        <v>49</v>
      </c>
      <c r="K647">
        <v>20</v>
      </c>
      <c r="L647">
        <v>2</v>
      </c>
      <c r="M647" s="3" t="str">
        <f>VLOOKUP(J647,[1]Species!$A$2:$K$183,3,FALSE)</f>
        <v>Holocanthus_tricolor</v>
      </c>
      <c r="N647" t="str">
        <f>VLOOKUP(J647,[1]Species!$A$2:$K$183,2,FALSE)</f>
        <v>angelfish</v>
      </c>
      <c r="O647" t="str">
        <f>VLOOKUP(J647,[1]Species!$A$2:$K$183,5,FALSE)</f>
        <v>Pomacanthidae</v>
      </c>
      <c r="P647" t="str">
        <f>VLOOKUP(J647,[1]Species!$A$2:$D$183,4,FALSE)</f>
        <v>Invertivore</v>
      </c>
      <c r="Q647">
        <f>VLOOKUP(J647,[1]Species!$A$2:$F$183,6,FALSE)</f>
        <v>3.3099999999999997E-2</v>
      </c>
      <c r="R647">
        <f>VLOOKUP(J647,[1]Species!$A$2:$G$174,7, FALSE)</f>
        <v>2.95</v>
      </c>
      <c r="S647">
        <f t="shared" si="20"/>
        <v>455.92822278208678</v>
      </c>
      <c r="T647">
        <f t="shared" si="21"/>
        <v>3.3333333333333333E-2</v>
      </c>
    </row>
    <row r="648" spans="1:20" x14ac:dyDescent="0.2">
      <c r="A648" s="8">
        <v>45066</v>
      </c>
      <c r="B648">
        <v>2023</v>
      </c>
      <c r="C648" t="s">
        <v>53</v>
      </c>
      <c r="D648">
        <v>20</v>
      </c>
      <c r="E648" t="s">
        <v>92</v>
      </c>
      <c r="F648" t="s">
        <v>110</v>
      </c>
      <c r="G648">
        <v>145</v>
      </c>
      <c r="H648" t="s">
        <v>20</v>
      </c>
      <c r="I648">
        <v>1</v>
      </c>
      <c r="J648" s="3" t="s">
        <v>76</v>
      </c>
      <c r="K648">
        <v>30</v>
      </c>
      <c r="L648">
        <v>1</v>
      </c>
      <c r="M648" s="3" t="str">
        <f>VLOOKUP(J648,[1]Species!$A$2:$K$183,3,FALSE)</f>
        <v>Scarus_taeniopterus</v>
      </c>
      <c r="N648" t="str">
        <f>VLOOKUP(J648,[1]Species!$A$2:$K$183,2,FALSE)</f>
        <v>parrotfish</v>
      </c>
      <c r="O648" t="str">
        <f>VLOOKUP(J648,[1]Species!$A$2:$K$183,5,FALSE)</f>
        <v>Scaridae</v>
      </c>
      <c r="P648" t="str">
        <f>VLOOKUP(J648,[1]Species!$A$2:$D$183,4,FALSE)</f>
        <v>Herbivore</v>
      </c>
      <c r="Q648">
        <f>VLOOKUP(J648,[1]Species!$A$2:$F$183,6,FALSE)</f>
        <v>1.4789999999999999E-2</v>
      </c>
      <c r="R648">
        <f>VLOOKUP(J648,[1]Species!$A$2:$G$174,7, FALSE)</f>
        <v>3.03</v>
      </c>
      <c r="S648">
        <f t="shared" si="20"/>
        <v>442.22732692655779</v>
      </c>
      <c r="T648">
        <f t="shared" si="21"/>
        <v>1.6666666666666666E-2</v>
      </c>
    </row>
    <row r="649" spans="1:20" x14ac:dyDescent="0.2">
      <c r="A649" s="8">
        <v>45066</v>
      </c>
      <c r="B649">
        <v>2023</v>
      </c>
      <c r="C649" t="s">
        <v>53</v>
      </c>
      <c r="D649">
        <v>20</v>
      </c>
      <c r="E649" t="s">
        <v>92</v>
      </c>
      <c r="F649" t="s">
        <v>110</v>
      </c>
      <c r="G649">
        <v>145</v>
      </c>
      <c r="H649" t="s">
        <v>20</v>
      </c>
      <c r="I649">
        <v>1</v>
      </c>
      <c r="J649" s="3" t="s">
        <v>29</v>
      </c>
      <c r="K649">
        <v>30</v>
      </c>
      <c r="L649">
        <v>1</v>
      </c>
      <c r="M649" s="3" t="str">
        <f>VLOOKUP(J649,[1]Species!$A$2:$K$183,3,FALSE)</f>
        <v>Cephalopholis_fulva</v>
      </c>
      <c r="N649" t="str">
        <f>VLOOKUP(J649,[1]Species!$A$2:$K$183,2,FALSE)</f>
        <v>grouper</v>
      </c>
      <c r="O649" t="str">
        <f>VLOOKUP(J649,[1]Species!$A$2:$K$183,5,FALSE)</f>
        <v>Serranidae</v>
      </c>
      <c r="P649" t="str">
        <f>VLOOKUP(J649,[1]Species!$A$2:$D$183,4,FALSE)</f>
        <v>Omnivore</v>
      </c>
      <c r="Q649">
        <f>VLOOKUP(J649,[1]Species!$A$2:$F$183,6,FALSE)</f>
        <v>1.4800000000000001E-2</v>
      </c>
      <c r="R649">
        <f>VLOOKUP(J649,[1]Species!$A$2:$G$174,7, FALSE)</f>
        <v>3.04</v>
      </c>
      <c r="S649">
        <f t="shared" si="20"/>
        <v>457.83641235236342</v>
      </c>
      <c r="T649">
        <f t="shared" si="21"/>
        <v>1.6666666666666666E-2</v>
      </c>
    </row>
    <row r="650" spans="1:20" x14ac:dyDescent="0.2">
      <c r="A650" s="8">
        <v>45066</v>
      </c>
      <c r="B650">
        <v>2023</v>
      </c>
      <c r="C650" t="s">
        <v>53</v>
      </c>
      <c r="D650">
        <v>20</v>
      </c>
      <c r="E650" t="s">
        <v>92</v>
      </c>
      <c r="F650" t="s">
        <v>110</v>
      </c>
      <c r="G650">
        <v>145</v>
      </c>
      <c r="H650" t="s">
        <v>20</v>
      </c>
      <c r="I650">
        <v>1</v>
      </c>
      <c r="J650" s="3" t="s">
        <v>40</v>
      </c>
      <c r="K650">
        <v>10</v>
      </c>
      <c r="L650">
        <v>2</v>
      </c>
      <c r="M650" s="3" t="str">
        <f>VLOOKUP(J650,[1]Species!$A$2:$K$183,3,FALSE)</f>
        <v>Chaetodon_ocellatus</v>
      </c>
      <c r="N650" t="str">
        <f>VLOOKUP(J650,[1]Species!$A$2:$K$183,2,FALSE)</f>
        <v>butterflyfish</v>
      </c>
      <c r="O650" t="str">
        <f>VLOOKUP(J650,[1]Species!$A$2:$K$183,5,FALSE)</f>
        <v>Chaetodontidae</v>
      </c>
      <c r="P650" t="str">
        <f>VLOOKUP(J650,[1]Species!$A$2:$D$183,4,FALSE)</f>
        <v>Invertivore</v>
      </c>
      <c r="Q650">
        <f>VLOOKUP(J650,[1]Species!$A$2:$F$183,6,FALSE)</f>
        <v>2.5700000000000001E-2</v>
      </c>
      <c r="R650">
        <f>VLOOKUP(J650,[1]Species!$A$2:$G$174,7, FALSE)</f>
        <v>3.02</v>
      </c>
      <c r="S650">
        <f t="shared" si="20"/>
        <v>53.822407369816261</v>
      </c>
      <c r="T650">
        <f t="shared" si="21"/>
        <v>3.3333333333333333E-2</v>
      </c>
    </row>
    <row r="651" spans="1:20" x14ac:dyDescent="0.2">
      <c r="A651" s="8">
        <v>45066</v>
      </c>
      <c r="B651">
        <v>2023</v>
      </c>
      <c r="C651" t="s">
        <v>53</v>
      </c>
      <c r="D651">
        <v>20</v>
      </c>
      <c r="E651" t="s">
        <v>92</v>
      </c>
      <c r="F651" t="s">
        <v>110</v>
      </c>
      <c r="G651">
        <v>145</v>
      </c>
      <c r="H651" t="s">
        <v>20</v>
      </c>
      <c r="I651">
        <v>1</v>
      </c>
      <c r="J651" s="3" t="s">
        <v>57</v>
      </c>
      <c r="K651">
        <v>20</v>
      </c>
      <c r="L651">
        <v>1</v>
      </c>
      <c r="M651" s="3" t="str">
        <f>VLOOKUP(J651,[1]Species!$A$2:$K$183,3,FALSE)</f>
        <v>Pterois_volitans</v>
      </c>
      <c r="N651" t="str">
        <f>VLOOKUP(J651,[1]Species!$A$2:$K$183,2,FALSE)</f>
        <v>scorpionfish</v>
      </c>
      <c r="O651" t="str">
        <f>VLOOKUP(J651,[1]Species!$A$2:$K$183,5,FALSE)</f>
        <v>Scorpaenidae</v>
      </c>
      <c r="P651" t="str">
        <f>VLOOKUP(J651,[1]Species!$A$2:$D$183,4,FALSE)</f>
        <v>Macrocarnivore</v>
      </c>
      <c r="Q651">
        <f>VLOOKUP(J651,[1]Species!$A$2:$F$183,6,FALSE)</f>
        <v>4.8999999999999998E-3</v>
      </c>
      <c r="R651">
        <f>VLOOKUP(J651,[1]Species!$A$2:$G$174,7, FALSE)</f>
        <v>3.26</v>
      </c>
      <c r="S651">
        <f t="shared" si="20"/>
        <v>85.41887865691956</v>
      </c>
      <c r="T651">
        <f t="shared" si="21"/>
        <v>1.6666666666666666E-2</v>
      </c>
    </row>
    <row r="652" spans="1:20" x14ac:dyDescent="0.2">
      <c r="A652" s="8">
        <v>45066</v>
      </c>
      <c r="B652">
        <v>2023</v>
      </c>
      <c r="C652" t="s">
        <v>53</v>
      </c>
      <c r="D652">
        <v>20</v>
      </c>
      <c r="E652" t="s">
        <v>92</v>
      </c>
      <c r="F652" t="s">
        <v>110</v>
      </c>
      <c r="G652">
        <v>145</v>
      </c>
      <c r="H652" t="s">
        <v>20</v>
      </c>
      <c r="I652">
        <v>1</v>
      </c>
      <c r="J652" s="3" t="s">
        <v>57</v>
      </c>
      <c r="K652">
        <v>30</v>
      </c>
      <c r="L652">
        <v>1</v>
      </c>
      <c r="M652" s="3" t="str">
        <f>VLOOKUP(J652,[1]Species!$A$2:$K$183,3,FALSE)</f>
        <v>Pterois_volitans</v>
      </c>
      <c r="N652" t="str">
        <f>VLOOKUP(J652,[1]Species!$A$2:$K$183,2,FALSE)</f>
        <v>scorpionfish</v>
      </c>
      <c r="O652" t="str">
        <f>VLOOKUP(J652,[1]Species!$A$2:$K$183,5,FALSE)</f>
        <v>Scorpaenidae</v>
      </c>
      <c r="P652" t="str">
        <f>VLOOKUP(J652,[1]Species!$A$2:$D$183,4,FALSE)</f>
        <v>Macrocarnivore</v>
      </c>
      <c r="Q652">
        <f>VLOOKUP(J652,[1]Species!$A$2:$F$183,6,FALSE)</f>
        <v>4.8999999999999998E-3</v>
      </c>
      <c r="R652">
        <f>VLOOKUP(J652,[1]Species!$A$2:$G$174,7, FALSE)</f>
        <v>3.26</v>
      </c>
      <c r="S652">
        <f t="shared" si="20"/>
        <v>320.34014691209677</v>
      </c>
      <c r="T652">
        <f t="shared" si="21"/>
        <v>1.6666666666666666E-2</v>
      </c>
    </row>
    <row r="653" spans="1:20" x14ac:dyDescent="0.2">
      <c r="A653" s="8">
        <v>45066</v>
      </c>
      <c r="B653">
        <v>2023</v>
      </c>
      <c r="C653" t="s">
        <v>53</v>
      </c>
      <c r="D653">
        <v>20</v>
      </c>
      <c r="E653" t="s">
        <v>92</v>
      </c>
      <c r="F653" t="s">
        <v>110</v>
      </c>
      <c r="G653">
        <v>145</v>
      </c>
      <c r="H653" t="s">
        <v>20</v>
      </c>
      <c r="I653">
        <v>1</v>
      </c>
      <c r="J653" s="3" t="s">
        <v>66</v>
      </c>
      <c r="K653">
        <v>30</v>
      </c>
      <c r="L653">
        <v>2</v>
      </c>
      <c r="M653" s="3" t="str">
        <f>VLOOKUP(J653,[1]Species!$A$2:$K$183,3,FALSE)</f>
        <v>Caranx_latus</v>
      </c>
      <c r="N653" t="str">
        <f>VLOOKUP(J653,[1]Species!$A$2:$K$183,2,FALSE)</f>
        <v>jack</v>
      </c>
      <c r="O653" t="str">
        <f>VLOOKUP(J653,[1]Species!$A$2:$K$183,5,FALSE)</f>
        <v>Carangidae</v>
      </c>
      <c r="P653" t="str">
        <f>VLOOKUP(J653,[1]Species!$A$2:$D$183,4,FALSE)</f>
        <v>Macrocarnivore</v>
      </c>
      <c r="Q653">
        <f>VLOOKUP(J653,[1]Species!$A$2:$F$183,6,FALSE)</f>
        <v>2.5700000000000001E-2</v>
      </c>
      <c r="R653">
        <f>VLOOKUP(J653,[1]Species!$A$2:$G$174,7, FALSE)</f>
        <v>2.86</v>
      </c>
      <c r="S653">
        <f t="shared" si="20"/>
        <v>862.04494099759893</v>
      </c>
      <c r="T653">
        <f t="shared" si="21"/>
        <v>3.3333333333333333E-2</v>
      </c>
    </row>
    <row r="654" spans="1:20" x14ac:dyDescent="0.2">
      <c r="A654" s="8">
        <v>45066</v>
      </c>
      <c r="B654">
        <v>2023</v>
      </c>
      <c r="C654" t="s">
        <v>53</v>
      </c>
      <c r="D654">
        <v>20</v>
      </c>
      <c r="E654" t="s">
        <v>92</v>
      </c>
      <c r="F654" t="s">
        <v>110</v>
      </c>
      <c r="G654">
        <v>145</v>
      </c>
      <c r="H654" t="s">
        <v>20</v>
      </c>
      <c r="I654">
        <v>1</v>
      </c>
      <c r="J654" s="3" t="s">
        <v>66</v>
      </c>
      <c r="K654">
        <v>40</v>
      </c>
      <c r="L654">
        <v>1</v>
      </c>
      <c r="M654" s="3" t="str">
        <f>VLOOKUP(J654,[1]Species!$A$2:$K$183,3,FALSE)</f>
        <v>Caranx_latus</v>
      </c>
      <c r="N654" t="str">
        <f>VLOOKUP(J654,[1]Species!$A$2:$K$183,2,FALSE)</f>
        <v>jack</v>
      </c>
      <c r="O654" t="str">
        <f>VLOOKUP(J654,[1]Species!$A$2:$K$183,5,FALSE)</f>
        <v>Carangidae</v>
      </c>
      <c r="P654" t="str">
        <f>VLOOKUP(J654,[1]Species!$A$2:$D$183,4,FALSE)</f>
        <v>Macrocarnivore</v>
      </c>
      <c r="Q654">
        <f>VLOOKUP(J654,[1]Species!$A$2:$F$183,6,FALSE)</f>
        <v>2.5700000000000001E-2</v>
      </c>
      <c r="R654">
        <f>VLOOKUP(J654,[1]Species!$A$2:$G$174,7, FALSE)</f>
        <v>2.86</v>
      </c>
      <c r="S654">
        <f t="shared" si="20"/>
        <v>981.35174381418585</v>
      </c>
      <c r="T654">
        <f t="shared" si="21"/>
        <v>1.6666666666666666E-2</v>
      </c>
    </row>
    <row r="655" spans="1:20" x14ac:dyDescent="0.2">
      <c r="A655" s="8">
        <v>45066</v>
      </c>
      <c r="B655">
        <v>2023</v>
      </c>
      <c r="C655" t="s">
        <v>53</v>
      </c>
      <c r="D655">
        <v>20</v>
      </c>
      <c r="E655" t="s">
        <v>92</v>
      </c>
      <c r="F655" t="s">
        <v>110</v>
      </c>
      <c r="G655">
        <v>145</v>
      </c>
      <c r="H655" t="s">
        <v>20</v>
      </c>
      <c r="I655">
        <v>1</v>
      </c>
      <c r="J655" s="3" t="s">
        <v>93</v>
      </c>
      <c r="K655">
        <v>190</v>
      </c>
      <c r="L655">
        <v>1</v>
      </c>
      <c r="M655" s="3" t="str">
        <f>VLOOKUP(J655,[1]Species!$A$2:$K$183,3,FALSE)</f>
        <v>Carcharhinus_perezi</v>
      </c>
      <c r="N655" t="str">
        <f>VLOOKUP(J655,[1]Species!$A$2:$K$183,2,FALSE)</f>
        <v>shark</v>
      </c>
      <c r="O655" t="str">
        <f>VLOOKUP(J655,[1]Species!$A$2:$K$183,5,FALSE)</f>
        <v>Carcharhinidae</v>
      </c>
      <c r="P655" t="str">
        <f>VLOOKUP(J655,[1]Species!$A$2:$D$183,4,FALSE)</f>
        <v>Macrocarnivore</v>
      </c>
      <c r="Q655">
        <f>VLOOKUP(J655,[1]Species!$A$2:$F$183,6,FALSE)</f>
        <v>5.0099999999999997E-3</v>
      </c>
      <c r="R655">
        <f>VLOOKUP(J655,[1]Species!$A$2:$G$174,7, FALSE)</f>
        <v>3.08</v>
      </c>
      <c r="S655">
        <f t="shared" si="20"/>
        <v>52287.613078036091</v>
      </c>
      <c r="T655">
        <f t="shared" si="21"/>
        <v>1.6666666666666666E-2</v>
      </c>
    </row>
    <row r="656" spans="1:20" x14ac:dyDescent="0.2">
      <c r="A656" s="8">
        <v>45066</v>
      </c>
      <c r="B656">
        <v>2023</v>
      </c>
      <c r="C656" t="s">
        <v>53</v>
      </c>
      <c r="D656">
        <v>20</v>
      </c>
      <c r="E656" t="s">
        <v>92</v>
      </c>
      <c r="F656" t="s">
        <v>110</v>
      </c>
      <c r="G656">
        <v>145</v>
      </c>
      <c r="H656" t="s">
        <v>20</v>
      </c>
      <c r="I656">
        <v>2</v>
      </c>
      <c r="J656" s="3" t="s">
        <v>42</v>
      </c>
      <c r="K656">
        <v>5</v>
      </c>
      <c r="L656">
        <v>20</v>
      </c>
      <c r="M656" s="3" t="str">
        <f>VLOOKUP(J656,[1]Species!$A$2:$K$183,3,FALSE)</f>
        <v>Chromis_insolata</v>
      </c>
      <c r="N656" t="str">
        <f>VLOOKUP(J656,[1]Species!$A$2:$K$183,2,FALSE)</f>
        <v>damselfish</v>
      </c>
      <c r="O656" t="str">
        <f>VLOOKUP(J656,[1]Species!$A$2:$K$183,5,FALSE)</f>
        <v>Pomacentridae</v>
      </c>
      <c r="P656" t="str">
        <f>VLOOKUP(J656,[1]Species!$A$2:$D$183,4,FALSE)</f>
        <v>Planktivore</v>
      </c>
      <c r="Q656">
        <f>VLOOKUP(J656,[1]Species!$A$2:$F$183,6,FALSE)</f>
        <v>1.259E-2</v>
      </c>
      <c r="R656">
        <f>VLOOKUP(J656,[1]Species!$A$2:$G$174,7, FALSE)</f>
        <v>3.03</v>
      </c>
      <c r="S656">
        <f t="shared" si="20"/>
        <v>33.031997645467371</v>
      </c>
      <c r="T656">
        <f t="shared" si="21"/>
        <v>0.33333333333333331</v>
      </c>
    </row>
    <row r="657" spans="1:20" x14ac:dyDescent="0.2">
      <c r="A657" s="8">
        <v>45066</v>
      </c>
      <c r="B657">
        <v>2023</v>
      </c>
      <c r="C657" t="s">
        <v>53</v>
      </c>
      <c r="D657">
        <v>20</v>
      </c>
      <c r="E657" t="s">
        <v>92</v>
      </c>
      <c r="F657" t="s">
        <v>110</v>
      </c>
      <c r="G657">
        <v>145</v>
      </c>
      <c r="H657" t="s">
        <v>20</v>
      </c>
      <c r="I657">
        <v>2</v>
      </c>
      <c r="J657" s="3" t="s">
        <v>42</v>
      </c>
      <c r="K657">
        <v>10</v>
      </c>
      <c r="L657">
        <v>5</v>
      </c>
      <c r="M657" s="3" t="str">
        <f>VLOOKUP(J657,[1]Species!$A$2:$K$183,3,FALSE)</f>
        <v>Chromis_insolata</v>
      </c>
      <c r="N657" t="str">
        <f>VLOOKUP(J657,[1]Species!$A$2:$K$183,2,FALSE)</f>
        <v>damselfish</v>
      </c>
      <c r="O657" t="str">
        <f>VLOOKUP(J657,[1]Species!$A$2:$K$183,5,FALSE)</f>
        <v>Pomacentridae</v>
      </c>
      <c r="P657" t="str">
        <f>VLOOKUP(J657,[1]Species!$A$2:$D$183,4,FALSE)</f>
        <v>Planktivore</v>
      </c>
      <c r="Q657">
        <f>VLOOKUP(J657,[1]Species!$A$2:$F$183,6,FALSE)</f>
        <v>1.259E-2</v>
      </c>
      <c r="R657">
        <f>VLOOKUP(J657,[1]Species!$A$2:$G$174,7, FALSE)</f>
        <v>3.03</v>
      </c>
      <c r="S657">
        <f t="shared" si="20"/>
        <v>67.452140264707353</v>
      </c>
      <c r="T657">
        <f t="shared" si="21"/>
        <v>8.3333333333333329E-2</v>
      </c>
    </row>
    <row r="658" spans="1:20" x14ac:dyDescent="0.2">
      <c r="A658" s="8">
        <v>45066</v>
      </c>
      <c r="B658">
        <v>2023</v>
      </c>
      <c r="C658" t="s">
        <v>53</v>
      </c>
      <c r="D658">
        <v>20</v>
      </c>
      <c r="E658" t="s">
        <v>92</v>
      </c>
      <c r="F658" t="s">
        <v>110</v>
      </c>
      <c r="G658">
        <v>145</v>
      </c>
      <c r="H658" t="s">
        <v>20</v>
      </c>
      <c r="I658">
        <v>2</v>
      </c>
      <c r="J658" s="3" t="s">
        <v>25</v>
      </c>
      <c r="K658">
        <v>5</v>
      </c>
      <c r="L658">
        <v>30</v>
      </c>
      <c r="M658" s="3" t="str">
        <f>VLOOKUP(J658,[1]Species!$A$2:$K$183,3,FALSE)</f>
        <v>Chromis_cyanea</v>
      </c>
      <c r="N658" t="str">
        <f>VLOOKUP(J658,[1]Species!$A$2:$K$183,2,FALSE)</f>
        <v>chromis</v>
      </c>
      <c r="O658" t="str">
        <f>VLOOKUP(J658,[1]Species!$A$2:$K$183,5,FALSE)</f>
        <v>Pomacentridae</v>
      </c>
      <c r="P658" t="str">
        <f>VLOOKUP(J658,[1]Species!$A$2:$D$183,4,FALSE)</f>
        <v>Planktivore</v>
      </c>
      <c r="Q658">
        <f>VLOOKUP(J658,[1]Species!$A$2:$F$183,6,FALSE)</f>
        <v>1.4789999999999999E-2</v>
      </c>
      <c r="R658">
        <f>VLOOKUP(J658,[1]Species!$A$2:$G$174,7, FALSE)</f>
        <v>2.99</v>
      </c>
      <c r="S658">
        <f t="shared" si="20"/>
        <v>54.577010315045762</v>
      </c>
      <c r="T658">
        <f t="shared" si="21"/>
        <v>0.5</v>
      </c>
    </row>
    <row r="659" spans="1:20" x14ac:dyDescent="0.2">
      <c r="A659" s="8">
        <v>45066</v>
      </c>
      <c r="B659">
        <v>2023</v>
      </c>
      <c r="C659" t="s">
        <v>53</v>
      </c>
      <c r="D659">
        <v>20</v>
      </c>
      <c r="E659" t="s">
        <v>92</v>
      </c>
      <c r="F659" t="s">
        <v>110</v>
      </c>
      <c r="G659">
        <v>145</v>
      </c>
      <c r="H659" t="s">
        <v>20</v>
      </c>
      <c r="I659">
        <v>2</v>
      </c>
      <c r="J659" s="3" t="s">
        <v>25</v>
      </c>
      <c r="K659">
        <v>10</v>
      </c>
      <c r="L659">
        <v>1</v>
      </c>
      <c r="M659" s="3" t="str">
        <f>VLOOKUP(J659,[1]Species!$A$2:$K$183,3,FALSE)</f>
        <v>Chromis_cyanea</v>
      </c>
      <c r="N659" t="str">
        <f>VLOOKUP(J659,[1]Species!$A$2:$K$183,2,FALSE)</f>
        <v>chromis</v>
      </c>
      <c r="O659" t="str">
        <f>VLOOKUP(J659,[1]Species!$A$2:$K$183,5,FALSE)</f>
        <v>Pomacentridae</v>
      </c>
      <c r="P659" t="str">
        <f>VLOOKUP(J659,[1]Species!$A$2:$D$183,4,FALSE)</f>
        <v>Planktivore</v>
      </c>
      <c r="Q659">
        <f>VLOOKUP(J659,[1]Species!$A$2:$F$183,6,FALSE)</f>
        <v>1.4789999999999999E-2</v>
      </c>
      <c r="R659">
        <f>VLOOKUP(J659,[1]Species!$A$2:$G$174,7, FALSE)</f>
        <v>2.99</v>
      </c>
      <c r="S659">
        <f t="shared" si="20"/>
        <v>14.45333849793645</v>
      </c>
      <c r="T659">
        <f t="shared" si="21"/>
        <v>1.6666666666666666E-2</v>
      </c>
    </row>
    <row r="660" spans="1:20" x14ac:dyDescent="0.2">
      <c r="A660" s="8">
        <v>45066</v>
      </c>
      <c r="B660">
        <v>2023</v>
      </c>
      <c r="C660" t="s">
        <v>53</v>
      </c>
      <c r="D660">
        <v>20</v>
      </c>
      <c r="E660" t="s">
        <v>92</v>
      </c>
      <c r="F660" t="s">
        <v>110</v>
      </c>
      <c r="G660">
        <v>145</v>
      </c>
      <c r="H660" t="s">
        <v>20</v>
      </c>
      <c r="I660">
        <v>2</v>
      </c>
      <c r="J660" s="3" t="s">
        <v>55</v>
      </c>
      <c r="K660">
        <v>5</v>
      </c>
      <c r="L660">
        <v>10</v>
      </c>
      <c r="M660" s="3" t="str">
        <f>VLOOKUP(J660,[1]Species!$A$2:$K$183,3,FALSE)</f>
        <v>Clepticus_parrae</v>
      </c>
      <c r="N660" t="str">
        <f>VLOOKUP(J660,[1]Species!$A$2:$K$183,2,FALSE)</f>
        <v>wrasse</v>
      </c>
      <c r="O660" t="str">
        <f>VLOOKUP(J660,[1]Species!$A$2:$K$183,5,FALSE)</f>
        <v>Labridae</v>
      </c>
      <c r="P660" t="str">
        <f>VLOOKUP(J660,[1]Species!$A$2:$D$183,4,FALSE)</f>
        <v>Omnivore</v>
      </c>
      <c r="Q660">
        <f>VLOOKUP(J660,[1]Species!$A$2:$F$183,6,FALSE)</f>
        <v>9.5499999999999995E-3</v>
      </c>
      <c r="R660">
        <f>VLOOKUP(J660,[1]Species!$A$2:$G$174,7, FALSE)</f>
        <v>3.07</v>
      </c>
      <c r="S660">
        <f t="shared" si="20"/>
        <v>13.361071402316449</v>
      </c>
      <c r="T660">
        <f t="shared" si="21"/>
        <v>0.16666666666666666</v>
      </c>
    </row>
    <row r="661" spans="1:20" x14ac:dyDescent="0.2">
      <c r="A661" s="8">
        <v>45066</v>
      </c>
      <c r="B661">
        <v>2023</v>
      </c>
      <c r="C661" t="s">
        <v>53</v>
      </c>
      <c r="D661">
        <v>20</v>
      </c>
      <c r="E661" t="s">
        <v>92</v>
      </c>
      <c r="F661" t="s">
        <v>110</v>
      </c>
      <c r="G661">
        <v>145</v>
      </c>
      <c r="H661" t="s">
        <v>20</v>
      </c>
      <c r="I661">
        <v>2</v>
      </c>
      <c r="J661" s="3" t="s">
        <v>55</v>
      </c>
      <c r="K661">
        <v>10</v>
      </c>
      <c r="L661">
        <v>50</v>
      </c>
      <c r="M661" s="3" t="str">
        <f>VLOOKUP(J661,[1]Species!$A$2:$K$183,3,FALSE)</f>
        <v>Clepticus_parrae</v>
      </c>
      <c r="N661" t="str">
        <f>VLOOKUP(J661,[1]Species!$A$2:$K$183,2,FALSE)</f>
        <v>wrasse</v>
      </c>
      <c r="O661" t="str">
        <f>VLOOKUP(J661,[1]Species!$A$2:$K$183,5,FALSE)</f>
        <v>Labridae</v>
      </c>
      <c r="P661" t="str">
        <f>VLOOKUP(J661,[1]Species!$A$2:$D$183,4,FALSE)</f>
        <v>Omnivore</v>
      </c>
      <c r="Q661">
        <f>VLOOKUP(J661,[1]Species!$A$2:$F$183,6,FALSE)</f>
        <v>9.5499999999999995E-3</v>
      </c>
      <c r="R661">
        <f>VLOOKUP(J661,[1]Species!$A$2:$G$174,7, FALSE)</f>
        <v>3.07</v>
      </c>
      <c r="S661">
        <f t="shared" si="20"/>
        <v>561.01358248362533</v>
      </c>
      <c r="T661">
        <f t="shared" si="21"/>
        <v>0.83333333333333337</v>
      </c>
    </row>
    <row r="662" spans="1:20" x14ac:dyDescent="0.2">
      <c r="A662" s="8">
        <v>45066</v>
      </c>
      <c r="B662">
        <v>2023</v>
      </c>
      <c r="C662" t="s">
        <v>53</v>
      </c>
      <c r="D662">
        <v>20</v>
      </c>
      <c r="E662" t="s">
        <v>92</v>
      </c>
      <c r="F662" t="s">
        <v>110</v>
      </c>
      <c r="G662">
        <v>145</v>
      </c>
      <c r="H662" t="s">
        <v>20</v>
      </c>
      <c r="I662">
        <v>2</v>
      </c>
      <c r="J662" s="3" t="s">
        <v>55</v>
      </c>
      <c r="K662">
        <v>20</v>
      </c>
      <c r="L662">
        <v>20</v>
      </c>
      <c r="M662" s="3" t="str">
        <f>VLOOKUP(J662,[1]Species!$A$2:$K$183,3,FALSE)</f>
        <v>Clepticus_parrae</v>
      </c>
      <c r="N662" t="str">
        <f>VLOOKUP(J662,[1]Species!$A$2:$K$183,2,FALSE)</f>
        <v>wrasse</v>
      </c>
      <c r="O662" t="str">
        <f>VLOOKUP(J662,[1]Species!$A$2:$K$183,5,FALSE)</f>
        <v>Labridae</v>
      </c>
      <c r="P662" t="str">
        <f>VLOOKUP(J662,[1]Species!$A$2:$D$183,4,FALSE)</f>
        <v>Omnivore</v>
      </c>
      <c r="Q662">
        <f>VLOOKUP(J662,[1]Species!$A$2:$F$183,6,FALSE)</f>
        <v>9.5499999999999995E-3</v>
      </c>
      <c r="R662">
        <f>VLOOKUP(J662,[1]Species!$A$2:$G$174,7, FALSE)</f>
        <v>3.07</v>
      </c>
      <c r="S662">
        <f t="shared" si="20"/>
        <v>1884.4970152710607</v>
      </c>
      <c r="T662">
        <f t="shared" si="21"/>
        <v>0.33333333333333331</v>
      </c>
    </row>
    <row r="663" spans="1:20" x14ac:dyDescent="0.2">
      <c r="A663" s="8">
        <v>45066</v>
      </c>
      <c r="B663">
        <v>2023</v>
      </c>
      <c r="C663" t="s">
        <v>53</v>
      </c>
      <c r="D663">
        <v>20</v>
      </c>
      <c r="E663" t="s">
        <v>92</v>
      </c>
      <c r="F663" t="s">
        <v>110</v>
      </c>
      <c r="G663">
        <v>145</v>
      </c>
      <c r="H663" t="s">
        <v>20</v>
      </c>
      <c r="I663">
        <v>2</v>
      </c>
      <c r="J663" s="3" t="s">
        <v>55</v>
      </c>
      <c r="K663">
        <v>30</v>
      </c>
      <c r="L663">
        <v>10</v>
      </c>
      <c r="M663" s="3" t="str">
        <f>VLOOKUP(J663,[1]Species!$A$2:$K$183,3,FALSE)</f>
        <v>Clepticus_parrae</v>
      </c>
      <c r="N663" t="str">
        <f>VLOOKUP(J663,[1]Species!$A$2:$K$183,2,FALSE)</f>
        <v>wrasse</v>
      </c>
      <c r="O663" t="str">
        <f>VLOOKUP(J663,[1]Species!$A$2:$K$183,5,FALSE)</f>
        <v>Labridae</v>
      </c>
      <c r="P663" t="str">
        <f>VLOOKUP(J663,[1]Species!$A$2:$D$183,4,FALSE)</f>
        <v>Omnivore</v>
      </c>
      <c r="Q663">
        <f>VLOOKUP(J663,[1]Species!$A$2:$F$183,6,FALSE)</f>
        <v>9.5499999999999995E-3</v>
      </c>
      <c r="R663">
        <f>VLOOKUP(J663,[1]Species!$A$2:$G$174,7, FALSE)</f>
        <v>3.07</v>
      </c>
      <c r="S663">
        <f t="shared" si="20"/>
        <v>3271.6408604013172</v>
      </c>
      <c r="T663">
        <f t="shared" si="21"/>
        <v>0.16666666666666666</v>
      </c>
    </row>
    <row r="664" spans="1:20" x14ac:dyDescent="0.2">
      <c r="A664" s="8">
        <v>45066</v>
      </c>
      <c r="B664">
        <v>2023</v>
      </c>
      <c r="C664" t="s">
        <v>53</v>
      </c>
      <c r="D664">
        <v>20</v>
      </c>
      <c r="E664" t="s">
        <v>92</v>
      </c>
      <c r="F664" t="s">
        <v>110</v>
      </c>
      <c r="G664">
        <v>145</v>
      </c>
      <c r="H664" t="s">
        <v>20</v>
      </c>
      <c r="I664">
        <v>2</v>
      </c>
      <c r="J664" s="3" t="s">
        <v>36</v>
      </c>
      <c r="K664">
        <v>30</v>
      </c>
      <c r="L664">
        <v>4</v>
      </c>
      <c r="M664" s="3" t="str">
        <f>VLOOKUP(J664,[1]Species!$A$2:$K$183,3,FALSE)</f>
        <v>Canthidermis_sufflamen</v>
      </c>
      <c r="N664" t="str">
        <f>VLOOKUP(J664,[1]Species!$A$2:$K$183,2,FALSE)</f>
        <v>triggerfish</v>
      </c>
      <c r="O664" t="str">
        <f>VLOOKUP(J664,[1]Species!$A$2:$K$183,5,FALSE)</f>
        <v>Balistidae</v>
      </c>
      <c r="P664" t="str">
        <f>VLOOKUP(J664,[1]Species!$A$2:$D$183,4,FALSE)</f>
        <v>Planktivore</v>
      </c>
      <c r="Q664">
        <f>VLOOKUP(J664,[1]Species!$A$2:$F$183,6,FALSE)</f>
        <v>4.2700000000000002E-2</v>
      </c>
      <c r="R664">
        <f>VLOOKUP(J664,[1]Species!$A$2:$G$174,7, FALSE)</f>
        <v>2.84</v>
      </c>
      <c r="S664">
        <f t="shared" si="20"/>
        <v>2676.1609529799221</v>
      </c>
      <c r="T664">
        <f t="shared" si="21"/>
        <v>6.6666666666666666E-2</v>
      </c>
    </row>
    <row r="665" spans="1:20" x14ac:dyDescent="0.2">
      <c r="A665" s="8">
        <v>45066</v>
      </c>
      <c r="B665">
        <v>2023</v>
      </c>
      <c r="C665" t="s">
        <v>53</v>
      </c>
      <c r="D665">
        <v>20</v>
      </c>
      <c r="E665" t="s">
        <v>92</v>
      </c>
      <c r="F665" t="s">
        <v>110</v>
      </c>
      <c r="G665">
        <v>145</v>
      </c>
      <c r="H665" t="s">
        <v>20</v>
      </c>
      <c r="I665">
        <v>2</v>
      </c>
      <c r="J665" s="3" t="s">
        <v>36</v>
      </c>
      <c r="K665">
        <v>40</v>
      </c>
      <c r="L665">
        <v>15</v>
      </c>
      <c r="M665" s="3" t="str">
        <f>VLOOKUP(J665,[1]Species!$A$2:$K$183,3,FALSE)</f>
        <v>Canthidermis_sufflamen</v>
      </c>
      <c r="N665" t="str">
        <f>VLOOKUP(J665,[1]Species!$A$2:$K$183,2,FALSE)</f>
        <v>triggerfish</v>
      </c>
      <c r="O665" t="str">
        <f>VLOOKUP(J665,[1]Species!$A$2:$K$183,5,FALSE)</f>
        <v>Balistidae</v>
      </c>
      <c r="P665" t="str">
        <f>VLOOKUP(J665,[1]Species!$A$2:$D$183,4,FALSE)</f>
        <v>Planktivore</v>
      </c>
      <c r="Q665">
        <f>VLOOKUP(J665,[1]Species!$A$2:$F$183,6,FALSE)</f>
        <v>4.2700000000000002E-2</v>
      </c>
      <c r="R665">
        <f>VLOOKUP(J665,[1]Species!$A$2:$G$174,7, FALSE)</f>
        <v>2.84</v>
      </c>
      <c r="S665">
        <f t="shared" si="20"/>
        <v>22717.969359046889</v>
      </c>
      <c r="T665">
        <f t="shared" si="21"/>
        <v>0.25</v>
      </c>
    </row>
    <row r="666" spans="1:20" x14ac:dyDescent="0.2">
      <c r="A666" s="8">
        <v>45066</v>
      </c>
      <c r="B666">
        <v>2023</v>
      </c>
      <c r="C666" t="s">
        <v>53</v>
      </c>
      <c r="D666">
        <v>20</v>
      </c>
      <c r="E666" t="s">
        <v>92</v>
      </c>
      <c r="F666" t="s">
        <v>110</v>
      </c>
      <c r="G666">
        <v>145</v>
      </c>
      <c r="H666" t="s">
        <v>20</v>
      </c>
      <c r="I666">
        <v>2</v>
      </c>
      <c r="J666" s="3" t="s">
        <v>34</v>
      </c>
      <c r="K666">
        <v>10</v>
      </c>
      <c r="L666">
        <v>4</v>
      </c>
      <c r="M666" s="3" t="str">
        <f>VLOOKUP(J666,[1]Species!$A$2:$K$183,3,FALSE)</f>
        <v>Halochoeres_garnoti</v>
      </c>
      <c r="N666" t="str">
        <f>VLOOKUP(J666,[1]Species!$A$2:$K$183,2,FALSE)</f>
        <v>wrasse</v>
      </c>
      <c r="O666" t="str">
        <f>VLOOKUP(J666,[1]Species!$A$2:$K$183,5,FALSE)</f>
        <v>Labridae</v>
      </c>
      <c r="P666" t="str">
        <f>VLOOKUP(J666,[1]Species!$A$2:$D$183,4,FALSE)</f>
        <v>Invertivore</v>
      </c>
      <c r="Q666">
        <f>VLOOKUP(J666,[1]Species!$A$2:$F$183,6,FALSE)</f>
        <v>0.01</v>
      </c>
      <c r="R666">
        <f>VLOOKUP(J666,[1]Species!$A$2:$G$174,7, FALSE)</f>
        <v>3.14</v>
      </c>
      <c r="S666">
        <f t="shared" si="20"/>
        <v>55.215370584115455</v>
      </c>
      <c r="T666">
        <f t="shared" si="21"/>
        <v>6.6666666666666666E-2</v>
      </c>
    </row>
    <row r="667" spans="1:20" x14ac:dyDescent="0.2">
      <c r="A667" s="8">
        <v>45066</v>
      </c>
      <c r="B667">
        <v>2023</v>
      </c>
      <c r="C667" t="s">
        <v>53</v>
      </c>
      <c r="D667">
        <v>20</v>
      </c>
      <c r="E667" t="s">
        <v>92</v>
      </c>
      <c r="F667" t="s">
        <v>110</v>
      </c>
      <c r="G667">
        <v>145</v>
      </c>
      <c r="H667" t="s">
        <v>20</v>
      </c>
      <c r="I667">
        <v>2</v>
      </c>
      <c r="J667" s="3" t="s">
        <v>34</v>
      </c>
      <c r="K667">
        <v>20</v>
      </c>
      <c r="L667">
        <v>1</v>
      </c>
      <c r="M667" s="3" t="str">
        <f>VLOOKUP(J667,[1]Species!$A$2:$K$183,3,FALSE)</f>
        <v>Halochoeres_garnoti</v>
      </c>
      <c r="N667" t="str">
        <f>VLOOKUP(J667,[1]Species!$A$2:$K$183,2,FALSE)</f>
        <v>wrasse</v>
      </c>
      <c r="O667" t="str">
        <f>VLOOKUP(J667,[1]Species!$A$2:$K$183,5,FALSE)</f>
        <v>Labridae</v>
      </c>
      <c r="P667" t="str">
        <f>VLOOKUP(J667,[1]Species!$A$2:$D$183,4,FALSE)</f>
        <v>Invertivore</v>
      </c>
      <c r="Q667">
        <f>VLOOKUP(J667,[1]Species!$A$2:$F$183,6,FALSE)</f>
        <v>0.01</v>
      </c>
      <c r="R667">
        <f>VLOOKUP(J667,[1]Species!$A$2:$G$174,7, FALSE)</f>
        <v>3.14</v>
      </c>
      <c r="S667">
        <f t="shared" si="20"/>
        <v>121.68419864331943</v>
      </c>
      <c r="T667">
        <f t="shared" si="21"/>
        <v>1.6666666666666666E-2</v>
      </c>
    </row>
    <row r="668" spans="1:20" x14ac:dyDescent="0.2">
      <c r="A668" s="8">
        <v>45066</v>
      </c>
      <c r="B668">
        <v>2023</v>
      </c>
      <c r="C668" t="s">
        <v>53</v>
      </c>
      <c r="D668">
        <v>20</v>
      </c>
      <c r="E668" t="s">
        <v>92</v>
      </c>
      <c r="F668" t="s">
        <v>110</v>
      </c>
      <c r="G668">
        <v>145</v>
      </c>
      <c r="H668" t="s">
        <v>20</v>
      </c>
      <c r="I668">
        <v>2</v>
      </c>
      <c r="J668" s="3" t="s">
        <v>24</v>
      </c>
      <c r="K668">
        <v>5</v>
      </c>
      <c r="L668">
        <v>3</v>
      </c>
      <c r="M668" s="3" t="str">
        <f>VLOOKUP(J668,[1]Species!$A$2:$K$183,3,FALSE)</f>
        <v>Thalassoma_bifasciatum</v>
      </c>
      <c r="N668" t="str">
        <f>VLOOKUP(J668,[1]Species!$A$2:$K$183,2,FALSE)</f>
        <v>wrasse</v>
      </c>
      <c r="O668" t="str">
        <f>VLOOKUP(J668,[1]Species!$A$2:$K$183,5,FALSE)</f>
        <v>Labridae</v>
      </c>
      <c r="P668" t="str">
        <f>VLOOKUP(J668,[1]Species!$A$2:$D$183,4,FALSE)</f>
        <v>Omnivore</v>
      </c>
      <c r="Q668">
        <f>VLOOKUP(J668,[1]Species!$A$2:$F$183,6,FALSE)</f>
        <v>1.0999999999999999E-2</v>
      </c>
      <c r="R668">
        <f>VLOOKUP(J668,[1]Species!$A$2:$G$174,7, FALSE)</f>
        <v>2.97</v>
      </c>
      <c r="S668">
        <f t="shared" si="20"/>
        <v>3.9305638246137278</v>
      </c>
      <c r="T668">
        <f t="shared" si="21"/>
        <v>0.05</v>
      </c>
    </row>
    <row r="669" spans="1:20" x14ac:dyDescent="0.2">
      <c r="A669" s="8">
        <v>45066</v>
      </c>
      <c r="B669">
        <v>2023</v>
      </c>
      <c r="C669" t="s">
        <v>53</v>
      </c>
      <c r="D669">
        <v>20</v>
      </c>
      <c r="E669" t="s">
        <v>92</v>
      </c>
      <c r="F669" t="s">
        <v>110</v>
      </c>
      <c r="G669">
        <v>145</v>
      </c>
      <c r="H669" t="s">
        <v>20</v>
      </c>
      <c r="I669">
        <v>2</v>
      </c>
      <c r="J669" s="3" t="s">
        <v>21</v>
      </c>
      <c r="K669">
        <v>5</v>
      </c>
      <c r="L669">
        <v>15</v>
      </c>
      <c r="M669" s="3" t="str">
        <f>VLOOKUP(J669,[1]Species!$A$2:$K$183,3,FALSE)</f>
        <v>Stegastes_partitus</v>
      </c>
      <c r="N669" t="str">
        <f>VLOOKUP(J669,[1]Species!$A$2:$K$183,2,FALSE)</f>
        <v>damselfish</v>
      </c>
      <c r="O669" t="str">
        <f>VLOOKUP(J669,[1]Species!$A$2:$K$183,5,FALSE)</f>
        <v>Pomacentridae</v>
      </c>
      <c r="P669" t="str">
        <f>VLOOKUP(J669,[1]Species!$A$2:$D$183,4,FALSE)</f>
        <v>Omnivore</v>
      </c>
      <c r="Q669">
        <f>VLOOKUP(J669,[1]Species!$A$2:$F$183,6,FALSE)</f>
        <v>1.4789999999999999E-2</v>
      </c>
      <c r="R669">
        <f>VLOOKUP(J669,[1]Species!$A$2:$G$174,7, FALSE)</f>
        <v>3.01</v>
      </c>
      <c r="S669">
        <f t="shared" si="20"/>
        <v>28.181178196581996</v>
      </c>
      <c r="T669">
        <f t="shared" si="21"/>
        <v>0.25</v>
      </c>
    </row>
    <row r="670" spans="1:20" x14ac:dyDescent="0.2">
      <c r="A670" s="8">
        <v>45066</v>
      </c>
      <c r="B670">
        <v>2023</v>
      </c>
      <c r="C670" t="s">
        <v>53</v>
      </c>
      <c r="D670">
        <v>20</v>
      </c>
      <c r="E670" t="s">
        <v>92</v>
      </c>
      <c r="F670" t="s">
        <v>110</v>
      </c>
      <c r="G670">
        <v>145</v>
      </c>
      <c r="H670" t="s">
        <v>20</v>
      </c>
      <c r="I670">
        <v>2</v>
      </c>
      <c r="J670" s="3" t="s">
        <v>21</v>
      </c>
      <c r="K670">
        <v>10</v>
      </c>
      <c r="L670">
        <v>1</v>
      </c>
      <c r="M670" s="3" t="str">
        <f>VLOOKUP(J670,[1]Species!$A$2:$K$183,3,FALSE)</f>
        <v>Stegastes_partitus</v>
      </c>
      <c r="N670" t="str">
        <f>VLOOKUP(J670,[1]Species!$A$2:$K$183,2,FALSE)</f>
        <v>damselfish</v>
      </c>
      <c r="O670" t="str">
        <f>VLOOKUP(J670,[1]Species!$A$2:$K$183,5,FALSE)</f>
        <v>Pomacentridae</v>
      </c>
      <c r="P670" t="str">
        <f>VLOOKUP(J670,[1]Species!$A$2:$D$183,4,FALSE)</f>
        <v>Omnivore</v>
      </c>
      <c r="Q670">
        <f>VLOOKUP(J670,[1]Species!$A$2:$F$183,6,FALSE)</f>
        <v>1.4789999999999999E-2</v>
      </c>
      <c r="R670">
        <f>VLOOKUP(J670,[1]Species!$A$2:$G$174,7, FALSE)</f>
        <v>3.01</v>
      </c>
      <c r="S670">
        <f t="shared" si="20"/>
        <v>15.134503355832361</v>
      </c>
      <c r="T670">
        <f t="shared" si="21"/>
        <v>1.6666666666666666E-2</v>
      </c>
    </row>
    <row r="671" spans="1:20" x14ac:dyDescent="0.2">
      <c r="A671" s="8">
        <v>45066</v>
      </c>
      <c r="B671">
        <v>2023</v>
      </c>
      <c r="C671" t="s">
        <v>53</v>
      </c>
      <c r="D671">
        <v>20</v>
      </c>
      <c r="E671" t="s">
        <v>92</v>
      </c>
      <c r="F671" t="s">
        <v>110</v>
      </c>
      <c r="G671">
        <v>145</v>
      </c>
      <c r="H671" t="s">
        <v>20</v>
      </c>
      <c r="I671">
        <v>2</v>
      </c>
      <c r="J671" s="3" t="s">
        <v>66</v>
      </c>
      <c r="K671">
        <v>40</v>
      </c>
      <c r="L671">
        <v>1</v>
      </c>
      <c r="M671" s="3" t="str">
        <f>VLOOKUP(J671,[1]Species!$A$2:$K$183,3,FALSE)</f>
        <v>Caranx_latus</v>
      </c>
      <c r="N671" t="str">
        <f>VLOOKUP(J671,[1]Species!$A$2:$K$183,2,FALSE)</f>
        <v>jack</v>
      </c>
      <c r="O671" t="str">
        <f>VLOOKUP(J671,[1]Species!$A$2:$K$183,5,FALSE)</f>
        <v>Carangidae</v>
      </c>
      <c r="P671" t="str">
        <f>VLOOKUP(J671,[1]Species!$A$2:$D$183,4,FALSE)</f>
        <v>Macrocarnivore</v>
      </c>
      <c r="Q671">
        <f>VLOOKUP(J671,[1]Species!$A$2:$F$183,6,FALSE)</f>
        <v>2.5700000000000001E-2</v>
      </c>
      <c r="R671">
        <f>VLOOKUP(J671,[1]Species!$A$2:$G$174,7, FALSE)</f>
        <v>2.86</v>
      </c>
      <c r="S671">
        <f t="shared" si="20"/>
        <v>981.35174381418585</v>
      </c>
      <c r="T671">
        <f t="shared" si="21"/>
        <v>1.6666666666666666E-2</v>
      </c>
    </row>
    <row r="672" spans="1:20" x14ac:dyDescent="0.2">
      <c r="A672" s="8">
        <v>45066</v>
      </c>
      <c r="B672">
        <v>2023</v>
      </c>
      <c r="C672" t="s">
        <v>53</v>
      </c>
      <c r="D672">
        <v>20</v>
      </c>
      <c r="E672" t="s">
        <v>92</v>
      </c>
      <c r="F672" t="s">
        <v>110</v>
      </c>
      <c r="G672">
        <v>145</v>
      </c>
      <c r="H672" t="s">
        <v>20</v>
      </c>
      <c r="I672">
        <v>2</v>
      </c>
      <c r="J672" s="3" t="s">
        <v>66</v>
      </c>
      <c r="K672">
        <v>50</v>
      </c>
      <c r="L672">
        <v>12</v>
      </c>
      <c r="M672" s="3" t="str">
        <f>VLOOKUP(J672,[1]Species!$A$2:$K$183,3,FALSE)</f>
        <v>Caranx_latus</v>
      </c>
      <c r="N672" t="str">
        <f>VLOOKUP(J672,[1]Species!$A$2:$K$183,2,FALSE)</f>
        <v>jack</v>
      </c>
      <c r="O672" t="str">
        <f>VLOOKUP(J672,[1]Species!$A$2:$K$183,5,FALSE)</f>
        <v>Carangidae</v>
      </c>
      <c r="P672" t="str">
        <f>VLOOKUP(J672,[1]Species!$A$2:$D$183,4,FALSE)</f>
        <v>Macrocarnivore</v>
      </c>
      <c r="Q672">
        <f>VLOOKUP(J672,[1]Species!$A$2:$F$183,6,FALSE)</f>
        <v>2.5700000000000001E-2</v>
      </c>
      <c r="R672">
        <f>VLOOKUP(J672,[1]Species!$A$2:$G$174,7, FALSE)</f>
        <v>2.86</v>
      </c>
      <c r="S672">
        <f t="shared" si="20"/>
        <v>22293.003375293207</v>
      </c>
      <c r="T672">
        <f t="shared" si="21"/>
        <v>0.2</v>
      </c>
    </row>
    <row r="673" spans="1:20" x14ac:dyDescent="0.2">
      <c r="A673" s="8">
        <v>45066</v>
      </c>
      <c r="B673">
        <v>2023</v>
      </c>
      <c r="C673" t="s">
        <v>53</v>
      </c>
      <c r="D673">
        <v>20</v>
      </c>
      <c r="E673" t="s">
        <v>92</v>
      </c>
      <c r="F673" t="s">
        <v>110</v>
      </c>
      <c r="G673">
        <v>145</v>
      </c>
      <c r="H673" t="s">
        <v>20</v>
      </c>
      <c r="I673">
        <v>2</v>
      </c>
      <c r="J673" s="3" t="s">
        <v>57</v>
      </c>
      <c r="K673">
        <v>30</v>
      </c>
      <c r="L673">
        <v>3</v>
      </c>
      <c r="M673" s="3" t="str">
        <f>VLOOKUP(J673,[1]Species!$A$2:$K$183,3,FALSE)</f>
        <v>Pterois_volitans</v>
      </c>
      <c r="N673" t="str">
        <f>VLOOKUP(J673,[1]Species!$A$2:$K$183,2,FALSE)</f>
        <v>scorpionfish</v>
      </c>
      <c r="O673" t="str">
        <f>VLOOKUP(J673,[1]Species!$A$2:$K$183,5,FALSE)</f>
        <v>Scorpaenidae</v>
      </c>
      <c r="P673" t="str">
        <f>VLOOKUP(J673,[1]Species!$A$2:$D$183,4,FALSE)</f>
        <v>Macrocarnivore</v>
      </c>
      <c r="Q673">
        <f>VLOOKUP(J673,[1]Species!$A$2:$F$183,6,FALSE)</f>
        <v>4.8999999999999998E-3</v>
      </c>
      <c r="R673">
        <f>VLOOKUP(J673,[1]Species!$A$2:$G$174,7, FALSE)</f>
        <v>3.26</v>
      </c>
      <c r="S673">
        <f t="shared" si="20"/>
        <v>961.02044073629031</v>
      </c>
      <c r="T673">
        <f t="shared" si="21"/>
        <v>0.05</v>
      </c>
    </row>
    <row r="674" spans="1:20" x14ac:dyDescent="0.2">
      <c r="A674" s="8">
        <v>45066</v>
      </c>
      <c r="B674">
        <v>2023</v>
      </c>
      <c r="C674" t="s">
        <v>53</v>
      </c>
      <c r="D674">
        <v>20</v>
      </c>
      <c r="E674" t="s">
        <v>92</v>
      </c>
      <c r="F674" t="s">
        <v>110</v>
      </c>
      <c r="G674">
        <v>145</v>
      </c>
      <c r="H674" t="s">
        <v>20</v>
      </c>
      <c r="I674">
        <v>2</v>
      </c>
      <c r="J674" s="3" t="s">
        <v>32</v>
      </c>
      <c r="K674">
        <v>10</v>
      </c>
      <c r="L674">
        <v>1</v>
      </c>
      <c r="M674" s="3" t="str">
        <f>VLOOKUP(J674,[1]Species!$A$2:$K$183,3,FALSE)</f>
        <v>Sparisoma_aurofrenatum</v>
      </c>
      <c r="N674" t="str">
        <f>VLOOKUP(J674,[1]Species!$A$2:$K$183,2,FALSE)</f>
        <v>parrotfish</v>
      </c>
      <c r="O674" t="str">
        <f>VLOOKUP(J674,[1]Species!$A$2:$K$183,5,FALSE)</f>
        <v>Scaridae</v>
      </c>
      <c r="P674" t="str">
        <f>VLOOKUP(J674,[1]Species!$A$2:$D$183,4,FALSE)</f>
        <v>Herbivore</v>
      </c>
      <c r="Q674">
        <f>VLOOKUP(J674,[1]Species!$A$2:$F$183,6,FALSE)</f>
        <v>1.17E-2</v>
      </c>
      <c r="R674">
        <f>VLOOKUP(J674,[1]Species!$A$2:$G$174,7, FALSE)</f>
        <v>3.15</v>
      </c>
      <c r="S674">
        <f t="shared" si="20"/>
        <v>16.526689272086227</v>
      </c>
      <c r="T674">
        <f t="shared" si="21"/>
        <v>1.6666666666666666E-2</v>
      </c>
    </row>
    <row r="675" spans="1:20" x14ac:dyDescent="0.2">
      <c r="A675" s="8">
        <v>45066</v>
      </c>
      <c r="B675">
        <v>2023</v>
      </c>
      <c r="C675" t="s">
        <v>53</v>
      </c>
      <c r="D675">
        <v>20</v>
      </c>
      <c r="E675" t="s">
        <v>92</v>
      </c>
      <c r="F675" t="s">
        <v>110</v>
      </c>
      <c r="G675">
        <v>145</v>
      </c>
      <c r="H675" t="s">
        <v>20</v>
      </c>
      <c r="I675">
        <v>2</v>
      </c>
      <c r="J675" s="3" t="s">
        <v>32</v>
      </c>
      <c r="K675">
        <v>20</v>
      </c>
      <c r="L675">
        <v>1</v>
      </c>
      <c r="M675" s="3" t="str">
        <f>VLOOKUP(J675,[1]Species!$A$2:$K$183,3,FALSE)</f>
        <v>Sparisoma_aurofrenatum</v>
      </c>
      <c r="N675" t="str">
        <f>VLOOKUP(J675,[1]Species!$A$2:$K$183,2,FALSE)</f>
        <v>parrotfish</v>
      </c>
      <c r="O675" t="str">
        <f>VLOOKUP(J675,[1]Species!$A$2:$K$183,5,FALSE)</f>
        <v>Scaridae</v>
      </c>
      <c r="P675" t="str">
        <f>VLOOKUP(J675,[1]Species!$A$2:$D$183,4,FALSE)</f>
        <v>Herbivore</v>
      </c>
      <c r="Q675">
        <f>VLOOKUP(J675,[1]Species!$A$2:$F$183,6,FALSE)</f>
        <v>1.17E-2</v>
      </c>
      <c r="R675">
        <f>VLOOKUP(J675,[1]Species!$A$2:$G$174,7, FALSE)</f>
        <v>3.15</v>
      </c>
      <c r="S675">
        <f t="shared" si="20"/>
        <v>146.70007912526424</v>
      </c>
      <c r="T675">
        <f t="shared" si="21"/>
        <v>1.6666666666666666E-2</v>
      </c>
    </row>
    <row r="676" spans="1:20" x14ac:dyDescent="0.2">
      <c r="A676" s="8">
        <v>45066</v>
      </c>
      <c r="B676">
        <v>2023</v>
      </c>
      <c r="C676" t="s">
        <v>53</v>
      </c>
      <c r="D676">
        <v>20</v>
      </c>
      <c r="E676" t="s">
        <v>92</v>
      </c>
      <c r="F676" t="s">
        <v>110</v>
      </c>
      <c r="G676">
        <v>145</v>
      </c>
      <c r="H676" t="s">
        <v>20</v>
      </c>
      <c r="I676">
        <v>2</v>
      </c>
      <c r="J676" s="3" t="s">
        <v>27</v>
      </c>
      <c r="K676">
        <v>20</v>
      </c>
      <c r="L676">
        <v>6</v>
      </c>
      <c r="M676" s="3" t="str">
        <f>VLOOKUP(J676,[1]Species!$A$2:$K$183,3,FALSE)</f>
        <v>Caranx_ruber</v>
      </c>
      <c r="N676" t="str">
        <f>VLOOKUP(J676,[1]Species!$A$2:$K$183,2,FALSE)</f>
        <v>jack</v>
      </c>
      <c r="O676" t="str">
        <f>VLOOKUP(J676,[1]Species!$A$2:$K$183,5,FALSE)</f>
        <v>Carangidae</v>
      </c>
      <c r="P676" t="str">
        <f>VLOOKUP(J676,[1]Species!$A$2:$D$183,4,FALSE)</f>
        <v>Invertivore</v>
      </c>
      <c r="Q676">
        <f>VLOOKUP(J676,[1]Species!$A$2:$F$183,6,FALSE)</f>
        <v>1.5800000000000002E-2</v>
      </c>
      <c r="R676">
        <f>VLOOKUP(J676,[1]Species!$A$2:$G$174,7, FALSE)</f>
        <v>2.99</v>
      </c>
      <c r="S676">
        <f t="shared" si="20"/>
        <v>736.01730317802162</v>
      </c>
      <c r="T676">
        <f t="shared" si="21"/>
        <v>0.1</v>
      </c>
    </row>
    <row r="677" spans="1:20" x14ac:dyDescent="0.2">
      <c r="A677" s="8">
        <v>45066</v>
      </c>
      <c r="B677">
        <v>2023</v>
      </c>
      <c r="C677" t="s">
        <v>53</v>
      </c>
      <c r="D677">
        <v>20</v>
      </c>
      <c r="E677" t="s">
        <v>92</v>
      </c>
      <c r="F677" t="s">
        <v>110</v>
      </c>
      <c r="G677">
        <v>145</v>
      </c>
      <c r="H677" t="s">
        <v>20</v>
      </c>
      <c r="I677">
        <v>2</v>
      </c>
      <c r="J677" s="3" t="s">
        <v>35</v>
      </c>
      <c r="K677">
        <v>10</v>
      </c>
      <c r="L677">
        <v>1</v>
      </c>
      <c r="M677" s="3" t="str">
        <f>VLOOKUP(J677,[1]Species!$A$2:$K$183,3,FALSE)</f>
        <v>Scarus_taeniopterus</v>
      </c>
      <c r="N677" t="str">
        <f>VLOOKUP(J677,[1]Species!$A$2:$K$183,2,FALSE)</f>
        <v>parrotfish</v>
      </c>
      <c r="O677" t="str">
        <f>VLOOKUP(J677,[1]Species!$A$2:$K$183,5,FALSE)</f>
        <v>Scaridae</v>
      </c>
      <c r="P677" t="str">
        <f>VLOOKUP(J677,[1]Species!$A$2:$D$183,4,FALSE)</f>
        <v>Herbivore</v>
      </c>
      <c r="Q677">
        <f>VLOOKUP(J677,[1]Species!$A$2:$F$183,6,FALSE)</f>
        <v>1.4789999999999999E-2</v>
      </c>
      <c r="R677">
        <f>VLOOKUP(J677,[1]Species!$A$2:$G$174,7, FALSE)</f>
        <v>3.03</v>
      </c>
      <c r="S677">
        <f t="shared" si="20"/>
        <v>15.847770524464206</v>
      </c>
      <c r="T677">
        <f t="shared" si="21"/>
        <v>1.6666666666666666E-2</v>
      </c>
    </row>
    <row r="678" spans="1:20" x14ac:dyDescent="0.2">
      <c r="A678" s="8">
        <v>45066</v>
      </c>
      <c r="B678">
        <v>2023</v>
      </c>
      <c r="C678" t="s">
        <v>53</v>
      </c>
      <c r="D678">
        <v>20</v>
      </c>
      <c r="E678" t="s">
        <v>92</v>
      </c>
      <c r="F678" t="s">
        <v>110</v>
      </c>
      <c r="G678">
        <v>145</v>
      </c>
      <c r="H678" t="s">
        <v>20</v>
      </c>
      <c r="I678">
        <v>2</v>
      </c>
      <c r="J678" s="3" t="s">
        <v>35</v>
      </c>
      <c r="K678">
        <v>20</v>
      </c>
      <c r="L678">
        <v>3</v>
      </c>
      <c r="M678" s="3" t="str">
        <f>VLOOKUP(J678,[1]Species!$A$2:$K$183,3,FALSE)</f>
        <v>Scarus_taeniopterus</v>
      </c>
      <c r="N678" t="str">
        <f>VLOOKUP(J678,[1]Species!$A$2:$K$183,2,FALSE)</f>
        <v>parrotfish</v>
      </c>
      <c r="O678" t="str">
        <f>VLOOKUP(J678,[1]Species!$A$2:$K$183,5,FALSE)</f>
        <v>Scaridae</v>
      </c>
      <c r="P678" t="str">
        <f>VLOOKUP(J678,[1]Species!$A$2:$D$183,4,FALSE)</f>
        <v>Herbivore</v>
      </c>
      <c r="Q678">
        <f>VLOOKUP(J678,[1]Species!$A$2:$F$183,6,FALSE)</f>
        <v>1.4789999999999999E-2</v>
      </c>
      <c r="R678">
        <f>VLOOKUP(J678,[1]Species!$A$2:$G$174,7, FALSE)</f>
        <v>3.03</v>
      </c>
      <c r="S678">
        <f t="shared" si="20"/>
        <v>388.3383809016716</v>
      </c>
      <c r="T678">
        <f t="shared" si="21"/>
        <v>0.05</v>
      </c>
    </row>
    <row r="679" spans="1:20" x14ac:dyDescent="0.2">
      <c r="A679" s="8">
        <v>45066</v>
      </c>
      <c r="B679">
        <v>2023</v>
      </c>
      <c r="C679" t="s">
        <v>53</v>
      </c>
      <c r="D679">
        <v>20</v>
      </c>
      <c r="E679" t="s">
        <v>92</v>
      </c>
      <c r="F679" t="s">
        <v>110</v>
      </c>
      <c r="G679">
        <v>145</v>
      </c>
      <c r="H679" t="s">
        <v>20</v>
      </c>
      <c r="I679">
        <v>2</v>
      </c>
      <c r="J679" s="3" t="s">
        <v>49</v>
      </c>
      <c r="K679">
        <v>10</v>
      </c>
      <c r="L679">
        <v>1</v>
      </c>
      <c r="M679" s="3" t="str">
        <f>VLOOKUP(J679,[1]Species!$A$2:$K$183,3,FALSE)</f>
        <v>Holocanthus_tricolor</v>
      </c>
      <c r="N679" t="str">
        <f>VLOOKUP(J679,[1]Species!$A$2:$K$183,2,FALSE)</f>
        <v>angelfish</v>
      </c>
      <c r="O679" t="str">
        <f>VLOOKUP(J679,[1]Species!$A$2:$K$183,5,FALSE)</f>
        <v>Pomacanthidae</v>
      </c>
      <c r="P679" t="str">
        <f>VLOOKUP(J679,[1]Species!$A$2:$D$183,4,FALSE)</f>
        <v>Invertivore</v>
      </c>
      <c r="Q679">
        <f>VLOOKUP(J679,[1]Species!$A$2:$F$183,6,FALSE)</f>
        <v>3.3099999999999997E-2</v>
      </c>
      <c r="R679">
        <f>VLOOKUP(J679,[1]Species!$A$2:$G$174,7, FALSE)</f>
        <v>2.95</v>
      </c>
      <c r="S679">
        <f t="shared" si="20"/>
        <v>29.50040605222701</v>
      </c>
      <c r="T679">
        <f t="shared" si="21"/>
        <v>1.6666666666666666E-2</v>
      </c>
    </row>
    <row r="680" spans="1:20" x14ac:dyDescent="0.2">
      <c r="A680" s="8">
        <v>45066</v>
      </c>
      <c r="B680">
        <v>2023</v>
      </c>
      <c r="C680" t="s">
        <v>53</v>
      </c>
      <c r="D680">
        <v>20</v>
      </c>
      <c r="E680" t="s">
        <v>92</v>
      </c>
      <c r="F680" t="s">
        <v>110</v>
      </c>
      <c r="G680">
        <v>145</v>
      </c>
      <c r="H680" t="s">
        <v>20</v>
      </c>
      <c r="I680">
        <v>2</v>
      </c>
      <c r="J680" s="3" t="s">
        <v>49</v>
      </c>
      <c r="K680">
        <v>20</v>
      </c>
      <c r="L680">
        <v>1</v>
      </c>
      <c r="M680" s="3" t="str">
        <f>VLOOKUP(J680,[1]Species!$A$2:$K$183,3,FALSE)</f>
        <v>Holocanthus_tricolor</v>
      </c>
      <c r="N680" t="str">
        <f>VLOOKUP(J680,[1]Species!$A$2:$K$183,2,FALSE)</f>
        <v>angelfish</v>
      </c>
      <c r="O680" t="str">
        <f>VLOOKUP(J680,[1]Species!$A$2:$K$183,5,FALSE)</f>
        <v>Pomacanthidae</v>
      </c>
      <c r="P680" t="str">
        <f>VLOOKUP(J680,[1]Species!$A$2:$D$183,4,FALSE)</f>
        <v>Invertivore</v>
      </c>
      <c r="Q680">
        <f>VLOOKUP(J680,[1]Species!$A$2:$F$183,6,FALSE)</f>
        <v>3.3099999999999997E-2</v>
      </c>
      <c r="R680">
        <f>VLOOKUP(J680,[1]Species!$A$2:$G$174,7, FALSE)</f>
        <v>2.95</v>
      </c>
      <c r="S680">
        <f t="shared" si="20"/>
        <v>227.96411139104339</v>
      </c>
      <c r="T680">
        <f t="shared" si="21"/>
        <v>1.6666666666666666E-2</v>
      </c>
    </row>
    <row r="681" spans="1:20" x14ac:dyDescent="0.2">
      <c r="A681" s="8">
        <v>45066</v>
      </c>
      <c r="B681">
        <v>2023</v>
      </c>
      <c r="C681" t="s">
        <v>53</v>
      </c>
      <c r="D681">
        <v>20</v>
      </c>
      <c r="E681" t="s">
        <v>92</v>
      </c>
      <c r="F681" t="s">
        <v>110</v>
      </c>
      <c r="G681">
        <v>145</v>
      </c>
      <c r="H681" t="s">
        <v>20</v>
      </c>
      <c r="I681">
        <v>2</v>
      </c>
      <c r="J681" s="3" t="s">
        <v>63</v>
      </c>
      <c r="K681">
        <v>10</v>
      </c>
      <c r="L681">
        <v>1</v>
      </c>
      <c r="M681" s="3" t="str">
        <f>VLOOKUP(J681,[1]Species!$A$2:$K$183,3,FALSE)</f>
        <v>Cephalopholis_cruentata</v>
      </c>
      <c r="N681" t="str">
        <f>VLOOKUP(J681,[1]Species!$A$2:$K$183,2,FALSE)</f>
        <v>grouper</v>
      </c>
      <c r="O681" t="str">
        <f>VLOOKUP(J681,[1]Species!$A$2:$K$183,5,FALSE)</f>
        <v>Serranidae</v>
      </c>
      <c r="P681" t="str">
        <f>VLOOKUP(J681,[1]Species!$A$2:$D$183,4,FALSE)</f>
        <v>Macrocarnivore</v>
      </c>
      <c r="Q681">
        <f>VLOOKUP(J681,[1]Species!$A$2:$F$183,6,FALSE)</f>
        <v>1.0999999999999999E-2</v>
      </c>
      <c r="R681">
        <f>VLOOKUP(J681,[1]Species!$A$2:$G$174,7, FALSE)</f>
        <v>3.11</v>
      </c>
      <c r="S681">
        <f t="shared" si="20"/>
        <v>14.17074506862448</v>
      </c>
      <c r="T681">
        <f t="shared" si="21"/>
        <v>1.6666666666666666E-2</v>
      </c>
    </row>
    <row r="682" spans="1:20" x14ac:dyDescent="0.2">
      <c r="A682" s="8">
        <v>45066</v>
      </c>
      <c r="B682">
        <v>2023</v>
      </c>
      <c r="C682" t="s">
        <v>53</v>
      </c>
      <c r="D682">
        <v>20</v>
      </c>
      <c r="E682" t="s">
        <v>92</v>
      </c>
      <c r="F682" t="s">
        <v>110</v>
      </c>
      <c r="G682">
        <v>145</v>
      </c>
      <c r="H682" t="s">
        <v>20</v>
      </c>
      <c r="I682">
        <v>2</v>
      </c>
      <c r="J682" s="3" t="s">
        <v>63</v>
      </c>
      <c r="K682">
        <v>20</v>
      </c>
      <c r="L682">
        <v>1</v>
      </c>
      <c r="M682" s="3" t="str">
        <f>VLOOKUP(J682,[1]Species!$A$2:$K$183,3,FALSE)</f>
        <v>Cephalopholis_cruentata</v>
      </c>
      <c r="N682" t="str">
        <f>VLOOKUP(J682,[1]Species!$A$2:$K$183,2,FALSE)</f>
        <v>grouper</v>
      </c>
      <c r="O682" t="str">
        <f>VLOOKUP(J682,[1]Species!$A$2:$K$183,5,FALSE)</f>
        <v>Serranidae</v>
      </c>
      <c r="P682" t="str">
        <f>VLOOKUP(J682,[1]Species!$A$2:$D$183,4,FALSE)</f>
        <v>Macrocarnivore</v>
      </c>
      <c r="Q682">
        <f>VLOOKUP(J682,[1]Species!$A$2:$F$183,6,FALSE)</f>
        <v>1.0999999999999999E-2</v>
      </c>
      <c r="R682">
        <f>VLOOKUP(J682,[1]Species!$A$2:$G$174,7, FALSE)</f>
        <v>3.11</v>
      </c>
      <c r="S682">
        <f t="shared" si="20"/>
        <v>122.34774568292309</v>
      </c>
      <c r="T682">
        <f t="shared" si="21"/>
        <v>1.6666666666666666E-2</v>
      </c>
    </row>
    <row r="683" spans="1:20" x14ac:dyDescent="0.2">
      <c r="A683" s="8">
        <v>45066</v>
      </c>
      <c r="B683">
        <v>2023</v>
      </c>
      <c r="C683" t="s">
        <v>53</v>
      </c>
      <c r="D683">
        <v>20</v>
      </c>
      <c r="E683" t="s">
        <v>92</v>
      </c>
      <c r="F683" t="s">
        <v>110</v>
      </c>
      <c r="G683">
        <v>145</v>
      </c>
      <c r="H683" t="s">
        <v>20</v>
      </c>
      <c r="I683">
        <v>2</v>
      </c>
      <c r="J683" s="3" t="s">
        <v>30</v>
      </c>
      <c r="K683">
        <v>20</v>
      </c>
      <c r="L683">
        <v>3</v>
      </c>
      <c r="M683" s="3" t="str">
        <f>VLOOKUP(J683,[1]Species!$A$2:$K$183,3,FALSE)</f>
        <v>Acanthurus_coeruleus</v>
      </c>
      <c r="N683" t="str">
        <f>VLOOKUP(J683,[1]Species!$A$2:$K$183,2,FALSE)</f>
        <v>surgeonfish</v>
      </c>
      <c r="O683" t="str">
        <f>VLOOKUP(J683,[1]Species!$A$2:$K$183,5,FALSE)</f>
        <v>Acanthuridae</v>
      </c>
      <c r="P683" t="str">
        <f>VLOOKUP(J683,[1]Species!$A$2:$D$183,4,FALSE)</f>
        <v>Omnivore</v>
      </c>
      <c r="Q683">
        <f>VLOOKUP(J683,[1]Species!$A$2:$F$183,6,FALSE)</f>
        <v>3.2399999999999998E-2</v>
      </c>
      <c r="R683">
        <f>VLOOKUP(J683,[1]Species!$A$2:$G$174,7, FALSE)</f>
        <v>2.95</v>
      </c>
      <c r="S683">
        <f t="shared" si="20"/>
        <v>669.42935429635702</v>
      </c>
      <c r="T683">
        <f t="shared" si="21"/>
        <v>0.05</v>
      </c>
    </row>
    <row r="684" spans="1:20" x14ac:dyDescent="0.2">
      <c r="A684" s="8">
        <v>45066</v>
      </c>
      <c r="B684">
        <v>2023</v>
      </c>
      <c r="C684" t="s">
        <v>53</v>
      </c>
      <c r="D684">
        <v>20</v>
      </c>
      <c r="E684" t="s">
        <v>92</v>
      </c>
      <c r="F684" t="s">
        <v>110</v>
      </c>
      <c r="G684">
        <v>145</v>
      </c>
      <c r="H684" t="s">
        <v>20</v>
      </c>
      <c r="I684">
        <v>2</v>
      </c>
      <c r="J684" s="3" t="s">
        <v>45</v>
      </c>
      <c r="K684">
        <v>10</v>
      </c>
      <c r="L684">
        <v>15</v>
      </c>
      <c r="M684" s="3" t="str">
        <f>VLOOKUP(J684,[1]Species!$A$2:$K$183,3,FALSE)</f>
        <v>Chromis_multilineata</v>
      </c>
      <c r="N684" t="str">
        <f>VLOOKUP(J684,[1]Species!$A$2:$K$183,2,FALSE)</f>
        <v>chromis</v>
      </c>
      <c r="O684" t="str">
        <f>VLOOKUP(J684,[1]Species!$A$2:$K$183,5,FALSE)</f>
        <v>Pomacentridae</v>
      </c>
      <c r="P684" t="str">
        <f>VLOOKUP(J684,[1]Species!$A$2:$D$183,4,FALSE)</f>
        <v>Planktivore</v>
      </c>
      <c r="Q684">
        <f>VLOOKUP(J684,[1]Species!$A$2:$F$183,6,FALSE)</f>
        <v>1.4789999999999999E-2</v>
      </c>
      <c r="R684">
        <f>VLOOKUP(J684,[1]Species!$A$2:$G$174,7, FALSE)</f>
        <v>2.99</v>
      </c>
      <c r="S684">
        <f t="shared" si="20"/>
        <v>216.80007746904676</v>
      </c>
      <c r="T684">
        <f t="shared" si="21"/>
        <v>0.25</v>
      </c>
    </row>
    <row r="685" spans="1:20" x14ac:dyDescent="0.2">
      <c r="A685" s="8">
        <v>45066</v>
      </c>
      <c r="B685">
        <v>2023</v>
      </c>
      <c r="C685" t="s">
        <v>53</v>
      </c>
      <c r="D685">
        <v>20</v>
      </c>
      <c r="E685" t="s">
        <v>92</v>
      </c>
      <c r="F685" t="s">
        <v>110</v>
      </c>
      <c r="G685">
        <v>145</v>
      </c>
      <c r="H685" t="s">
        <v>20</v>
      </c>
      <c r="I685">
        <v>2</v>
      </c>
      <c r="J685" s="3" t="s">
        <v>94</v>
      </c>
      <c r="K685">
        <v>30</v>
      </c>
      <c r="L685">
        <v>1</v>
      </c>
      <c r="M685" s="3" t="str">
        <f>VLOOKUP(J685,[1]Species!$A$2:$K$183,3,FALSE)</f>
        <v>Holocanthus_ciliaris</v>
      </c>
      <c r="N685" t="str">
        <f>VLOOKUP(J685,[1]Species!$A$2:$K$183,2,FALSE)</f>
        <v>angelfish</v>
      </c>
      <c r="O685" t="str">
        <f>VLOOKUP(J685,[1]Species!$A$2:$K$183,5,FALSE)</f>
        <v>Pomacanthidae</v>
      </c>
      <c r="P685" t="str">
        <f>VLOOKUP(J685,[1]Species!$A$2:$D$183,4,FALSE)</f>
        <v>Invertivore</v>
      </c>
      <c r="Q685">
        <f>VLOOKUP(J685,[1]Species!$A$2:$F$183,6,FALSE)</f>
        <v>3.3110000000000001E-2</v>
      </c>
      <c r="R685">
        <f>VLOOKUP(J685,[1]Species!$A$2:$G$174,7, FALSE)</f>
        <v>2.88</v>
      </c>
      <c r="S685">
        <f t="shared" si="20"/>
        <v>594.38575737210567</v>
      </c>
      <c r="T685">
        <f t="shared" si="21"/>
        <v>1.6666666666666666E-2</v>
      </c>
    </row>
    <row r="686" spans="1:20" x14ac:dyDescent="0.2">
      <c r="A686" s="8">
        <v>45066</v>
      </c>
      <c r="B686">
        <v>2023</v>
      </c>
      <c r="C686" t="s">
        <v>53</v>
      </c>
      <c r="D686">
        <v>20</v>
      </c>
      <c r="E686" t="s">
        <v>92</v>
      </c>
      <c r="F686" t="s">
        <v>110</v>
      </c>
      <c r="G686">
        <v>145</v>
      </c>
      <c r="H686" t="s">
        <v>20</v>
      </c>
      <c r="I686">
        <v>2</v>
      </c>
      <c r="J686" s="3" t="s">
        <v>37</v>
      </c>
      <c r="K686">
        <v>30</v>
      </c>
      <c r="L686">
        <v>6</v>
      </c>
      <c r="M686" s="3" t="str">
        <f>VLOOKUP(J686,[1]Species!$A$2:$K$183,3,FALSE)</f>
        <v>Melichthys_niger</v>
      </c>
      <c r="N686" t="str">
        <f>VLOOKUP(J686,[1]Species!$A$2:$K$183,2,FALSE)</f>
        <v>triggerfish</v>
      </c>
      <c r="O686" t="str">
        <f>VLOOKUP(J686,[1]Species!$A$2:$K$183,5,FALSE)</f>
        <v>Balistidae</v>
      </c>
      <c r="P686" t="str">
        <f>VLOOKUP(J686,[1]Species!$A$2:$D$183,4,FALSE)</f>
        <v>Planktivore</v>
      </c>
      <c r="Q686">
        <f>VLOOKUP(J686,[1]Species!$A$2:$F$183,6,FALSE)</f>
        <v>2.5700000000000001E-2</v>
      </c>
      <c r="R686">
        <f>VLOOKUP(J686,[1]Species!$A$2:$G$174,7, FALSE)</f>
        <v>2.94</v>
      </c>
      <c r="S686">
        <f t="shared" si="20"/>
        <v>3394.8521314185919</v>
      </c>
      <c r="T686">
        <f t="shared" si="21"/>
        <v>0.1</v>
      </c>
    </row>
    <row r="687" spans="1:20" x14ac:dyDescent="0.2">
      <c r="A687" s="8">
        <v>45066</v>
      </c>
      <c r="B687">
        <v>2023</v>
      </c>
      <c r="C687" t="s">
        <v>53</v>
      </c>
      <c r="D687">
        <v>20</v>
      </c>
      <c r="E687" t="s">
        <v>92</v>
      </c>
      <c r="F687" t="s">
        <v>110</v>
      </c>
      <c r="G687">
        <v>120</v>
      </c>
      <c r="H687" t="s">
        <v>20</v>
      </c>
      <c r="I687">
        <v>3</v>
      </c>
      <c r="J687" s="3" t="s">
        <v>25</v>
      </c>
      <c r="K687">
        <v>5</v>
      </c>
      <c r="L687">
        <v>85</v>
      </c>
      <c r="M687" s="3" t="str">
        <f>VLOOKUP(J687,[1]Species!$A$2:$K$183,3,FALSE)</f>
        <v>Chromis_cyanea</v>
      </c>
      <c r="N687" t="str">
        <f>VLOOKUP(J687,[1]Species!$A$2:$K$183,2,FALSE)</f>
        <v>chromis</v>
      </c>
      <c r="O687" t="str">
        <f>VLOOKUP(J687,[1]Species!$A$2:$K$183,5,FALSE)</f>
        <v>Pomacentridae</v>
      </c>
      <c r="P687" t="str">
        <f>VLOOKUP(J687,[1]Species!$A$2:$D$183,4,FALSE)</f>
        <v>Planktivore</v>
      </c>
      <c r="Q687">
        <f>VLOOKUP(J687,[1]Species!$A$2:$F$183,6,FALSE)</f>
        <v>1.4789999999999999E-2</v>
      </c>
      <c r="R687">
        <f>VLOOKUP(J687,[1]Species!$A$2:$G$174,7, FALSE)</f>
        <v>2.99</v>
      </c>
      <c r="S687">
        <f t="shared" si="20"/>
        <v>154.63486255929632</v>
      </c>
      <c r="T687">
        <f t="shared" si="21"/>
        <v>1.4166666666666667</v>
      </c>
    </row>
    <row r="688" spans="1:20" x14ac:dyDescent="0.2">
      <c r="A688" s="8">
        <v>45066</v>
      </c>
      <c r="B688">
        <v>2023</v>
      </c>
      <c r="C688" t="s">
        <v>53</v>
      </c>
      <c r="D688">
        <v>20</v>
      </c>
      <c r="E688" t="s">
        <v>92</v>
      </c>
      <c r="F688" t="s">
        <v>110</v>
      </c>
      <c r="G688">
        <v>120</v>
      </c>
      <c r="H688" t="s">
        <v>20</v>
      </c>
      <c r="I688">
        <v>3</v>
      </c>
      <c r="J688" s="3" t="s">
        <v>25</v>
      </c>
      <c r="K688">
        <v>10</v>
      </c>
      <c r="L688">
        <v>10</v>
      </c>
      <c r="M688" s="3" t="str">
        <f>VLOOKUP(J688,[1]Species!$A$2:$K$183,3,FALSE)</f>
        <v>Chromis_cyanea</v>
      </c>
      <c r="N688" t="str">
        <f>VLOOKUP(J688,[1]Species!$A$2:$K$183,2,FALSE)</f>
        <v>chromis</v>
      </c>
      <c r="O688" t="str">
        <f>VLOOKUP(J688,[1]Species!$A$2:$K$183,5,FALSE)</f>
        <v>Pomacentridae</v>
      </c>
      <c r="P688" t="str">
        <f>VLOOKUP(J688,[1]Species!$A$2:$D$183,4,FALSE)</f>
        <v>Planktivore</v>
      </c>
      <c r="Q688">
        <f>VLOOKUP(J688,[1]Species!$A$2:$F$183,6,FALSE)</f>
        <v>1.4789999999999999E-2</v>
      </c>
      <c r="R688">
        <f>VLOOKUP(J688,[1]Species!$A$2:$G$174,7, FALSE)</f>
        <v>2.99</v>
      </c>
      <c r="S688">
        <f t="shared" si="20"/>
        <v>144.53338497936448</v>
      </c>
      <c r="T688">
        <f t="shared" si="21"/>
        <v>0.16666666666666666</v>
      </c>
    </row>
    <row r="689" spans="1:20" x14ac:dyDescent="0.2">
      <c r="A689" s="8">
        <v>45066</v>
      </c>
      <c r="B689">
        <v>2023</v>
      </c>
      <c r="C689" t="s">
        <v>53</v>
      </c>
      <c r="D689">
        <v>20</v>
      </c>
      <c r="E689" t="s">
        <v>92</v>
      </c>
      <c r="F689" t="s">
        <v>110</v>
      </c>
      <c r="G689">
        <v>120</v>
      </c>
      <c r="H689" t="s">
        <v>20</v>
      </c>
      <c r="I689">
        <v>3</v>
      </c>
      <c r="J689" s="3" t="s">
        <v>45</v>
      </c>
      <c r="K689">
        <v>5</v>
      </c>
      <c r="L689">
        <v>21</v>
      </c>
      <c r="M689" s="3" t="str">
        <f>VLOOKUP(J689,[1]Species!$A$2:$K$183,3,FALSE)</f>
        <v>Chromis_multilineata</v>
      </c>
      <c r="N689" t="str">
        <f>VLOOKUP(J689,[1]Species!$A$2:$K$183,2,FALSE)</f>
        <v>chromis</v>
      </c>
      <c r="O689" t="str">
        <f>VLOOKUP(J689,[1]Species!$A$2:$K$183,5,FALSE)</f>
        <v>Pomacentridae</v>
      </c>
      <c r="P689" t="str">
        <f>VLOOKUP(J689,[1]Species!$A$2:$D$183,4,FALSE)</f>
        <v>Planktivore</v>
      </c>
      <c r="Q689">
        <f>VLOOKUP(J689,[1]Species!$A$2:$F$183,6,FALSE)</f>
        <v>1.4789999999999999E-2</v>
      </c>
      <c r="R689">
        <f>VLOOKUP(J689,[1]Species!$A$2:$G$174,7, FALSE)</f>
        <v>2.99</v>
      </c>
      <c r="S689">
        <f t="shared" si="20"/>
        <v>38.203907220532031</v>
      </c>
      <c r="T689">
        <f t="shared" si="21"/>
        <v>0.35</v>
      </c>
    </row>
    <row r="690" spans="1:20" x14ac:dyDescent="0.2">
      <c r="A690" s="8">
        <v>45066</v>
      </c>
      <c r="B690">
        <v>2023</v>
      </c>
      <c r="C690" t="s">
        <v>53</v>
      </c>
      <c r="D690">
        <v>20</v>
      </c>
      <c r="E690" t="s">
        <v>92</v>
      </c>
      <c r="F690" t="s">
        <v>110</v>
      </c>
      <c r="G690">
        <v>120</v>
      </c>
      <c r="H690" t="s">
        <v>20</v>
      </c>
      <c r="I690">
        <v>3</v>
      </c>
      <c r="J690" s="3" t="s">
        <v>45</v>
      </c>
      <c r="K690">
        <v>10</v>
      </c>
      <c r="L690">
        <v>10</v>
      </c>
      <c r="M690" s="3" t="str">
        <f>VLOOKUP(J690,[1]Species!$A$2:$K$183,3,FALSE)</f>
        <v>Chromis_multilineata</v>
      </c>
      <c r="N690" t="str">
        <f>VLOOKUP(J690,[1]Species!$A$2:$K$183,2,FALSE)</f>
        <v>chromis</v>
      </c>
      <c r="O690" t="str">
        <f>VLOOKUP(J690,[1]Species!$A$2:$K$183,5,FALSE)</f>
        <v>Pomacentridae</v>
      </c>
      <c r="P690" t="str">
        <f>VLOOKUP(J690,[1]Species!$A$2:$D$183,4,FALSE)</f>
        <v>Planktivore</v>
      </c>
      <c r="Q690">
        <f>VLOOKUP(J690,[1]Species!$A$2:$F$183,6,FALSE)</f>
        <v>1.4789999999999999E-2</v>
      </c>
      <c r="R690">
        <f>VLOOKUP(J690,[1]Species!$A$2:$G$174,7, FALSE)</f>
        <v>2.99</v>
      </c>
      <c r="S690">
        <f t="shared" si="20"/>
        <v>144.53338497936448</v>
      </c>
      <c r="T690">
        <f t="shared" si="21"/>
        <v>0.16666666666666666</v>
      </c>
    </row>
    <row r="691" spans="1:20" x14ac:dyDescent="0.2">
      <c r="A691" s="8">
        <v>45066</v>
      </c>
      <c r="B691">
        <v>2023</v>
      </c>
      <c r="C691" t="s">
        <v>53</v>
      </c>
      <c r="D691">
        <v>20</v>
      </c>
      <c r="E691" t="s">
        <v>92</v>
      </c>
      <c r="F691" t="s">
        <v>110</v>
      </c>
      <c r="G691">
        <v>120</v>
      </c>
      <c r="H691" t="s">
        <v>20</v>
      </c>
      <c r="I691">
        <v>3</v>
      </c>
      <c r="J691" s="3" t="s">
        <v>34</v>
      </c>
      <c r="K691">
        <v>5</v>
      </c>
      <c r="L691">
        <v>8</v>
      </c>
      <c r="M691" s="3" t="str">
        <f>VLOOKUP(J691,[1]Species!$A$2:$K$183,3,FALSE)</f>
        <v>Halochoeres_garnoti</v>
      </c>
      <c r="N691" t="str">
        <f>VLOOKUP(J691,[1]Species!$A$2:$K$183,2,FALSE)</f>
        <v>wrasse</v>
      </c>
      <c r="O691" t="str">
        <f>VLOOKUP(J691,[1]Species!$A$2:$K$183,5,FALSE)</f>
        <v>Labridae</v>
      </c>
      <c r="P691" t="str">
        <f>VLOOKUP(J691,[1]Species!$A$2:$D$183,4,FALSE)</f>
        <v>Invertivore</v>
      </c>
      <c r="Q691">
        <f>VLOOKUP(J691,[1]Species!$A$2:$F$183,6,FALSE)</f>
        <v>0.01</v>
      </c>
      <c r="R691">
        <f>VLOOKUP(J691,[1]Species!$A$2:$G$174,7, FALSE)</f>
        <v>3.14</v>
      </c>
      <c r="S691">
        <f t="shared" si="20"/>
        <v>12.5272516182551</v>
      </c>
      <c r="T691">
        <f t="shared" si="21"/>
        <v>0.13333333333333333</v>
      </c>
    </row>
    <row r="692" spans="1:20" x14ac:dyDescent="0.2">
      <c r="A692" s="8">
        <v>45066</v>
      </c>
      <c r="B692">
        <v>2023</v>
      </c>
      <c r="C692" t="s">
        <v>53</v>
      </c>
      <c r="D692">
        <v>20</v>
      </c>
      <c r="E692" t="s">
        <v>92</v>
      </c>
      <c r="F692" t="s">
        <v>110</v>
      </c>
      <c r="G692">
        <v>120</v>
      </c>
      <c r="H692" t="s">
        <v>20</v>
      </c>
      <c r="I692">
        <v>3</v>
      </c>
      <c r="J692" s="3" t="s">
        <v>34</v>
      </c>
      <c r="K692">
        <v>10</v>
      </c>
      <c r="L692">
        <v>1</v>
      </c>
      <c r="M692" s="3" t="str">
        <f>VLOOKUP(J692,[1]Species!$A$2:$K$183,3,FALSE)</f>
        <v>Halochoeres_garnoti</v>
      </c>
      <c r="N692" t="str">
        <f>VLOOKUP(J692,[1]Species!$A$2:$K$183,2,FALSE)</f>
        <v>wrasse</v>
      </c>
      <c r="O692" t="str">
        <f>VLOOKUP(J692,[1]Species!$A$2:$K$183,5,FALSE)</f>
        <v>Labridae</v>
      </c>
      <c r="P692" t="str">
        <f>VLOOKUP(J692,[1]Species!$A$2:$D$183,4,FALSE)</f>
        <v>Invertivore</v>
      </c>
      <c r="Q692">
        <f>VLOOKUP(J692,[1]Species!$A$2:$F$183,6,FALSE)</f>
        <v>0.01</v>
      </c>
      <c r="R692">
        <f>VLOOKUP(J692,[1]Species!$A$2:$G$174,7, FALSE)</f>
        <v>3.14</v>
      </c>
      <c r="S692">
        <f t="shared" si="20"/>
        <v>13.803842646028864</v>
      </c>
      <c r="T692">
        <f t="shared" si="21"/>
        <v>1.6666666666666666E-2</v>
      </c>
    </row>
    <row r="693" spans="1:20" x14ac:dyDescent="0.2">
      <c r="A693" s="8">
        <v>45066</v>
      </c>
      <c r="B693">
        <v>2023</v>
      </c>
      <c r="C693" t="s">
        <v>53</v>
      </c>
      <c r="D693">
        <v>20</v>
      </c>
      <c r="E693" t="s">
        <v>92</v>
      </c>
      <c r="F693" t="s">
        <v>110</v>
      </c>
      <c r="G693">
        <v>120</v>
      </c>
      <c r="H693" t="s">
        <v>20</v>
      </c>
      <c r="I693">
        <v>3</v>
      </c>
      <c r="J693" s="3" t="s">
        <v>80</v>
      </c>
      <c r="K693">
        <v>5</v>
      </c>
      <c r="L693">
        <v>1</v>
      </c>
      <c r="M693" s="3" t="str">
        <f>VLOOKUP(J693,[1]Species!$A$2:$K$183,3,FALSE)</f>
        <v>Mycteroperca_tigris</v>
      </c>
      <c r="N693" t="str">
        <f>VLOOKUP(J693,[1]Species!$A$2:$K$183,2,FALSE)</f>
        <v>grouper</v>
      </c>
      <c r="O693" t="str">
        <f>VLOOKUP(J693,[1]Species!$A$2:$K$183,5,FALSE)</f>
        <v>Serranidae</v>
      </c>
      <c r="P693" t="str">
        <f>VLOOKUP(J693,[1]Species!$A$2:$D$183,4,FALSE)</f>
        <v>Macrocarnivore</v>
      </c>
      <c r="Q693">
        <f>VLOOKUP(J693,[1]Species!$A$2:$F$183,6,FALSE)</f>
        <v>1.35E-2</v>
      </c>
      <c r="R693">
        <f>VLOOKUP(J693,[1]Species!$A$2:$G$174,7, FALSE)</f>
        <v>3.12</v>
      </c>
      <c r="S693">
        <f t="shared" si="20"/>
        <v>2.0470110263538133</v>
      </c>
      <c r="T693">
        <f t="shared" si="21"/>
        <v>1.6666666666666666E-2</v>
      </c>
    </row>
    <row r="694" spans="1:20" x14ac:dyDescent="0.2">
      <c r="A694" s="8">
        <v>45066</v>
      </c>
      <c r="B694">
        <v>2023</v>
      </c>
      <c r="C694" t="s">
        <v>53</v>
      </c>
      <c r="D694">
        <v>20</v>
      </c>
      <c r="E694" t="s">
        <v>92</v>
      </c>
      <c r="F694" t="s">
        <v>110</v>
      </c>
      <c r="G694">
        <v>120</v>
      </c>
      <c r="H694" t="s">
        <v>20</v>
      </c>
      <c r="I694">
        <v>3</v>
      </c>
      <c r="J694" s="3" t="s">
        <v>81</v>
      </c>
      <c r="K694">
        <v>50</v>
      </c>
      <c r="L694">
        <v>3</v>
      </c>
      <c r="M694" s="3" t="str">
        <f>VLOOKUP(J694,[1]Species!$A$2:$K$183,3,FALSE)</f>
        <v>Kyphosus_sectatrix</v>
      </c>
      <c r="N694" t="str">
        <f>VLOOKUP(J694,[1]Species!$A$2:$K$183,2,FALSE)</f>
        <v>chub</v>
      </c>
      <c r="O694" t="str">
        <f>VLOOKUP(J694,[1]Species!$A$2:$K$183,5,FALSE)</f>
        <v>Kyphosidae</v>
      </c>
      <c r="P694" t="str">
        <f>VLOOKUP(J694,[1]Species!$A$2:$D$183,4,FALSE)</f>
        <v>Omnivore</v>
      </c>
      <c r="Q694">
        <f>VLOOKUP(J694,[1]Species!$A$2:$F$183,6,FALSE)</f>
        <v>1.38E-2</v>
      </c>
      <c r="R694">
        <f>VLOOKUP(J694,[1]Species!$A$2:$G$174,7, FALSE)</f>
        <v>3.03</v>
      </c>
      <c r="S694">
        <f t="shared" si="20"/>
        <v>5819.4166764972633</v>
      </c>
      <c r="T694">
        <f t="shared" si="21"/>
        <v>0.05</v>
      </c>
    </row>
    <row r="695" spans="1:20" x14ac:dyDescent="0.2">
      <c r="A695" s="8">
        <v>45066</v>
      </c>
      <c r="B695">
        <v>2023</v>
      </c>
      <c r="C695" t="s">
        <v>53</v>
      </c>
      <c r="D695">
        <v>20</v>
      </c>
      <c r="E695" t="s">
        <v>92</v>
      </c>
      <c r="F695" t="s">
        <v>110</v>
      </c>
      <c r="G695">
        <v>120</v>
      </c>
      <c r="H695" t="s">
        <v>20</v>
      </c>
      <c r="I695">
        <v>3</v>
      </c>
      <c r="J695" s="3" t="s">
        <v>42</v>
      </c>
      <c r="K695">
        <v>5</v>
      </c>
      <c r="L695">
        <v>30</v>
      </c>
      <c r="M695" s="3" t="str">
        <f>VLOOKUP(J695,[1]Species!$A$2:$K$183,3,FALSE)</f>
        <v>Chromis_insolata</v>
      </c>
      <c r="N695" t="str">
        <f>VLOOKUP(J695,[1]Species!$A$2:$K$183,2,FALSE)</f>
        <v>damselfish</v>
      </c>
      <c r="O695" t="str">
        <f>VLOOKUP(J695,[1]Species!$A$2:$K$183,5,FALSE)</f>
        <v>Pomacentridae</v>
      </c>
      <c r="P695" t="str">
        <f>VLOOKUP(J695,[1]Species!$A$2:$D$183,4,FALSE)</f>
        <v>Planktivore</v>
      </c>
      <c r="Q695">
        <f>VLOOKUP(J695,[1]Species!$A$2:$F$183,6,FALSE)</f>
        <v>1.259E-2</v>
      </c>
      <c r="R695">
        <f>VLOOKUP(J695,[1]Species!$A$2:$G$174,7, FALSE)</f>
        <v>3.03</v>
      </c>
      <c r="S695">
        <f t="shared" si="20"/>
        <v>49.547996468201049</v>
      </c>
      <c r="T695">
        <f t="shared" si="21"/>
        <v>0.5</v>
      </c>
    </row>
    <row r="696" spans="1:20" x14ac:dyDescent="0.2">
      <c r="A696" s="8">
        <v>45066</v>
      </c>
      <c r="B696">
        <v>2023</v>
      </c>
      <c r="C696" t="s">
        <v>53</v>
      </c>
      <c r="D696">
        <v>20</v>
      </c>
      <c r="E696" t="s">
        <v>92</v>
      </c>
      <c r="F696" t="s">
        <v>110</v>
      </c>
      <c r="G696">
        <v>120</v>
      </c>
      <c r="H696" t="s">
        <v>20</v>
      </c>
      <c r="I696">
        <v>3</v>
      </c>
      <c r="J696" s="3" t="s">
        <v>55</v>
      </c>
      <c r="K696">
        <v>5</v>
      </c>
      <c r="L696">
        <v>265</v>
      </c>
      <c r="M696" s="3" t="str">
        <f>VLOOKUP(J696,[1]Species!$A$2:$K$183,3,FALSE)</f>
        <v>Clepticus_parrae</v>
      </c>
      <c r="N696" t="str">
        <f>VLOOKUP(J696,[1]Species!$A$2:$K$183,2,FALSE)</f>
        <v>wrasse</v>
      </c>
      <c r="O696" t="str">
        <f>VLOOKUP(J696,[1]Species!$A$2:$K$183,5,FALSE)</f>
        <v>Labridae</v>
      </c>
      <c r="P696" t="str">
        <f>VLOOKUP(J696,[1]Species!$A$2:$D$183,4,FALSE)</f>
        <v>Omnivore</v>
      </c>
      <c r="Q696">
        <f>VLOOKUP(J696,[1]Species!$A$2:$F$183,6,FALSE)</f>
        <v>9.5499999999999995E-3</v>
      </c>
      <c r="R696">
        <f>VLOOKUP(J696,[1]Species!$A$2:$G$174,7, FALSE)</f>
        <v>3.07</v>
      </c>
      <c r="S696">
        <f t="shared" si="20"/>
        <v>354.06839216138587</v>
      </c>
      <c r="T696">
        <f t="shared" si="21"/>
        <v>4.416666666666667</v>
      </c>
    </row>
    <row r="697" spans="1:20" x14ac:dyDescent="0.2">
      <c r="A697" s="8">
        <v>45066</v>
      </c>
      <c r="B697">
        <v>2023</v>
      </c>
      <c r="C697" t="s">
        <v>53</v>
      </c>
      <c r="D697">
        <v>20</v>
      </c>
      <c r="E697" t="s">
        <v>92</v>
      </c>
      <c r="F697" t="s">
        <v>110</v>
      </c>
      <c r="G697">
        <v>120</v>
      </c>
      <c r="H697" t="s">
        <v>20</v>
      </c>
      <c r="I697">
        <v>3</v>
      </c>
      <c r="J697" s="3" t="s">
        <v>56</v>
      </c>
      <c r="K697">
        <v>5</v>
      </c>
      <c r="L697">
        <v>13</v>
      </c>
      <c r="M697" s="3" t="str">
        <f>VLOOKUP(J697,[1]Species!$A$2:$K$183,3,FALSE)</f>
        <v>Gramma_loreto</v>
      </c>
      <c r="N697" t="str">
        <f>VLOOKUP(J697,[1]Species!$A$2:$K$183,2,FALSE)</f>
        <v>basslet</v>
      </c>
      <c r="O697" t="str">
        <f>VLOOKUP(J697,[1]Species!$A$2:$K$183,5,FALSE)</f>
        <v>Grammatidae</v>
      </c>
      <c r="P697" t="str">
        <f>VLOOKUP(J697,[1]Species!$A$2:$D$183,4,FALSE)</f>
        <v>Omnivore</v>
      </c>
      <c r="Q697">
        <f>VLOOKUP(J697,[1]Species!$A$2:$F$183,6,FALSE)</f>
        <v>1.1220000000000001E-2</v>
      </c>
      <c r="R697">
        <f>VLOOKUP(J697,[1]Species!$A$2:$G$174,7, FALSE)</f>
        <v>3.04</v>
      </c>
      <c r="S697">
        <f t="shared" si="20"/>
        <v>19.444869033814054</v>
      </c>
      <c r="T697">
        <f t="shared" si="21"/>
        <v>0.21666666666666667</v>
      </c>
    </row>
    <row r="698" spans="1:20" x14ac:dyDescent="0.2">
      <c r="A698" s="8">
        <v>45066</v>
      </c>
      <c r="B698">
        <v>2023</v>
      </c>
      <c r="C698" t="s">
        <v>53</v>
      </c>
      <c r="D698">
        <v>20</v>
      </c>
      <c r="E698" t="s">
        <v>92</v>
      </c>
      <c r="F698" t="s">
        <v>110</v>
      </c>
      <c r="G698">
        <v>120</v>
      </c>
      <c r="H698" t="s">
        <v>20</v>
      </c>
      <c r="I698">
        <v>3</v>
      </c>
      <c r="J698" s="3" t="s">
        <v>75</v>
      </c>
      <c r="K698">
        <v>30</v>
      </c>
      <c r="L698">
        <v>2</v>
      </c>
      <c r="M698" s="3" t="str">
        <f>VLOOKUP(J698,[1]Species!$A$2:$K$183,3,FALSE)</f>
        <v>Sparisoma_viride</v>
      </c>
      <c r="N698" t="str">
        <f>VLOOKUP(J698,[1]Species!$A$2:$K$183,2,FALSE)</f>
        <v>parrotfish</v>
      </c>
      <c r="O698" t="str">
        <f>VLOOKUP(J698,[1]Species!$A$2:$K$183,5,FALSE)</f>
        <v>Scaridae</v>
      </c>
      <c r="P698" t="str">
        <f>VLOOKUP(J698,[1]Species!$A$2:$D$183,4,FALSE)</f>
        <v>Herbivore</v>
      </c>
      <c r="Q698">
        <f>VLOOKUP(J698,[1]Species!$A$2:$F$183,6,FALSE)</f>
        <v>2.5700000000000001E-2</v>
      </c>
      <c r="R698">
        <f>VLOOKUP(J698,[1]Species!$A$2:$G$174,7, FALSE)</f>
        <v>2.93</v>
      </c>
      <c r="S698">
        <f t="shared" si="20"/>
        <v>1093.7760141438794</v>
      </c>
      <c r="T698">
        <f t="shared" si="21"/>
        <v>3.3333333333333333E-2</v>
      </c>
    </row>
    <row r="699" spans="1:20" x14ac:dyDescent="0.2">
      <c r="A699" s="8">
        <v>45066</v>
      </c>
      <c r="B699">
        <v>2023</v>
      </c>
      <c r="C699" t="s">
        <v>53</v>
      </c>
      <c r="D699">
        <v>20</v>
      </c>
      <c r="E699" t="s">
        <v>92</v>
      </c>
      <c r="F699" t="s">
        <v>110</v>
      </c>
      <c r="G699">
        <v>120</v>
      </c>
      <c r="H699" t="s">
        <v>20</v>
      </c>
      <c r="I699">
        <v>3</v>
      </c>
      <c r="J699" s="3" t="s">
        <v>66</v>
      </c>
      <c r="K699">
        <v>40</v>
      </c>
      <c r="L699">
        <v>5</v>
      </c>
      <c r="M699" s="3" t="str">
        <f>VLOOKUP(J699,[1]Species!$A$2:$K$183,3,FALSE)</f>
        <v>Caranx_latus</v>
      </c>
      <c r="N699" t="str">
        <f>VLOOKUP(J699,[1]Species!$A$2:$K$183,2,FALSE)</f>
        <v>jack</v>
      </c>
      <c r="O699" t="str">
        <f>VLOOKUP(J699,[1]Species!$A$2:$K$183,5,FALSE)</f>
        <v>Carangidae</v>
      </c>
      <c r="P699" t="str">
        <f>VLOOKUP(J699,[1]Species!$A$2:$D$183,4,FALSE)</f>
        <v>Macrocarnivore</v>
      </c>
      <c r="Q699">
        <f>VLOOKUP(J699,[1]Species!$A$2:$F$183,6,FALSE)</f>
        <v>2.5700000000000001E-2</v>
      </c>
      <c r="R699">
        <f>VLOOKUP(J699,[1]Species!$A$2:$G$174,7, FALSE)</f>
        <v>2.86</v>
      </c>
      <c r="S699">
        <f t="shared" si="20"/>
        <v>4906.7587190709291</v>
      </c>
      <c r="T699">
        <f t="shared" si="21"/>
        <v>8.3333333333333329E-2</v>
      </c>
    </row>
    <row r="700" spans="1:20" x14ac:dyDescent="0.2">
      <c r="A700" s="8">
        <v>45066</v>
      </c>
      <c r="B700">
        <v>2023</v>
      </c>
      <c r="C700" t="s">
        <v>53</v>
      </c>
      <c r="D700">
        <v>20</v>
      </c>
      <c r="E700" t="s">
        <v>92</v>
      </c>
      <c r="F700" t="s">
        <v>110</v>
      </c>
      <c r="G700">
        <v>120</v>
      </c>
      <c r="H700" t="s">
        <v>20</v>
      </c>
      <c r="I700">
        <v>3</v>
      </c>
      <c r="J700" s="3" t="s">
        <v>30</v>
      </c>
      <c r="K700">
        <v>20</v>
      </c>
      <c r="L700">
        <v>3</v>
      </c>
      <c r="M700" s="3" t="str">
        <f>VLOOKUP(J700,[1]Species!$A$2:$K$183,3,FALSE)</f>
        <v>Acanthurus_coeruleus</v>
      </c>
      <c r="N700" t="str">
        <f>VLOOKUP(J700,[1]Species!$A$2:$K$183,2,FALSE)</f>
        <v>surgeonfish</v>
      </c>
      <c r="O700" t="str">
        <f>VLOOKUP(J700,[1]Species!$A$2:$K$183,5,FALSE)</f>
        <v>Acanthuridae</v>
      </c>
      <c r="P700" t="str">
        <f>VLOOKUP(J700,[1]Species!$A$2:$D$183,4,FALSE)</f>
        <v>Omnivore</v>
      </c>
      <c r="Q700">
        <f>VLOOKUP(J700,[1]Species!$A$2:$F$183,6,FALSE)</f>
        <v>3.2399999999999998E-2</v>
      </c>
      <c r="R700">
        <f>VLOOKUP(J700,[1]Species!$A$2:$G$174,7, FALSE)</f>
        <v>2.95</v>
      </c>
      <c r="S700">
        <f t="shared" si="20"/>
        <v>669.42935429635702</v>
      </c>
      <c r="T700">
        <f t="shared" si="21"/>
        <v>0.05</v>
      </c>
    </row>
    <row r="701" spans="1:20" x14ac:dyDescent="0.2">
      <c r="A701" s="8">
        <v>45066</v>
      </c>
      <c r="B701">
        <v>2023</v>
      </c>
      <c r="C701" t="s">
        <v>53</v>
      </c>
      <c r="D701">
        <v>20</v>
      </c>
      <c r="E701" t="s">
        <v>92</v>
      </c>
      <c r="F701" t="s">
        <v>110</v>
      </c>
      <c r="G701">
        <v>120</v>
      </c>
      <c r="H701" t="s">
        <v>20</v>
      </c>
      <c r="I701">
        <v>3</v>
      </c>
      <c r="J701" s="3" t="s">
        <v>95</v>
      </c>
      <c r="K701">
        <v>30</v>
      </c>
      <c r="L701">
        <v>1</v>
      </c>
      <c r="M701" s="3" t="str">
        <f>VLOOKUP(J701,[1]Species!$A$2:$K$183,3,FALSE)</f>
        <v>Lactophrys_bicaudalis</v>
      </c>
      <c r="N701" t="str">
        <f>VLOOKUP(J701,[1]Species!$A$2:$K$183,2,FALSE)</f>
        <v>boxfish</v>
      </c>
      <c r="O701" t="str">
        <f>VLOOKUP(J701,[1]Species!$A$2:$K$183,5,FALSE)</f>
        <v>Ostraciidae</v>
      </c>
      <c r="P701" t="str">
        <f>VLOOKUP(J701,[1]Species!$A$2:$D$183,4,FALSE)</f>
        <v>Invertivore</v>
      </c>
      <c r="Q701">
        <f>VLOOKUP(J701,[1]Species!$A$2:$F$183,6,FALSE)</f>
        <v>5.8900000000000001E-2</v>
      </c>
      <c r="R701">
        <f>VLOOKUP(J701,[1]Species!$A$2:$G$174,7, FALSE)</f>
        <v>2.82</v>
      </c>
      <c r="S701">
        <f t="shared" si="20"/>
        <v>862.17858808900246</v>
      </c>
      <c r="T701">
        <f t="shared" si="21"/>
        <v>1.6666666666666666E-2</v>
      </c>
    </row>
    <row r="702" spans="1:20" x14ac:dyDescent="0.2">
      <c r="A702" s="8">
        <v>45066</v>
      </c>
      <c r="B702">
        <v>2023</v>
      </c>
      <c r="C702" t="s">
        <v>53</v>
      </c>
      <c r="D702">
        <v>20</v>
      </c>
      <c r="E702" t="s">
        <v>92</v>
      </c>
      <c r="F702" t="s">
        <v>110</v>
      </c>
      <c r="G702">
        <v>120</v>
      </c>
      <c r="H702" t="s">
        <v>20</v>
      </c>
      <c r="I702">
        <v>3</v>
      </c>
      <c r="J702" s="3" t="s">
        <v>24</v>
      </c>
      <c r="K702">
        <v>5</v>
      </c>
      <c r="L702">
        <v>7</v>
      </c>
      <c r="M702" s="3" t="str">
        <f>VLOOKUP(J702,[1]Species!$A$2:$K$183,3,FALSE)</f>
        <v>Thalassoma_bifasciatum</v>
      </c>
      <c r="N702" t="str">
        <f>VLOOKUP(J702,[1]Species!$A$2:$K$183,2,FALSE)</f>
        <v>wrasse</v>
      </c>
      <c r="O702" t="str">
        <f>VLOOKUP(J702,[1]Species!$A$2:$K$183,5,FALSE)</f>
        <v>Labridae</v>
      </c>
      <c r="P702" t="str">
        <f>VLOOKUP(J702,[1]Species!$A$2:$D$183,4,FALSE)</f>
        <v>Omnivore</v>
      </c>
      <c r="Q702">
        <f>VLOOKUP(J702,[1]Species!$A$2:$F$183,6,FALSE)</f>
        <v>1.0999999999999999E-2</v>
      </c>
      <c r="R702">
        <f>VLOOKUP(J702,[1]Species!$A$2:$G$174,7, FALSE)</f>
        <v>2.97</v>
      </c>
      <c r="S702">
        <f t="shared" si="20"/>
        <v>9.1713155907653636</v>
      </c>
      <c r="T702">
        <f t="shared" si="21"/>
        <v>0.11666666666666667</v>
      </c>
    </row>
    <row r="703" spans="1:20" x14ac:dyDescent="0.2">
      <c r="A703" s="8">
        <v>45066</v>
      </c>
      <c r="B703">
        <v>2023</v>
      </c>
      <c r="C703" t="s">
        <v>53</v>
      </c>
      <c r="D703">
        <v>20</v>
      </c>
      <c r="E703" t="s">
        <v>92</v>
      </c>
      <c r="F703" t="s">
        <v>110</v>
      </c>
      <c r="G703">
        <v>120</v>
      </c>
      <c r="H703" t="s">
        <v>20</v>
      </c>
      <c r="I703">
        <v>3</v>
      </c>
      <c r="J703" s="3" t="s">
        <v>24</v>
      </c>
      <c r="K703">
        <v>10</v>
      </c>
      <c r="L703">
        <v>1</v>
      </c>
      <c r="M703" s="3" t="str">
        <f>VLOOKUP(J703,[1]Species!$A$2:$K$183,3,FALSE)</f>
        <v>Thalassoma_bifasciatum</v>
      </c>
      <c r="N703" t="str">
        <f>VLOOKUP(J703,[1]Species!$A$2:$K$183,2,FALSE)</f>
        <v>wrasse</v>
      </c>
      <c r="O703" t="str">
        <f>VLOOKUP(J703,[1]Species!$A$2:$K$183,5,FALSE)</f>
        <v>Labridae</v>
      </c>
      <c r="P703" t="str">
        <f>VLOOKUP(J703,[1]Species!$A$2:$D$183,4,FALSE)</f>
        <v>Omnivore</v>
      </c>
      <c r="Q703">
        <f>VLOOKUP(J703,[1]Species!$A$2:$F$183,6,FALSE)</f>
        <v>1.0999999999999999E-2</v>
      </c>
      <c r="R703">
        <f>VLOOKUP(J703,[1]Species!$A$2:$G$174,7, FALSE)</f>
        <v>2.97</v>
      </c>
      <c r="S703">
        <f t="shared" si="20"/>
        <v>10.265797308766912</v>
      </c>
      <c r="T703">
        <f t="shared" si="21"/>
        <v>1.6666666666666666E-2</v>
      </c>
    </row>
    <row r="704" spans="1:20" x14ac:dyDescent="0.2">
      <c r="A704" s="8">
        <v>45066</v>
      </c>
      <c r="B704">
        <v>2023</v>
      </c>
      <c r="C704" t="s">
        <v>53</v>
      </c>
      <c r="D704">
        <v>20</v>
      </c>
      <c r="E704" t="s">
        <v>92</v>
      </c>
      <c r="F704" t="s">
        <v>110</v>
      </c>
      <c r="G704">
        <v>120</v>
      </c>
      <c r="H704" t="s">
        <v>20</v>
      </c>
      <c r="I704">
        <v>3</v>
      </c>
      <c r="J704" s="3" t="s">
        <v>21</v>
      </c>
      <c r="K704">
        <v>5</v>
      </c>
      <c r="L704">
        <v>20</v>
      </c>
      <c r="M704" s="3" t="str">
        <f>VLOOKUP(J704,[1]Species!$A$2:$K$183,3,FALSE)</f>
        <v>Stegastes_partitus</v>
      </c>
      <c r="N704" t="str">
        <f>VLOOKUP(J704,[1]Species!$A$2:$K$183,2,FALSE)</f>
        <v>damselfish</v>
      </c>
      <c r="O704" t="str">
        <f>VLOOKUP(J704,[1]Species!$A$2:$K$183,5,FALSE)</f>
        <v>Pomacentridae</v>
      </c>
      <c r="P704" t="str">
        <f>VLOOKUP(J704,[1]Species!$A$2:$D$183,4,FALSE)</f>
        <v>Omnivore</v>
      </c>
      <c r="Q704">
        <f>VLOOKUP(J704,[1]Species!$A$2:$F$183,6,FALSE)</f>
        <v>1.4789999999999999E-2</v>
      </c>
      <c r="R704">
        <f>VLOOKUP(J704,[1]Species!$A$2:$G$174,7, FALSE)</f>
        <v>3.01</v>
      </c>
      <c r="S704">
        <f t="shared" si="20"/>
        <v>37.574904262109328</v>
      </c>
      <c r="T704">
        <f t="shared" si="21"/>
        <v>0.33333333333333331</v>
      </c>
    </row>
    <row r="705" spans="1:20" x14ac:dyDescent="0.2">
      <c r="A705" s="8">
        <v>45066</v>
      </c>
      <c r="B705">
        <v>2023</v>
      </c>
      <c r="C705" t="s">
        <v>53</v>
      </c>
      <c r="D705">
        <v>20</v>
      </c>
      <c r="E705" t="s">
        <v>92</v>
      </c>
      <c r="F705" t="s">
        <v>110</v>
      </c>
      <c r="G705">
        <v>120</v>
      </c>
      <c r="H705" t="s">
        <v>20</v>
      </c>
      <c r="I705">
        <v>3</v>
      </c>
      <c r="J705" s="3" t="s">
        <v>21</v>
      </c>
      <c r="K705">
        <v>10</v>
      </c>
      <c r="L705">
        <v>3</v>
      </c>
      <c r="M705" s="3" t="str">
        <f>VLOOKUP(J705,[1]Species!$A$2:$K$183,3,FALSE)</f>
        <v>Stegastes_partitus</v>
      </c>
      <c r="N705" t="str">
        <f>VLOOKUP(J705,[1]Species!$A$2:$K$183,2,FALSE)</f>
        <v>damselfish</v>
      </c>
      <c r="O705" t="str">
        <f>VLOOKUP(J705,[1]Species!$A$2:$K$183,5,FALSE)</f>
        <v>Pomacentridae</v>
      </c>
      <c r="P705" t="str">
        <f>VLOOKUP(J705,[1]Species!$A$2:$D$183,4,FALSE)</f>
        <v>Omnivore</v>
      </c>
      <c r="Q705">
        <f>VLOOKUP(J705,[1]Species!$A$2:$F$183,6,FALSE)</f>
        <v>1.4789999999999999E-2</v>
      </c>
      <c r="R705">
        <f>VLOOKUP(J705,[1]Species!$A$2:$G$174,7, FALSE)</f>
        <v>3.01</v>
      </c>
      <c r="S705">
        <f t="shared" si="20"/>
        <v>45.403510067497081</v>
      </c>
      <c r="T705">
        <f t="shared" si="21"/>
        <v>0.05</v>
      </c>
    </row>
    <row r="706" spans="1:20" x14ac:dyDescent="0.2">
      <c r="A706" s="8">
        <v>45066</v>
      </c>
      <c r="B706">
        <v>2023</v>
      </c>
      <c r="C706" t="s">
        <v>53</v>
      </c>
      <c r="D706">
        <v>20</v>
      </c>
      <c r="E706" t="s">
        <v>92</v>
      </c>
      <c r="F706" t="s">
        <v>110</v>
      </c>
      <c r="G706">
        <v>120</v>
      </c>
      <c r="H706" t="s">
        <v>20</v>
      </c>
      <c r="I706">
        <v>3</v>
      </c>
      <c r="J706" s="3" t="s">
        <v>33</v>
      </c>
      <c r="K706">
        <v>30</v>
      </c>
      <c r="L706">
        <v>3</v>
      </c>
      <c r="M706" s="3" t="str">
        <f>VLOOKUP(J706,[1]Species!$A$2:$K$183,3,FALSE)</f>
        <v>Holocentrus_adscensionis</v>
      </c>
      <c r="N706" t="str">
        <f>VLOOKUP(J706,[1]Species!$A$2:$K$183,2,FALSE)</f>
        <v>squirrelfish</v>
      </c>
      <c r="O706" t="str">
        <f>VLOOKUP(J706,[1]Species!$A$2:$K$183,5,FALSE)</f>
        <v>Holocentridae</v>
      </c>
      <c r="P706" t="str">
        <f>VLOOKUP(J706,[1]Species!$A$2:$D$183,4,FALSE)</f>
        <v>Invertivore</v>
      </c>
      <c r="Q706">
        <f>VLOOKUP(J706,[1]Species!$A$2:$F$183,6,FALSE)</f>
        <v>2.29E-2</v>
      </c>
      <c r="R706">
        <f>VLOOKUP(J706,[1]Species!$A$2:$G$174,7, FALSE)</f>
        <v>2.86</v>
      </c>
      <c r="S706">
        <f t="shared" ref="S706:S769" si="22">(Q706*K706^R706)*L706</f>
        <v>1152.1884717224716</v>
      </c>
      <c r="T706">
        <f t="shared" si="21"/>
        <v>0.05</v>
      </c>
    </row>
    <row r="707" spans="1:20" x14ac:dyDescent="0.2">
      <c r="A707" s="8">
        <v>45066</v>
      </c>
      <c r="B707">
        <v>2023</v>
      </c>
      <c r="C707" t="s">
        <v>53</v>
      </c>
      <c r="D707">
        <v>20</v>
      </c>
      <c r="E707" t="s">
        <v>92</v>
      </c>
      <c r="F707" t="s">
        <v>110</v>
      </c>
      <c r="G707">
        <v>120</v>
      </c>
      <c r="H707" t="s">
        <v>20</v>
      </c>
      <c r="I707">
        <v>3</v>
      </c>
      <c r="J707" s="3" t="s">
        <v>57</v>
      </c>
      <c r="K707">
        <v>30</v>
      </c>
      <c r="L707">
        <v>2</v>
      </c>
      <c r="M707" s="3" t="str">
        <f>VLOOKUP(J707,[1]Species!$A$2:$K$183,3,FALSE)</f>
        <v>Pterois_volitans</v>
      </c>
      <c r="N707" t="str">
        <f>VLOOKUP(J707,[1]Species!$A$2:$K$183,2,FALSE)</f>
        <v>scorpionfish</v>
      </c>
      <c r="O707" t="str">
        <f>VLOOKUP(J707,[1]Species!$A$2:$K$183,5,FALSE)</f>
        <v>Scorpaenidae</v>
      </c>
      <c r="P707" t="str">
        <f>VLOOKUP(J707,[1]Species!$A$2:$D$183,4,FALSE)</f>
        <v>Macrocarnivore</v>
      </c>
      <c r="Q707">
        <f>VLOOKUP(J707,[1]Species!$A$2:$F$183,6,FALSE)</f>
        <v>4.8999999999999998E-3</v>
      </c>
      <c r="R707">
        <f>VLOOKUP(J707,[1]Species!$A$2:$G$174,7, FALSE)</f>
        <v>3.26</v>
      </c>
      <c r="S707">
        <f t="shared" si="22"/>
        <v>640.68029382419354</v>
      </c>
      <c r="T707">
        <f t="shared" ref="T707:T770" si="23">L707/60</f>
        <v>3.3333333333333333E-2</v>
      </c>
    </row>
    <row r="708" spans="1:20" x14ac:dyDescent="0.2">
      <c r="A708" s="8">
        <v>45066</v>
      </c>
      <c r="B708">
        <v>2023</v>
      </c>
      <c r="C708" t="s">
        <v>53</v>
      </c>
      <c r="D708">
        <v>20</v>
      </c>
      <c r="E708" t="s">
        <v>92</v>
      </c>
      <c r="F708" t="s">
        <v>110</v>
      </c>
      <c r="G708">
        <v>120</v>
      </c>
      <c r="H708" t="s">
        <v>20</v>
      </c>
      <c r="I708">
        <v>3</v>
      </c>
      <c r="J708" s="3" t="s">
        <v>63</v>
      </c>
      <c r="K708">
        <v>30</v>
      </c>
      <c r="L708">
        <v>1</v>
      </c>
      <c r="M708" s="3" t="str">
        <f>VLOOKUP(J708,[1]Species!$A$2:$K$183,3,FALSE)</f>
        <v>Cephalopholis_cruentata</v>
      </c>
      <c r="N708" t="str">
        <f>VLOOKUP(J708,[1]Species!$A$2:$K$183,2,FALSE)</f>
        <v>grouper</v>
      </c>
      <c r="O708" t="str">
        <f>VLOOKUP(J708,[1]Species!$A$2:$K$183,5,FALSE)</f>
        <v>Serranidae</v>
      </c>
      <c r="P708" t="str">
        <f>VLOOKUP(J708,[1]Species!$A$2:$D$183,4,FALSE)</f>
        <v>Macrocarnivore</v>
      </c>
      <c r="Q708">
        <f>VLOOKUP(J708,[1]Species!$A$2:$F$183,6,FALSE)</f>
        <v>1.0999999999999999E-2</v>
      </c>
      <c r="R708">
        <f>VLOOKUP(J708,[1]Species!$A$2:$G$174,7, FALSE)</f>
        <v>3.11</v>
      </c>
      <c r="S708">
        <f t="shared" si="22"/>
        <v>431.75739756371365</v>
      </c>
      <c r="T708">
        <f t="shared" si="23"/>
        <v>1.6666666666666666E-2</v>
      </c>
    </row>
    <row r="709" spans="1:20" x14ac:dyDescent="0.2">
      <c r="A709" s="8">
        <v>45066</v>
      </c>
      <c r="B709">
        <v>2023</v>
      </c>
      <c r="C709" t="s">
        <v>53</v>
      </c>
      <c r="D709">
        <v>20</v>
      </c>
      <c r="E709" t="s">
        <v>92</v>
      </c>
      <c r="F709" t="s">
        <v>110</v>
      </c>
      <c r="G709">
        <v>120</v>
      </c>
      <c r="H709" t="s">
        <v>20</v>
      </c>
      <c r="I709">
        <v>3</v>
      </c>
      <c r="J709" s="3" t="s">
        <v>32</v>
      </c>
      <c r="K709">
        <v>5</v>
      </c>
      <c r="L709">
        <v>2</v>
      </c>
      <c r="M709" s="3" t="str">
        <f>VLOOKUP(J709,[1]Species!$A$2:$K$183,3,FALSE)</f>
        <v>Sparisoma_aurofrenatum</v>
      </c>
      <c r="N709" t="str">
        <f>VLOOKUP(J709,[1]Species!$A$2:$K$183,2,FALSE)</f>
        <v>parrotfish</v>
      </c>
      <c r="O709" t="str">
        <f>VLOOKUP(J709,[1]Species!$A$2:$K$183,5,FALSE)</f>
        <v>Scaridae</v>
      </c>
      <c r="P709" t="str">
        <f>VLOOKUP(J709,[1]Species!$A$2:$D$183,4,FALSE)</f>
        <v>Herbivore</v>
      </c>
      <c r="Q709">
        <f>VLOOKUP(J709,[1]Species!$A$2:$F$183,6,FALSE)</f>
        <v>1.17E-2</v>
      </c>
      <c r="R709">
        <f>VLOOKUP(J709,[1]Species!$A$2:$G$174,7, FALSE)</f>
        <v>3.15</v>
      </c>
      <c r="S709">
        <f t="shared" si="22"/>
        <v>3.7236715879732869</v>
      </c>
      <c r="T709">
        <f t="shared" si="23"/>
        <v>3.3333333333333333E-2</v>
      </c>
    </row>
    <row r="710" spans="1:20" x14ac:dyDescent="0.2">
      <c r="A710" s="8">
        <v>45066</v>
      </c>
      <c r="B710">
        <v>2023</v>
      </c>
      <c r="C710" t="s">
        <v>53</v>
      </c>
      <c r="D710">
        <v>20</v>
      </c>
      <c r="E710" t="s">
        <v>92</v>
      </c>
      <c r="F710" t="s">
        <v>110</v>
      </c>
      <c r="G710">
        <v>120</v>
      </c>
      <c r="H710" t="s">
        <v>20</v>
      </c>
      <c r="I710">
        <v>3</v>
      </c>
      <c r="J710" s="3" t="s">
        <v>32</v>
      </c>
      <c r="K710">
        <v>10</v>
      </c>
      <c r="L710">
        <v>1</v>
      </c>
      <c r="M710" s="3" t="str">
        <f>VLOOKUP(J710,[1]Species!$A$2:$K$183,3,FALSE)</f>
        <v>Sparisoma_aurofrenatum</v>
      </c>
      <c r="N710" t="str">
        <f>VLOOKUP(J710,[1]Species!$A$2:$K$183,2,FALSE)</f>
        <v>parrotfish</v>
      </c>
      <c r="O710" t="str">
        <f>VLOOKUP(J710,[1]Species!$A$2:$K$183,5,FALSE)</f>
        <v>Scaridae</v>
      </c>
      <c r="P710" t="str">
        <f>VLOOKUP(J710,[1]Species!$A$2:$D$183,4,FALSE)</f>
        <v>Herbivore</v>
      </c>
      <c r="Q710">
        <f>VLOOKUP(J710,[1]Species!$A$2:$F$183,6,FALSE)</f>
        <v>1.17E-2</v>
      </c>
      <c r="R710">
        <f>VLOOKUP(J710,[1]Species!$A$2:$G$174,7, FALSE)</f>
        <v>3.15</v>
      </c>
      <c r="S710">
        <f t="shared" si="22"/>
        <v>16.526689272086227</v>
      </c>
      <c r="T710">
        <f t="shared" si="23"/>
        <v>1.6666666666666666E-2</v>
      </c>
    </row>
    <row r="711" spans="1:20" x14ac:dyDescent="0.2">
      <c r="A711" s="8">
        <v>45066</v>
      </c>
      <c r="B711">
        <v>2023</v>
      </c>
      <c r="C711" t="s">
        <v>53</v>
      </c>
      <c r="D711">
        <v>20</v>
      </c>
      <c r="E711" t="s">
        <v>92</v>
      </c>
      <c r="F711" t="s">
        <v>110</v>
      </c>
      <c r="G711">
        <v>120</v>
      </c>
      <c r="H711" t="s">
        <v>20</v>
      </c>
      <c r="I711">
        <v>3</v>
      </c>
      <c r="J711" s="3" t="s">
        <v>49</v>
      </c>
      <c r="K711">
        <v>20</v>
      </c>
      <c r="L711">
        <v>1</v>
      </c>
      <c r="M711" s="3" t="str">
        <f>VLOOKUP(J711,[1]Species!$A$2:$K$183,3,FALSE)</f>
        <v>Holocanthus_tricolor</v>
      </c>
      <c r="N711" t="str">
        <f>VLOOKUP(J711,[1]Species!$A$2:$K$183,2,FALSE)</f>
        <v>angelfish</v>
      </c>
      <c r="O711" t="str">
        <f>VLOOKUP(J711,[1]Species!$A$2:$K$183,5,FALSE)</f>
        <v>Pomacanthidae</v>
      </c>
      <c r="P711" t="str">
        <f>VLOOKUP(J711,[1]Species!$A$2:$D$183,4,FALSE)</f>
        <v>Invertivore</v>
      </c>
      <c r="Q711">
        <f>VLOOKUP(J711,[1]Species!$A$2:$F$183,6,FALSE)</f>
        <v>3.3099999999999997E-2</v>
      </c>
      <c r="R711">
        <f>VLOOKUP(J711,[1]Species!$A$2:$G$174,7, FALSE)</f>
        <v>2.95</v>
      </c>
      <c r="S711">
        <f t="shared" si="22"/>
        <v>227.96411139104339</v>
      </c>
      <c r="T711">
        <f t="shared" si="23"/>
        <v>1.6666666666666666E-2</v>
      </c>
    </row>
    <row r="712" spans="1:20" x14ac:dyDescent="0.2">
      <c r="A712" s="8">
        <v>45066</v>
      </c>
      <c r="B712">
        <v>2023</v>
      </c>
      <c r="C712" t="s">
        <v>53</v>
      </c>
      <c r="D712">
        <v>20</v>
      </c>
      <c r="E712" t="s">
        <v>92</v>
      </c>
      <c r="F712" t="s">
        <v>110</v>
      </c>
      <c r="G712">
        <v>120</v>
      </c>
      <c r="H712" t="s">
        <v>20</v>
      </c>
      <c r="I712">
        <v>3</v>
      </c>
      <c r="J712" s="3" t="s">
        <v>37</v>
      </c>
      <c r="K712">
        <v>30</v>
      </c>
      <c r="L712">
        <v>5</v>
      </c>
      <c r="M712" s="3" t="str">
        <f>VLOOKUP(J712,[1]Species!$A$2:$K$183,3,FALSE)</f>
        <v>Melichthys_niger</v>
      </c>
      <c r="N712" t="str">
        <f>VLOOKUP(J712,[1]Species!$A$2:$K$183,2,FALSE)</f>
        <v>triggerfish</v>
      </c>
      <c r="O712" t="str">
        <f>VLOOKUP(J712,[1]Species!$A$2:$K$183,5,FALSE)</f>
        <v>Balistidae</v>
      </c>
      <c r="P712" t="str">
        <f>VLOOKUP(J712,[1]Species!$A$2:$D$183,4,FALSE)</f>
        <v>Planktivore</v>
      </c>
      <c r="Q712">
        <f>VLOOKUP(J712,[1]Species!$A$2:$F$183,6,FALSE)</f>
        <v>2.5700000000000001E-2</v>
      </c>
      <c r="R712">
        <f>VLOOKUP(J712,[1]Species!$A$2:$G$174,7, FALSE)</f>
        <v>2.94</v>
      </c>
      <c r="S712">
        <f t="shared" si="22"/>
        <v>2829.0434428488265</v>
      </c>
      <c r="T712">
        <f t="shared" si="23"/>
        <v>8.3333333333333329E-2</v>
      </c>
    </row>
    <row r="713" spans="1:20" x14ac:dyDescent="0.2">
      <c r="A713" s="8">
        <v>45066</v>
      </c>
      <c r="B713">
        <v>2023</v>
      </c>
      <c r="C713" t="s">
        <v>53</v>
      </c>
      <c r="D713">
        <v>20</v>
      </c>
      <c r="E713" t="s">
        <v>92</v>
      </c>
      <c r="F713" t="s">
        <v>110</v>
      </c>
      <c r="G713">
        <v>120</v>
      </c>
      <c r="H713" t="s">
        <v>20</v>
      </c>
      <c r="I713">
        <v>3</v>
      </c>
      <c r="J713" s="3" t="s">
        <v>76</v>
      </c>
      <c r="K713">
        <v>30</v>
      </c>
      <c r="L713">
        <v>1</v>
      </c>
      <c r="M713" s="3" t="str">
        <f>VLOOKUP(J713,[1]Species!$A$2:$K$183,3,FALSE)</f>
        <v>Scarus_taeniopterus</v>
      </c>
      <c r="N713" t="str">
        <f>VLOOKUP(J713,[1]Species!$A$2:$K$183,2,FALSE)</f>
        <v>parrotfish</v>
      </c>
      <c r="O713" t="str">
        <f>VLOOKUP(J713,[1]Species!$A$2:$K$183,5,FALSE)</f>
        <v>Scaridae</v>
      </c>
      <c r="P713" t="str">
        <f>VLOOKUP(J713,[1]Species!$A$2:$D$183,4,FALSE)</f>
        <v>Herbivore</v>
      </c>
      <c r="Q713">
        <f>VLOOKUP(J713,[1]Species!$A$2:$F$183,6,FALSE)</f>
        <v>1.4789999999999999E-2</v>
      </c>
      <c r="R713">
        <f>VLOOKUP(J713,[1]Species!$A$2:$G$174,7, FALSE)</f>
        <v>3.03</v>
      </c>
      <c r="S713">
        <f t="shared" si="22"/>
        <v>442.22732692655779</v>
      </c>
      <c r="T713">
        <f t="shared" si="23"/>
        <v>1.6666666666666666E-2</v>
      </c>
    </row>
    <row r="714" spans="1:20" x14ac:dyDescent="0.2">
      <c r="A714" s="8">
        <v>45066</v>
      </c>
      <c r="B714">
        <v>2023</v>
      </c>
      <c r="C714" t="s">
        <v>53</v>
      </c>
      <c r="D714">
        <v>20</v>
      </c>
      <c r="E714" t="s">
        <v>92</v>
      </c>
      <c r="F714" t="s">
        <v>110</v>
      </c>
      <c r="G714">
        <v>120</v>
      </c>
      <c r="H714" t="s">
        <v>20</v>
      </c>
      <c r="I714">
        <v>3</v>
      </c>
      <c r="J714" s="3" t="s">
        <v>60</v>
      </c>
      <c r="K714">
        <v>30</v>
      </c>
      <c r="L714">
        <v>1</v>
      </c>
      <c r="M714" s="3" t="str">
        <f>VLOOKUP(J714,[1]Species!$A$2:$K$183,3,FALSE)</f>
        <v>Sparisoma_aurofrenatum</v>
      </c>
      <c r="N714" t="str">
        <f>VLOOKUP(J714,[1]Species!$A$2:$K$183,2,FALSE)</f>
        <v>parrotfish</v>
      </c>
      <c r="O714" t="str">
        <f>VLOOKUP(J714,[1]Species!$A$2:$K$183,5,FALSE)</f>
        <v>Scaridae</v>
      </c>
      <c r="P714" t="str">
        <f>VLOOKUP(J714,[1]Species!$A$2:$D$183,4,FALSE)</f>
        <v>Herbivore</v>
      </c>
      <c r="Q714">
        <f>VLOOKUP(J714,[1]Species!$A$2:$F$183,6,FALSE)</f>
        <v>1.17E-2</v>
      </c>
      <c r="R714">
        <f>VLOOKUP(J714,[1]Species!$A$2:$G$174,7, FALSE)</f>
        <v>3.15</v>
      </c>
      <c r="S714">
        <f t="shared" si="22"/>
        <v>526.15998214437525</v>
      </c>
      <c r="T714">
        <f t="shared" si="23"/>
        <v>1.6666666666666666E-2</v>
      </c>
    </row>
    <row r="715" spans="1:20" x14ac:dyDescent="0.2">
      <c r="A715" s="8">
        <v>45066</v>
      </c>
      <c r="B715">
        <v>2023</v>
      </c>
      <c r="C715" t="s">
        <v>53</v>
      </c>
      <c r="D715">
        <v>20</v>
      </c>
      <c r="E715" t="s">
        <v>92</v>
      </c>
      <c r="F715" t="s">
        <v>110</v>
      </c>
      <c r="G715">
        <v>120</v>
      </c>
      <c r="H715" t="s">
        <v>20</v>
      </c>
      <c r="I715">
        <v>3</v>
      </c>
      <c r="J715" s="3" t="s">
        <v>35</v>
      </c>
      <c r="K715">
        <v>5</v>
      </c>
      <c r="L715">
        <v>5</v>
      </c>
      <c r="M715" s="3" t="str">
        <f>VLOOKUP(J715,[1]Species!$A$2:$K$183,3,FALSE)</f>
        <v>Scarus_taeniopterus</v>
      </c>
      <c r="N715" t="str">
        <f>VLOOKUP(J715,[1]Species!$A$2:$K$183,2,FALSE)</f>
        <v>parrotfish</v>
      </c>
      <c r="O715" t="str">
        <f>VLOOKUP(J715,[1]Species!$A$2:$K$183,5,FALSE)</f>
        <v>Scaridae</v>
      </c>
      <c r="P715" t="str">
        <f>VLOOKUP(J715,[1]Species!$A$2:$D$183,4,FALSE)</f>
        <v>Herbivore</v>
      </c>
      <c r="Q715">
        <f>VLOOKUP(J715,[1]Species!$A$2:$F$183,6,FALSE)</f>
        <v>1.4789999999999999E-2</v>
      </c>
      <c r="R715">
        <f>VLOOKUP(J715,[1]Species!$A$2:$G$174,7, FALSE)</f>
        <v>3.03</v>
      </c>
      <c r="S715">
        <f t="shared" si="22"/>
        <v>9.7010175769750262</v>
      </c>
      <c r="T715">
        <f t="shared" si="23"/>
        <v>8.3333333333333329E-2</v>
      </c>
    </row>
    <row r="716" spans="1:20" x14ac:dyDescent="0.2">
      <c r="A716" s="7">
        <v>45066</v>
      </c>
      <c r="B716">
        <v>2023</v>
      </c>
      <c r="C716" t="s">
        <v>53</v>
      </c>
      <c r="D716">
        <v>20</v>
      </c>
      <c r="E716" t="s">
        <v>92</v>
      </c>
      <c r="F716" t="s">
        <v>110</v>
      </c>
      <c r="G716">
        <v>135</v>
      </c>
      <c r="H716" t="s">
        <v>52</v>
      </c>
      <c r="I716">
        <v>4</v>
      </c>
      <c r="J716" s="3" t="s">
        <v>25</v>
      </c>
      <c r="K716">
        <v>5</v>
      </c>
      <c r="L716">
        <v>145</v>
      </c>
      <c r="M716" s="3" t="str">
        <f>VLOOKUP(J716,[1]Species!$A$2:$K$183,3,FALSE)</f>
        <v>Chromis_cyanea</v>
      </c>
      <c r="N716" t="str">
        <f>VLOOKUP(J716,[1]Species!$A$2:$K$183,2,FALSE)</f>
        <v>chromis</v>
      </c>
      <c r="O716" t="str">
        <f>VLOOKUP(J716,[1]Species!$A$2:$K$183,5,FALSE)</f>
        <v>Pomacentridae</v>
      </c>
      <c r="P716" t="str">
        <f>VLOOKUP(J716,[1]Species!$A$2:$D$183,4,FALSE)</f>
        <v>Planktivore</v>
      </c>
      <c r="Q716">
        <f>VLOOKUP(J716,[1]Species!$A$2:$F$183,6,FALSE)</f>
        <v>1.4789999999999999E-2</v>
      </c>
      <c r="R716">
        <f>VLOOKUP(J716,[1]Species!$A$2:$G$174,7, FALSE)</f>
        <v>2.99</v>
      </c>
      <c r="S716">
        <f t="shared" si="22"/>
        <v>263.78888318938783</v>
      </c>
      <c r="T716">
        <f t="shared" si="23"/>
        <v>2.4166666666666665</v>
      </c>
    </row>
    <row r="717" spans="1:20" x14ac:dyDescent="0.2">
      <c r="A717" s="7">
        <v>45066</v>
      </c>
      <c r="B717">
        <v>2023</v>
      </c>
      <c r="C717" t="s">
        <v>53</v>
      </c>
      <c r="D717">
        <v>20</v>
      </c>
      <c r="E717" t="s">
        <v>92</v>
      </c>
      <c r="F717" t="s">
        <v>110</v>
      </c>
      <c r="G717">
        <v>135</v>
      </c>
      <c r="H717" t="s">
        <v>52</v>
      </c>
      <c r="I717">
        <v>4</v>
      </c>
      <c r="J717" s="3" t="s">
        <v>56</v>
      </c>
      <c r="K717">
        <v>5</v>
      </c>
      <c r="L717">
        <v>5</v>
      </c>
      <c r="M717" s="3" t="str">
        <f>VLOOKUP(J717,[1]Species!$A$2:$K$183,3,FALSE)</f>
        <v>Gramma_loreto</v>
      </c>
      <c r="N717" t="str">
        <f>VLOOKUP(J717,[1]Species!$A$2:$K$183,2,FALSE)</f>
        <v>basslet</v>
      </c>
      <c r="O717" t="str">
        <f>VLOOKUP(J717,[1]Species!$A$2:$K$183,5,FALSE)</f>
        <v>Grammatidae</v>
      </c>
      <c r="P717" t="str">
        <f>VLOOKUP(J717,[1]Species!$A$2:$D$183,4,FALSE)</f>
        <v>Omnivore</v>
      </c>
      <c r="Q717">
        <f>VLOOKUP(J717,[1]Species!$A$2:$F$183,6,FALSE)</f>
        <v>1.1220000000000001E-2</v>
      </c>
      <c r="R717">
        <f>VLOOKUP(J717,[1]Species!$A$2:$G$174,7, FALSE)</f>
        <v>3.04</v>
      </c>
      <c r="S717">
        <f t="shared" si="22"/>
        <v>7.4787957822361752</v>
      </c>
      <c r="T717">
        <f t="shared" si="23"/>
        <v>8.3333333333333329E-2</v>
      </c>
    </row>
    <row r="718" spans="1:20" x14ac:dyDescent="0.2">
      <c r="A718" s="7">
        <v>45066</v>
      </c>
      <c r="B718">
        <v>2023</v>
      </c>
      <c r="C718" t="s">
        <v>53</v>
      </c>
      <c r="D718">
        <v>20</v>
      </c>
      <c r="E718" t="s">
        <v>92</v>
      </c>
      <c r="F718" t="s">
        <v>110</v>
      </c>
      <c r="G718">
        <v>135</v>
      </c>
      <c r="H718" t="s">
        <v>52</v>
      </c>
      <c r="I718">
        <v>4</v>
      </c>
      <c r="J718" s="3" t="s">
        <v>35</v>
      </c>
      <c r="K718">
        <v>5</v>
      </c>
      <c r="L718">
        <v>3</v>
      </c>
      <c r="M718" s="3" t="str">
        <f>VLOOKUP(J718,[1]Species!$A$2:$K$183,3,FALSE)</f>
        <v>Scarus_taeniopterus</v>
      </c>
      <c r="N718" t="str">
        <f>VLOOKUP(J718,[1]Species!$A$2:$K$183,2,FALSE)</f>
        <v>parrotfish</v>
      </c>
      <c r="O718" t="str">
        <f>VLOOKUP(J718,[1]Species!$A$2:$K$183,5,FALSE)</f>
        <v>Scaridae</v>
      </c>
      <c r="P718" t="str">
        <f>VLOOKUP(J718,[1]Species!$A$2:$D$183,4,FALSE)</f>
        <v>Herbivore</v>
      </c>
      <c r="Q718">
        <f>VLOOKUP(J718,[1]Species!$A$2:$F$183,6,FALSE)</f>
        <v>1.4789999999999999E-2</v>
      </c>
      <c r="R718">
        <f>VLOOKUP(J718,[1]Species!$A$2:$G$174,7, FALSE)</f>
        <v>3.03</v>
      </c>
      <c r="S718">
        <f t="shared" si="22"/>
        <v>5.8206105461850157</v>
      </c>
      <c r="T718">
        <f t="shared" si="23"/>
        <v>0.05</v>
      </c>
    </row>
    <row r="719" spans="1:20" x14ac:dyDescent="0.2">
      <c r="A719" s="7">
        <v>45066</v>
      </c>
      <c r="B719">
        <v>2023</v>
      </c>
      <c r="C719" t="s">
        <v>53</v>
      </c>
      <c r="D719">
        <v>20</v>
      </c>
      <c r="E719" t="s">
        <v>92</v>
      </c>
      <c r="F719" t="s">
        <v>110</v>
      </c>
      <c r="G719">
        <v>135</v>
      </c>
      <c r="H719" t="s">
        <v>52</v>
      </c>
      <c r="I719">
        <v>4</v>
      </c>
      <c r="J719" s="3" t="s">
        <v>35</v>
      </c>
      <c r="K719">
        <v>10</v>
      </c>
      <c r="L719">
        <v>1</v>
      </c>
      <c r="M719" s="3" t="str">
        <f>VLOOKUP(J719,[1]Species!$A$2:$K$183,3,FALSE)</f>
        <v>Scarus_taeniopterus</v>
      </c>
      <c r="N719" t="str">
        <f>VLOOKUP(J719,[1]Species!$A$2:$K$183,2,FALSE)</f>
        <v>parrotfish</v>
      </c>
      <c r="O719" t="str">
        <f>VLOOKUP(J719,[1]Species!$A$2:$K$183,5,FALSE)</f>
        <v>Scaridae</v>
      </c>
      <c r="P719" t="str">
        <f>VLOOKUP(J719,[1]Species!$A$2:$D$183,4,FALSE)</f>
        <v>Herbivore</v>
      </c>
      <c r="Q719">
        <f>VLOOKUP(J719,[1]Species!$A$2:$F$183,6,FALSE)</f>
        <v>1.4789999999999999E-2</v>
      </c>
      <c r="R719">
        <f>VLOOKUP(J719,[1]Species!$A$2:$G$174,7, FALSE)</f>
        <v>3.03</v>
      </c>
      <c r="S719">
        <f t="shared" si="22"/>
        <v>15.847770524464206</v>
      </c>
      <c r="T719">
        <f t="shared" si="23"/>
        <v>1.6666666666666666E-2</v>
      </c>
    </row>
    <row r="720" spans="1:20" x14ac:dyDescent="0.2">
      <c r="A720" s="7">
        <v>45066</v>
      </c>
      <c r="B720">
        <v>2023</v>
      </c>
      <c r="C720" t="s">
        <v>53</v>
      </c>
      <c r="D720">
        <v>20</v>
      </c>
      <c r="E720" t="s">
        <v>92</v>
      </c>
      <c r="F720" t="s">
        <v>110</v>
      </c>
      <c r="G720">
        <v>135</v>
      </c>
      <c r="H720" t="s">
        <v>52</v>
      </c>
      <c r="I720">
        <v>4</v>
      </c>
      <c r="J720" s="3" t="s">
        <v>35</v>
      </c>
      <c r="K720">
        <v>30</v>
      </c>
      <c r="L720">
        <v>1</v>
      </c>
      <c r="M720" s="3" t="str">
        <f>VLOOKUP(J720,[1]Species!$A$2:$K$183,3,FALSE)</f>
        <v>Scarus_taeniopterus</v>
      </c>
      <c r="N720" t="str">
        <f>VLOOKUP(J720,[1]Species!$A$2:$K$183,2,FALSE)</f>
        <v>parrotfish</v>
      </c>
      <c r="O720" t="str">
        <f>VLOOKUP(J720,[1]Species!$A$2:$K$183,5,FALSE)</f>
        <v>Scaridae</v>
      </c>
      <c r="P720" t="str">
        <f>VLOOKUP(J720,[1]Species!$A$2:$D$183,4,FALSE)</f>
        <v>Herbivore</v>
      </c>
      <c r="Q720">
        <f>VLOOKUP(J720,[1]Species!$A$2:$F$183,6,FALSE)</f>
        <v>1.4789999999999999E-2</v>
      </c>
      <c r="R720">
        <f>VLOOKUP(J720,[1]Species!$A$2:$G$174,7, FALSE)</f>
        <v>3.03</v>
      </c>
      <c r="S720">
        <f t="shared" si="22"/>
        <v>442.22732692655779</v>
      </c>
      <c r="T720">
        <f t="shared" si="23"/>
        <v>1.6666666666666666E-2</v>
      </c>
    </row>
    <row r="721" spans="1:20" x14ac:dyDescent="0.2">
      <c r="A721" s="7">
        <v>45066</v>
      </c>
      <c r="B721">
        <v>2023</v>
      </c>
      <c r="C721" t="s">
        <v>53</v>
      </c>
      <c r="D721">
        <v>20</v>
      </c>
      <c r="E721" t="s">
        <v>92</v>
      </c>
      <c r="F721" t="s">
        <v>110</v>
      </c>
      <c r="G721">
        <v>135</v>
      </c>
      <c r="H721" t="s">
        <v>52</v>
      </c>
      <c r="I721">
        <v>4</v>
      </c>
      <c r="J721" s="3" t="s">
        <v>59</v>
      </c>
      <c r="K721">
        <v>50</v>
      </c>
      <c r="L721">
        <v>1</v>
      </c>
      <c r="M721" s="3" t="str">
        <f>VLOOKUP(J721,[1]Species!$A$2:$K$183,3,FALSE)</f>
        <v>Sphyraena_barracuda</v>
      </c>
      <c r="N721" t="str">
        <f>VLOOKUP(J721,[1]Species!$A$2:$K$183,2,FALSE)</f>
        <v>barracuda</v>
      </c>
      <c r="O721" t="str">
        <f>VLOOKUP(J721,[1]Species!$A$2:$K$183,5,FALSE)</f>
        <v>Sphyraenidae</v>
      </c>
      <c r="P721" t="str">
        <f>VLOOKUP(J721,[1]Species!$A$2:$D$183,4,FALSE)</f>
        <v>Macrocarnivore</v>
      </c>
      <c r="Q721">
        <f>VLOOKUP(J721,[1]Species!$A$2:$F$183,6,FALSE)</f>
        <v>1.15E-2</v>
      </c>
      <c r="R721">
        <f>VLOOKUP(J721,[1]Species!$A$2:$G$174,7, FALSE)</f>
        <v>2.94</v>
      </c>
      <c r="S721">
        <f t="shared" si="22"/>
        <v>1136.7622765578533</v>
      </c>
      <c r="T721">
        <f t="shared" si="23"/>
        <v>1.6666666666666666E-2</v>
      </c>
    </row>
    <row r="722" spans="1:20" x14ac:dyDescent="0.2">
      <c r="A722" s="7">
        <v>45066</v>
      </c>
      <c r="B722">
        <v>2023</v>
      </c>
      <c r="C722" t="s">
        <v>53</v>
      </c>
      <c r="D722">
        <v>20</v>
      </c>
      <c r="E722" t="s">
        <v>92</v>
      </c>
      <c r="F722" t="s">
        <v>110</v>
      </c>
      <c r="G722">
        <v>135</v>
      </c>
      <c r="H722" t="s">
        <v>52</v>
      </c>
      <c r="I722">
        <v>4</v>
      </c>
      <c r="J722" s="3" t="s">
        <v>27</v>
      </c>
      <c r="K722">
        <v>30</v>
      </c>
      <c r="L722">
        <v>3</v>
      </c>
      <c r="M722" s="3" t="str">
        <f>VLOOKUP(J722,[1]Species!$A$2:$K$183,3,FALSE)</f>
        <v>Caranx_ruber</v>
      </c>
      <c r="N722" t="str">
        <f>VLOOKUP(J722,[1]Species!$A$2:$K$183,2,FALSE)</f>
        <v>jack</v>
      </c>
      <c r="O722" t="str">
        <f>VLOOKUP(J722,[1]Species!$A$2:$K$183,5,FALSE)</f>
        <v>Carangidae</v>
      </c>
      <c r="P722" t="str">
        <f>VLOOKUP(J722,[1]Species!$A$2:$D$183,4,FALSE)</f>
        <v>Invertivore</v>
      </c>
      <c r="Q722">
        <f>VLOOKUP(J722,[1]Species!$A$2:$F$183,6,FALSE)</f>
        <v>1.5800000000000002E-2</v>
      </c>
      <c r="R722">
        <f>VLOOKUP(J722,[1]Species!$A$2:$G$174,7, FALSE)</f>
        <v>2.99</v>
      </c>
      <c r="S722">
        <f t="shared" si="22"/>
        <v>1237.0033998945362</v>
      </c>
      <c r="T722">
        <f t="shared" si="23"/>
        <v>0.05</v>
      </c>
    </row>
    <row r="723" spans="1:20" x14ac:dyDescent="0.2">
      <c r="A723" s="7">
        <v>45066</v>
      </c>
      <c r="B723">
        <v>2023</v>
      </c>
      <c r="C723" t="s">
        <v>53</v>
      </c>
      <c r="D723">
        <v>20</v>
      </c>
      <c r="E723" t="s">
        <v>92</v>
      </c>
      <c r="F723" t="s">
        <v>110</v>
      </c>
      <c r="G723">
        <v>135</v>
      </c>
      <c r="H723" t="s">
        <v>52</v>
      </c>
      <c r="I723">
        <v>4</v>
      </c>
      <c r="J723" s="3" t="s">
        <v>34</v>
      </c>
      <c r="K723">
        <v>5</v>
      </c>
      <c r="L723">
        <v>3</v>
      </c>
      <c r="M723" s="3" t="str">
        <f>VLOOKUP(J723,[1]Species!$A$2:$K$183,3,FALSE)</f>
        <v>Halochoeres_garnoti</v>
      </c>
      <c r="N723" t="str">
        <f>VLOOKUP(J723,[1]Species!$A$2:$K$183,2,FALSE)</f>
        <v>wrasse</v>
      </c>
      <c r="O723" t="str">
        <f>VLOOKUP(J723,[1]Species!$A$2:$K$183,5,FALSE)</f>
        <v>Labridae</v>
      </c>
      <c r="P723" t="str">
        <f>VLOOKUP(J723,[1]Species!$A$2:$D$183,4,FALSE)</f>
        <v>Invertivore</v>
      </c>
      <c r="Q723">
        <f>VLOOKUP(J723,[1]Species!$A$2:$F$183,6,FALSE)</f>
        <v>0.01</v>
      </c>
      <c r="R723">
        <f>VLOOKUP(J723,[1]Species!$A$2:$G$174,7, FALSE)</f>
        <v>3.14</v>
      </c>
      <c r="S723">
        <f t="shared" si="22"/>
        <v>4.6977193568456626</v>
      </c>
      <c r="T723">
        <f t="shared" si="23"/>
        <v>0.05</v>
      </c>
    </row>
    <row r="724" spans="1:20" x14ac:dyDescent="0.2">
      <c r="A724" s="7">
        <v>45066</v>
      </c>
      <c r="B724">
        <v>2023</v>
      </c>
      <c r="C724" t="s">
        <v>53</v>
      </c>
      <c r="D724">
        <v>20</v>
      </c>
      <c r="E724" t="s">
        <v>92</v>
      </c>
      <c r="F724" t="s">
        <v>110</v>
      </c>
      <c r="G724">
        <v>135</v>
      </c>
      <c r="H724" t="s">
        <v>52</v>
      </c>
      <c r="I724">
        <v>4</v>
      </c>
      <c r="J724" s="3" t="s">
        <v>34</v>
      </c>
      <c r="K724">
        <v>10</v>
      </c>
      <c r="L724">
        <v>3</v>
      </c>
      <c r="M724" s="3" t="str">
        <f>VLOOKUP(J724,[1]Species!$A$2:$K$183,3,FALSE)</f>
        <v>Halochoeres_garnoti</v>
      </c>
      <c r="N724" t="str">
        <f>VLOOKUP(J724,[1]Species!$A$2:$K$183,2,FALSE)</f>
        <v>wrasse</v>
      </c>
      <c r="O724" t="str">
        <f>VLOOKUP(J724,[1]Species!$A$2:$K$183,5,FALSE)</f>
        <v>Labridae</v>
      </c>
      <c r="P724" t="str">
        <f>VLOOKUP(J724,[1]Species!$A$2:$D$183,4,FALSE)</f>
        <v>Invertivore</v>
      </c>
      <c r="Q724">
        <f>VLOOKUP(J724,[1]Species!$A$2:$F$183,6,FALSE)</f>
        <v>0.01</v>
      </c>
      <c r="R724">
        <f>VLOOKUP(J724,[1]Species!$A$2:$G$174,7, FALSE)</f>
        <v>3.14</v>
      </c>
      <c r="S724">
        <f t="shared" si="22"/>
        <v>41.411527938086593</v>
      </c>
      <c r="T724">
        <f t="shared" si="23"/>
        <v>0.05</v>
      </c>
    </row>
    <row r="725" spans="1:20" x14ac:dyDescent="0.2">
      <c r="A725" s="7">
        <v>45066</v>
      </c>
      <c r="B725">
        <v>2023</v>
      </c>
      <c r="C725" t="s">
        <v>53</v>
      </c>
      <c r="D725">
        <v>20</v>
      </c>
      <c r="E725" t="s">
        <v>92</v>
      </c>
      <c r="F725" t="s">
        <v>110</v>
      </c>
      <c r="G725">
        <v>135</v>
      </c>
      <c r="H725" t="s">
        <v>52</v>
      </c>
      <c r="I725">
        <v>4</v>
      </c>
      <c r="J725" s="3" t="s">
        <v>32</v>
      </c>
      <c r="K725">
        <v>30</v>
      </c>
      <c r="L725">
        <v>3</v>
      </c>
      <c r="M725" s="3" t="str">
        <f>VLOOKUP(J725,[1]Species!$A$2:$K$183,3,FALSE)</f>
        <v>Sparisoma_aurofrenatum</v>
      </c>
      <c r="N725" t="str">
        <f>VLOOKUP(J725,[1]Species!$A$2:$K$183,2,FALSE)</f>
        <v>parrotfish</v>
      </c>
      <c r="O725" t="str">
        <f>VLOOKUP(J725,[1]Species!$A$2:$K$183,5,FALSE)</f>
        <v>Scaridae</v>
      </c>
      <c r="P725" t="str">
        <f>VLOOKUP(J725,[1]Species!$A$2:$D$183,4,FALSE)</f>
        <v>Herbivore</v>
      </c>
      <c r="Q725">
        <f>VLOOKUP(J725,[1]Species!$A$2:$F$183,6,FALSE)</f>
        <v>1.17E-2</v>
      </c>
      <c r="R725">
        <f>VLOOKUP(J725,[1]Species!$A$2:$G$174,7, FALSE)</f>
        <v>3.15</v>
      </c>
      <c r="S725">
        <f t="shared" si="22"/>
        <v>1578.4799464331259</v>
      </c>
      <c r="T725">
        <f t="shared" si="23"/>
        <v>0.05</v>
      </c>
    </row>
    <row r="726" spans="1:20" x14ac:dyDescent="0.2">
      <c r="A726" s="7">
        <v>45066</v>
      </c>
      <c r="B726">
        <v>2023</v>
      </c>
      <c r="C726" t="s">
        <v>53</v>
      </c>
      <c r="D726">
        <v>20</v>
      </c>
      <c r="E726" t="s">
        <v>92</v>
      </c>
      <c r="F726" t="s">
        <v>110</v>
      </c>
      <c r="G726">
        <v>135</v>
      </c>
      <c r="H726" t="s">
        <v>52</v>
      </c>
      <c r="I726">
        <v>4</v>
      </c>
      <c r="J726" s="3" t="s">
        <v>42</v>
      </c>
      <c r="K726">
        <v>5</v>
      </c>
      <c r="L726">
        <v>93</v>
      </c>
      <c r="M726" s="3" t="str">
        <f>VLOOKUP(J726,[1]Species!$A$2:$K$183,3,FALSE)</f>
        <v>Chromis_insolata</v>
      </c>
      <c r="N726" t="str">
        <f>VLOOKUP(J726,[1]Species!$A$2:$K$183,2,FALSE)</f>
        <v>damselfish</v>
      </c>
      <c r="O726" t="str">
        <f>VLOOKUP(J726,[1]Species!$A$2:$K$183,5,FALSE)</f>
        <v>Pomacentridae</v>
      </c>
      <c r="P726" t="str">
        <f>VLOOKUP(J726,[1]Species!$A$2:$D$183,4,FALSE)</f>
        <v>Planktivore</v>
      </c>
      <c r="Q726">
        <f>VLOOKUP(J726,[1]Species!$A$2:$F$183,6,FALSE)</f>
        <v>1.259E-2</v>
      </c>
      <c r="R726">
        <f>VLOOKUP(J726,[1]Species!$A$2:$G$174,7, FALSE)</f>
        <v>3.03</v>
      </c>
      <c r="S726">
        <f t="shared" si="22"/>
        <v>153.59878905142327</v>
      </c>
      <c r="T726">
        <f t="shared" si="23"/>
        <v>1.55</v>
      </c>
    </row>
    <row r="727" spans="1:20" x14ac:dyDescent="0.2">
      <c r="A727" s="7">
        <v>45066</v>
      </c>
      <c r="B727">
        <v>2023</v>
      </c>
      <c r="C727" t="s">
        <v>53</v>
      </c>
      <c r="D727">
        <v>20</v>
      </c>
      <c r="E727" t="s">
        <v>92</v>
      </c>
      <c r="F727" t="s">
        <v>110</v>
      </c>
      <c r="G727">
        <v>135</v>
      </c>
      <c r="H727" t="s">
        <v>52</v>
      </c>
      <c r="I727">
        <v>4</v>
      </c>
      <c r="J727" s="3" t="s">
        <v>30</v>
      </c>
      <c r="K727">
        <v>20</v>
      </c>
      <c r="L727">
        <v>2</v>
      </c>
      <c r="M727" s="3" t="str">
        <f>VLOOKUP(J727,[1]Species!$A$2:$K$183,3,FALSE)</f>
        <v>Acanthurus_coeruleus</v>
      </c>
      <c r="N727" t="str">
        <f>VLOOKUP(J727,[1]Species!$A$2:$K$183,2,FALSE)</f>
        <v>surgeonfish</v>
      </c>
      <c r="O727" t="str">
        <f>VLOOKUP(J727,[1]Species!$A$2:$K$183,5,FALSE)</f>
        <v>Acanthuridae</v>
      </c>
      <c r="P727" t="str">
        <f>VLOOKUP(J727,[1]Species!$A$2:$D$183,4,FALSE)</f>
        <v>Omnivore</v>
      </c>
      <c r="Q727">
        <f>VLOOKUP(J727,[1]Species!$A$2:$F$183,6,FALSE)</f>
        <v>3.2399999999999998E-2</v>
      </c>
      <c r="R727">
        <f>VLOOKUP(J727,[1]Species!$A$2:$G$174,7, FALSE)</f>
        <v>2.95</v>
      </c>
      <c r="S727">
        <f t="shared" si="22"/>
        <v>446.28623619757133</v>
      </c>
      <c r="T727">
        <f t="shared" si="23"/>
        <v>3.3333333333333333E-2</v>
      </c>
    </row>
    <row r="728" spans="1:20" x14ac:dyDescent="0.2">
      <c r="A728" s="7">
        <v>45066</v>
      </c>
      <c r="B728">
        <v>2023</v>
      </c>
      <c r="C728" t="s">
        <v>53</v>
      </c>
      <c r="D728">
        <v>20</v>
      </c>
      <c r="E728" t="s">
        <v>92</v>
      </c>
      <c r="F728" t="s">
        <v>110</v>
      </c>
      <c r="G728">
        <v>135</v>
      </c>
      <c r="H728" t="s">
        <v>52</v>
      </c>
      <c r="I728">
        <v>4</v>
      </c>
      <c r="J728" s="3" t="s">
        <v>21</v>
      </c>
      <c r="K728">
        <v>5</v>
      </c>
      <c r="L728">
        <v>75</v>
      </c>
      <c r="M728" s="3" t="str">
        <f>VLOOKUP(J728,[1]Species!$A$2:$K$183,3,FALSE)</f>
        <v>Stegastes_partitus</v>
      </c>
      <c r="N728" t="str">
        <f>VLOOKUP(J728,[1]Species!$A$2:$K$183,2,FALSE)</f>
        <v>damselfish</v>
      </c>
      <c r="O728" t="str">
        <f>VLOOKUP(J728,[1]Species!$A$2:$K$183,5,FALSE)</f>
        <v>Pomacentridae</v>
      </c>
      <c r="P728" t="str">
        <f>VLOOKUP(J728,[1]Species!$A$2:$D$183,4,FALSE)</f>
        <v>Omnivore</v>
      </c>
      <c r="Q728">
        <f>VLOOKUP(J728,[1]Species!$A$2:$F$183,6,FALSE)</f>
        <v>1.4789999999999999E-2</v>
      </c>
      <c r="R728">
        <f>VLOOKUP(J728,[1]Species!$A$2:$G$174,7, FALSE)</f>
        <v>3.01</v>
      </c>
      <c r="S728">
        <f t="shared" si="22"/>
        <v>140.90589098290999</v>
      </c>
      <c r="T728">
        <f t="shared" si="23"/>
        <v>1.25</v>
      </c>
    </row>
    <row r="729" spans="1:20" x14ac:dyDescent="0.2">
      <c r="A729" s="7">
        <v>45066</v>
      </c>
      <c r="B729">
        <v>2023</v>
      </c>
      <c r="C729" t="s">
        <v>53</v>
      </c>
      <c r="D729">
        <v>20</v>
      </c>
      <c r="E729" t="s">
        <v>92</v>
      </c>
      <c r="F729" t="s">
        <v>110</v>
      </c>
      <c r="G729">
        <v>135</v>
      </c>
      <c r="H729" t="s">
        <v>52</v>
      </c>
      <c r="I729">
        <v>4</v>
      </c>
      <c r="J729" s="3" t="s">
        <v>76</v>
      </c>
      <c r="K729">
        <v>30</v>
      </c>
      <c r="L729">
        <v>1</v>
      </c>
      <c r="M729" s="3" t="str">
        <f>VLOOKUP(J729,[1]Species!$A$2:$K$183,3,FALSE)</f>
        <v>Scarus_taeniopterus</v>
      </c>
      <c r="N729" t="str">
        <f>VLOOKUP(J729,[1]Species!$A$2:$K$183,2,FALSE)</f>
        <v>parrotfish</v>
      </c>
      <c r="O729" t="str">
        <f>VLOOKUP(J729,[1]Species!$A$2:$K$183,5,FALSE)</f>
        <v>Scaridae</v>
      </c>
      <c r="P729" t="str">
        <f>VLOOKUP(J729,[1]Species!$A$2:$D$183,4,FALSE)</f>
        <v>Herbivore</v>
      </c>
      <c r="Q729">
        <f>VLOOKUP(J729,[1]Species!$A$2:$F$183,6,FALSE)</f>
        <v>1.4789999999999999E-2</v>
      </c>
      <c r="R729">
        <f>VLOOKUP(J729,[1]Species!$A$2:$G$174,7, FALSE)</f>
        <v>3.03</v>
      </c>
      <c r="S729">
        <f t="shared" si="22"/>
        <v>442.22732692655779</v>
      </c>
      <c r="T729">
        <f t="shared" si="23"/>
        <v>1.6666666666666666E-2</v>
      </c>
    </row>
    <row r="730" spans="1:20" x14ac:dyDescent="0.2">
      <c r="A730" s="7">
        <v>45066</v>
      </c>
      <c r="B730">
        <v>2023</v>
      </c>
      <c r="C730" t="s">
        <v>53</v>
      </c>
      <c r="D730">
        <v>20</v>
      </c>
      <c r="E730" t="s">
        <v>92</v>
      </c>
      <c r="F730" t="s">
        <v>110</v>
      </c>
      <c r="G730">
        <v>135</v>
      </c>
      <c r="H730" t="s">
        <v>52</v>
      </c>
      <c r="I730">
        <v>4</v>
      </c>
      <c r="J730" s="3" t="s">
        <v>60</v>
      </c>
      <c r="K730">
        <v>30</v>
      </c>
      <c r="L730">
        <v>1</v>
      </c>
      <c r="M730" s="3" t="str">
        <f>VLOOKUP(J730,[1]Species!$A$2:$K$183,3,FALSE)</f>
        <v>Sparisoma_aurofrenatum</v>
      </c>
      <c r="N730" t="str">
        <f>VLOOKUP(J730,[1]Species!$A$2:$K$183,2,FALSE)</f>
        <v>parrotfish</v>
      </c>
      <c r="O730" t="str">
        <f>VLOOKUP(J730,[1]Species!$A$2:$K$183,5,FALSE)</f>
        <v>Scaridae</v>
      </c>
      <c r="P730" t="str">
        <f>VLOOKUP(J730,[1]Species!$A$2:$D$183,4,FALSE)</f>
        <v>Herbivore</v>
      </c>
      <c r="Q730">
        <f>VLOOKUP(J730,[1]Species!$A$2:$F$183,6,FALSE)</f>
        <v>1.17E-2</v>
      </c>
      <c r="R730">
        <f>VLOOKUP(J730,[1]Species!$A$2:$G$174,7, FALSE)</f>
        <v>3.15</v>
      </c>
      <c r="S730">
        <f t="shared" si="22"/>
        <v>526.15998214437525</v>
      </c>
      <c r="T730">
        <f t="shared" si="23"/>
        <v>1.6666666666666666E-2</v>
      </c>
    </row>
    <row r="731" spans="1:20" x14ac:dyDescent="0.2">
      <c r="A731" s="7">
        <v>45066</v>
      </c>
      <c r="B731">
        <v>2023</v>
      </c>
      <c r="C731" t="s">
        <v>53</v>
      </c>
      <c r="D731">
        <v>20</v>
      </c>
      <c r="E731" t="s">
        <v>92</v>
      </c>
      <c r="F731" t="s">
        <v>110</v>
      </c>
      <c r="G731">
        <v>135</v>
      </c>
      <c r="H731" t="s">
        <v>52</v>
      </c>
      <c r="I731">
        <v>4</v>
      </c>
      <c r="J731" s="3" t="s">
        <v>62</v>
      </c>
      <c r="K731">
        <v>10</v>
      </c>
      <c r="L731">
        <v>1</v>
      </c>
      <c r="M731" s="3" t="str">
        <f>VLOOKUP(J731,[1]Species!$A$2:$K$183,3,FALSE)</f>
        <v>Chaetodon_capistratus</v>
      </c>
      <c r="N731" t="str">
        <f>VLOOKUP(J731,[1]Species!$A$2:$K$183,2,FALSE)</f>
        <v>butterflyfish</v>
      </c>
      <c r="O731" t="str">
        <f>VLOOKUP(J731,[1]Species!$A$2:$K$183,5,FALSE)</f>
        <v>Chaetodontidae</v>
      </c>
      <c r="P731" t="str">
        <f>VLOOKUP(J731,[1]Species!$A$2:$D$183,4,FALSE)</f>
        <v>Invertivore</v>
      </c>
      <c r="Q731">
        <f>VLOOKUP(J731,[1]Species!$A$2:$F$183,6,FALSE)</f>
        <v>2.3400000000000001E-2</v>
      </c>
      <c r="R731">
        <f>VLOOKUP(J731,[1]Species!$A$2:$G$174,7, FALSE)</f>
        <v>3.19</v>
      </c>
      <c r="S731">
        <f t="shared" si="22"/>
        <v>36.242308882552088</v>
      </c>
      <c r="T731">
        <f t="shared" si="23"/>
        <v>1.6666666666666666E-2</v>
      </c>
    </row>
    <row r="732" spans="1:20" x14ac:dyDescent="0.2">
      <c r="A732" s="7">
        <v>45066</v>
      </c>
      <c r="B732">
        <v>2023</v>
      </c>
      <c r="C732" t="s">
        <v>53</v>
      </c>
      <c r="D732">
        <v>20</v>
      </c>
      <c r="E732" t="s">
        <v>92</v>
      </c>
      <c r="F732" t="s">
        <v>110</v>
      </c>
      <c r="G732">
        <v>135</v>
      </c>
      <c r="H732" t="s">
        <v>52</v>
      </c>
      <c r="I732">
        <v>4</v>
      </c>
      <c r="J732" s="3" t="s">
        <v>66</v>
      </c>
      <c r="K732">
        <v>60</v>
      </c>
      <c r="L732">
        <v>1</v>
      </c>
      <c r="M732" s="3" t="str">
        <f>VLOOKUP(J732,[1]Species!$A$2:$K$183,3,FALSE)</f>
        <v>Caranx_latus</v>
      </c>
      <c r="N732" t="str">
        <f>VLOOKUP(J732,[1]Species!$A$2:$K$183,2,FALSE)</f>
        <v>jack</v>
      </c>
      <c r="O732" t="str">
        <f>VLOOKUP(J732,[1]Species!$A$2:$K$183,5,FALSE)</f>
        <v>Carangidae</v>
      </c>
      <c r="P732" t="str">
        <f>VLOOKUP(J732,[1]Species!$A$2:$D$183,4,FALSE)</f>
        <v>Macrocarnivore</v>
      </c>
      <c r="Q732">
        <f>VLOOKUP(J732,[1]Species!$A$2:$F$183,6,FALSE)</f>
        <v>2.5700000000000001E-2</v>
      </c>
      <c r="R732">
        <f>VLOOKUP(J732,[1]Species!$A$2:$G$174,7, FALSE)</f>
        <v>2.86</v>
      </c>
      <c r="S732">
        <f t="shared" si="22"/>
        <v>3129.2891867982912</v>
      </c>
      <c r="T732">
        <f t="shared" si="23"/>
        <v>1.6666666666666666E-2</v>
      </c>
    </row>
    <row r="733" spans="1:20" x14ac:dyDescent="0.2">
      <c r="A733" s="7">
        <v>45066</v>
      </c>
      <c r="B733">
        <v>2023</v>
      </c>
      <c r="C733" t="s">
        <v>53</v>
      </c>
      <c r="D733">
        <v>20</v>
      </c>
      <c r="E733" t="s">
        <v>92</v>
      </c>
      <c r="F733" t="s">
        <v>110</v>
      </c>
      <c r="G733">
        <v>135</v>
      </c>
      <c r="H733" t="s">
        <v>52</v>
      </c>
      <c r="I733">
        <v>4</v>
      </c>
      <c r="J733" s="3" t="s">
        <v>36</v>
      </c>
      <c r="K733">
        <v>40</v>
      </c>
      <c r="L733">
        <v>14</v>
      </c>
      <c r="M733" s="3" t="str">
        <f>VLOOKUP(J733,[1]Species!$A$2:$K$183,3,FALSE)</f>
        <v>Canthidermis_sufflamen</v>
      </c>
      <c r="N733" t="str">
        <f>VLOOKUP(J733,[1]Species!$A$2:$K$183,2,FALSE)</f>
        <v>triggerfish</v>
      </c>
      <c r="O733" t="str">
        <f>VLOOKUP(J733,[1]Species!$A$2:$K$183,5,FALSE)</f>
        <v>Balistidae</v>
      </c>
      <c r="P733" t="str">
        <f>VLOOKUP(J733,[1]Species!$A$2:$D$183,4,FALSE)</f>
        <v>Planktivore</v>
      </c>
      <c r="Q733">
        <f>VLOOKUP(J733,[1]Species!$A$2:$F$183,6,FALSE)</f>
        <v>4.2700000000000002E-2</v>
      </c>
      <c r="R733">
        <f>VLOOKUP(J733,[1]Species!$A$2:$G$174,7, FALSE)</f>
        <v>2.84</v>
      </c>
      <c r="S733">
        <f t="shared" si="22"/>
        <v>21203.438068443764</v>
      </c>
      <c r="T733">
        <f t="shared" si="23"/>
        <v>0.23333333333333334</v>
      </c>
    </row>
    <row r="734" spans="1:20" x14ac:dyDescent="0.2">
      <c r="A734" s="7">
        <v>45066</v>
      </c>
      <c r="B734">
        <v>2023</v>
      </c>
      <c r="C734" t="s">
        <v>53</v>
      </c>
      <c r="D734">
        <v>20</v>
      </c>
      <c r="E734" t="s">
        <v>92</v>
      </c>
      <c r="F734" t="s">
        <v>110</v>
      </c>
      <c r="G734">
        <v>135</v>
      </c>
      <c r="H734" t="s">
        <v>52</v>
      </c>
      <c r="I734">
        <v>4</v>
      </c>
      <c r="J734" s="3" t="s">
        <v>81</v>
      </c>
      <c r="K734">
        <v>40</v>
      </c>
      <c r="L734">
        <v>3</v>
      </c>
      <c r="M734" s="3" t="str">
        <f>VLOOKUP(J734,[1]Species!$A$2:$K$183,3,FALSE)</f>
        <v>Kyphosus_sectatrix</v>
      </c>
      <c r="N734" t="str">
        <f>VLOOKUP(J734,[1]Species!$A$2:$K$183,2,FALSE)</f>
        <v>chub</v>
      </c>
      <c r="O734" t="str">
        <f>VLOOKUP(J734,[1]Species!$A$2:$K$183,5,FALSE)</f>
        <v>Kyphosidae</v>
      </c>
      <c r="P734" t="str">
        <f>VLOOKUP(J734,[1]Species!$A$2:$D$183,4,FALSE)</f>
        <v>Omnivore</v>
      </c>
      <c r="Q734">
        <f>VLOOKUP(J734,[1]Species!$A$2:$F$183,6,FALSE)</f>
        <v>1.38E-2</v>
      </c>
      <c r="R734">
        <f>VLOOKUP(J734,[1]Species!$A$2:$G$174,7, FALSE)</f>
        <v>3.03</v>
      </c>
      <c r="S734">
        <f t="shared" si="22"/>
        <v>2959.661988769632</v>
      </c>
      <c r="T734">
        <f t="shared" si="23"/>
        <v>0.05</v>
      </c>
    </row>
    <row r="735" spans="1:20" x14ac:dyDescent="0.2">
      <c r="A735" s="7">
        <v>45066</v>
      </c>
      <c r="B735">
        <v>2023</v>
      </c>
      <c r="C735" t="s">
        <v>53</v>
      </c>
      <c r="D735">
        <v>20</v>
      </c>
      <c r="E735" t="s">
        <v>92</v>
      </c>
      <c r="F735" t="s">
        <v>110</v>
      </c>
      <c r="G735">
        <v>135</v>
      </c>
      <c r="H735" t="s">
        <v>52</v>
      </c>
      <c r="I735">
        <v>4</v>
      </c>
      <c r="J735" s="3" t="s">
        <v>22</v>
      </c>
      <c r="K735">
        <v>5</v>
      </c>
      <c r="L735">
        <v>3</v>
      </c>
      <c r="M735" s="3" t="str">
        <f>VLOOKUP(J735,[1]Species!$A$2:$K$183,3,FALSE)</f>
        <v>Centropyge_argi</v>
      </c>
      <c r="N735" t="str">
        <f>VLOOKUP(J735,[1]Species!$A$2:$K$183,2,FALSE)</f>
        <v>angelfish</v>
      </c>
      <c r="O735" t="str">
        <f>VLOOKUP(J735,[1]Species!$A$2:$K$183,5,FALSE)</f>
        <v>Pomacanthidae</v>
      </c>
      <c r="P735" t="str">
        <f>VLOOKUP(J735,[1]Species!$A$2:$D$183,4,FALSE)</f>
        <v>Herbivore</v>
      </c>
      <c r="Q735">
        <f>VLOOKUP(J735,[1]Species!$A$2:$F$183,6,FALSE)</f>
        <v>3.3110000000000001E-2</v>
      </c>
      <c r="R735">
        <f>VLOOKUP(J735,[1]Species!$A$2:$G$174,7, FALSE)</f>
        <v>2.88</v>
      </c>
      <c r="S735">
        <f t="shared" si="22"/>
        <v>10.235617495583771</v>
      </c>
      <c r="T735">
        <f t="shared" si="23"/>
        <v>0.05</v>
      </c>
    </row>
    <row r="736" spans="1:20" x14ac:dyDescent="0.2">
      <c r="A736" s="7">
        <v>45066</v>
      </c>
      <c r="B736">
        <v>2023</v>
      </c>
      <c r="C736" t="s">
        <v>53</v>
      </c>
      <c r="D736">
        <v>20</v>
      </c>
      <c r="E736" t="s">
        <v>92</v>
      </c>
      <c r="F736" t="s">
        <v>110</v>
      </c>
      <c r="G736">
        <v>150</v>
      </c>
      <c r="H736" t="s">
        <v>52</v>
      </c>
      <c r="I736">
        <v>5</v>
      </c>
      <c r="J736" s="3" t="s">
        <v>59</v>
      </c>
      <c r="K736">
        <v>60</v>
      </c>
      <c r="L736">
        <v>1</v>
      </c>
      <c r="M736" s="3" t="str">
        <f>VLOOKUP(J736,[1]Species!$A$2:$K$183,3,FALSE)</f>
        <v>Sphyraena_barracuda</v>
      </c>
      <c r="N736" t="str">
        <f>VLOOKUP(J736,[1]Species!$A$2:$K$183,2,FALSE)</f>
        <v>barracuda</v>
      </c>
      <c r="O736" t="str">
        <f>VLOOKUP(J736,[1]Species!$A$2:$K$183,5,FALSE)</f>
        <v>Sphyraenidae</v>
      </c>
      <c r="P736" t="str">
        <f>VLOOKUP(J736,[1]Species!$A$2:$D$183,4,FALSE)</f>
        <v>Macrocarnivore</v>
      </c>
      <c r="Q736">
        <f>VLOOKUP(J736,[1]Species!$A$2:$F$183,6,FALSE)</f>
        <v>1.15E-2</v>
      </c>
      <c r="R736">
        <f>VLOOKUP(J736,[1]Species!$A$2:$G$174,7, FALSE)</f>
        <v>2.94</v>
      </c>
      <c r="S736">
        <f t="shared" si="22"/>
        <v>1942.9539901932344</v>
      </c>
      <c r="T736">
        <f t="shared" si="23"/>
        <v>1.6666666666666666E-2</v>
      </c>
    </row>
    <row r="737" spans="1:20" x14ac:dyDescent="0.2">
      <c r="A737" s="7">
        <v>45066</v>
      </c>
      <c r="B737">
        <v>2023</v>
      </c>
      <c r="C737" t="s">
        <v>53</v>
      </c>
      <c r="D737">
        <v>20</v>
      </c>
      <c r="E737" t="s">
        <v>92</v>
      </c>
      <c r="F737" t="s">
        <v>110</v>
      </c>
      <c r="G737">
        <v>150</v>
      </c>
      <c r="H737" t="s">
        <v>52</v>
      </c>
      <c r="I737">
        <v>5</v>
      </c>
      <c r="J737" s="3" t="s">
        <v>33</v>
      </c>
      <c r="K737">
        <v>30</v>
      </c>
      <c r="L737">
        <v>1</v>
      </c>
      <c r="M737" s="3" t="str">
        <f>VLOOKUP(J737,[1]Species!$A$2:$K$183,3,FALSE)</f>
        <v>Holocentrus_adscensionis</v>
      </c>
      <c r="N737" t="str">
        <f>VLOOKUP(J737,[1]Species!$A$2:$K$183,2,FALSE)</f>
        <v>squirrelfish</v>
      </c>
      <c r="O737" t="str">
        <f>VLOOKUP(J737,[1]Species!$A$2:$K$183,5,FALSE)</f>
        <v>Holocentridae</v>
      </c>
      <c r="P737" t="str">
        <f>VLOOKUP(J737,[1]Species!$A$2:$D$183,4,FALSE)</f>
        <v>Invertivore</v>
      </c>
      <c r="Q737">
        <f>VLOOKUP(J737,[1]Species!$A$2:$F$183,6,FALSE)</f>
        <v>2.29E-2</v>
      </c>
      <c r="R737">
        <f>VLOOKUP(J737,[1]Species!$A$2:$G$174,7, FALSE)</f>
        <v>2.86</v>
      </c>
      <c r="S737">
        <f t="shared" si="22"/>
        <v>384.06282390749055</v>
      </c>
      <c r="T737">
        <f t="shared" si="23"/>
        <v>1.6666666666666666E-2</v>
      </c>
    </row>
    <row r="738" spans="1:20" x14ac:dyDescent="0.2">
      <c r="A738" s="7">
        <v>45066</v>
      </c>
      <c r="B738">
        <v>2023</v>
      </c>
      <c r="C738" t="s">
        <v>53</v>
      </c>
      <c r="D738">
        <v>20</v>
      </c>
      <c r="E738" t="s">
        <v>92</v>
      </c>
      <c r="F738" t="s">
        <v>110</v>
      </c>
      <c r="G738">
        <v>150</v>
      </c>
      <c r="H738" t="s">
        <v>52</v>
      </c>
      <c r="I738">
        <v>5</v>
      </c>
      <c r="J738" s="3" t="s">
        <v>42</v>
      </c>
      <c r="K738">
        <v>5</v>
      </c>
      <c r="L738">
        <v>25</v>
      </c>
      <c r="M738" s="3" t="str">
        <f>VLOOKUP(J738,[1]Species!$A$2:$K$183,3,FALSE)</f>
        <v>Chromis_insolata</v>
      </c>
      <c r="N738" t="str">
        <f>VLOOKUP(J738,[1]Species!$A$2:$K$183,2,FALSE)</f>
        <v>damselfish</v>
      </c>
      <c r="O738" t="str">
        <f>VLOOKUP(J738,[1]Species!$A$2:$K$183,5,FALSE)</f>
        <v>Pomacentridae</v>
      </c>
      <c r="P738" t="str">
        <f>VLOOKUP(J738,[1]Species!$A$2:$D$183,4,FALSE)</f>
        <v>Planktivore</v>
      </c>
      <c r="Q738">
        <f>VLOOKUP(J738,[1]Species!$A$2:$F$183,6,FALSE)</f>
        <v>1.259E-2</v>
      </c>
      <c r="R738">
        <f>VLOOKUP(J738,[1]Species!$A$2:$G$174,7, FALSE)</f>
        <v>3.03</v>
      </c>
      <c r="S738">
        <f t="shared" si="22"/>
        <v>41.28999705683421</v>
      </c>
      <c r="T738">
        <f t="shared" si="23"/>
        <v>0.41666666666666669</v>
      </c>
    </row>
    <row r="739" spans="1:20" x14ac:dyDescent="0.2">
      <c r="A739" s="7">
        <v>45066</v>
      </c>
      <c r="B739">
        <v>2023</v>
      </c>
      <c r="C739" t="s">
        <v>53</v>
      </c>
      <c r="D739">
        <v>20</v>
      </c>
      <c r="E739" t="s">
        <v>92</v>
      </c>
      <c r="F739" t="s">
        <v>110</v>
      </c>
      <c r="G739">
        <v>150</v>
      </c>
      <c r="H739" t="s">
        <v>52</v>
      </c>
      <c r="I739">
        <v>5</v>
      </c>
      <c r="J739" s="3" t="s">
        <v>25</v>
      </c>
      <c r="K739">
        <v>5</v>
      </c>
      <c r="L739">
        <v>25</v>
      </c>
      <c r="M739" s="3" t="str">
        <f>VLOOKUP(J739,[1]Species!$A$2:$K$183,3,FALSE)</f>
        <v>Chromis_cyanea</v>
      </c>
      <c r="N739" t="str">
        <f>VLOOKUP(J739,[1]Species!$A$2:$K$183,2,FALSE)</f>
        <v>chromis</v>
      </c>
      <c r="O739" t="str">
        <f>VLOOKUP(J739,[1]Species!$A$2:$K$183,5,FALSE)</f>
        <v>Pomacentridae</v>
      </c>
      <c r="P739" t="str">
        <f>VLOOKUP(J739,[1]Species!$A$2:$D$183,4,FALSE)</f>
        <v>Planktivore</v>
      </c>
      <c r="Q739">
        <f>VLOOKUP(J739,[1]Species!$A$2:$F$183,6,FALSE)</f>
        <v>1.4789999999999999E-2</v>
      </c>
      <c r="R739">
        <f>VLOOKUP(J739,[1]Species!$A$2:$G$174,7, FALSE)</f>
        <v>2.99</v>
      </c>
      <c r="S739">
        <f t="shared" si="22"/>
        <v>45.4808419292048</v>
      </c>
      <c r="T739">
        <f t="shared" si="23"/>
        <v>0.41666666666666669</v>
      </c>
    </row>
    <row r="740" spans="1:20" x14ac:dyDescent="0.2">
      <c r="A740" s="7">
        <v>45066</v>
      </c>
      <c r="B740">
        <v>2023</v>
      </c>
      <c r="C740" t="s">
        <v>53</v>
      </c>
      <c r="D740">
        <v>20</v>
      </c>
      <c r="E740" t="s">
        <v>92</v>
      </c>
      <c r="F740" t="s">
        <v>110</v>
      </c>
      <c r="G740">
        <v>150</v>
      </c>
      <c r="H740" t="s">
        <v>52</v>
      </c>
      <c r="I740">
        <v>5</v>
      </c>
      <c r="J740" s="3" t="s">
        <v>21</v>
      </c>
      <c r="K740">
        <v>5</v>
      </c>
      <c r="L740">
        <v>15</v>
      </c>
      <c r="M740" s="3" t="str">
        <f>VLOOKUP(J740,[1]Species!$A$2:$K$183,3,FALSE)</f>
        <v>Stegastes_partitus</v>
      </c>
      <c r="N740" t="str">
        <f>VLOOKUP(J740,[1]Species!$A$2:$K$183,2,FALSE)</f>
        <v>damselfish</v>
      </c>
      <c r="O740" t="str">
        <f>VLOOKUP(J740,[1]Species!$A$2:$K$183,5,FALSE)</f>
        <v>Pomacentridae</v>
      </c>
      <c r="P740" t="str">
        <f>VLOOKUP(J740,[1]Species!$A$2:$D$183,4,FALSE)</f>
        <v>Omnivore</v>
      </c>
      <c r="Q740">
        <f>VLOOKUP(J740,[1]Species!$A$2:$F$183,6,FALSE)</f>
        <v>1.4789999999999999E-2</v>
      </c>
      <c r="R740">
        <f>VLOOKUP(J740,[1]Species!$A$2:$G$174,7, FALSE)</f>
        <v>3.01</v>
      </c>
      <c r="S740">
        <f t="shared" si="22"/>
        <v>28.181178196581996</v>
      </c>
      <c r="T740">
        <f t="shared" si="23"/>
        <v>0.25</v>
      </c>
    </row>
    <row r="741" spans="1:20" x14ac:dyDescent="0.2">
      <c r="A741" s="7">
        <v>45066</v>
      </c>
      <c r="B741">
        <v>2023</v>
      </c>
      <c r="C741" t="s">
        <v>53</v>
      </c>
      <c r="D741">
        <v>20</v>
      </c>
      <c r="E741" t="s">
        <v>92</v>
      </c>
      <c r="F741" t="s">
        <v>110</v>
      </c>
      <c r="G741">
        <v>150</v>
      </c>
      <c r="H741" t="s">
        <v>52</v>
      </c>
      <c r="I741">
        <v>5</v>
      </c>
      <c r="J741" s="3" t="s">
        <v>66</v>
      </c>
      <c r="K741">
        <v>40</v>
      </c>
      <c r="L741">
        <v>8</v>
      </c>
      <c r="M741" s="3" t="str">
        <f>VLOOKUP(J741,[1]Species!$A$2:$K$183,3,FALSE)</f>
        <v>Caranx_latus</v>
      </c>
      <c r="N741" t="str">
        <f>VLOOKUP(J741,[1]Species!$A$2:$K$183,2,FALSE)</f>
        <v>jack</v>
      </c>
      <c r="O741" t="str">
        <f>VLOOKUP(J741,[1]Species!$A$2:$K$183,5,FALSE)</f>
        <v>Carangidae</v>
      </c>
      <c r="P741" t="str">
        <f>VLOOKUP(J741,[1]Species!$A$2:$D$183,4,FALSE)</f>
        <v>Macrocarnivore</v>
      </c>
      <c r="Q741">
        <f>VLOOKUP(J741,[1]Species!$A$2:$F$183,6,FALSE)</f>
        <v>2.5700000000000001E-2</v>
      </c>
      <c r="R741">
        <f>VLOOKUP(J741,[1]Species!$A$2:$G$174,7, FALSE)</f>
        <v>2.86</v>
      </c>
      <c r="S741">
        <f t="shared" si="22"/>
        <v>7850.8139505134868</v>
      </c>
      <c r="T741">
        <f t="shared" si="23"/>
        <v>0.13333333333333333</v>
      </c>
    </row>
    <row r="742" spans="1:20" x14ac:dyDescent="0.2">
      <c r="A742" s="7">
        <v>45066</v>
      </c>
      <c r="B742">
        <v>2023</v>
      </c>
      <c r="C742" t="s">
        <v>53</v>
      </c>
      <c r="D742">
        <v>20</v>
      </c>
      <c r="E742" t="s">
        <v>92</v>
      </c>
      <c r="F742" t="s">
        <v>110</v>
      </c>
      <c r="G742">
        <v>150</v>
      </c>
      <c r="H742" t="s">
        <v>52</v>
      </c>
      <c r="I742">
        <v>5</v>
      </c>
      <c r="J742" s="3" t="s">
        <v>34</v>
      </c>
      <c r="K742">
        <v>5</v>
      </c>
      <c r="L742">
        <v>5</v>
      </c>
      <c r="M742" s="3" t="str">
        <f>VLOOKUP(J742,[1]Species!$A$2:$K$183,3,FALSE)</f>
        <v>Halochoeres_garnoti</v>
      </c>
      <c r="N742" t="str">
        <f>VLOOKUP(J742,[1]Species!$A$2:$K$183,2,FALSE)</f>
        <v>wrasse</v>
      </c>
      <c r="O742" t="str">
        <f>VLOOKUP(J742,[1]Species!$A$2:$K$183,5,FALSE)</f>
        <v>Labridae</v>
      </c>
      <c r="P742" t="str">
        <f>VLOOKUP(J742,[1]Species!$A$2:$D$183,4,FALSE)</f>
        <v>Invertivore</v>
      </c>
      <c r="Q742">
        <f>VLOOKUP(J742,[1]Species!$A$2:$F$183,6,FALSE)</f>
        <v>0.01</v>
      </c>
      <c r="R742">
        <f>VLOOKUP(J742,[1]Species!$A$2:$G$174,7, FALSE)</f>
        <v>3.14</v>
      </c>
      <c r="S742">
        <f t="shared" si="22"/>
        <v>7.8295322614094376</v>
      </c>
      <c r="T742">
        <f t="shared" si="23"/>
        <v>8.3333333333333329E-2</v>
      </c>
    </row>
    <row r="743" spans="1:20" x14ac:dyDescent="0.2">
      <c r="A743" s="7">
        <v>45066</v>
      </c>
      <c r="B743">
        <v>2023</v>
      </c>
      <c r="C743" t="s">
        <v>53</v>
      </c>
      <c r="D743">
        <v>20</v>
      </c>
      <c r="E743" t="s">
        <v>92</v>
      </c>
      <c r="F743" t="s">
        <v>110</v>
      </c>
      <c r="G743">
        <v>150</v>
      </c>
      <c r="H743" t="s">
        <v>52</v>
      </c>
      <c r="I743">
        <v>5</v>
      </c>
      <c r="J743" s="3" t="s">
        <v>34</v>
      </c>
      <c r="K743">
        <v>10</v>
      </c>
      <c r="L743">
        <v>5</v>
      </c>
      <c r="M743" s="3" t="str">
        <f>VLOOKUP(J743,[1]Species!$A$2:$K$183,3,FALSE)</f>
        <v>Halochoeres_garnoti</v>
      </c>
      <c r="N743" t="str">
        <f>VLOOKUP(J743,[1]Species!$A$2:$K$183,2,FALSE)</f>
        <v>wrasse</v>
      </c>
      <c r="O743" t="str">
        <f>VLOOKUP(J743,[1]Species!$A$2:$K$183,5,FALSE)</f>
        <v>Labridae</v>
      </c>
      <c r="P743" t="str">
        <f>VLOOKUP(J743,[1]Species!$A$2:$D$183,4,FALSE)</f>
        <v>Invertivore</v>
      </c>
      <c r="Q743">
        <f>VLOOKUP(J743,[1]Species!$A$2:$F$183,6,FALSE)</f>
        <v>0.01</v>
      </c>
      <c r="R743">
        <f>VLOOKUP(J743,[1]Species!$A$2:$G$174,7, FALSE)</f>
        <v>3.14</v>
      </c>
      <c r="S743">
        <f t="shared" si="22"/>
        <v>69.019213230144317</v>
      </c>
      <c r="T743">
        <f t="shared" si="23"/>
        <v>8.3333333333333329E-2</v>
      </c>
    </row>
    <row r="744" spans="1:20" x14ac:dyDescent="0.2">
      <c r="A744" s="7">
        <v>45066</v>
      </c>
      <c r="B744">
        <v>2023</v>
      </c>
      <c r="C744" t="s">
        <v>53</v>
      </c>
      <c r="D744">
        <v>20</v>
      </c>
      <c r="E744" t="s">
        <v>92</v>
      </c>
      <c r="F744" t="s">
        <v>110</v>
      </c>
      <c r="G744">
        <v>150</v>
      </c>
      <c r="H744" t="s">
        <v>52</v>
      </c>
      <c r="I744">
        <v>5</v>
      </c>
      <c r="J744" s="3" t="s">
        <v>56</v>
      </c>
      <c r="K744">
        <v>5</v>
      </c>
      <c r="L744">
        <v>3</v>
      </c>
      <c r="M744" s="3" t="str">
        <f>VLOOKUP(J744,[1]Species!$A$2:$K$183,3,FALSE)</f>
        <v>Gramma_loreto</v>
      </c>
      <c r="N744" t="str">
        <f>VLOOKUP(J744,[1]Species!$A$2:$K$183,2,FALSE)</f>
        <v>basslet</v>
      </c>
      <c r="O744" t="str">
        <f>VLOOKUP(J744,[1]Species!$A$2:$K$183,5,FALSE)</f>
        <v>Grammatidae</v>
      </c>
      <c r="P744" t="str">
        <f>VLOOKUP(J744,[1]Species!$A$2:$D$183,4,FALSE)</f>
        <v>Omnivore</v>
      </c>
      <c r="Q744">
        <f>VLOOKUP(J744,[1]Species!$A$2:$F$183,6,FALSE)</f>
        <v>1.1220000000000001E-2</v>
      </c>
      <c r="R744">
        <f>VLOOKUP(J744,[1]Species!$A$2:$G$174,7, FALSE)</f>
        <v>3.04</v>
      </c>
      <c r="S744">
        <f t="shared" si="22"/>
        <v>4.4872774693417048</v>
      </c>
      <c r="T744">
        <f t="shared" si="23"/>
        <v>0.05</v>
      </c>
    </row>
    <row r="745" spans="1:20" x14ac:dyDescent="0.2">
      <c r="A745" s="7">
        <v>45066</v>
      </c>
      <c r="B745">
        <v>2023</v>
      </c>
      <c r="C745" t="s">
        <v>53</v>
      </c>
      <c r="D745">
        <v>20</v>
      </c>
      <c r="E745" t="s">
        <v>92</v>
      </c>
      <c r="F745" t="s">
        <v>110</v>
      </c>
      <c r="G745">
        <v>150</v>
      </c>
      <c r="H745" t="s">
        <v>52</v>
      </c>
      <c r="I745">
        <v>5</v>
      </c>
      <c r="J745" s="3" t="s">
        <v>32</v>
      </c>
      <c r="K745">
        <v>5</v>
      </c>
      <c r="L745">
        <v>1</v>
      </c>
      <c r="M745" s="3" t="str">
        <f>VLOOKUP(J745,[1]Species!$A$2:$K$183,3,FALSE)</f>
        <v>Sparisoma_aurofrenatum</v>
      </c>
      <c r="N745" t="str">
        <f>VLOOKUP(J745,[1]Species!$A$2:$K$183,2,FALSE)</f>
        <v>parrotfish</v>
      </c>
      <c r="O745" t="str">
        <f>VLOOKUP(J745,[1]Species!$A$2:$K$183,5,FALSE)</f>
        <v>Scaridae</v>
      </c>
      <c r="P745" t="str">
        <f>VLOOKUP(J745,[1]Species!$A$2:$D$183,4,FALSE)</f>
        <v>Herbivore</v>
      </c>
      <c r="Q745">
        <f>VLOOKUP(J745,[1]Species!$A$2:$F$183,6,FALSE)</f>
        <v>1.17E-2</v>
      </c>
      <c r="R745">
        <f>VLOOKUP(J745,[1]Species!$A$2:$G$174,7, FALSE)</f>
        <v>3.15</v>
      </c>
      <c r="S745">
        <f t="shared" si="22"/>
        <v>1.8618357939866435</v>
      </c>
      <c r="T745">
        <f t="shared" si="23"/>
        <v>1.6666666666666666E-2</v>
      </c>
    </row>
    <row r="746" spans="1:20" x14ac:dyDescent="0.2">
      <c r="A746" s="7">
        <v>45066</v>
      </c>
      <c r="B746">
        <v>2023</v>
      </c>
      <c r="C746" t="s">
        <v>53</v>
      </c>
      <c r="D746">
        <v>20</v>
      </c>
      <c r="E746" t="s">
        <v>92</v>
      </c>
      <c r="F746" t="s">
        <v>110</v>
      </c>
      <c r="G746">
        <v>150</v>
      </c>
      <c r="H746" t="s">
        <v>52</v>
      </c>
      <c r="I746">
        <v>5</v>
      </c>
      <c r="J746" s="3" t="s">
        <v>30</v>
      </c>
      <c r="K746">
        <v>10</v>
      </c>
      <c r="L746">
        <v>1</v>
      </c>
      <c r="M746" s="3" t="str">
        <f>VLOOKUP(J746,[1]Species!$A$2:$K$183,3,FALSE)</f>
        <v>Acanthurus_coeruleus</v>
      </c>
      <c r="N746" t="str">
        <f>VLOOKUP(J746,[1]Species!$A$2:$K$183,2,FALSE)</f>
        <v>surgeonfish</v>
      </c>
      <c r="O746" t="str">
        <f>VLOOKUP(J746,[1]Species!$A$2:$K$183,5,FALSE)</f>
        <v>Acanthuridae</v>
      </c>
      <c r="P746" t="str">
        <f>VLOOKUP(J746,[1]Species!$A$2:$D$183,4,FALSE)</f>
        <v>Omnivore</v>
      </c>
      <c r="Q746">
        <f>VLOOKUP(J746,[1]Species!$A$2:$F$183,6,FALSE)</f>
        <v>3.2399999999999998E-2</v>
      </c>
      <c r="R746">
        <f>VLOOKUP(J746,[1]Species!$A$2:$G$174,7, FALSE)</f>
        <v>2.95</v>
      </c>
      <c r="S746">
        <f t="shared" si="22"/>
        <v>28.876530395533386</v>
      </c>
      <c r="T746">
        <f t="shared" si="23"/>
        <v>1.6666666666666666E-2</v>
      </c>
    </row>
    <row r="747" spans="1:20" x14ac:dyDescent="0.2">
      <c r="A747" s="7">
        <v>45066</v>
      </c>
      <c r="B747">
        <v>2023</v>
      </c>
      <c r="C747" t="s">
        <v>53</v>
      </c>
      <c r="D747">
        <v>20</v>
      </c>
      <c r="E747" t="s">
        <v>92</v>
      </c>
      <c r="F747" t="s">
        <v>110</v>
      </c>
      <c r="G747">
        <v>150</v>
      </c>
      <c r="H747" t="s">
        <v>52</v>
      </c>
      <c r="I747">
        <v>5</v>
      </c>
      <c r="J747" s="3" t="s">
        <v>30</v>
      </c>
      <c r="K747">
        <v>20</v>
      </c>
      <c r="L747">
        <v>2</v>
      </c>
      <c r="M747" s="3" t="str">
        <f>VLOOKUP(J747,[1]Species!$A$2:$K$183,3,FALSE)</f>
        <v>Acanthurus_coeruleus</v>
      </c>
      <c r="N747" t="str">
        <f>VLOOKUP(J747,[1]Species!$A$2:$K$183,2,FALSE)</f>
        <v>surgeonfish</v>
      </c>
      <c r="O747" t="str">
        <f>VLOOKUP(J747,[1]Species!$A$2:$K$183,5,FALSE)</f>
        <v>Acanthuridae</v>
      </c>
      <c r="P747" t="str">
        <f>VLOOKUP(J747,[1]Species!$A$2:$D$183,4,FALSE)</f>
        <v>Omnivore</v>
      </c>
      <c r="Q747">
        <f>VLOOKUP(J747,[1]Species!$A$2:$F$183,6,FALSE)</f>
        <v>3.2399999999999998E-2</v>
      </c>
      <c r="R747">
        <f>VLOOKUP(J747,[1]Species!$A$2:$G$174,7, FALSE)</f>
        <v>2.95</v>
      </c>
      <c r="S747">
        <f t="shared" si="22"/>
        <v>446.28623619757133</v>
      </c>
      <c r="T747">
        <f t="shared" si="23"/>
        <v>3.3333333333333333E-2</v>
      </c>
    </row>
    <row r="748" spans="1:20" x14ac:dyDescent="0.2">
      <c r="A748" s="7">
        <v>45066</v>
      </c>
      <c r="B748">
        <v>2023</v>
      </c>
      <c r="C748" t="s">
        <v>53</v>
      </c>
      <c r="D748">
        <v>20</v>
      </c>
      <c r="E748" t="s">
        <v>92</v>
      </c>
      <c r="F748" t="s">
        <v>110</v>
      </c>
      <c r="G748">
        <v>150</v>
      </c>
      <c r="H748" t="s">
        <v>52</v>
      </c>
      <c r="I748">
        <v>5</v>
      </c>
      <c r="J748" s="3" t="s">
        <v>36</v>
      </c>
      <c r="K748">
        <v>40</v>
      </c>
      <c r="L748">
        <v>3</v>
      </c>
      <c r="M748" s="3" t="str">
        <f>VLOOKUP(J748,[1]Species!$A$2:$K$183,3,FALSE)</f>
        <v>Canthidermis_sufflamen</v>
      </c>
      <c r="N748" t="str">
        <f>VLOOKUP(J748,[1]Species!$A$2:$K$183,2,FALSE)</f>
        <v>triggerfish</v>
      </c>
      <c r="O748" t="str">
        <f>VLOOKUP(J748,[1]Species!$A$2:$K$183,5,FALSE)</f>
        <v>Balistidae</v>
      </c>
      <c r="P748" t="str">
        <f>VLOOKUP(J748,[1]Species!$A$2:$D$183,4,FALSE)</f>
        <v>Planktivore</v>
      </c>
      <c r="Q748">
        <f>VLOOKUP(J748,[1]Species!$A$2:$F$183,6,FALSE)</f>
        <v>4.2700000000000002E-2</v>
      </c>
      <c r="R748">
        <f>VLOOKUP(J748,[1]Species!$A$2:$G$174,7, FALSE)</f>
        <v>2.84</v>
      </c>
      <c r="S748">
        <f t="shared" si="22"/>
        <v>4543.5938718093776</v>
      </c>
      <c r="T748">
        <f t="shared" si="23"/>
        <v>0.05</v>
      </c>
    </row>
    <row r="749" spans="1:20" x14ac:dyDescent="0.2">
      <c r="A749" s="7">
        <v>45066</v>
      </c>
      <c r="B749">
        <v>2023</v>
      </c>
      <c r="C749" t="s">
        <v>53</v>
      </c>
      <c r="D749">
        <v>20</v>
      </c>
      <c r="E749" t="s">
        <v>92</v>
      </c>
      <c r="F749" t="s">
        <v>110</v>
      </c>
      <c r="G749">
        <v>150</v>
      </c>
      <c r="H749" t="s">
        <v>52</v>
      </c>
      <c r="I749">
        <v>5</v>
      </c>
      <c r="J749" s="3" t="s">
        <v>45</v>
      </c>
      <c r="K749">
        <v>10</v>
      </c>
      <c r="L749">
        <v>40</v>
      </c>
      <c r="M749" s="3" t="str">
        <f>VLOOKUP(J749,[1]Species!$A$2:$K$183,3,FALSE)</f>
        <v>Chromis_multilineata</v>
      </c>
      <c r="N749" t="str">
        <f>VLOOKUP(J749,[1]Species!$A$2:$K$183,2,FALSE)</f>
        <v>chromis</v>
      </c>
      <c r="O749" t="str">
        <f>VLOOKUP(J749,[1]Species!$A$2:$K$183,5,FALSE)</f>
        <v>Pomacentridae</v>
      </c>
      <c r="P749" t="str">
        <f>VLOOKUP(J749,[1]Species!$A$2:$D$183,4,FALSE)</f>
        <v>Planktivore</v>
      </c>
      <c r="Q749">
        <f>VLOOKUP(J749,[1]Species!$A$2:$F$183,6,FALSE)</f>
        <v>1.4789999999999999E-2</v>
      </c>
      <c r="R749">
        <f>VLOOKUP(J749,[1]Species!$A$2:$G$174,7, FALSE)</f>
        <v>2.99</v>
      </c>
      <c r="S749">
        <f t="shared" si="22"/>
        <v>578.13353991745794</v>
      </c>
      <c r="T749">
        <f t="shared" si="23"/>
        <v>0.66666666666666663</v>
      </c>
    </row>
    <row r="750" spans="1:20" x14ac:dyDescent="0.2">
      <c r="A750" s="7">
        <v>45066</v>
      </c>
      <c r="B750">
        <v>2023</v>
      </c>
      <c r="C750" t="s">
        <v>53</v>
      </c>
      <c r="D750">
        <v>20</v>
      </c>
      <c r="E750" t="s">
        <v>92</v>
      </c>
      <c r="F750" t="s">
        <v>110</v>
      </c>
      <c r="G750">
        <v>150</v>
      </c>
      <c r="H750" t="s">
        <v>52</v>
      </c>
      <c r="I750">
        <v>5</v>
      </c>
      <c r="J750" s="3" t="s">
        <v>55</v>
      </c>
      <c r="K750">
        <v>20</v>
      </c>
      <c r="L750">
        <v>30</v>
      </c>
      <c r="M750" s="3" t="str">
        <f>VLOOKUP(J750,[1]Species!$A$2:$K$183,3,FALSE)</f>
        <v>Clepticus_parrae</v>
      </c>
      <c r="N750" t="str">
        <f>VLOOKUP(J750,[1]Species!$A$2:$K$183,2,FALSE)</f>
        <v>wrasse</v>
      </c>
      <c r="O750" t="str">
        <f>VLOOKUP(J750,[1]Species!$A$2:$K$183,5,FALSE)</f>
        <v>Labridae</v>
      </c>
      <c r="P750" t="str">
        <f>VLOOKUP(J750,[1]Species!$A$2:$D$183,4,FALSE)</f>
        <v>Omnivore</v>
      </c>
      <c r="Q750">
        <f>VLOOKUP(J750,[1]Species!$A$2:$F$183,6,FALSE)</f>
        <v>9.5499999999999995E-3</v>
      </c>
      <c r="R750">
        <f>VLOOKUP(J750,[1]Species!$A$2:$G$174,7, FALSE)</f>
        <v>3.07</v>
      </c>
      <c r="S750">
        <f t="shared" si="22"/>
        <v>2826.7455229065908</v>
      </c>
      <c r="T750">
        <f t="shared" si="23"/>
        <v>0.5</v>
      </c>
    </row>
    <row r="751" spans="1:20" x14ac:dyDescent="0.2">
      <c r="A751" s="7">
        <v>45066</v>
      </c>
      <c r="B751">
        <v>2023</v>
      </c>
      <c r="C751" t="s">
        <v>53</v>
      </c>
      <c r="D751">
        <v>20</v>
      </c>
      <c r="E751" t="s">
        <v>92</v>
      </c>
      <c r="F751" t="s">
        <v>110</v>
      </c>
      <c r="G751">
        <v>150</v>
      </c>
      <c r="H751" t="s">
        <v>52</v>
      </c>
      <c r="I751">
        <v>5</v>
      </c>
      <c r="J751" s="3" t="s">
        <v>49</v>
      </c>
      <c r="K751">
        <v>10</v>
      </c>
      <c r="L751">
        <v>2</v>
      </c>
      <c r="M751" s="3" t="str">
        <f>VLOOKUP(J751,[1]Species!$A$2:$K$183,3,FALSE)</f>
        <v>Holocanthus_tricolor</v>
      </c>
      <c r="N751" t="str">
        <f>VLOOKUP(J751,[1]Species!$A$2:$K$183,2,FALSE)</f>
        <v>angelfish</v>
      </c>
      <c r="O751" t="str">
        <f>VLOOKUP(J751,[1]Species!$A$2:$K$183,5,FALSE)</f>
        <v>Pomacanthidae</v>
      </c>
      <c r="P751" t="str">
        <f>VLOOKUP(J751,[1]Species!$A$2:$D$183,4,FALSE)</f>
        <v>Invertivore</v>
      </c>
      <c r="Q751">
        <f>VLOOKUP(J751,[1]Species!$A$2:$F$183,6,FALSE)</f>
        <v>3.3099999999999997E-2</v>
      </c>
      <c r="R751">
        <f>VLOOKUP(J751,[1]Species!$A$2:$G$174,7, FALSE)</f>
        <v>2.95</v>
      </c>
      <c r="S751">
        <f t="shared" si="22"/>
        <v>59.00081210445402</v>
      </c>
      <c r="T751">
        <f t="shared" si="23"/>
        <v>3.3333333333333333E-2</v>
      </c>
    </row>
    <row r="752" spans="1:20" x14ac:dyDescent="0.2">
      <c r="A752" s="7">
        <v>45153</v>
      </c>
      <c r="B752">
        <v>2023</v>
      </c>
      <c r="C752" s="2" t="s">
        <v>96</v>
      </c>
      <c r="D752">
        <v>15</v>
      </c>
      <c r="E752" t="s">
        <v>79</v>
      </c>
      <c r="F752" t="s">
        <v>110</v>
      </c>
      <c r="G752">
        <v>150</v>
      </c>
      <c r="H752" t="s">
        <v>20</v>
      </c>
      <c r="I752">
        <v>1</v>
      </c>
      <c r="J752" s="3" t="s">
        <v>21</v>
      </c>
      <c r="K752">
        <v>5</v>
      </c>
      <c r="L752">
        <v>70</v>
      </c>
      <c r="M752" s="3" t="str">
        <f>VLOOKUP(J752,[1]Species!$A$2:$K$183,3,FALSE)</f>
        <v>Stegastes_partitus</v>
      </c>
      <c r="N752" t="str">
        <f>VLOOKUP(J752,[1]Species!$A$2:$K$183,2,FALSE)</f>
        <v>damselfish</v>
      </c>
      <c r="O752" t="str">
        <f>VLOOKUP(J752,[1]Species!$A$2:$K$183,5,FALSE)</f>
        <v>Pomacentridae</v>
      </c>
      <c r="P752" t="str">
        <f>VLOOKUP(J752,[1]Species!$A$2:$D$183,4,FALSE)</f>
        <v>Omnivore</v>
      </c>
      <c r="Q752">
        <f>VLOOKUP(J752,[1]Species!$A$2:$F$183,6,FALSE)</f>
        <v>1.4789999999999999E-2</v>
      </c>
      <c r="R752">
        <f>VLOOKUP(J752,[1]Species!$A$2:$G$174,7, FALSE)</f>
        <v>3.01</v>
      </c>
      <c r="S752">
        <f t="shared" si="22"/>
        <v>131.51216491738265</v>
      </c>
      <c r="T752">
        <f t="shared" si="23"/>
        <v>1.1666666666666667</v>
      </c>
    </row>
    <row r="753" spans="1:20" x14ac:dyDescent="0.2">
      <c r="A753" s="7">
        <v>45153</v>
      </c>
      <c r="B753">
        <v>2023</v>
      </c>
      <c r="C753" s="2" t="s">
        <v>96</v>
      </c>
      <c r="D753">
        <v>15</v>
      </c>
      <c r="E753" t="s">
        <v>79</v>
      </c>
      <c r="F753" t="s">
        <v>110</v>
      </c>
      <c r="G753">
        <v>150</v>
      </c>
      <c r="H753" t="s">
        <v>20</v>
      </c>
      <c r="I753">
        <v>1</v>
      </c>
      <c r="J753" s="3" t="s">
        <v>21</v>
      </c>
      <c r="K753">
        <v>10</v>
      </c>
      <c r="L753">
        <v>66</v>
      </c>
      <c r="M753" s="3" t="str">
        <f>VLOOKUP(J753,[1]Species!$A$2:$K$183,3,FALSE)</f>
        <v>Stegastes_partitus</v>
      </c>
      <c r="N753" t="str">
        <f>VLOOKUP(J753,[1]Species!$A$2:$K$183,2,FALSE)</f>
        <v>damselfish</v>
      </c>
      <c r="O753" t="str">
        <f>VLOOKUP(J753,[1]Species!$A$2:$K$183,5,FALSE)</f>
        <v>Pomacentridae</v>
      </c>
      <c r="P753" t="str">
        <f>VLOOKUP(J753,[1]Species!$A$2:$D$183,4,FALSE)</f>
        <v>Omnivore</v>
      </c>
      <c r="Q753">
        <f>VLOOKUP(J753,[1]Species!$A$2:$F$183,6,FALSE)</f>
        <v>1.4789999999999999E-2</v>
      </c>
      <c r="R753">
        <f>VLOOKUP(J753,[1]Species!$A$2:$G$174,7, FALSE)</f>
        <v>3.01</v>
      </c>
      <c r="S753">
        <f t="shared" si="22"/>
        <v>998.87722148493583</v>
      </c>
      <c r="T753">
        <f t="shared" si="23"/>
        <v>1.1000000000000001</v>
      </c>
    </row>
    <row r="754" spans="1:20" x14ac:dyDescent="0.2">
      <c r="A754" s="7">
        <v>45153</v>
      </c>
      <c r="B754">
        <v>2023</v>
      </c>
      <c r="C754" s="2" t="s">
        <v>96</v>
      </c>
      <c r="D754">
        <v>15</v>
      </c>
      <c r="E754" t="s">
        <v>79</v>
      </c>
      <c r="F754" t="s">
        <v>110</v>
      </c>
      <c r="G754">
        <v>150</v>
      </c>
      <c r="H754" t="s">
        <v>20</v>
      </c>
      <c r="I754">
        <v>1</v>
      </c>
      <c r="J754" s="3" t="s">
        <v>36</v>
      </c>
      <c r="K754">
        <v>40</v>
      </c>
      <c r="L754">
        <v>80</v>
      </c>
      <c r="M754" s="3" t="str">
        <f>VLOOKUP(J754,[1]Species!$A$2:$K$183,3,FALSE)</f>
        <v>Canthidermis_sufflamen</v>
      </c>
      <c r="N754" t="str">
        <f>VLOOKUP(J754,[1]Species!$A$2:$K$183,2,FALSE)</f>
        <v>triggerfish</v>
      </c>
      <c r="O754" t="str">
        <f>VLOOKUP(J754,[1]Species!$A$2:$K$183,5,FALSE)</f>
        <v>Balistidae</v>
      </c>
      <c r="P754" t="str">
        <f>VLOOKUP(J754,[1]Species!$A$2:$D$183,4,FALSE)</f>
        <v>Planktivore</v>
      </c>
      <c r="Q754">
        <f>VLOOKUP(J754,[1]Species!$A$2:$F$183,6,FALSE)</f>
        <v>4.2700000000000002E-2</v>
      </c>
      <c r="R754">
        <f>VLOOKUP(J754,[1]Species!$A$2:$G$174,7, FALSE)</f>
        <v>2.84</v>
      </c>
      <c r="S754">
        <f t="shared" si="22"/>
        <v>121162.50324825007</v>
      </c>
      <c r="T754">
        <f t="shared" si="23"/>
        <v>1.3333333333333333</v>
      </c>
    </row>
    <row r="755" spans="1:20" x14ac:dyDescent="0.2">
      <c r="A755" s="7">
        <v>45153</v>
      </c>
      <c r="B755">
        <v>2023</v>
      </c>
      <c r="C755" s="2" t="s">
        <v>96</v>
      </c>
      <c r="D755">
        <v>15</v>
      </c>
      <c r="E755" t="s">
        <v>79</v>
      </c>
      <c r="F755" t="s">
        <v>110</v>
      </c>
      <c r="G755">
        <v>150</v>
      </c>
      <c r="H755" t="s">
        <v>20</v>
      </c>
      <c r="I755">
        <v>1</v>
      </c>
      <c r="J755" s="3" t="s">
        <v>37</v>
      </c>
      <c r="K755">
        <v>30</v>
      </c>
      <c r="L755">
        <v>5</v>
      </c>
      <c r="M755" s="3" t="str">
        <f>VLOOKUP(J755,[1]Species!$A$2:$K$183,3,FALSE)</f>
        <v>Melichthys_niger</v>
      </c>
      <c r="N755" t="str">
        <f>VLOOKUP(J755,[1]Species!$A$2:$K$183,2,FALSE)</f>
        <v>triggerfish</v>
      </c>
      <c r="O755" t="str">
        <f>VLOOKUP(J755,[1]Species!$A$2:$K$183,5,FALSE)</f>
        <v>Balistidae</v>
      </c>
      <c r="P755" t="str">
        <f>VLOOKUP(J755,[1]Species!$A$2:$D$183,4,FALSE)</f>
        <v>Planktivore</v>
      </c>
      <c r="Q755">
        <f>VLOOKUP(J755,[1]Species!$A$2:$F$183,6,FALSE)</f>
        <v>2.5700000000000001E-2</v>
      </c>
      <c r="R755">
        <f>VLOOKUP(J755,[1]Species!$A$2:$G$174,7, FALSE)</f>
        <v>2.94</v>
      </c>
      <c r="S755">
        <f t="shared" si="22"/>
        <v>2829.0434428488265</v>
      </c>
      <c r="T755">
        <f t="shared" si="23"/>
        <v>8.3333333333333329E-2</v>
      </c>
    </row>
    <row r="756" spans="1:20" x14ac:dyDescent="0.2">
      <c r="A756" s="7">
        <v>45153</v>
      </c>
      <c r="B756">
        <v>2023</v>
      </c>
      <c r="C756" s="2" t="s">
        <v>96</v>
      </c>
      <c r="D756">
        <v>15</v>
      </c>
      <c r="E756" t="s">
        <v>79</v>
      </c>
      <c r="F756" t="s">
        <v>110</v>
      </c>
      <c r="G756">
        <v>150</v>
      </c>
      <c r="H756" t="s">
        <v>20</v>
      </c>
      <c r="I756">
        <v>1</v>
      </c>
      <c r="J756" s="3" t="s">
        <v>24</v>
      </c>
      <c r="K756">
        <v>5</v>
      </c>
      <c r="L756">
        <v>1</v>
      </c>
      <c r="M756" s="3" t="str">
        <f>VLOOKUP(J756,[1]Species!$A$2:$K$183,3,FALSE)</f>
        <v>Thalassoma_bifasciatum</v>
      </c>
      <c r="N756" t="str">
        <f>VLOOKUP(J756,[1]Species!$A$2:$K$183,2,FALSE)</f>
        <v>wrasse</v>
      </c>
      <c r="O756" t="str">
        <f>VLOOKUP(J756,[1]Species!$A$2:$K$183,5,FALSE)</f>
        <v>Labridae</v>
      </c>
      <c r="P756" t="str">
        <f>VLOOKUP(J756,[1]Species!$A$2:$D$183,4,FALSE)</f>
        <v>Omnivore</v>
      </c>
      <c r="Q756">
        <f>VLOOKUP(J756,[1]Species!$A$2:$F$183,6,FALSE)</f>
        <v>1.0999999999999999E-2</v>
      </c>
      <c r="R756">
        <f>VLOOKUP(J756,[1]Species!$A$2:$G$174,7, FALSE)</f>
        <v>2.97</v>
      </c>
      <c r="S756">
        <f t="shared" si="22"/>
        <v>1.3101879415379092</v>
      </c>
      <c r="T756">
        <f t="shared" si="23"/>
        <v>1.6666666666666666E-2</v>
      </c>
    </row>
    <row r="757" spans="1:20" x14ac:dyDescent="0.2">
      <c r="A757" s="7">
        <v>45153</v>
      </c>
      <c r="B757">
        <v>2023</v>
      </c>
      <c r="C757" s="2" t="s">
        <v>96</v>
      </c>
      <c r="D757">
        <v>15</v>
      </c>
      <c r="E757" t="s">
        <v>79</v>
      </c>
      <c r="F757" t="s">
        <v>110</v>
      </c>
      <c r="G757">
        <v>150</v>
      </c>
      <c r="H757" t="s">
        <v>20</v>
      </c>
      <c r="I757">
        <v>1</v>
      </c>
      <c r="J757" s="3" t="s">
        <v>34</v>
      </c>
      <c r="K757">
        <v>5</v>
      </c>
      <c r="L757">
        <v>1</v>
      </c>
      <c r="M757" s="3" t="str">
        <f>VLOOKUP(J757,[1]Species!$A$2:$K$183,3,FALSE)</f>
        <v>Halochoeres_garnoti</v>
      </c>
      <c r="N757" t="str">
        <f>VLOOKUP(J757,[1]Species!$A$2:$K$183,2,FALSE)</f>
        <v>wrasse</v>
      </c>
      <c r="O757" t="str">
        <f>VLOOKUP(J757,[1]Species!$A$2:$K$183,5,FALSE)</f>
        <v>Labridae</v>
      </c>
      <c r="P757" t="str">
        <f>VLOOKUP(J757,[1]Species!$A$2:$D$183,4,FALSE)</f>
        <v>Invertivore</v>
      </c>
      <c r="Q757">
        <f>VLOOKUP(J757,[1]Species!$A$2:$F$183,6,FALSE)</f>
        <v>0.01</v>
      </c>
      <c r="R757">
        <f>VLOOKUP(J757,[1]Species!$A$2:$G$174,7, FALSE)</f>
        <v>3.14</v>
      </c>
      <c r="S757">
        <f t="shared" si="22"/>
        <v>1.5659064522818875</v>
      </c>
      <c r="T757">
        <f t="shared" si="23"/>
        <v>1.6666666666666666E-2</v>
      </c>
    </row>
    <row r="758" spans="1:20" x14ac:dyDescent="0.2">
      <c r="A758" s="7">
        <v>45153</v>
      </c>
      <c r="B758">
        <v>2023</v>
      </c>
      <c r="C758" s="2" t="s">
        <v>96</v>
      </c>
      <c r="D758">
        <v>15</v>
      </c>
      <c r="E758" t="s">
        <v>79</v>
      </c>
      <c r="F758" t="s">
        <v>110</v>
      </c>
      <c r="G758">
        <v>150</v>
      </c>
      <c r="H758" t="s">
        <v>20</v>
      </c>
      <c r="I758">
        <v>1</v>
      </c>
      <c r="J758" s="3" t="s">
        <v>34</v>
      </c>
      <c r="K758">
        <v>10</v>
      </c>
      <c r="L758">
        <v>4</v>
      </c>
      <c r="M758" s="3" t="str">
        <f>VLOOKUP(J758,[1]Species!$A$2:$K$183,3,FALSE)</f>
        <v>Halochoeres_garnoti</v>
      </c>
      <c r="N758" t="str">
        <f>VLOOKUP(J758,[1]Species!$A$2:$K$183,2,FALSE)</f>
        <v>wrasse</v>
      </c>
      <c r="O758" t="str">
        <f>VLOOKUP(J758,[1]Species!$A$2:$K$183,5,FALSE)</f>
        <v>Labridae</v>
      </c>
      <c r="P758" t="str">
        <f>VLOOKUP(J758,[1]Species!$A$2:$D$183,4,FALSE)</f>
        <v>Invertivore</v>
      </c>
      <c r="Q758">
        <f>VLOOKUP(J758,[1]Species!$A$2:$F$183,6,FALSE)</f>
        <v>0.01</v>
      </c>
      <c r="R758">
        <f>VLOOKUP(J758,[1]Species!$A$2:$G$174,7, FALSE)</f>
        <v>3.14</v>
      </c>
      <c r="S758">
        <f t="shared" si="22"/>
        <v>55.215370584115455</v>
      </c>
      <c r="T758">
        <f t="shared" si="23"/>
        <v>6.6666666666666666E-2</v>
      </c>
    </row>
    <row r="759" spans="1:20" x14ac:dyDescent="0.2">
      <c r="A759" s="7">
        <v>45153</v>
      </c>
      <c r="B759">
        <v>2023</v>
      </c>
      <c r="C759" s="2" t="s">
        <v>96</v>
      </c>
      <c r="D759">
        <v>15</v>
      </c>
      <c r="E759" t="s">
        <v>79</v>
      </c>
      <c r="F759" t="s">
        <v>110</v>
      </c>
      <c r="G759">
        <v>150</v>
      </c>
      <c r="H759" t="s">
        <v>20</v>
      </c>
      <c r="I759">
        <v>1</v>
      </c>
      <c r="J759" s="3" t="s">
        <v>34</v>
      </c>
      <c r="K759">
        <v>20</v>
      </c>
      <c r="L759">
        <v>2</v>
      </c>
      <c r="M759" s="3" t="str">
        <f>VLOOKUP(J759,[1]Species!$A$2:$K$183,3,FALSE)</f>
        <v>Halochoeres_garnoti</v>
      </c>
      <c r="N759" t="str">
        <f>VLOOKUP(J759,[1]Species!$A$2:$K$183,2,FALSE)</f>
        <v>wrasse</v>
      </c>
      <c r="O759" t="str">
        <f>VLOOKUP(J759,[1]Species!$A$2:$K$183,5,FALSE)</f>
        <v>Labridae</v>
      </c>
      <c r="P759" t="str">
        <f>VLOOKUP(J759,[1]Species!$A$2:$D$183,4,FALSE)</f>
        <v>Invertivore</v>
      </c>
      <c r="Q759">
        <f>VLOOKUP(J759,[1]Species!$A$2:$F$183,6,FALSE)</f>
        <v>0.01</v>
      </c>
      <c r="R759">
        <f>VLOOKUP(J759,[1]Species!$A$2:$G$174,7, FALSE)</f>
        <v>3.14</v>
      </c>
      <c r="S759">
        <f t="shared" si="22"/>
        <v>243.36839728663887</v>
      </c>
      <c r="T759">
        <f t="shared" si="23"/>
        <v>3.3333333333333333E-2</v>
      </c>
    </row>
    <row r="760" spans="1:20" x14ac:dyDescent="0.2">
      <c r="A760" s="7">
        <v>45153</v>
      </c>
      <c r="B760">
        <v>2023</v>
      </c>
      <c r="C760" s="2" t="s">
        <v>96</v>
      </c>
      <c r="D760">
        <v>15</v>
      </c>
      <c r="E760" t="s">
        <v>79</v>
      </c>
      <c r="F760" t="s">
        <v>110</v>
      </c>
      <c r="G760">
        <v>150</v>
      </c>
      <c r="H760" t="s">
        <v>20</v>
      </c>
      <c r="I760">
        <v>1</v>
      </c>
      <c r="J760" s="3" t="s">
        <v>97</v>
      </c>
      <c r="K760">
        <v>10</v>
      </c>
      <c r="L760">
        <v>3</v>
      </c>
      <c r="M760" s="3" t="str">
        <f>VLOOKUP(J760,[1]Species!$A$2:$K$183,3,FALSE)</f>
        <v>Opistognathus_aurifrons</v>
      </c>
      <c r="N760" t="str">
        <f>VLOOKUP(J760,[1]Species!$A$2:$K$183,2,FALSE)</f>
        <v>jawfish</v>
      </c>
      <c r="O760" t="str">
        <f>VLOOKUP(J760,[1]Species!$A$2:$K$183,5,FALSE)</f>
        <v>Opistognathidae</v>
      </c>
      <c r="P760" t="str">
        <f>VLOOKUP(J760,[1]Species!$A$2:$D$183,4,FALSE)</f>
        <v>Macrocarnivore</v>
      </c>
      <c r="Q760">
        <f>VLOOKUP(J760,[1]Species!$A$2:$F$183,6,FALSE)</f>
        <v>3.8899999999999998E-3</v>
      </c>
      <c r="R760">
        <f>VLOOKUP(J760,[1]Species!$A$2:$G$174,7, FALSE)</f>
        <v>3.12</v>
      </c>
      <c r="S760">
        <f t="shared" si="22"/>
        <v>15.384056138953291</v>
      </c>
      <c r="T760">
        <f t="shared" si="23"/>
        <v>0.05</v>
      </c>
    </row>
    <row r="761" spans="1:20" x14ac:dyDescent="0.2">
      <c r="A761" s="7">
        <v>45153</v>
      </c>
      <c r="B761">
        <v>2023</v>
      </c>
      <c r="C761" s="2" t="s">
        <v>96</v>
      </c>
      <c r="D761">
        <v>15</v>
      </c>
      <c r="E761" t="s">
        <v>79</v>
      </c>
      <c r="F761" t="s">
        <v>110</v>
      </c>
      <c r="G761">
        <v>150</v>
      </c>
      <c r="H761" t="s">
        <v>20</v>
      </c>
      <c r="I761">
        <v>1</v>
      </c>
      <c r="J761" s="3" t="s">
        <v>28</v>
      </c>
      <c r="K761">
        <v>40</v>
      </c>
      <c r="L761">
        <v>1</v>
      </c>
      <c r="M761" s="3" t="str">
        <f>VLOOKUP(J761,[1]Species!$A$2:$K$183,3,FALSE)</f>
        <v>Balistes_vetula</v>
      </c>
      <c r="N761" t="str">
        <f>VLOOKUP(J761,[1]Species!$A$2:$K$183,2,FALSE)</f>
        <v>triggerfish</v>
      </c>
      <c r="O761" t="str">
        <f>VLOOKUP(J761,[1]Species!$A$2:$K$183,5,FALSE)</f>
        <v>Balistidae</v>
      </c>
      <c r="P761" t="str">
        <f>VLOOKUP(J761,[1]Species!$A$2:$D$183,4,FALSE)</f>
        <v>Planktivore</v>
      </c>
      <c r="Q761">
        <f>VLOOKUP(J761,[1]Species!$A$2:$F$183,6,FALSE)</f>
        <v>3.9800000000000002E-2</v>
      </c>
      <c r="R761">
        <f>VLOOKUP(J761,[1]Species!$A$2:$G$174,7, FALSE)</f>
        <v>2.88</v>
      </c>
      <c r="S761">
        <f t="shared" si="22"/>
        <v>1636.122612968185</v>
      </c>
      <c r="T761">
        <f t="shared" si="23"/>
        <v>1.6666666666666666E-2</v>
      </c>
    </row>
    <row r="762" spans="1:20" x14ac:dyDescent="0.2">
      <c r="A762" s="7">
        <v>45153</v>
      </c>
      <c r="B762">
        <v>2023</v>
      </c>
      <c r="C762" s="2" t="s">
        <v>96</v>
      </c>
      <c r="D762">
        <v>15</v>
      </c>
      <c r="E762" t="s">
        <v>79</v>
      </c>
      <c r="F762" t="s">
        <v>110</v>
      </c>
      <c r="G762">
        <v>150</v>
      </c>
      <c r="H762" t="s">
        <v>20</v>
      </c>
      <c r="I762">
        <v>1</v>
      </c>
      <c r="J762" s="3" t="s">
        <v>88</v>
      </c>
      <c r="K762">
        <v>10</v>
      </c>
      <c r="L762">
        <v>1</v>
      </c>
      <c r="M762" s="3" t="str">
        <f>VLOOKUP(J762,[1]Species!$A$2:$K$183,3,FALSE)</f>
        <v>Mycteroperca_interstitialis</v>
      </c>
      <c r="N762" t="str">
        <f>VLOOKUP(J762,[1]Species!$A$2:$K$183,2,FALSE)</f>
        <v>grouper</v>
      </c>
      <c r="O762" t="str">
        <f>VLOOKUP(J762,[1]Species!$A$2:$K$183,5,FALSE)</f>
        <v>Serranidae</v>
      </c>
      <c r="P762" t="str">
        <f>VLOOKUP(J762,[1]Species!$A$2:$D$183,4,FALSE)</f>
        <v>Macrocarnivore</v>
      </c>
      <c r="Q762">
        <f>VLOOKUP(J762,[1]Species!$A$2:$F$183,6,FALSE)</f>
        <v>4.1000000000000003E-3</v>
      </c>
      <c r="R762">
        <f>VLOOKUP(J762,[1]Species!$A$2:$G$174,7, FALSE)</f>
        <v>3.26</v>
      </c>
      <c r="S762">
        <f t="shared" si="22"/>
        <v>7.4607735203009318</v>
      </c>
      <c r="T762">
        <f t="shared" si="23"/>
        <v>1.6666666666666666E-2</v>
      </c>
    </row>
    <row r="763" spans="1:20" x14ac:dyDescent="0.2">
      <c r="A763" s="7">
        <v>45153</v>
      </c>
      <c r="B763">
        <v>2023</v>
      </c>
      <c r="C763" s="2" t="s">
        <v>96</v>
      </c>
      <c r="D763">
        <v>15</v>
      </c>
      <c r="E763" t="s">
        <v>79</v>
      </c>
      <c r="F763" t="s">
        <v>110</v>
      </c>
      <c r="G763">
        <v>150</v>
      </c>
      <c r="H763" t="s">
        <v>20</v>
      </c>
      <c r="I763">
        <v>1</v>
      </c>
      <c r="J763" s="3" t="s">
        <v>23</v>
      </c>
      <c r="K763">
        <v>10</v>
      </c>
      <c r="L763">
        <v>2</v>
      </c>
      <c r="M763" s="3" t="str">
        <f>VLOOKUP(J763,[1]Species!$A$2:$K$183,3,FALSE)</f>
        <v>Serranus_tigrinus</v>
      </c>
      <c r="N763" t="str">
        <f>VLOOKUP(J763,[1]Species!$A$2:$K$183,2,FALSE)</f>
        <v>grouper</v>
      </c>
      <c r="O763" t="str">
        <f>VLOOKUP(J763,[1]Species!$A$2:$K$183,5,FALSE)</f>
        <v>Serranidae</v>
      </c>
      <c r="P763" t="str">
        <f>VLOOKUP(J763,[1]Species!$A$2:$D$183,4,FALSE)</f>
        <v>Invertivore</v>
      </c>
      <c r="Q763">
        <f>VLOOKUP(J763,[1]Species!$A$2:$F$183,6,FALSE)</f>
        <v>1.023E-2</v>
      </c>
      <c r="R763">
        <f>VLOOKUP(J763,[1]Species!$A$2:$G$174,7, FALSE)</f>
        <v>3.04</v>
      </c>
      <c r="S763">
        <f t="shared" si="22"/>
        <v>22.433943893089591</v>
      </c>
      <c r="T763">
        <f t="shared" si="23"/>
        <v>3.3333333333333333E-2</v>
      </c>
    </row>
    <row r="764" spans="1:20" x14ac:dyDescent="0.2">
      <c r="A764" s="7">
        <v>45153</v>
      </c>
      <c r="B764">
        <v>2023</v>
      </c>
      <c r="C764" s="2" t="s">
        <v>96</v>
      </c>
      <c r="D764">
        <v>15</v>
      </c>
      <c r="E764" t="s">
        <v>79</v>
      </c>
      <c r="F764" t="s">
        <v>110</v>
      </c>
      <c r="G764">
        <v>150</v>
      </c>
      <c r="H764" t="s">
        <v>20</v>
      </c>
      <c r="I764">
        <v>1</v>
      </c>
      <c r="J764" s="3" t="s">
        <v>22</v>
      </c>
      <c r="K764">
        <v>5</v>
      </c>
      <c r="L764">
        <v>3</v>
      </c>
      <c r="M764" s="3" t="str">
        <f>VLOOKUP(J764,[1]Species!$A$2:$K$183,3,FALSE)</f>
        <v>Centropyge_argi</v>
      </c>
      <c r="N764" t="str">
        <f>VLOOKUP(J764,[1]Species!$A$2:$K$183,2,FALSE)</f>
        <v>angelfish</v>
      </c>
      <c r="O764" t="str">
        <f>VLOOKUP(J764,[1]Species!$A$2:$K$183,5,FALSE)</f>
        <v>Pomacanthidae</v>
      </c>
      <c r="P764" t="str">
        <f>VLOOKUP(J764,[1]Species!$A$2:$D$183,4,FALSE)</f>
        <v>Herbivore</v>
      </c>
      <c r="Q764">
        <f>VLOOKUP(J764,[1]Species!$A$2:$F$183,6,FALSE)</f>
        <v>3.3110000000000001E-2</v>
      </c>
      <c r="R764">
        <f>VLOOKUP(J764,[1]Species!$A$2:$G$174,7, FALSE)</f>
        <v>2.88</v>
      </c>
      <c r="S764">
        <f t="shared" si="22"/>
        <v>10.235617495583771</v>
      </c>
      <c r="T764">
        <f t="shared" si="23"/>
        <v>0.05</v>
      </c>
    </row>
    <row r="765" spans="1:20" x14ac:dyDescent="0.2">
      <c r="A765" s="7">
        <v>45153</v>
      </c>
      <c r="B765">
        <v>2023</v>
      </c>
      <c r="C765" s="2" t="s">
        <v>96</v>
      </c>
      <c r="D765">
        <v>15</v>
      </c>
      <c r="E765" t="s">
        <v>79</v>
      </c>
      <c r="F765" t="s">
        <v>110</v>
      </c>
      <c r="G765">
        <v>150</v>
      </c>
      <c r="H765" t="s">
        <v>20</v>
      </c>
      <c r="I765">
        <v>1</v>
      </c>
      <c r="J765" s="3" t="s">
        <v>22</v>
      </c>
      <c r="K765">
        <v>10</v>
      </c>
      <c r="L765">
        <v>1</v>
      </c>
      <c r="M765" s="3" t="str">
        <f>VLOOKUP(J765,[1]Species!$A$2:$K$183,3,FALSE)</f>
        <v>Centropyge_argi</v>
      </c>
      <c r="N765" t="str">
        <f>VLOOKUP(J765,[1]Species!$A$2:$K$183,2,FALSE)</f>
        <v>angelfish</v>
      </c>
      <c r="O765" t="str">
        <f>VLOOKUP(J765,[1]Species!$A$2:$K$183,5,FALSE)</f>
        <v>Pomacanthidae</v>
      </c>
      <c r="P765" t="str">
        <f>VLOOKUP(J765,[1]Species!$A$2:$D$183,4,FALSE)</f>
        <v>Herbivore</v>
      </c>
      <c r="Q765">
        <f>VLOOKUP(J765,[1]Species!$A$2:$F$183,6,FALSE)</f>
        <v>3.3110000000000001E-2</v>
      </c>
      <c r="R765">
        <f>VLOOKUP(J765,[1]Species!$A$2:$G$174,7, FALSE)</f>
        <v>2.88</v>
      </c>
      <c r="S765">
        <f t="shared" si="22"/>
        <v>25.116503509216276</v>
      </c>
      <c r="T765">
        <f t="shared" si="23"/>
        <v>1.6666666666666666E-2</v>
      </c>
    </row>
    <row r="766" spans="1:20" x14ac:dyDescent="0.2">
      <c r="A766" s="7">
        <v>45153</v>
      </c>
      <c r="B766">
        <v>2023</v>
      </c>
      <c r="C766" s="2" t="s">
        <v>96</v>
      </c>
      <c r="D766">
        <v>15</v>
      </c>
      <c r="E766" t="s">
        <v>79</v>
      </c>
      <c r="F766" t="s">
        <v>110</v>
      </c>
      <c r="G766">
        <v>150</v>
      </c>
      <c r="H766" t="s">
        <v>20</v>
      </c>
      <c r="I766">
        <v>1</v>
      </c>
      <c r="J766" s="3" t="s">
        <v>29</v>
      </c>
      <c r="K766">
        <v>30</v>
      </c>
      <c r="L766">
        <v>1</v>
      </c>
      <c r="M766" s="3" t="str">
        <f>VLOOKUP(J766,[1]Species!$A$2:$K$183,3,FALSE)</f>
        <v>Cephalopholis_fulva</v>
      </c>
      <c r="N766" t="str">
        <f>VLOOKUP(J766,[1]Species!$A$2:$K$183,2,FALSE)</f>
        <v>grouper</v>
      </c>
      <c r="O766" t="str">
        <f>VLOOKUP(J766,[1]Species!$A$2:$K$183,5,FALSE)</f>
        <v>Serranidae</v>
      </c>
      <c r="P766" t="str">
        <f>VLOOKUP(J766,[1]Species!$A$2:$D$183,4,FALSE)</f>
        <v>Omnivore</v>
      </c>
      <c r="Q766">
        <f>VLOOKUP(J766,[1]Species!$A$2:$F$183,6,FALSE)</f>
        <v>1.4800000000000001E-2</v>
      </c>
      <c r="R766">
        <f>VLOOKUP(J766,[1]Species!$A$2:$G$174,7, FALSE)</f>
        <v>3.04</v>
      </c>
      <c r="S766">
        <f t="shared" si="22"/>
        <v>457.83641235236342</v>
      </c>
      <c r="T766">
        <f t="shared" si="23"/>
        <v>1.6666666666666666E-2</v>
      </c>
    </row>
    <row r="767" spans="1:20" x14ac:dyDescent="0.2">
      <c r="A767" s="7">
        <v>45153</v>
      </c>
      <c r="B767">
        <v>2023</v>
      </c>
      <c r="C767" s="2" t="s">
        <v>96</v>
      </c>
      <c r="D767">
        <v>16</v>
      </c>
      <c r="E767" t="s">
        <v>79</v>
      </c>
      <c r="F767" t="s">
        <v>110</v>
      </c>
      <c r="G767">
        <v>151</v>
      </c>
      <c r="H767" t="s">
        <v>20</v>
      </c>
      <c r="I767">
        <v>2</v>
      </c>
      <c r="J767" s="3" t="s">
        <v>29</v>
      </c>
      <c r="K767">
        <v>40</v>
      </c>
      <c r="L767">
        <v>1</v>
      </c>
      <c r="M767" s="3" t="str">
        <f>VLOOKUP(J767,[1]Species!$A$2:$K$183,3,FALSE)</f>
        <v>Cephalopholis_fulva</v>
      </c>
      <c r="N767" t="str">
        <f>VLOOKUP(J767,[1]Species!$A$2:$K$183,2,FALSE)</f>
        <v>grouper</v>
      </c>
      <c r="O767" t="str">
        <f>VLOOKUP(J767,[1]Species!$A$2:$K$183,5,FALSE)</f>
        <v>Serranidae</v>
      </c>
      <c r="P767" t="str">
        <f>VLOOKUP(J767,[1]Species!$A$2:$D$183,4,FALSE)</f>
        <v>Omnivore</v>
      </c>
      <c r="Q767">
        <f>VLOOKUP(J767,[1]Species!$A$2:$F$183,6,FALSE)</f>
        <v>1.4800000000000001E-2</v>
      </c>
      <c r="R767">
        <f>VLOOKUP(J767,[1]Species!$A$2:$G$174,7, FALSE)</f>
        <v>3.04</v>
      </c>
      <c r="S767">
        <f t="shared" si="22"/>
        <v>1097.8021804289338</v>
      </c>
      <c r="T767">
        <f t="shared" si="23"/>
        <v>1.6666666666666666E-2</v>
      </c>
    </row>
    <row r="768" spans="1:20" x14ac:dyDescent="0.2">
      <c r="A768" s="7">
        <v>45153</v>
      </c>
      <c r="B768">
        <v>2023</v>
      </c>
      <c r="C768" s="2" t="s">
        <v>96</v>
      </c>
      <c r="D768">
        <v>15</v>
      </c>
      <c r="E768" t="s">
        <v>79</v>
      </c>
      <c r="F768" t="s">
        <v>110</v>
      </c>
      <c r="G768">
        <v>150</v>
      </c>
      <c r="H768" t="s">
        <v>20</v>
      </c>
      <c r="I768">
        <v>1</v>
      </c>
      <c r="J768" s="3" t="s">
        <v>30</v>
      </c>
      <c r="K768">
        <v>30</v>
      </c>
      <c r="L768">
        <v>2</v>
      </c>
      <c r="M768" s="3" t="str">
        <f>VLOOKUP(J768,[1]Species!$A$2:$K$183,3,FALSE)</f>
        <v>Acanthurus_coeruleus</v>
      </c>
      <c r="N768" t="str">
        <f>VLOOKUP(J768,[1]Species!$A$2:$K$183,2,FALSE)</f>
        <v>surgeonfish</v>
      </c>
      <c r="O768" t="str">
        <f>VLOOKUP(J768,[1]Species!$A$2:$K$183,5,FALSE)</f>
        <v>Acanthuridae</v>
      </c>
      <c r="P768" t="str">
        <f>VLOOKUP(J768,[1]Species!$A$2:$D$183,4,FALSE)</f>
        <v>Omnivore</v>
      </c>
      <c r="Q768">
        <f>VLOOKUP(J768,[1]Species!$A$2:$F$183,6,FALSE)</f>
        <v>3.2399999999999998E-2</v>
      </c>
      <c r="R768">
        <f>VLOOKUP(J768,[1]Species!$A$2:$G$174,7, FALSE)</f>
        <v>2.95</v>
      </c>
      <c r="S768">
        <f t="shared" si="22"/>
        <v>1475.9875944478276</v>
      </c>
      <c r="T768">
        <f t="shared" si="23"/>
        <v>3.3333333333333333E-2</v>
      </c>
    </row>
    <row r="769" spans="1:20" x14ac:dyDescent="0.2">
      <c r="A769" s="7">
        <v>45153</v>
      </c>
      <c r="B769">
        <v>2023</v>
      </c>
      <c r="C769" s="2" t="s">
        <v>96</v>
      </c>
      <c r="D769">
        <v>15</v>
      </c>
      <c r="E769" t="s">
        <v>79</v>
      </c>
      <c r="F769" t="s">
        <v>110</v>
      </c>
      <c r="G769">
        <v>150</v>
      </c>
      <c r="H769" t="s">
        <v>20</v>
      </c>
      <c r="I769">
        <v>2</v>
      </c>
      <c r="J769" s="3" t="s">
        <v>21</v>
      </c>
      <c r="K769">
        <v>5</v>
      </c>
      <c r="L769">
        <v>75</v>
      </c>
      <c r="M769" s="3" t="str">
        <f>VLOOKUP(J769,[1]Species!$A$2:$K$183,3,FALSE)</f>
        <v>Stegastes_partitus</v>
      </c>
      <c r="N769" t="str">
        <f>VLOOKUP(J769,[1]Species!$A$2:$K$183,2,FALSE)</f>
        <v>damselfish</v>
      </c>
      <c r="O769" t="str">
        <f>VLOOKUP(J769,[1]Species!$A$2:$K$183,5,FALSE)</f>
        <v>Pomacentridae</v>
      </c>
      <c r="P769" t="str">
        <f>VLOOKUP(J769,[1]Species!$A$2:$D$183,4,FALSE)</f>
        <v>Omnivore</v>
      </c>
      <c r="Q769">
        <f>VLOOKUP(J769,[1]Species!$A$2:$F$183,6,FALSE)</f>
        <v>1.4789999999999999E-2</v>
      </c>
      <c r="R769">
        <f>VLOOKUP(J769,[1]Species!$A$2:$G$174,7, FALSE)</f>
        <v>3.01</v>
      </c>
      <c r="S769">
        <f t="shared" si="22"/>
        <v>140.90589098290999</v>
      </c>
      <c r="T769">
        <f t="shared" si="23"/>
        <v>1.25</v>
      </c>
    </row>
    <row r="770" spans="1:20" x14ac:dyDescent="0.2">
      <c r="A770" s="7">
        <v>45153</v>
      </c>
      <c r="B770">
        <v>2023</v>
      </c>
      <c r="C770" s="2" t="s">
        <v>96</v>
      </c>
      <c r="D770">
        <v>15</v>
      </c>
      <c r="E770" t="s">
        <v>79</v>
      </c>
      <c r="F770" t="s">
        <v>110</v>
      </c>
      <c r="G770">
        <v>150</v>
      </c>
      <c r="H770" t="s">
        <v>20</v>
      </c>
      <c r="I770">
        <v>2</v>
      </c>
      <c r="J770" s="3" t="s">
        <v>21</v>
      </c>
      <c r="K770">
        <v>10</v>
      </c>
      <c r="L770">
        <v>50</v>
      </c>
      <c r="M770" s="3" t="str">
        <f>VLOOKUP(J770,[1]Species!$A$2:$K$183,3,FALSE)</f>
        <v>Stegastes_partitus</v>
      </c>
      <c r="N770" t="str">
        <f>VLOOKUP(J770,[1]Species!$A$2:$K$183,2,FALSE)</f>
        <v>damselfish</v>
      </c>
      <c r="O770" t="str">
        <f>VLOOKUP(J770,[1]Species!$A$2:$K$183,5,FALSE)</f>
        <v>Pomacentridae</v>
      </c>
      <c r="P770" t="str">
        <f>VLOOKUP(J770,[1]Species!$A$2:$D$183,4,FALSE)</f>
        <v>Omnivore</v>
      </c>
      <c r="Q770">
        <f>VLOOKUP(J770,[1]Species!$A$2:$F$183,6,FALSE)</f>
        <v>1.4789999999999999E-2</v>
      </c>
      <c r="R770">
        <f>VLOOKUP(J770,[1]Species!$A$2:$G$174,7, FALSE)</f>
        <v>3.01</v>
      </c>
      <c r="S770">
        <f t="shared" ref="S770:S833" si="24">(Q770*K770^R770)*L770</f>
        <v>756.72516779161811</v>
      </c>
      <c r="T770">
        <f t="shared" si="23"/>
        <v>0.83333333333333337</v>
      </c>
    </row>
    <row r="771" spans="1:20" x14ac:dyDescent="0.2">
      <c r="A771" s="7">
        <v>45153</v>
      </c>
      <c r="B771">
        <v>2023</v>
      </c>
      <c r="C771" s="2" t="s">
        <v>96</v>
      </c>
      <c r="D771">
        <v>15</v>
      </c>
      <c r="E771" t="s">
        <v>79</v>
      </c>
      <c r="F771" t="s">
        <v>110</v>
      </c>
      <c r="G771">
        <v>150</v>
      </c>
      <c r="H771" t="s">
        <v>20</v>
      </c>
      <c r="I771">
        <v>2</v>
      </c>
      <c r="J771" s="3" t="s">
        <v>49</v>
      </c>
      <c r="K771">
        <v>20</v>
      </c>
      <c r="L771">
        <v>1</v>
      </c>
      <c r="M771" s="3" t="str">
        <f>VLOOKUP(J771,[1]Species!$A$2:$K$183,3,FALSE)</f>
        <v>Holocanthus_tricolor</v>
      </c>
      <c r="N771" t="str">
        <f>VLOOKUP(J771,[1]Species!$A$2:$K$183,2,FALSE)</f>
        <v>angelfish</v>
      </c>
      <c r="O771" t="str">
        <f>VLOOKUP(J771,[1]Species!$A$2:$K$183,5,FALSE)</f>
        <v>Pomacanthidae</v>
      </c>
      <c r="P771" t="str">
        <f>VLOOKUP(J771,[1]Species!$A$2:$D$183,4,FALSE)</f>
        <v>Invertivore</v>
      </c>
      <c r="Q771">
        <f>VLOOKUP(J771,[1]Species!$A$2:$F$183,6,FALSE)</f>
        <v>3.3099999999999997E-2</v>
      </c>
      <c r="R771">
        <f>VLOOKUP(J771,[1]Species!$A$2:$G$174,7, FALSE)</f>
        <v>2.95</v>
      </c>
      <c r="S771">
        <f t="shared" si="24"/>
        <v>227.96411139104339</v>
      </c>
      <c r="T771">
        <f t="shared" ref="T771:T834" si="25">L771/60</f>
        <v>1.6666666666666666E-2</v>
      </c>
    </row>
    <row r="772" spans="1:20" x14ac:dyDescent="0.2">
      <c r="A772" s="7">
        <v>45153</v>
      </c>
      <c r="B772">
        <v>2023</v>
      </c>
      <c r="C772" s="2" t="s">
        <v>96</v>
      </c>
      <c r="D772">
        <v>15</v>
      </c>
      <c r="E772" t="s">
        <v>79</v>
      </c>
      <c r="F772" t="s">
        <v>110</v>
      </c>
      <c r="G772">
        <v>150</v>
      </c>
      <c r="H772" t="s">
        <v>20</v>
      </c>
      <c r="I772">
        <v>2</v>
      </c>
      <c r="J772" s="3" t="s">
        <v>29</v>
      </c>
      <c r="K772">
        <v>40</v>
      </c>
      <c r="L772">
        <v>2</v>
      </c>
      <c r="M772" s="3" t="str">
        <f>VLOOKUP(J772,[1]Species!$A$2:$K$183,3,FALSE)</f>
        <v>Cephalopholis_fulva</v>
      </c>
      <c r="N772" t="str">
        <f>VLOOKUP(J772,[1]Species!$A$2:$K$183,2,FALSE)</f>
        <v>grouper</v>
      </c>
      <c r="O772" t="str">
        <f>VLOOKUP(J772,[1]Species!$A$2:$K$183,5,FALSE)</f>
        <v>Serranidae</v>
      </c>
      <c r="P772" t="str">
        <f>VLOOKUP(J772,[1]Species!$A$2:$D$183,4,FALSE)</f>
        <v>Omnivore</v>
      </c>
      <c r="Q772">
        <f>VLOOKUP(J772,[1]Species!$A$2:$F$183,6,FALSE)</f>
        <v>1.4800000000000001E-2</v>
      </c>
      <c r="R772">
        <f>VLOOKUP(J772,[1]Species!$A$2:$G$174,7, FALSE)</f>
        <v>3.04</v>
      </c>
      <c r="S772">
        <f t="shared" si="24"/>
        <v>2195.6043608578675</v>
      </c>
      <c r="T772">
        <f t="shared" si="25"/>
        <v>3.3333333333333333E-2</v>
      </c>
    </row>
    <row r="773" spans="1:20" x14ac:dyDescent="0.2">
      <c r="A773" s="7">
        <v>45153</v>
      </c>
      <c r="B773">
        <v>2023</v>
      </c>
      <c r="C773" s="2" t="s">
        <v>96</v>
      </c>
      <c r="D773">
        <v>15</v>
      </c>
      <c r="E773" t="s">
        <v>79</v>
      </c>
      <c r="F773" t="s">
        <v>110</v>
      </c>
      <c r="G773">
        <v>150</v>
      </c>
      <c r="H773" t="s">
        <v>20</v>
      </c>
      <c r="I773">
        <v>2</v>
      </c>
      <c r="J773" s="3" t="s">
        <v>63</v>
      </c>
      <c r="K773">
        <v>20</v>
      </c>
      <c r="L773">
        <v>1</v>
      </c>
      <c r="M773" s="3" t="str">
        <f>VLOOKUP(J773,[1]Species!$A$2:$K$183,3,FALSE)</f>
        <v>Cephalopholis_cruentata</v>
      </c>
      <c r="N773" t="str">
        <f>VLOOKUP(J773,[1]Species!$A$2:$K$183,2,FALSE)</f>
        <v>grouper</v>
      </c>
      <c r="O773" t="str">
        <f>VLOOKUP(J773,[1]Species!$A$2:$K$183,5,FALSE)</f>
        <v>Serranidae</v>
      </c>
      <c r="P773" t="str">
        <f>VLOOKUP(J773,[1]Species!$A$2:$D$183,4,FALSE)</f>
        <v>Macrocarnivore</v>
      </c>
      <c r="Q773">
        <f>VLOOKUP(J773,[1]Species!$A$2:$F$183,6,FALSE)</f>
        <v>1.0999999999999999E-2</v>
      </c>
      <c r="R773">
        <f>VLOOKUP(J773,[1]Species!$A$2:$G$174,7, FALSE)</f>
        <v>3.11</v>
      </c>
      <c r="S773">
        <f t="shared" si="24"/>
        <v>122.34774568292309</v>
      </c>
      <c r="T773">
        <f t="shared" si="25"/>
        <v>1.6666666666666666E-2</v>
      </c>
    </row>
    <row r="774" spans="1:20" x14ac:dyDescent="0.2">
      <c r="A774" s="7">
        <v>45153</v>
      </c>
      <c r="B774">
        <v>2023</v>
      </c>
      <c r="C774" s="2" t="s">
        <v>96</v>
      </c>
      <c r="D774">
        <v>15</v>
      </c>
      <c r="E774" t="s">
        <v>79</v>
      </c>
      <c r="F774" t="s">
        <v>110</v>
      </c>
      <c r="G774">
        <v>150</v>
      </c>
      <c r="H774" t="s">
        <v>20</v>
      </c>
      <c r="I774">
        <v>2</v>
      </c>
      <c r="J774" s="3" t="s">
        <v>63</v>
      </c>
      <c r="K774">
        <v>30</v>
      </c>
      <c r="L774">
        <v>1</v>
      </c>
      <c r="M774" s="3" t="str">
        <f>VLOOKUP(J774,[1]Species!$A$2:$K$183,3,FALSE)</f>
        <v>Cephalopholis_cruentata</v>
      </c>
      <c r="N774" t="str">
        <f>VLOOKUP(J774,[1]Species!$A$2:$K$183,2,FALSE)</f>
        <v>grouper</v>
      </c>
      <c r="O774" t="str">
        <f>VLOOKUP(J774,[1]Species!$A$2:$K$183,5,FALSE)</f>
        <v>Serranidae</v>
      </c>
      <c r="P774" t="str">
        <f>VLOOKUP(J774,[1]Species!$A$2:$D$183,4,FALSE)</f>
        <v>Macrocarnivore</v>
      </c>
      <c r="Q774">
        <f>VLOOKUP(J774,[1]Species!$A$2:$F$183,6,FALSE)</f>
        <v>1.0999999999999999E-2</v>
      </c>
      <c r="R774">
        <f>VLOOKUP(J774,[1]Species!$A$2:$G$174,7, FALSE)</f>
        <v>3.11</v>
      </c>
      <c r="S774">
        <f t="shared" si="24"/>
        <v>431.75739756371365</v>
      </c>
      <c r="T774">
        <f t="shared" si="25"/>
        <v>1.6666666666666666E-2</v>
      </c>
    </row>
    <row r="775" spans="1:20" x14ac:dyDescent="0.2">
      <c r="A775" s="7">
        <v>45153</v>
      </c>
      <c r="B775">
        <v>2023</v>
      </c>
      <c r="C775" s="2" t="s">
        <v>96</v>
      </c>
      <c r="D775">
        <v>15</v>
      </c>
      <c r="E775" t="s">
        <v>79</v>
      </c>
      <c r="F775" t="s">
        <v>110</v>
      </c>
      <c r="G775">
        <v>150</v>
      </c>
      <c r="H775" t="s">
        <v>20</v>
      </c>
      <c r="I775">
        <v>2</v>
      </c>
      <c r="J775" s="3" t="s">
        <v>30</v>
      </c>
      <c r="K775">
        <v>20</v>
      </c>
      <c r="L775">
        <v>4</v>
      </c>
      <c r="M775" s="3" t="str">
        <f>VLOOKUP(J775,[1]Species!$A$2:$K$183,3,FALSE)</f>
        <v>Acanthurus_coeruleus</v>
      </c>
      <c r="N775" t="str">
        <f>VLOOKUP(J775,[1]Species!$A$2:$K$183,2,FALSE)</f>
        <v>surgeonfish</v>
      </c>
      <c r="O775" t="str">
        <f>VLOOKUP(J775,[1]Species!$A$2:$K$183,5,FALSE)</f>
        <v>Acanthuridae</v>
      </c>
      <c r="P775" t="str">
        <f>VLOOKUP(J775,[1]Species!$A$2:$D$183,4,FALSE)</f>
        <v>Omnivore</v>
      </c>
      <c r="Q775">
        <f>VLOOKUP(J775,[1]Species!$A$2:$F$183,6,FALSE)</f>
        <v>3.2399999999999998E-2</v>
      </c>
      <c r="R775">
        <f>VLOOKUP(J775,[1]Species!$A$2:$G$174,7, FALSE)</f>
        <v>2.95</v>
      </c>
      <c r="S775">
        <f t="shared" si="24"/>
        <v>892.57247239514265</v>
      </c>
      <c r="T775">
        <f t="shared" si="25"/>
        <v>6.6666666666666666E-2</v>
      </c>
    </row>
    <row r="776" spans="1:20" x14ac:dyDescent="0.2">
      <c r="A776" s="7">
        <v>45153</v>
      </c>
      <c r="B776">
        <v>2023</v>
      </c>
      <c r="C776" s="2" t="s">
        <v>96</v>
      </c>
      <c r="D776">
        <v>15</v>
      </c>
      <c r="E776" t="s">
        <v>79</v>
      </c>
      <c r="F776" t="s">
        <v>110</v>
      </c>
      <c r="G776">
        <v>150</v>
      </c>
      <c r="H776" t="s">
        <v>20</v>
      </c>
      <c r="I776">
        <v>2</v>
      </c>
      <c r="J776" s="3" t="s">
        <v>30</v>
      </c>
      <c r="K776">
        <v>30</v>
      </c>
      <c r="L776">
        <v>1</v>
      </c>
      <c r="M776" s="3" t="str">
        <f>VLOOKUP(J776,[1]Species!$A$2:$K$183,3,FALSE)</f>
        <v>Acanthurus_coeruleus</v>
      </c>
      <c r="N776" t="str">
        <f>VLOOKUP(J776,[1]Species!$A$2:$K$183,2,FALSE)</f>
        <v>surgeonfish</v>
      </c>
      <c r="O776" t="str">
        <f>VLOOKUP(J776,[1]Species!$A$2:$K$183,5,FALSE)</f>
        <v>Acanthuridae</v>
      </c>
      <c r="P776" t="str">
        <f>VLOOKUP(J776,[1]Species!$A$2:$D$183,4,FALSE)</f>
        <v>Omnivore</v>
      </c>
      <c r="Q776">
        <f>VLOOKUP(J776,[1]Species!$A$2:$F$183,6,FALSE)</f>
        <v>3.2399999999999998E-2</v>
      </c>
      <c r="R776">
        <f>VLOOKUP(J776,[1]Species!$A$2:$G$174,7, FALSE)</f>
        <v>2.95</v>
      </c>
      <c r="S776">
        <f t="shared" si="24"/>
        <v>737.99379722391382</v>
      </c>
      <c r="T776">
        <f t="shared" si="25"/>
        <v>1.6666666666666666E-2</v>
      </c>
    </row>
    <row r="777" spans="1:20" x14ac:dyDescent="0.2">
      <c r="A777" s="7">
        <v>45153</v>
      </c>
      <c r="B777">
        <v>2023</v>
      </c>
      <c r="C777" s="2" t="s">
        <v>96</v>
      </c>
      <c r="D777">
        <v>15</v>
      </c>
      <c r="E777" t="s">
        <v>79</v>
      </c>
      <c r="F777" t="s">
        <v>110</v>
      </c>
      <c r="G777">
        <v>150</v>
      </c>
      <c r="H777" t="s">
        <v>20</v>
      </c>
      <c r="I777">
        <v>2</v>
      </c>
      <c r="J777" s="3" t="s">
        <v>31</v>
      </c>
      <c r="K777">
        <v>20</v>
      </c>
      <c r="L777">
        <v>1</v>
      </c>
      <c r="M777" s="3" t="str">
        <f>VLOOKUP(J777,[1]Species!$A$2:$K$183,3,FALSE)</f>
        <v>Acanthurus_tractus</v>
      </c>
      <c r="N777" t="str">
        <f>VLOOKUP(J777,[1]Species!$A$2:$K$183,2,FALSE)</f>
        <v>surgeonfish</v>
      </c>
      <c r="O777" t="str">
        <f>VLOOKUP(J777,[1]Species!$A$2:$K$183,5,FALSE)</f>
        <v>Acanthuridae</v>
      </c>
      <c r="P777" t="str">
        <f>VLOOKUP(J777,[1]Species!$A$2:$D$183,4,FALSE)</f>
        <v>Herbivore</v>
      </c>
      <c r="Q777">
        <f>VLOOKUP(J777,[1]Species!$A$2:$F$183,6,FALSE)</f>
        <v>2.5700000000000001E-2</v>
      </c>
      <c r="R777">
        <f>VLOOKUP(J777,[1]Species!$A$2:$G$174,7, FALSE)</f>
        <v>2.9</v>
      </c>
      <c r="S777">
        <f t="shared" si="24"/>
        <v>152.37724273638847</v>
      </c>
      <c r="T777">
        <f t="shared" si="25"/>
        <v>1.6666666666666666E-2</v>
      </c>
    </row>
    <row r="778" spans="1:20" x14ac:dyDescent="0.2">
      <c r="A778" s="7">
        <v>45153</v>
      </c>
      <c r="B778">
        <v>2023</v>
      </c>
      <c r="C778" s="2" t="s">
        <v>96</v>
      </c>
      <c r="D778">
        <v>15</v>
      </c>
      <c r="E778" t="s">
        <v>79</v>
      </c>
      <c r="F778" t="s">
        <v>110</v>
      </c>
      <c r="G778">
        <v>150</v>
      </c>
      <c r="H778" t="s">
        <v>20</v>
      </c>
      <c r="I778">
        <v>2</v>
      </c>
      <c r="J778" s="3" t="s">
        <v>32</v>
      </c>
      <c r="K778">
        <v>5</v>
      </c>
      <c r="L778">
        <v>3</v>
      </c>
      <c r="M778" s="3" t="str">
        <f>VLOOKUP(J778,[1]Species!$A$2:$K$183,3,FALSE)</f>
        <v>Sparisoma_aurofrenatum</v>
      </c>
      <c r="N778" t="str">
        <f>VLOOKUP(J778,[1]Species!$A$2:$K$183,2,FALSE)</f>
        <v>parrotfish</v>
      </c>
      <c r="O778" t="str">
        <f>VLOOKUP(J778,[1]Species!$A$2:$K$183,5,FALSE)</f>
        <v>Scaridae</v>
      </c>
      <c r="P778" t="str">
        <f>VLOOKUP(J778,[1]Species!$A$2:$D$183,4,FALSE)</f>
        <v>Herbivore</v>
      </c>
      <c r="Q778">
        <f>VLOOKUP(J778,[1]Species!$A$2:$F$183,6,FALSE)</f>
        <v>1.17E-2</v>
      </c>
      <c r="R778">
        <f>VLOOKUP(J778,[1]Species!$A$2:$G$174,7, FALSE)</f>
        <v>3.15</v>
      </c>
      <c r="S778">
        <f t="shared" si="24"/>
        <v>5.5855073819599301</v>
      </c>
      <c r="T778">
        <f t="shared" si="25"/>
        <v>0.05</v>
      </c>
    </row>
    <row r="779" spans="1:20" x14ac:dyDescent="0.2">
      <c r="A779" s="7">
        <v>45153</v>
      </c>
      <c r="B779">
        <v>2023</v>
      </c>
      <c r="C779" s="2" t="s">
        <v>96</v>
      </c>
      <c r="D779">
        <v>15</v>
      </c>
      <c r="E779" t="s">
        <v>79</v>
      </c>
      <c r="F779" t="s">
        <v>110</v>
      </c>
      <c r="G779">
        <v>150</v>
      </c>
      <c r="H779" t="s">
        <v>20</v>
      </c>
      <c r="I779">
        <v>2</v>
      </c>
      <c r="J779" s="3" t="s">
        <v>32</v>
      </c>
      <c r="K779">
        <v>10</v>
      </c>
      <c r="L779">
        <v>2</v>
      </c>
      <c r="M779" s="3" t="str">
        <f>VLOOKUP(J779,[1]Species!$A$2:$K$183,3,FALSE)</f>
        <v>Sparisoma_aurofrenatum</v>
      </c>
      <c r="N779" t="str">
        <f>VLOOKUP(J779,[1]Species!$A$2:$K$183,2,FALSE)</f>
        <v>parrotfish</v>
      </c>
      <c r="O779" t="str">
        <f>VLOOKUP(J779,[1]Species!$A$2:$K$183,5,FALSE)</f>
        <v>Scaridae</v>
      </c>
      <c r="P779" t="str">
        <f>VLOOKUP(J779,[1]Species!$A$2:$D$183,4,FALSE)</f>
        <v>Herbivore</v>
      </c>
      <c r="Q779">
        <f>VLOOKUP(J779,[1]Species!$A$2:$F$183,6,FALSE)</f>
        <v>1.17E-2</v>
      </c>
      <c r="R779">
        <f>VLOOKUP(J779,[1]Species!$A$2:$G$174,7, FALSE)</f>
        <v>3.15</v>
      </c>
      <c r="S779">
        <f t="shared" si="24"/>
        <v>33.053378544172453</v>
      </c>
      <c r="T779">
        <f t="shared" si="25"/>
        <v>3.3333333333333333E-2</v>
      </c>
    </row>
    <row r="780" spans="1:20" x14ac:dyDescent="0.2">
      <c r="A780" s="7">
        <v>45153</v>
      </c>
      <c r="B780">
        <v>2023</v>
      </c>
      <c r="C780" s="2" t="s">
        <v>96</v>
      </c>
      <c r="D780">
        <v>15</v>
      </c>
      <c r="E780" t="s">
        <v>79</v>
      </c>
      <c r="F780" t="s">
        <v>110</v>
      </c>
      <c r="G780">
        <v>150</v>
      </c>
      <c r="H780" t="s">
        <v>20</v>
      </c>
      <c r="I780">
        <v>2</v>
      </c>
      <c r="J780" s="3" t="s">
        <v>32</v>
      </c>
      <c r="K780">
        <v>20</v>
      </c>
      <c r="L780">
        <v>1</v>
      </c>
      <c r="M780" s="3" t="str">
        <f>VLOOKUP(J780,[1]Species!$A$2:$K$183,3,FALSE)</f>
        <v>Sparisoma_aurofrenatum</v>
      </c>
      <c r="N780" t="str">
        <f>VLOOKUP(J780,[1]Species!$A$2:$K$183,2,FALSE)</f>
        <v>parrotfish</v>
      </c>
      <c r="O780" t="str">
        <f>VLOOKUP(J780,[1]Species!$A$2:$K$183,5,FALSE)</f>
        <v>Scaridae</v>
      </c>
      <c r="P780" t="str">
        <f>VLOOKUP(J780,[1]Species!$A$2:$D$183,4,FALSE)</f>
        <v>Herbivore</v>
      </c>
      <c r="Q780">
        <f>VLOOKUP(J780,[1]Species!$A$2:$F$183,6,FALSE)</f>
        <v>1.17E-2</v>
      </c>
      <c r="R780">
        <f>VLOOKUP(J780,[1]Species!$A$2:$G$174,7, FALSE)</f>
        <v>3.15</v>
      </c>
      <c r="S780">
        <f t="shared" si="24"/>
        <v>146.70007912526424</v>
      </c>
      <c r="T780">
        <f t="shared" si="25"/>
        <v>1.6666666666666666E-2</v>
      </c>
    </row>
    <row r="781" spans="1:20" x14ac:dyDescent="0.2">
      <c r="A781" s="7">
        <v>45153</v>
      </c>
      <c r="B781">
        <v>2023</v>
      </c>
      <c r="C781" s="2" t="s">
        <v>96</v>
      </c>
      <c r="D781">
        <v>15</v>
      </c>
      <c r="E781" t="s">
        <v>79</v>
      </c>
      <c r="F781" t="s">
        <v>110</v>
      </c>
      <c r="G781">
        <v>150</v>
      </c>
      <c r="H781" t="s">
        <v>20</v>
      </c>
      <c r="I781">
        <v>2</v>
      </c>
      <c r="J781" s="3" t="s">
        <v>35</v>
      </c>
      <c r="K781">
        <v>20</v>
      </c>
      <c r="L781">
        <v>3</v>
      </c>
      <c r="M781" s="3" t="str">
        <f>VLOOKUP(J781,[1]Species!$A$2:$K$183,3,FALSE)</f>
        <v>Scarus_taeniopterus</v>
      </c>
      <c r="N781" t="str">
        <f>VLOOKUP(J781,[1]Species!$A$2:$K$183,2,FALSE)</f>
        <v>parrotfish</v>
      </c>
      <c r="O781" t="str">
        <f>VLOOKUP(J781,[1]Species!$A$2:$K$183,5,FALSE)</f>
        <v>Scaridae</v>
      </c>
      <c r="P781" t="str">
        <f>VLOOKUP(J781,[1]Species!$A$2:$D$183,4,FALSE)</f>
        <v>Herbivore</v>
      </c>
      <c r="Q781">
        <f>VLOOKUP(J781,[1]Species!$A$2:$F$183,6,FALSE)</f>
        <v>1.4789999999999999E-2</v>
      </c>
      <c r="R781">
        <f>VLOOKUP(J781,[1]Species!$A$2:$G$174,7, FALSE)</f>
        <v>3.03</v>
      </c>
      <c r="S781">
        <f t="shared" si="24"/>
        <v>388.3383809016716</v>
      </c>
      <c r="T781">
        <f t="shared" si="25"/>
        <v>0.05</v>
      </c>
    </row>
    <row r="782" spans="1:20" x14ac:dyDescent="0.2">
      <c r="A782" s="7">
        <v>45153</v>
      </c>
      <c r="B782">
        <v>2023</v>
      </c>
      <c r="C782" s="2" t="s">
        <v>96</v>
      </c>
      <c r="D782">
        <v>15</v>
      </c>
      <c r="E782" t="s">
        <v>79</v>
      </c>
      <c r="F782" t="s">
        <v>110</v>
      </c>
      <c r="G782">
        <v>150</v>
      </c>
      <c r="H782" t="s">
        <v>20</v>
      </c>
      <c r="I782">
        <v>2</v>
      </c>
      <c r="J782" s="3" t="s">
        <v>34</v>
      </c>
      <c r="K782">
        <v>5</v>
      </c>
      <c r="L782">
        <v>2</v>
      </c>
      <c r="M782" s="3" t="str">
        <f>VLOOKUP(J782,[1]Species!$A$2:$K$183,3,FALSE)</f>
        <v>Halochoeres_garnoti</v>
      </c>
      <c r="N782" t="str">
        <f>VLOOKUP(J782,[1]Species!$A$2:$K$183,2,FALSE)</f>
        <v>wrasse</v>
      </c>
      <c r="O782" t="str">
        <f>VLOOKUP(J782,[1]Species!$A$2:$K$183,5,FALSE)</f>
        <v>Labridae</v>
      </c>
      <c r="P782" t="str">
        <f>VLOOKUP(J782,[1]Species!$A$2:$D$183,4,FALSE)</f>
        <v>Invertivore</v>
      </c>
      <c r="Q782">
        <f>VLOOKUP(J782,[1]Species!$A$2:$F$183,6,FALSE)</f>
        <v>0.01</v>
      </c>
      <c r="R782">
        <f>VLOOKUP(J782,[1]Species!$A$2:$G$174,7, FALSE)</f>
        <v>3.14</v>
      </c>
      <c r="S782">
        <f t="shared" si="24"/>
        <v>3.131812904563775</v>
      </c>
      <c r="T782">
        <f t="shared" si="25"/>
        <v>3.3333333333333333E-2</v>
      </c>
    </row>
    <row r="783" spans="1:20" x14ac:dyDescent="0.2">
      <c r="A783" s="7">
        <v>45153</v>
      </c>
      <c r="B783">
        <v>2023</v>
      </c>
      <c r="C783" s="2" t="s">
        <v>96</v>
      </c>
      <c r="D783">
        <v>15</v>
      </c>
      <c r="E783" t="s">
        <v>79</v>
      </c>
      <c r="F783" t="s">
        <v>110</v>
      </c>
      <c r="G783">
        <v>150</v>
      </c>
      <c r="H783" t="s">
        <v>20</v>
      </c>
      <c r="I783">
        <v>2</v>
      </c>
      <c r="J783" s="3" t="s">
        <v>34</v>
      </c>
      <c r="K783">
        <v>10</v>
      </c>
      <c r="L783">
        <v>3</v>
      </c>
      <c r="M783" s="3" t="str">
        <f>VLOOKUP(J783,[1]Species!$A$2:$K$183,3,FALSE)</f>
        <v>Halochoeres_garnoti</v>
      </c>
      <c r="N783" t="str">
        <f>VLOOKUP(J783,[1]Species!$A$2:$K$183,2,FALSE)</f>
        <v>wrasse</v>
      </c>
      <c r="O783" t="str">
        <f>VLOOKUP(J783,[1]Species!$A$2:$K$183,5,FALSE)</f>
        <v>Labridae</v>
      </c>
      <c r="P783" t="str">
        <f>VLOOKUP(J783,[1]Species!$A$2:$D$183,4,FALSE)</f>
        <v>Invertivore</v>
      </c>
      <c r="Q783">
        <f>VLOOKUP(J783,[1]Species!$A$2:$F$183,6,FALSE)</f>
        <v>0.01</v>
      </c>
      <c r="R783">
        <f>VLOOKUP(J783,[1]Species!$A$2:$G$174,7, FALSE)</f>
        <v>3.14</v>
      </c>
      <c r="S783">
        <f t="shared" si="24"/>
        <v>41.411527938086593</v>
      </c>
      <c r="T783">
        <f t="shared" si="25"/>
        <v>0.05</v>
      </c>
    </row>
    <row r="784" spans="1:20" x14ac:dyDescent="0.2">
      <c r="A784" s="7">
        <v>45153</v>
      </c>
      <c r="B784">
        <v>2023</v>
      </c>
      <c r="C784" s="2" t="s">
        <v>96</v>
      </c>
      <c r="D784">
        <v>15</v>
      </c>
      <c r="E784" t="s">
        <v>79</v>
      </c>
      <c r="F784" t="s">
        <v>110</v>
      </c>
      <c r="G784">
        <v>150</v>
      </c>
      <c r="H784" t="s">
        <v>20</v>
      </c>
      <c r="I784">
        <v>2</v>
      </c>
      <c r="J784" s="3" t="s">
        <v>98</v>
      </c>
      <c r="K784">
        <v>30</v>
      </c>
      <c r="L784">
        <v>4</v>
      </c>
      <c r="M784" s="3" t="str">
        <f>VLOOKUP(J784,[1]Species!$A$2:$K$183,3,FALSE)</f>
        <v>Holocentrus_rufus</v>
      </c>
      <c r="N784" t="str">
        <f>VLOOKUP(J784,[1]Species!$A$2:$K$183,2,FALSE)</f>
        <v>squirrelfish</v>
      </c>
      <c r="O784" t="str">
        <f>VLOOKUP(J784,[1]Species!$A$2:$K$183,5,FALSE)</f>
        <v>Holocentridae</v>
      </c>
      <c r="P784" t="str">
        <f>VLOOKUP(J784,[1]Species!$A$2:$D$183,4,FALSE)</f>
        <v>Invertivore</v>
      </c>
      <c r="Q784">
        <f>VLOOKUP(J784,[1]Species!$A$2:$F$183,6,FALSE)</f>
        <v>1.8599999999999998E-2</v>
      </c>
      <c r="R784">
        <f>VLOOKUP(J784,[1]Species!$A$2:$G$174,7, FALSE)</f>
        <v>2.89</v>
      </c>
      <c r="S784">
        <f t="shared" si="24"/>
        <v>1381.8260054524246</v>
      </c>
      <c r="T784">
        <f t="shared" si="25"/>
        <v>6.6666666666666666E-2</v>
      </c>
    </row>
    <row r="785" spans="1:20" x14ac:dyDescent="0.2">
      <c r="A785" s="7">
        <v>45153</v>
      </c>
      <c r="B785">
        <v>2023</v>
      </c>
      <c r="C785" s="2" t="s">
        <v>96</v>
      </c>
      <c r="D785">
        <v>15</v>
      </c>
      <c r="E785" t="s">
        <v>79</v>
      </c>
      <c r="F785" t="s">
        <v>110</v>
      </c>
      <c r="G785">
        <v>150</v>
      </c>
      <c r="H785" t="s">
        <v>20</v>
      </c>
      <c r="I785">
        <v>2</v>
      </c>
      <c r="J785" s="3" t="s">
        <v>64</v>
      </c>
      <c r="K785">
        <v>40</v>
      </c>
      <c r="L785">
        <v>1</v>
      </c>
      <c r="M785" s="3" t="str">
        <f>VLOOKUP(J785,[1]Species!$A$2:$K$183,3,FALSE)</f>
        <v>Lutjanus_griseus</v>
      </c>
      <c r="N785" t="str">
        <f>VLOOKUP(J785,[1]Species!$A$2:$K$183,2,FALSE)</f>
        <v>snapper</v>
      </c>
      <c r="O785" t="str">
        <f>VLOOKUP(J785,[1]Species!$A$2:$K$183,5,FALSE)</f>
        <v>Lutjanidae</v>
      </c>
      <c r="P785" t="str">
        <f>VLOOKUP(J785,[1]Species!$A$2:$D$183,4,FALSE)</f>
        <v>Macrocarnivore</v>
      </c>
      <c r="Q785">
        <f>VLOOKUP(J785,[1]Species!$A$2:$F$183,6,FALSE)</f>
        <v>2.1399999999999999E-2</v>
      </c>
      <c r="R785">
        <f>VLOOKUP(J785,[1]Species!$A$2:$G$174,7, FALSE)</f>
        <v>2.93</v>
      </c>
      <c r="S785">
        <f t="shared" si="24"/>
        <v>1057.9120110487904</v>
      </c>
      <c r="T785">
        <f t="shared" si="25"/>
        <v>1.6666666666666666E-2</v>
      </c>
    </row>
    <row r="786" spans="1:20" x14ac:dyDescent="0.2">
      <c r="A786" s="7">
        <v>45153</v>
      </c>
      <c r="B786">
        <v>2023</v>
      </c>
      <c r="C786" s="2" t="s">
        <v>96</v>
      </c>
      <c r="D786">
        <v>15</v>
      </c>
      <c r="E786" t="s">
        <v>79</v>
      </c>
      <c r="F786" t="s">
        <v>110</v>
      </c>
      <c r="G786">
        <v>150</v>
      </c>
      <c r="H786" t="s">
        <v>20</v>
      </c>
      <c r="I786">
        <v>2</v>
      </c>
      <c r="J786" s="3" t="s">
        <v>57</v>
      </c>
      <c r="K786">
        <v>30</v>
      </c>
      <c r="L786">
        <v>2</v>
      </c>
      <c r="M786" s="3" t="str">
        <f>VLOOKUP(J786,[1]Species!$A$2:$K$183,3,FALSE)</f>
        <v>Pterois_volitans</v>
      </c>
      <c r="N786" t="str">
        <f>VLOOKUP(J786,[1]Species!$A$2:$K$183,2,FALSE)</f>
        <v>scorpionfish</v>
      </c>
      <c r="O786" t="str">
        <f>VLOOKUP(J786,[1]Species!$A$2:$K$183,5,FALSE)</f>
        <v>Scorpaenidae</v>
      </c>
      <c r="P786" t="str">
        <f>VLOOKUP(J786,[1]Species!$A$2:$D$183,4,FALSE)</f>
        <v>Macrocarnivore</v>
      </c>
      <c r="Q786">
        <f>VLOOKUP(J786,[1]Species!$A$2:$F$183,6,FALSE)</f>
        <v>4.8999999999999998E-3</v>
      </c>
      <c r="R786">
        <f>VLOOKUP(J786,[1]Species!$A$2:$G$174,7, FALSE)</f>
        <v>3.26</v>
      </c>
      <c r="S786">
        <f t="shared" si="24"/>
        <v>640.68029382419354</v>
      </c>
      <c r="T786">
        <f t="shared" si="25"/>
        <v>3.3333333333333333E-2</v>
      </c>
    </row>
    <row r="787" spans="1:20" x14ac:dyDescent="0.2">
      <c r="A787" s="7">
        <v>45153</v>
      </c>
      <c r="B787">
        <v>2023</v>
      </c>
      <c r="C787" s="2" t="s">
        <v>96</v>
      </c>
      <c r="D787">
        <v>15</v>
      </c>
      <c r="E787" t="s">
        <v>79</v>
      </c>
      <c r="F787" t="s">
        <v>110</v>
      </c>
      <c r="G787">
        <v>150</v>
      </c>
      <c r="H787" t="s">
        <v>20</v>
      </c>
      <c r="I787">
        <v>2</v>
      </c>
      <c r="J787" s="3" t="s">
        <v>26</v>
      </c>
      <c r="K787">
        <v>20</v>
      </c>
      <c r="L787">
        <v>4</v>
      </c>
      <c r="M787" s="3" t="str">
        <f>VLOOKUP(J787,[1]Species!$A$2:$K$183,3,FALSE)</f>
        <v>Xanthichthys_ringens</v>
      </c>
      <c r="N787" t="str">
        <f>VLOOKUP(J787,[1]Species!$A$2:$K$183,2,FALSE)</f>
        <v>triggerfish</v>
      </c>
      <c r="O787" t="str">
        <f>VLOOKUP(J787,[1]Species!$A$2:$K$183,5,FALSE)</f>
        <v>Balistidae</v>
      </c>
      <c r="P787" t="str">
        <f>VLOOKUP(J787,[1]Species!$A$2:$D$183,4,FALSE)</f>
        <v>Invertivore</v>
      </c>
      <c r="Q787">
        <f>VLOOKUP(J787,[1]Species!$A$2:$F$183,6,FALSE)</f>
        <v>2.5700000000000001E-2</v>
      </c>
      <c r="R787">
        <f>VLOOKUP(J787,[1]Species!$A$2:$G$174,7, FALSE)</f>
        <v>2.94</v>
      </c>
      <c r="S787">
        <f t="shared" si="24"/>
        <v>687.10214117914404</v>
      </c>
      <c r="T787">
        <f t="shared" si="25"/>
        <v>6.6666666666666666E-2</v>
      </c>
    </row>
    <row r="788" spans="1:20" x14ac:dyDescent="0.2">
      <c r="A788" s="7">
        <v>45153</v>
      </c>
      <c r="B788">
        <v>2023</v>
      </c>
      <c r="C788" s="2" t="s">
        <v>96</v>
      </c>
      <c r="D788">
        <v>15</v>
      </c>
      <c r="E788" t="s">
        <v>79</v>
      </c>
      <c r="F788" t="s">
        <v>110</v>
      </c>
      <c r="G788">
        <v>150</v>
      </c>
      <c r="H788" t="s">
        <v>20</v>
      </c>
      <c r="I788">
        <v>2</v>
      </c>
      <c r="J788" s="3" t="s">
        <v>56</v>
      </c>
      <c r="K788">
        <v>5</v>
      </c>
      <c r="L788">
        <v>15</v>
      </c>
      <c r="M788" s="3" t="str">
        <f>VLOOKUP(J788,[1]Species!$A$2:$K$183,3,FALSE)</f>
        <v>Gramma_loreto</v>
      </c>
      <c r="N788" t="str">
        <f>VLOOKUP(J788,[1]Species!$A$2:$K$183,2,FALSE)</f>
        <v>basslet</v>
      </c>
      <c r="O788" t="str">
        <f>VLOOKUP(J788,[1]Species!$A$2:$K$183,5,FALSE)</f>
        <v>Grammatidae</v>
      </c>
      <c r="P788" t="str">
        <f>VLOOKUP(J788,[1]Species!$A$2:$D$183,4,FALSE)</f>
        <v>Omnivore</v>
      </c>
      <c r="Q788">
        <f>VLOOKUP(J788,[1]Species!$A$2:$F$183,6,FALSE)</f>
        <v>1.1220000000000001E-2</v>
      </c>
      <c r="R788">
        <f>VLOOKUP(J788,[1]Species!$A$2:$G$174,7, FALSE)</f>
        <v>3.04</v>
      </c>
      <c r="S788">
        <f t="shared" si="24"/>
        <v>22.436387346708525</v>
      </c>
      <c r="T788">
        <f t="shared" si="25"/>
        <v>0.25</v>
      </c>
    </row>
    <row r="789" spans="1:20" x14ac:dyDescent="0.2">
      <c r="A789" s="7">
        <v>45153</v>
      </c>
      <c r="B789">
        <v>2023</v>
      </c>
      <c r="C789" s="2" t="s">
        <v>96</v>
      </c>
      <c r="D789">
        <v>15</v>
      </c>
      <c r="E789" t="s">
        <v>79</v>
      </c>
      <c r="F789" t="s">
        <v>110</v>
      </c>
      <c r="G789">
        <v>150</v>
      </c>
      <c r="H789" t="s">
        <v>20</v>
      </c>
      <c r="I789">
        <v>2</v>
      </c>
      <c r="J789" s="3" t="s">
        <v>56</v>
      </c>
      <c r="K789">
        <v>10</v>
      </c>
      <c r="L789">
        <v>3</v>
      </c>
      <c r="M789" s="3" t="str">
        <f>VLOOKUP(J789,[1]Species!$A$2:$K$183,3,FALSE)</f>
        <v>Gramma_loreto</v>
      </c>
      <c r="N789" t="str">
        <f>VLOOKUP(J789,[1]Species!$A$2:$K$183,2,FALSE)</f>
        <v>basslet</v>
      </c>
      <c r="O789" t="str">
        <f>VLOOKUP(J789,[1]Species!$A$2:$K$183,5,FALSE)</f>
        <v>Grammatidae</v>
      </c>
      <c r="P789" t="str">
        <f>VLOOKUP(J789,[1]Species!$A$2:$D$183,4,FALSE)</f>
        <v>Omnivore</v>
      </c>
      <c r="Q789">
        <f>VLOOKUP(J789,[1]Species!$A$2:$F$183,6,FALSE)</f>
        <v>1.1220000000000001E-2</v>
      </c>
      <c r="R789">
        <f>VLOOKUP(J789,[1]Species!$A$2:$G$174,7, FALSE)</f>
        <v>3.04</v>
      </c>
      <c r="S789">
        <f t="shared" si="24"/>
        <v>36.907456082179657</v>
      </c>
      <c r="T789">
        <f t="shared" si="25"/>
        <v>0.05</v>
      </c>
    </row>
    <row r="790" spans="1:20" x14ac:dyDescent="0.2">
      <c r="A790" s="7">
        <v>45153</v>
      </c>
      <c r="B790">
        <v>2023</v>
      </c>
      <c r="C790" s="2" t="s">
        <v>96</v>
      </c>
      <c r="D790">
        <v>15</v>
      </c>
      <c r="E790" t="s">
        <v>79</v>
      </c>
      <c r="F790" t="s">
        <v>110</v>
      </c>
      <c r="G790">
        <v>150</v>
      </c>
      <c r="H790" t="s">
        <v>20</v>
      </c>
      <c r="I790">
        <v>2</v>
      </c>
      <c r="J790" s="3" t="s">
        <v>42</v>
      </c>
      <c r="K790">
        <v>5</v>
      </c>
      <c r="L790">
        <v>32</v>
      </c>
      <c r="M790" s="3" t="str">
        <f>VLOOKUP(J790,[1]Species!$A$2:$K$183,3,FALSE)</f>
        <v>Chromis_insolata</v>
      </c>
      <c r="N790" t="str">
        <f>VLOOKUP(J790,[1]Species!$A$2:$K$183,2,FALSE)</f>
        <v>damselfish</v>
      </c>
      <c r="O790" t="str">
        <f>VLOOKUP(J790,[1]Species!$A$2:$K$183,5,FALSE)</f>
        <v>Pomacentridae</v>
      </c>
      <c r="P790" t="str">
        <f>VLOOKUP(J790,[1]Species!$A$2:$D$183,4,FALSE)</f>
        <v>Planktivore</v>
      </c>
      <c r="Q790">
        <f>VLOOKUP(J790,[1]Species!$A$2:$F$183,6,FALSE)</f>
        <v>1.259E-2</v>
      </c>
      <c r="R790">
        <f>VLOOKUP(J790,[1]Species!$A$2:$G$174,7, FALSE)</f>
        <v>3.03</v>
      </c>
      <c r="S790">
        <f t="shared" si="24"/>
        <v>52.851196232747789</v>
      </c>
      <c r="T790">
        <f t="shared" si="25"/>
        <v>0.53333333333333333</v>
      </c>
    </row>
    <row r="791" spans="1:20" x14ac:dyDescent="0.2">
      <c r="A791" s="7">
        <v>45153</v>
      </c>
      <c r="B791">
        <v>2023</v>
      </c>
      <c r="C791" s="2" t="s">
        <v>96</v>
      </c>
      <c r="D791">
        <v>15</v>
      </c>
      <c r="E791" t="s">
        <v>79</v>
      </c>
      <c r="F791" t="s">
        <v>110</v>
      </c>
      <c r="G791">
        <v>150</v>
      </c>
      <c r="H791" t="s">
        <v>20</v>
      </c>
      <c r="I791">
        <v>2</v>
      </c>
      <c r="J791" s="3" t="s">
        <v>25</v>
      </c>
      <c r="K791">
        <v>5</v>
      </c>
      <c r="L791">
        <v>30</v>
      </c>
      <c r="M791" s="3" t="str">
        <f>VLOOKUP(J791,[1]Species!$A$2:$K$183,3,FALSE)</f>
        <v>Chromis_cyanea</v>
      </c>
      <c r="N791" t="str">
        <f>VLOOKUP(J791,[1]Species!$A$2:$K$183,2,FALSE)</f>
        <v>chromis</v>
      </c>
      <c r="O791" t="str">
        <f>VLOOKUP(J791,[1]Species!$A$2:$K$183,5,FALSE)</f>
        <v>Pomacentridae</v>
      </c>
      <c r="P791" t="str">
        <f>VLOOKUP(J791,[1]Species!$A$2:$D$183,4,FALSE)</f>
        <v>Planktivore</v>
      </c>
      <c r="Q791">
        <f>VLOOKUP(J791,[1]Species!$A$2:$F$183,6,FALSE)</f>
        <v>1.4789999999999999E-2</v>
      </c>
      <c r="R791">
        <f>VLOOKUP(J791,[1]Species!$A$2:$G$174,7, FALSE)</f>
        <v>2.99</v>
      </c>
      <c r="S791">
        <f t="shared" si="24"/>
        <v>54.577010315045762</v>
      </c>
      <c r="T791">
        <f t="shared" si="25"/>
        <v>0.5</v>
      </c>
    </row>
    <row r="792" spans="1:20" x14ac:dyDescent="0.2">
      <c r="A792" s="7">
        <v>45153</v>
      </c>
      <c r="B792">
        <v>2023</v>
      </c>
      <c r="C792" s="2" t="s">
        <v>96</v>
      </c>
      <c r="D792">
        <v>15</v>
      </c>
      <c r="E792" t="s">
        <v>79</v>
      </c>
      <c r="F792" t="s">
        <v>110</v>
      </c>
      <c r="G792">
        <v>150</v>
      </c>
      <c r="H792" t="s">
        <v>20</v>
      </c>
      <c r="I792">
        <v>2</v>
      </c>
      <c r="J792" s="3" t="s">
        <v>25</v>
      </c>
      <c r="K792">
        <v>10</v>
      </c>
      <c r="L792">
        <v>10</v>
      </c>
      <c r="M792" s="3" t="str">
        <f>VLOOKUP(J792,[1]Species!$A$2:$K$183,3,FALSE)</f>
        <v>Chromis_cyanea</v>
      </c>
      <c r="N792" t="str">
        <f>VLOOKUP(J792,[1]Species!$A$2:$K$183,2,FALSE)</f>
        <v>chromis</v>
      </c>
      <c r="O792" t="str">
        <f>VLOOKUP(J792,[1]Species!$A$2:$K$183,5,FALSE)</f>
        <v>Pomacentridae</v>
      </c>
      <c r="P792" t="str">
        <f>VLOOKUP(J792,[1]Species!$A$2:$D$183,4,FALSE)</f>
        <v>Planktivore</v>
      </c>
      <c r="Q792">
        <f>VLOOKUP(J792,[1]Species!$A$2:$F$183,6,FALSE)</f>
        <v>1.4789999999999999E-2</v>
      </c>
      <c r="R792">
        <f>VLOOKUP(J792,[1]Species!$A$2:$G$174,7, FALSE)</f>
        <v>2.99</v>
      </c>
      <c r="S792">
        <f t="shared" si="24"/>
        <v>144.53338497936448</v>
      </c>
      <c r="T792">
        <f t="shared" si="25"/>
        <v>0.16666666666666666</v>
      </c>
    </row>
    <row r="793" spans="1:20" x14ac:dyDescent="0.2">
      <c r="A793" s="7">
        <v>45153</v>
      </c>
      <c r="B793">
        <v>2023</v>
      </c>
      <c r="C793" s="2" t="s">
        <v>96</v>
      </c>
      <c r="D793">
        <v>15</v>
      </c>
      <c r="E793" t="s">
        <v>79</v>
      </c>
      <c r="F793" t="s">
        <v>110</v>
      </c>
      <c r="G793">
        <v>150</v>
      </c>
      <c r="H793" t="s">
        <v>20</v>
      </c>
      <c r="I793">
        <v>2</v>
      </c>
      <c r="J793" s="3" t="s">
        <v>45</v>
      </c>
      <c r="K793">
        <v>5</v>
      </c>
      <c r="L793">
        <v>1</v>
      </c>
      <c r="M793" s="3" t="str">
        <f>VLOOKUP(J793,[1]Species!$A$2:$K$183,3,FALSE)</f>
        <v>Chromis_multilineata</v>
      </c>
      <c r="N793" t="str">
        <f>VLOOKUP(J793,[1]Species!$A$2:$K$183,2,FALSE)</f>
        <v>chromis</v>
      </c>
      <c r="O793" t="str">
        <f>VLOOKUP(J793,[1]Species!$A$2:$K$183,5,FALSE)</f>
        <v>Pomacentridae</v>
      </c>
      <c r="P793" t="str">
        <f>VLOOKUP(J793,[1]Species!$A$2:$D$183,4,FALSE)</f>
        <v>Planktivore</v>
      </c>
      <c r="Q793">
        <f>VLOOKUP(J793,[1]Species!$A$2:$F$183,6,FALSE)</f>
        <v>1.4789999999999999E-2</v>
      </c>
      <c r="R793">
        <f>VLOOKUP(J793,[1]Species!$A$2:$G$174,7, FALSE)</f>
        <v>2.99</v>
      </c>
      <c r="S793">
        <f t="shared" si="24"/>
        <v>1.8192336771681921</v>
      </c>
      <c r="T793">
        <f t="shared" si="25"/>
        <v>1.6666666666666666E-2</v>
      </c>
    </row>
    <row r="794" spans="1:20" x14ac:dyDescent="0.2">
      <c r="A794" s="7">
        <v>45153</v>
      </c>
      <c r="B794">
        <v>2023</v>
      </c>
      <c r="C794" s="2" t="s">
        <v>96</v>
      </c>
      <c r="D794">
        <v>15</v>
      </c>
      <c r="E794" t="s">
        <v>79</v>
      </c>
      <c r="F794" t="s">
        <v>110</v>
      </c>
      <c r="G794">
        <v>150</v>
      </c>
      <c r="H794" t="s">
        <v>20</v>
      </c>
      <c r="I794">
        <v>2</v>
      </c>
      <c r="J794" s="3" t="s">
        <v>55</v>
      </c>
      <c r="K794">
        <v>5</v>
      </c>
      <c r="L794">
        <v>25</v>
      </c>
      <c r="M794" s="3" t="str">
        <f>VLOOKUP(J794,[1]Species!$A$2:$K$183,3,FALSE)</f>
        <v>Clepticus_parrae</v>
      </c>
      <c r="N794" t="str">
        <f>VLOOKUP(J794,[1]Species!$A$2:$K$183,2,FALSE)</f>
        <v>wrasse</v>
      </c>
      <c r="O794" t="str">
        <f>VLOOKUP(J794,[1]Species!$A$2:$K$183,5,FALSE)</f>
        <v>Labridae</v>
      </c>
      <c r="P794" t="str">
        <f>VLOOKUP(J794,[1]Species!$A$2:$D$183,4,FALSE)</f>
        <v>Omnivore</v>
      </c>
      <c r="Q794">
        <f>VLOOKUP(J794,[1]Species!$A$2:$F$183,6,FALSE)</f>
        <v>9.5499999999999995E-3</v>
      </c>
      <c r="R794">
        <f>VLOOKUP(J794,[1]Species!$A$2:$G$174,7, FALSE)</f>
        <v>3.07</v>
      </c>
      <c r="S794">
        <f t="shared" si="24"/>
        <v>33.402678505791123</v>
      </c>
      <c r="T794">
        <f t="shared" si="25"/>
        <v>0.41666666666666669</v>
      </c>
    </row>
    <row r="795" spans="1:20" x14ac:dyDescent="0.2">
      <c r="A795" s="7">
        <v>45153</v>
      </c>
      <c r="B795">
        <v>2023</v>
      </c>
      <c r="C795" s="2" t="s">
        <v>96</v>
      </c>
      <c r="D795">
        <v>15</v>
      </c>
      <c r="E795" t="s">
        <v>79</v>
      </c>
      <c r="F795" t="s">
        <v>110</v>
      </c>
      <c r="G795">
        <v>150</v>
      </c>
      <c r="H795" t="s">
        <v>20</v>
      </c>
      <c r="I795">
        <v>2</v>
      </c>
      <c r="J795" s="3" t="s">
        <v>37</v>
      </c>
      <c r="K795">
        <v>30</v>
      </c>
      <c r="L795">
        <v>1</v>
      </c>
      <c r="M795" s="3" t="str">
        <f>VLOOKUP(J795,[1]Species!$A$2:$K$183,3,FALSE)</f>
        <v>Melichthys_niger</v>
      </c>
      <c r="N795" t="str">
        <f>VLOOKUP(J795,[1]Species!$A$2:$K$183,2,FALSE)</f>
        <v>triggerfish</v>
      </c>
      <c r="O795" t="str">
        <f>VLOOKUP(J795,[1]Species!$A$2:$K$183,5,FALSE)</f>
        <v>Balistidae</v>
      </c>
      <c r="P795" t="str">
        <f>VLOOKUP(J795,[1]Species!$A$2:$D$183,4,FALSE)</f>
        <v>Planktivore</v>
      </c>
      <c r="Q795">
        <f>VLOOKUP(J795,[1]Species!$A$2:$F$183,6,FALSE)</f>
        <v>2.5700000000000001E-2</v>
      </c>
      <c r="R795">
        <f>VLOOKUP(J795,[1]Species!$A$2:$G$174,7, FALSE)</f>
        <v>2.94</v>
      </c>
      <c r="S795">
        <f t="shared" si="24"/>
        <v>565.80868856976531</v>
      </c>
      <c r="T795">
        <f t="shared" si="25"/>
        <v>1.6666666666666666E-2</v>
      </c>
    </row>
    <row r="796" spans="1:20" x14ac:dyDescent="0.2">
      <c r="A796" s="7">
        <v>45153</v>
      </c>
      <c r="B796">
        <v>2023</v>
      </c>
      <c r="C796" s="2" t="s">
        <v>96</v>
      </c>
      <c r="D796">
        <v>15</v>
      </c>
      <c r="E796" t="s">
        <v>79</v>
      </c>
      <c r="F796" t="s">
        <v>110</v>
      </c>
      <c r="G796">
        <v>150</v>
      </c>
      <c r="H796" t="s">
        <v>20</v>
      </c>
      <c r="I796">
        <v>2</v>
      </c>
      <c r="J796" s="3" t="s">
        <v>24</v>
      </c>
      <c r="K796">
        <v>5</v>
      </c>
      <c r="L796">
        <v>1</v>
      </c>
      <c r="M796" s="3" t="str">
        <f>VLOOKUP(J796,[1]Species!$A$2:$K$183,3,FALSE)</f>
        <v>Thalassoma_bifasciatum</v>
      </c>
      <c r="N796" t="str">
        <f>VLOOKUP(J796,[1]Species!$A$2:$K$183,2,FALSE)</f>
        <v>wrasse</v>
      </c>
      <c r="O796" t="str">
        <f>VLOOKUP(J796,[1]Species!$A$2:$K$183,5,FALSE)</f>
        <v>Labridae</v>
      </c>
      <c r="P796" t="str">
        <f>VLOOKUP(J796,[1]Species!$A$2:$D$183,4,FALSE)</f>
        <v>Omnivore</v>
      </c>
      <c r="Q796">
        <f>VLOOKUP(J796,[1]Species!$A$2:$F$183,6,FALSE)</f>
        <v>1.0999999999999999E-2</v>
      </c>
      <c r="R796">
        <f>VLOOKUP(J796,[1]Species!$A$2:$G$174,7, FALSE)</f>
        <v>2.97</v>
      </c>
      <c r="S796">
        <f t="shared" si="24"/>
        <v>1.3101879415379092</v>
      </c>
      <c r="T796">
        <f t="shared" si="25"/>
        <v>1.6666666666666666E-2</v>
      </c>
    </row>
    <row r="797" spans="1:20" x14ac:dyDescent="0.2">
      <c r="A797" s="7">
        <v>45153</v>
      </c>
      <c r="B797">
        <v>2023</v>
      </c>
      <c r="C797" s="2" t="s">
        <v>96</v>
      </c>
      <c r="D797">
        <v>15</v>
      </c>
      <c r="E797" t="s">
        <v>79</v>
      </c>
      <c r="F797" t="s">
        <v>110</v>
      </c>
      <c r="G797">
        <v>150</v>
      </c>
      <c r="H797" t="s">
        <v>20</v>
      </c>
      <c r="I797">
        <v>2</v>
      </c>
      <c r="J797" s="3" t="s">
        <v>22</v>
      </c>
      <c r="K797">
        <v>5</v>
      </c>
      <c r="L797">
        <v>4</v>
      </c>
      <c r="M797" s="3" t="str">
        <f>VLOOKUP(J797,[1]Species!$A$2:$K$183,3,FALSE)</f>
        <v>Centropyge_argi</v>
      </c>
      <c r="N797" t="str">
        <f>VLOOKUP(J797,[1]Species!$A$2:$K$183,2,FALSE)</f>
        <v>angelfish</v>
      </c>
      <c r="O797" t="str">
        <f>VLOOKUP(J797,[1]Species!$A$2:$K$183,5,FALSE)</f>
        <v>Pomacanthidae</v>
      </c>
      <c r="P797" t="str">
        <f>VLOOKUP(J797,[1]Species!$A$2:$D$183,4,FALSE)</f>
        <v>Herbivore</v>
      </c>
      <c r="Q797">
        <f>VLOOKUP(J797,[1]Species!$A$2:$F$183,6,FALSE)</f>
        <v>3.3110000000000001E-2</v>
      </c>
      <c r="R797">
        <f>VLOOKUP(J797,[1]Species!$A$2:$G$174,7, FALSE)</f>
        <v>2.88</v>
      </c>
      <c r="S797">
        <f t="shared" si="24"/>
        <v>13.647489994111695</v>
      </c>
      <c r="T797">
        <f t="shared" si="25"/>
        <v>6.6666666666666666E-2</v>
      </c>
    </row>
    <row r="798" spans="1:20" x14ac:dyDescent="0.2">
      <c r="A798" s="7">
        <v>45153</v>
      </c>
      <c r="B798">
        <v>2023</v>
      </c>
      <c r="C798" s="2" t="s">
        <v>96</v>
      </c>
      <c r="D798">
        <v>15</v>
      </c>
      <c r="E798" t="s">
        <v>79</v>
      </c>
      <c r="F798" t="s">
        <v>110</v>
      </c>
      <c r="G798">
        <v>150</v>
      </c>
      <c r="H798" t="s">
        <v>20</v>
      </c>
      <c r="I798">
        <v>2</v>
      </c>
      <c r="J798" s="3" t="s">
        <v>36</v>
      </c>
      <c r="K798">
        <v>30</v>
      </c>
      <c r="L798">
        <v>80</v>
      </c>
      <c r="M798" s="3" t="str">
        <f>VLOOKUP(J798,[1]Species!$A$2:$K$183,3,FALSE)</f>
        <v>Canthidermis_sufflamen</v>
      </c>
      <c r="N798" t="str">
        <f>VLOOKUP(J798,[1]Species!$A$2:$K$183,2,FALSE)</f>
        <v>triggerfish</v>
      </c>
      <c r="O798" t="str">
        <f>VLOOKUP(J798,[1]Species!$A$2:$K$183,5,FALSE)</f>
        <v>Balistidae</v>
      </c>
      <c r="P798" t="str">
        <f>VLOOKUP(J798,[1]Species!$A$2:$D$183,4,FALSE)</f>
        <v>Planktivore</v>
      </c>
      <c r="Q798">
        <f>VLOOKUP(J798,[1]Species!$A$2:$F$183,6,FALSE)</f>
        <v>4.2700000000000002E-2</v>
      </c>
      <c r="R798">
        <f>VLOOKUP(J798,[1]Species!$A$2:$G$174,7, FALSE)</f>
        <v>2.84</v>
      </c>
      <c r="S798">
        <f t="shared" si="24"/>
        <v>53523.219059598443</v>
      </c>
      <c r="T798">
        <f t="shared" si="25"/>
        <v>1.3333333333333333</v>
      </c>
    </row>
    <row r="799" spans="1:20" x14ac:dyDescent="0.2">
      <c r="A799" s="7">
        <v>45153</v>
      </c>
      <c r="B799">
        <v>2023</v>
      </c>
      <c r="C799" s="2" t="s">
        <v>96</v>
      </c>
      <c r="D799">
        <v>15</v>
      </c>
      <c r="E799" t="s">
        <v>79</v>
      </c>
      <c r="F799" t="s">
        <v>110</v>
      </c>
      <c r="G799">
        <v>150</v>
      </c>
      <c r="H799" t="s">
        <v>20</v>
      </c>
      <c r="I799">
        <v>2</v>
      </c>
      <c r="J799" s="3" t="s">
        <v>97</v>
      </c>
      <c r="K799">
        <v>5</v>
      </c>
      <c r="L799">
        <v>3</v>
      </c>
      <c r="M799" s="3" t="str">
        <f>VLOOKUP(J799,[1]Species!$A$2:$K$183,3,FALSE)</f>
        <v>Opistognathus_aurifrons</v>
      </c>
      <c r="N799" t="str">
        <f>VLOOKUP(J799,[1]Species!$A$2:$K$183,2,FALSE)</f>
        <v>jawfish</v>
      </c>
      <c r="O799" t="str">
        <f>VLOOKUP(J799,[1]Species!$A$2:$K$183,5,FALSE)</f>
        <v>Opistognathidae</v>
      </c>
      <c r="P799" t="str">
        <f>VLOOKUP(J799,[1]Species!$A$2:$D$183,4,FALSE)</f>
        <v>Macrocarnivore</v>
      </c>
      <c r="Q799">
        <f>VLOOKUP(J799,[1]Species!$A$2:$F$183,6,FALSE)</f>
        <v>3.8899999999999998E-3</v>
      </c>
      <c r="R799">
        <f>VLOOKUP(J799,[1]Species!$A$2:$G$174,7, FALSE)</f>
        <v>3.12</v>
      </c>
      <c r="S799">
        <f t="shared" si="24"/>
        <v>1.7695273094480739</v>
      </c>
      <c r="T799">
        <f t="shared" si="25"/>
        <v>0.05</v>
      </c>
    </row>
    <row r="800" spans="1:20" x14ac:dyDescent="0.2">
      <c r="A800" s="7">
        <v>45153</v>
      </c>
      <c r="B800">
        <v>2023</v>
      </c>
      <c r="C800" s="2" t="s">
        <v>96</v>
      </c>
      <c r="D800">
        <v>15</v>
      </c>
      <c r="E800" t="s">
        <v>79</v>
      </c>
      <c r="F800" t="s">
        <v>110</v>
      </c>
      <c r="G800">
        <v>150</v>
      </c>
      <c r="H800" t="s">
        <v>20</v>
      </c>
      <c r="I800">
        <v>2</v>
      </c>
      <c r="J800" s="3" t="s">
        <v>97</v>
      </c>
      <c r="K800">
        <v>10</v>
      </c>
      <c r="L800">
        <v>2</v>
      </c>
      <c r="M800" s="3" t="str">
        <f>VLOOKUP(J800,[1]Species!$A$2:$K$183,3,FALSE)</f>
        <v>Opistognathus_aurifrons</v>
      </c>
      <c r="N800" t="str">
        <f>VLOOKUP(J800,[1]Species!$A$2:$K$183,2,FALSE)</f>
        <v>jawfish</v>
      </c>
      <c r="O800" t="str">
        <f>VLOOKUP(J800,[1]Species!$A$2:$K$183,5,FALSE)</f>
        <v>Opistognathidae</v>
      </c>
      <c r="P800" t="str">
        <f>VLOOKUP(J800,[1]Species!$A$2:$D$183,4,FALSE)</f>
        <v>Macrocarnivore</v>
      </c>
      <c r="Q800">
        <f>VLOOKUP(J800,[1]Species!$A$2:$F$183,6,FALSE)</f>
        <v>3.8899999999999998E-3</v>
      </c>
      <c r="R800">
        <f>VLOOKUP(J800,[1]Species!$A$2:$G$174,7, FALSE)</f>
        <v>3.12</v>
      </c>
      <c r="S800">
        <f t="shared" si="24"/>
        <v>10.256037425968861</v>
      </c>
      <c r="T800">
        <f t="shared" si="25"/>
        <v>3.3333333333333333E-2</v>
      </c>
    </row>
    <row r="801" spans="1:20" x14ac:dyDescent="0.2">
      <c r="A801" s="7">
        <v>45153</v>
      </c>
      <c r="B801">
        <v>2023</v>
      </c>
      <c r="C801" s="2" t="s">
        <v>96</v>
      </c>
      <c r="D801">
        <v>15</v>
      </c>
      <c r="E801" t="s">
        <v>79</v>
      </c>
      <c r="F801" t="s">
        <v>110</v>
      </c>
      <c r="G801">
        <v>150</v>
      </c>
      <c r="H801" t="s">
        <v>20</v>
      </c>
      <c r="I801">
        <v>2</v>
      </c>
      <c r="J801" s="3" t="s">
        <v>61</v>
      </c>
      <c r="K801">
        <v>40</v>
      </c>
      <c r="L801">
        <v>10</v>
      </c>
      <c r="M801" s="3" t="str">
        <f>VLOOKUP(J801,[1]Species!$A$2:$K$183,3,FALSE)</f>
        <v>Ocyurus_chrysurus</v>
      </c>
      <c r="N801" t="str">
        <f>VLOOKUP(J801,[1]Species!$A$2:$K$183,2,FALSE)</f>
        <v>snapper</v>
      </c>
      <c r="O801" t="str">
        <f>VLOOKUP(J801,[1]Species!$A$2:$K$183,5,FALSE)</f>
        <v>Lutjanidae</v>
      </c>
      <c r="P801" t="str">
        <f>VLOOKUP(J801,[1]Species!$A$2:$D$183,4,FALSE)</f>
        <v>Macrocarnivore</v>
      </c>
      <c r="Q801">
        <f>VLOOKUP(J801,[1]Species!$A$2:$F$183,6,FALSE)</f>
        <v>2.9499999999999998E-2</v>
      </c>
      <c r="R801">
        <f>VLOOKUP(J801,[1]Species!$A$2:$G$174,7, FALSE)</f>
        <v>2.79</v>
      </c>
      <c r="S801">
        <f t="shared" si="24"/>
        <v>8701.0044703099211</v>
      </c>
      <c r="T801">
        <f t="shared" si="25"/>
        <v>0.16666666666666666</v>
      </c>
    </row>
    <row r="802" spans="1:20" x14ac:dyDescent="0.2">
      <c r="A802" s="7">
        <v>45153</v>
      </c>
      <c r="B802">
        <v>2023</v>
      </c>
      <c r="C802" s="2" t="s">
        <v>96</v>
      </c>
      <c r="D802">
        <v>15</v>
      </c>
      <c r="E802" t="s">
        <v>79</v>
      </c>
      <c r="F802" t="s">
        <v>110</v>
      </c>
      <c r="G802">
        <v>150</v>
      </c>
      <c r="H802" t="s">
        <v>20</v>
      </c>
      <c r="I802">
        <v>3</v>
      </c>
      <c r="J802" s="3" t="s">
        <v>56</v>
      </c>
      <c r="K802">
        <v>5</v>
      </c>
      <c r="L802">
        <v>22</v>
      </c>
      <c r="M802" s="3" t="str">
        <f>VLOOKUP(J802,[1]Species!$A$2:$K$183,3,FALSE)</f>
        <v>Gramma_loreto</v>
      </c>
      <c r="N802" t="str">
        <f>VLOOKUP(J802,[1]Species!$A$2:$K$183,2,FALSE)</f>
        <v>basslet</v>
      </c>
      <c r="O802" t="str">
        <f>VLOOKUP(J802,[1]Species!$A$2:$K$183,5,FALSE)</f>
        <v>Grammatidae</v>
      </c>
      <c r="P802" t="str">
        <f>VLOOKUP(J802,[1]Species!$A$2:$D$183,4,FALSE)</f>
        <v>Omnivore</v>
      </c>
      <c r="Q802">
        <f>VLOOKUP(J802,[1]Species!$A$2:$F$183,6,FALSE)</f>
        <v>1.1220000000000001E-2</v>
      </c>
      <c r="R802">
        <f>VLOOKUP(J802,[1]Species!$A$2:$G$174,7, FALSE)</f>
        <v>3.04</v>
      </c>
      <c r="S802">
        <f t="shared" si="24"/>
        <v>32.906701441839168</v>
      </c>
      <c r="T802">
        <f t="shared" si="25"/>
        <v>0.36666666666666664</v>
      </c>
    </row>
    <row r="803" spans="1:20" x14ac:dyDescent="0.2">
      <c r="A803" s="7">
        <v>45153</v>
      </c>
      <c r="B803">
        <v>2023</v>
      </c>
      <c r="C803" s="2" t="s">
        <v>96</v>
      </c>
      <c r="D803">
        <v>15</v>
      </c>
      <c r="E803" t="s">
        <v>79</v>
      </c>
      <c r="F803" t="s">
        <v>110</v>
      </c>
      <c r="G803">
        <v>150</v>
      </c>
      <c r="H803" t="s">
        <v>20</v>
      </c>
      <c r="I803">
        <v>3</v>
      </c>
      <c r="J803" s="3" t="s">
        <v>56</v>
      </c>
      <c r="K803">
        <v>10</v>
      </c>
      <c r="L803">
        <v>6</v>
      </c>
      <c r="M803" s="3" t="str">
        <f>VLOOKUP(J803,[1]Species!$A$2:$K$183,3,FALSE)</f>
        <v>Gramma_loreto</v>
      </c>
      <c r="N803" t="str">
        <f>VLOOKUP(J803,[1]Species!$A$2:$K$183,2,FALSE)</f>
        <v>basslet</v>
      </c>
      <c r="O803" t="str">
        <f>VLOOKUP(J803,[1]Species!$A$2:$K$183,5,FALSE)</f>
        <v>Grammatidae</v>
      </c>
      <c r="P803" t="str">
        <f>VLOOKUP(J803,[1]Species!$A$2:$D$183,4,FALSE)</f>
        <v>Omnivore</v>
      </c>
      <c r="Q803">
        <f>VLOOKUP(J803,[1]Species!$A$2:$F$183,6,FALSE)</f>
        <v>1.1220000000000001E-2</v>
      </c>
      <c r="R803">
        <f>VLOOKUP(J803,[1]Species!$A$2:$G$174,7, FALSE)</f>
        <v>3.04</v>
      </c>
      <c r="S803">
        <f t="shared" si="24"/>
        <v>73.814912164359313</v>
      </c>
      <c r="T803">
        <f t="shared" si="25"/>
        <v>0.1</v>
      </c>
    </row>
    <row r="804" spans="1:20" x14ac:dyDescent="0.2">
      <c r="A804" s="7">
        <v>45153</v>
      </c>
      <c r="B804">
        <v>2023</v>
      </c>
      <c r="C804" s="2" t="s">
        <v>96</v>
      </c>
      <c r="D804">
        <v>15</v>
      </c>
      <c r="E804" t="s">
        <v>79</v>
      </c>
      <c r="F804" t="s">
        <v>110</v>
      </c>
      <c r="G804">
        <v>150</v>
      </c>
      <c r="H804" t="s">
        <v>20</v>
      </c>
      <c r="I804">
        <v>3</v>
      </c>
      <c r="J804" s="3" t="s">
        <v>42</v>
      </c>
      <c r="K804">
        <v>5</v>
      </c>
      <c r="L804">
        <v>30</v>
      </c>
      <c r="M804" s="3" t="str">
        <f>VLOOKUP(J804,[1]Species!$A$2:$K$183,3,FALSE)</f>
        <v>Chromis_insolata</v>
      </c>
      <c r="N804" t="str">
        <f>VLOOKUP(J804,[1]Species!$A$2:$K$183,2,FALSE)</f>
        <v>damselfish</v>
      </c>
      <c r="O804" t="str">
        <f>VLOOKUP(J804,[1]Species!$A$2:$K$183,5,FALSE)</f>
        <v>Pomacentridae</v>
      </c>
      <c r="P804" t="str">
        <f>VLOOKUP(J804,[1]Species!$A$2:$D$183,4,FALSE)</f>
        <v>Planktivore</v>
      </c>
      <c r="Q804">
        <f>VLOOKUP(J804,[1]Species!$A$2:$F$183,6,FALSE)</f>
        <v>1.259E-2</v>
      </c>
      <c r="R804">
        <f>VLOOKUP(J804,[1]Species!$A$2:$G$174,7, FALSE)</f>
        <v>3.03</v>
      </c>
      <c r="S804">
        <f t="shared" si="24"/>
        <v>49.547996468201049</v>
      </c>
      <c r="T804">
        <f t="shared" si="25"/>
        <v>0.5</v>
      </c>
    </row>
    <row r="805" spans="1:20" x14ac:dyDescent="0.2">
      <c r="A805" s="7">
        <v>45153</v>
      </c>
      <c r="B805">
        <v>2023</v>
      </c>
      <c r="C805" s="2" t="s">
        <v>96</v>
      </c>
      <c r="D805">
        <v>15</v>
      </c>
      <c r="E805" t="s">
        <v>79</v>
      </c>
      <c r="F805" t="s">
        <v>110</v>
      </c>
      <c r="G805">
        <v>150</v>
      </c>
      <c r="H805" t="s">
        <v>20</v>
      </c>
      <c r="I805">
        <v>3</v>
      </c>
      <c r="J805" s="3" t="s">
        <v>42</v>
      </c>
      <c r="K805">
        <v>10</v>
      </c>
      <c r="L805">
        <v>8</v>
      </c>
      <c r="M805" s="3" t="str">
        <f>VLOOKUP(J805,[1]Species!$A$2:$K$183,3,FALSE)</f>
        <v>Chromis_insolata</v>
      </c>
      <c r="N805" t="str">
        <f>VLOOKUP(J805,[1]Species!$A$2:$K$183,2,FALSE)</f>
        <v>damselfish</v>
      </c>
      <c r="O805" t="str">
        <f>VLOOKUP(J805,[1]Species!$A$2:$K$183,5,FALSE)</f>
        <v>Pomacentridae</v>
      </c>
      <c r="P805" t="str">
        <f>VLOOKUP(J805,[1]Species!$A$2:$D$183,4,FALSE)</f>
        <v>Planktivore</v>
      </c>
      <c r="Q805">
        <f>VLOOKUP(J805,[1]Species!$A$2:$F$183,6,FALSE)</f>
        <v>1.259E-2</v>
      </c>
      <c r="R805">
        <f>VLOOKUP(J805,[1]Species!$A$2:$G$174,7, FALSE)</f>
        <v>3.03</v>
      </c>
      <c r="S805">
        <f t="shared" si="24"/>
        <v>107.92342442353177</v>
      </c>
      <c r="T805">
        <f t="shared" si="25"/>
        <v>0.13333333333333333</v>
      </c>
    </row>
    <row r="806" spans="1:20" x14ac:dyDescent="0.2">
      <c r="A806" s="7">
        <v>45153</v>
      </c>
      <c r="B806">
        <v>2023</v>
      </c>
      <c r="C806" s="2" t="s">
        <v>96</v>
      </c>
      <c r="D806">
        <v>15</v>
      </c>
      <c r="E806" t="s">
        <v>79</v>
      </c>
      <c r="F806" t="s">
        <v>110</v>
      </c>
      <c r="G806">
        <v>150</v>
      </c>
      <c r="H806" t="s">
        <v>20</v>
      </c>
      <c r="I806">
        <v>3</v>
      </c>
      <c r="J806" s="3" t="s">
        <v>21</v>
      </c>
      <c r="K806">
        <v>5</v>
      </c>
      <c r="L806">
        <v>10</v>
      </c>
      <c r="M806" s="3" t="str">
        <f>VLOOKUP(J806,[1]Species!$A$2:$K$183,3,FALSE)</f>
        <v>Stegastes_partitus</v>
      </c>
      <c r="N806" t="str">
        <f>VLOOKUP(J806,[1]Species!$A$2:$K$183,2,FALSE)</f>
        <v>damselfish</v>
      </c>
      <c r="O806" t="str">
        <f>VLOOKUP(J806,[1]Species!$A$2:$K$183,5,FALSE)</f>
        <v>Pomacentridae</v>
      </c>
      <c r="P806" t="str">
        <f>VLOOKUP(J806,[1]Species!$A$2:$D$183,4,FALSE)</f>
        <v>Omnivore</v>
      </c>
      <c r="Q806">
        <f>VLOOKUP(J806,[1]Species!$A$2:$F$183,6,FALSE)</f>
        <v>1.4789999999999999E-2</v>
      </c>
      <c r="R806">
        <f>VLOOKUP(J806,[1]Species!$A$2:$G$174,7, FALSE)</f>
        <v>3.01</v>
      </c>
      <c r="S806">
        <f t="shared" si="24"/>
        <v>18.787452131054664</v>
      </c>
      <c r="T806">
        <f t="shared" si="25"/>
        <v>0.16666666666666666</v>
      </c>
    </row>
    <row r="807" spans="1:20" x14ac:dyDescent="0.2">
      <c r="A807" s="7">
        <v>45153</v>
      </c>
      <c r="B807">
        <v>2023</v>
      </c>
      <c r="C807" s="2" t="s">
        <v>96</v>
      </c>
      <c r="D807">
        <v>15</v>
      </c>
      <c r="E807" t="s">
        <v>79</v>
      </c>
      <c r="F807" t="s">
        <v>110</v>
      </c>
      <c r="G807">
        <v>150</v>
      </c>
      <c r="H807" t="s">
        <v>20</v>
      </c>
      <c r="I807">
        <v>3</v>
      </c>
      <c r="J807" s="3" t="s">
        <v>21</v>
      </c>
      <c r="K807">
        <v>10</v>
      </c>
      <c r="L807">
        <v>4</v>
      </c>
      <c r="M807" s="3" t="str">
        <f>VLOOKUP(J807,[1]Species!$A$2:$K$183,3,FALSE)</f>
        <v>Stegastes_partitus</v>
      </c>
      <c r="N807" t="str">
        <f>VLOOKUP(J807,[1]Species!$A$2:$K$183,2,FALSE)</f>
        <v>damselfish</v>
      </c>
      <c r="O807" t="str">
        <f>VLOOKUP(J807,[1]Species!$A$2:$K$183,5,FALSE)</f>
        <v>Pomacentridae</v>
      </c>
      <c r="P807" t="str">
        <f>VLOOKUP(J807,[1]Species!$A$2:$D$183,4,FALSE)</f>
        <v>Omnivore</v>
      </c>
      <c r="Q807">
        <f>VLOOKUP(J807,[1]Species!$A$2:$F$183,6,FALSE)</f>
        <v>1.4789999999999999E-2</v>
      </c>
      <c r="R807">
        <f>VLOOKUP(J807,[1]Species!$A$2:$G$174,7, FALSE)</f>
        <v>3.01</v>
      </c>
      <c r="S807">
        <f t="shared" si="24"/>
        <v>60.538013423329446</v>
      </c>
      <c r="T807">
        <f t="shared" si="25"/>
        <v>6.6666666666666666E-2</v>
      </c>
    </row>
    <row r="808" spans="1:20" x14ac:dyDescent="0.2">
      <c r="A808" s="7">
        <v>45153</v>
      </c>
      <c r="B808">
        <v>2023</v>
      </c>
      <c r="C808" s="2" t="s">
        <v>96</v>
      </c>
      <c r="D808">
        <v>15</v>
      </c>
      <c r="E808" t="s">
        <v>79</v>
      </c>
      <c r="F808" t="s">
        <v>110</v>
      </c>
      <c r="G808">
        <v>150</v>
      </c>
      <c r="H808" t="s">
        <v>20</v>
      </c>
      <c r="I808">
        <v>3</v>
      </c>
      <c r="J808" s="3" t="s">
        <v>55</v>
      </c>
      <c r="K808">
        <v>20</v>
      </c>
      <c r="L808">
        <v>2</v>
      </c>
      <c r="M808" s="3" t="str">
        <f>VLOOKUP(J808,[1]Species!$A$2:$K$183,3,FALSE)</f>
        <v>Clepticus_parrae</v>
      </c>
      <c r="N808" t="str">
        <f>VLOOKUP(J808,[1]Species!$A$2:$K$183,2,FALSE)</f>
        <v>wrasse</v>
      </c>
      <c r="O808" t="str">
        <f>VLOOKUP(J808,[1]Species!$A$2:$K$183,5,FALSE)</f>
        <v>Labridae</v>
      </c>
      <c r="P808" t="str">
        <f>VLOOKUP(J808,[1]Species!$A$2:$D$183,4,FALSE)</f>
        <v>Omnivore</v>
      </c>
      <c r="Q808">
        <f>VLOOKUP(J808,[1]Species!$A$2:$F$183,6,FALSE)</f>
        <v>9.5499999999999995E-3</v>
      </c>
      <c r="R808">
        <f>VLOOKUP(J808,[1]Species!$A$2:$G$174,7, FALSE)</f>
        <v>3.07</v>
      </c>
      <c r="S808">
        <f t="shared" si="24"/>
        <v>188.44970152710607</v>
      </c>
      <c r="T808">
        <f t="shared" si="25"/>
        <v>3.3333333333333333E-2</v>
      </c>
    </row>
    <row r="809" spans="1:20" x14ac:dyDescent="0.2">
      <c r="A809" s="7">
        <v>45153</v>
      </c>
      <c r="B809">
        <v>2023</v>
      </c>
      <c r="C809" s="2" t="s">
        <v>96</v>
      </c>
      <c r="D809">
        <v>15</v>
      </c>
      <c r="E809" t="s">
        <v>79</v>
      </c>
      <c r="F809" t="s">
        <v>110</v>
      </c>
      <c r="G809">
        <v>150</v>
      </c>
      <c r="H809" t="s">
        <v>20</v>
      </c>
      <c r="I809">
        <v>3</v>
      </c>
      <c r="J809" s="3" t="s">
        <v>55</v>
      </c>
      <c r="K809">
        <v>30</v>
      </c>
      <c r="L809">
        <v>2</v>
      </c>
      <c r="M809" s="3" t="str">
        <f>VLOOKUP(J809,[1]Species!$A$2:$K$183,3,FALSE)</f>
        <v>Clepticus_parrae</v>
      </c>
      <c r="N809" t="str">
        <f>VLOOKUP(J809,[1]Species!$A$2:$K$183,2,FALSE)</f>
        <v>wrasse</v>
      </c>
      <c r="O809" t="str">
        <f>VLOOKUP(J809,[1]Species!$A$2:$K$183,5,FALSE)</f>
        <v>Labridae</v>
      </c>
      <c r="P809" t="str">
        <f>VLOOKUP(J809,[1]Species!$A$2:$D$183,4,FALSE)</f>
        <v>Omnivore</v>
      </c>
      <c r="Q809">
        <f>VLOOKUP(J809,[1]Species!$A$2:$F$183,6,FALSE)</f>
        <v>9.5499999999999995E-3</v>
      </c>
      <c r="R809">
        <f>VLOOKUP(J809,[1]Species!$A$2:$G$174,7, FALSE)</f>
        <v>3.07</v>
      </c>
      <c r="S809">
        <f t="shared" si="24"/>
        <v>654.32817208026347</v>
      </c>
      <c r="T809">
        <f t="shared" si="25"/>
        <v>3.3333333333333333E-2</v>
      </c>
    </row>
    <row r="810" spans="1:20" x14ac:dyDescent="0.2">
      <c r="A810" s="7">
        <v>45153</v>
      </c>
      <c r="B810">
        <v>2023</v>
      </c>
      <c r="C810" s="2" t="s">
        <v>96</v>
      </c>
      <c r="D810">
        <v>15</v>
      </c>
      <c r="E810" t="s">
        <v>79</v>
      </c>
      <c r="F810" t="s">
        <v>110</v>
      </c>
      <c r="G810">
        <v>150</v>
      </c>
      <c r="H810" t="s">
        <v>20</v>
      </c>
      <c r="I810">
        <v>3</v>
      </c>
      <c r="J810" s="3" t="s">
        <v>83</v>
      </c>
      <c r="K810">
        <v>5</v>
      </c>
      <c r="L810">
        <v>2</v>
      </c>
      <c r="M810" s="3" t="str">
        <f>VLOOKUP(J810,[1]Species!$A$2:$K$183,3,FALSE)</f>
        <v>Gramma_melacara</v>
      </c>
      <c r="N810" t="str">
        <f>VLOOKUP(J810,[1]Species!$A$2:$K$183,2,FALSE)</f>
        <v>basslet</v>
      </c>
      <c r="O810" t="str">
        <f>VLOOKUP(J810,[1]Species!$A$2:$K$183,5,FALSE)</f>
        <v>Grammatidae</v>
      </c>
      <c r="P810" t="str">
        <f>VLOOKUP(J810,[1]Species!$A$2:$D$183,4,FALSE)</f>
        <v>Omnivore</v>
      </c>
      <c r="Q810">
        <f>VLOOKUP(J810,[1]Species!$A$2:$F$183,6,FALSE)</f>
        <v>3.8899999999999998E-3</v>
      </c>
      <c r="R810">
        <f>VLOOKUP(J810,[1]Species!$A$2:$G$174,7, FALSE)</f>
        <v>3.12</v>
      </c>
      <c r="S810">
        <f t="shared" si="24"/>
        <v>1.1796848729653826</v>
      </c>
      <c r="T810">
        <f t="shared" si="25"/>
        <v>3.3333333333333333E-2</v>
      </c>
    </row>
    <row r="811" spans="1:20" x14ac:dyDescent="0.2">
      <c r="A811" s="7">
        <v>45153</v>
      </c>
      <c r="B811">
        <v>2023</v>
      </c>
      <c r="C811" s="2" t="s">
        <v>96</v>
      </c>
      <c r="D811">
        <v>15</v>
      </c>
      <c r="E811" t="s">
        <v>79</v>
      </c>
      <c r="F811" t="s">
        <v>110</v>
      </c>
      <c r="G811">
        <v>150</v>
      </c>
      <c r="H811" t="s">
        <v>20</v>
      </c>
      <c r="I811">
        <v>3</v>
      </c>
      <c r="J811" s="3" t="s">
        <v>83</v>
      </c>
      <c r="K811">
        <v>10</v>
      </c>
      <c r="L811">
        <v>10</v>
      </c>
      <c r="M811" s="3" t="str">
        <f>VLOOKUP(J811,[1]Species!$A$2:$K$183,3,FALSE)</f>
        <v>Gramma_melacara</v>
      </c>
      <c r="N811" t="str">
        <f>VLOOKUP(J811,[1]Species!$A$2:$K$183,2,FALSE)</f>
        <v>basslet</v>
      </c>
      <c r="O811" t="str">
        <f>VLOOKUP(J811,[1]Species!$A$2:$K$183,5,FALSE)</f>
        <v>Grammatidae</v>
      </c>
      <c r="P811" t="str">
        <f>VLOOKUP(J811,[1]Species!$A$2:$D$183,4,FALSE)</f>
        <v>Omnivore</v>
      </c>
      <c r="Q811">
        <f>VLOOKUP(J811,[1]Species!$A$2:$F$183,6,FALSE)</f>
        <v>3.8899999999999998E-3</v>
      </c>
      <c r="R811">
        <f>VLOOKUP(J811,[1]Species!$A$2:$G$174,7, FALSE)</f>
        <v>3.12</v>
      </c>
      <c r="S811">
        <f t="shared" si="24"/>
        <v>51.280187129844307</v>
      </c>
      <c r="T811">
        <f t="shared" si="25"/>
        <v>0.16666666666666666</v>
      </c>
    </row>
    <row r="812" spans="1:20" x14ac:dyDescent="0.2">
      <c r="A812" s="7">
        <v>45153</v>
      </c>
      <c r="B812">
        <v>2023</v>
      </c>
      <c r="C812" s="2" t="s">
        <v>96</v>
      </c>
      <c r="D812">
        <v>15</v>
      </c>
      <c r="E812" t="s">
        <v>79</v>
      </c>
      <c r="F812" t="s">
        <v>110</v>
      </c>
      <c r="G812">
        <v>150</v>
      </c>
      <c r="H812" t="s">
        <v>20</v>
      </c>
      <c r="I812">
        <v>3</v>
      </c>
      <c r="J812" s="3" t="s">
        <v>25</v>
      </c>
      <c r="K812">
        <v>5</v>
      </c>
      <c r="L812">
        <v>30</v>
      </c>
      <c r="M812" s="3" t="str">
        <f>VLOOKUP(J812,[1]Species!$A$2:$K$183,3,FALSE)</f>
        <v>Chromis_cyanea</v>
      </c>
      <c r="N812" t="str">
        <f>VLOOKUP(J812,[1]Species!$A$2:$K$183,2,FALSE)</f>
        <v>chromis</v>
      </c>
      <c r="O812" t="str">
        <f>VLOOKUP(J812,[1]Species!$A$2:$K$183,5,FALSE)</f>
        <v>Pomacentridae</v>
      </c>
      <c r="P812" t="str">
        <f>VLOOKUP(J812,[1]Species!$A$2:$D$183,4,FALSE)</f>
        <v>Planktivore</v>
      </c>
      <c r="Q812">
        <f>VLOOKUP(J812,[1]Species!$A$2:$F$183,6,FALSE)</f>
        <v>1.4789999999999999E-2</v>
      </c>
      <c r="R812">
        <f>VLOOKUP(J812,[1]Species!$A$2:$G$174,7, FALSE)</f>
        <v>2.99</v>
      </c>
      <c r="S812">
        <f t="shared" si="24"/>
        <v>54.577010315045762</v>
      </c>
      <c r="T812">
        <f t="shared" si="25"/>
        <v>0.5</v>
      </c>
    </row>
    <row r="813" spans="1:20" x14ac:dyDescent="0.2">
      <c r="A813" s="7">
        <v>45153</v>
      </c>
      <c r="B813">
        <v>2023</v>
      </c>
      <c r="C813" s="2" t="s">
        <v>96</v>
      </c>
      <c r="D813">
        <v>15</v>
      </c>
      <c r="E813" t="s">
        <v>79</v>
      </c>
      <c r="F813" t="s">
        <v>110</v>
      </c>
      <c r="G813">
        <v>150</v>
      </c>
      <c r="H813" t="s">
        <v>20</v>
      </c>
      <c r="I813">
        <v>3</v>
      </c>
      <c r="J813" s="3" t="s">
        <v>25</v>
      </c>
      <c r="K813">
        <v>10</v>
      </c>
      <c r="L813">
        <v>1</v>
      </c>
      <c r="M813" s="3" t="str">
        <f>VLOOKUP(J813,[1]Species!$A$2:$K$183,3,FALSE)</f>
        <v>Chromis_cyanea</v>
      </c>
      <c r="N813" t="str">
        <f>VLOOKUP(J813,[1]Species!$A$2:$K$183,2,FALSE)</f>
        <v>chromis</v>
      </c>
      <c r="O813" t="str">
        <f>VLOOKUP(J813,[1]Species!$A$2:$K$183,5,FALSE)</f>
        <v>Pomacentridae</v>
      </c>
      <c r="P813" t="str">
        <f>VLOOKUP(J813,[1]Species!$A$2:$D$183,4,FALSE)</f>
        <v>Planktivore</v>
      </c>
      <c r="Q813">
        <f>VLOOKUP(J813,[1]Species!$A$2:$F$183,6,FALSE)</f>
        <v>1.4789999999999999E-2</v>
      </c>
      <c r="R813">
        <f>VLOOKUP(J813,[1]Species!$A$2:$G$174,7, FALSE)</f>
        <v>2.99</v>
      </c>
      <c r="S813">
        <f t="shared" si="24"/>
        <v>14.45333849793645</v>
      </c>
      <c r="T813">
        <f t="shared" si="25"/>
        <v>1.6666666666666666E-2</v>
      </c>
    </row>
    <row r="814" spans="1:20" x14ac:dyDescent="0.2">
      <c r="A814" s="7">
        <v>45153</v>
      </c>
      <c r="B814">
        <v>2023</v>
      </c>
      <c r="C814" s="2" t="s">
        <v>96</v>
      </c>
      <c r="D814">
        <v>15</v>
      </c>
      <c r="E814" t="s">
        <v>79</v>
      </c>
      <c r="F814" t="s">
        <v>110</v>
      </c>
      <c r="G814">
        <v>150</v>
      </c>
      <c r="H814" t="s">
        <v>20</v>
      </c>
      <c r="I814">
        <v>3</v>
      </c>
      <c r="J814" s="3" t="s">
        <v>98</v>
      </c>
      <c r="K814">
        <v>20</v>
      </c>
      <c r="L814">
        <v>4</v>
      </c>
      <c r="M814" s="3" t="str">
        <f>VLOOKUP(J814,[1]Species!$A$2:$K$183,3,FALSE)</f>
        <v>Holocentrus_rufus</v>
      </c>
      <c r="N814" t="str">
        <f>VLOOKUP(J814,[1]Species!$A$2:$K$183,2,FALSE)</f>
        <v>squirrelfish</v>
      </c>
      <c r="O814" t="str">
        <f>VLOOKUP(J814,[1]Species!$A$2:$K$183,5,FALSE)</f>
        <v>Holocentridae</v>
      </c>
      <c r="P814" t="str">
        <f>VLOOKUP(J814,[1]Species!$A$2:$D$183,4,FALSE)</f>
        <v>Invertivore</v>
      </c>
      <c r="Q814">
        <f>VLOOKUP(J814,[1]Species!$A$2:$F$183,6,FALSE)</f>
        <v>1.8599999999999998E-2</v>
      </c>
      <c r="R814">
        <f>VLOOKUP(J814,[1]Species!$A$2:$G$174,7, FALSE)</f>
        <v>2.89</v>
      </c>
      <c r="S814">
        <f t="shared" si="24"/>
        <v>428.10433251252533</v>
      </c>
      <c r="T814">
        <f t="shared" si="25"/>
        <v>6.6666666666666666E-2</v>
      </c>
    </row>
    <row r="815" spans="1:20" x14ac:dyDescent="0.2">
      <c r="A815" s="7">
        <v>45153</v>
      </c>
      <c r="B815">
        <v>2023</v>
      </c>
      <c r="C815" s="2" t="s">
        <v>96</v>
      </c>
      <c r="D815">
        <v>15</v>
      </c>
      <c r="E815" t="s">
        <v>79</v>
      </c>
      <c r="F815" t="s">
        <v>110</v>
      </c>
      <c r="G815">
        <v>150</v>
      </c>
      <c r="H815" t="s">
        <v>20</v>
      </c>
      <c r="I815">
        <v>3</v>
      </c>
      <c r="J815" s="3" t="s">
        <v>34</v>
      </c>
      <c r="K815">
        <v>5</v>
      </c>
      <c r="L815">
        <v>1</v>
      </c>
      <c r="M815" s="3" t="str">
        <f>VLOOKUP(J815,[1]Species!$A$2:$K$183,3,FALSE)</f>
        <v>Halochoeres_garnoti</v>
      </c>
      <c r="N815" t="str">
        <f>VLOOKUP(J815,[1]Species!$A$2:$K$183,2,FALSE)</f>
        <v>wrasse</v>
      </c>
      <c r="O815" t="str">
        <f>VLOOKUP(J815,[1]Species!$A$2:$K$183,5,FALSE)</f>
        <v>Labridae</v>
      </c>
      <c r="P815" t="str">
        <f>VLOOKUP(J815,[1]Species!$A$2:$D$183,4,FALSE)</f>
        <v>Invertivore</v>
      </c>
      <c r="Q815">
        <f>VLOOKUP(J815,[1]Species!$A$2:$F$183,6,FALSE)</f>
        <v>0.01</v>
      </c>
      <c r="R815">
        <f>VLOOKUP(J815,[1]Species!$A$2:$G$174,7, FALSE)</f>
        <v>3.14</v>
      </c>
      <c r="S815">
        <f t="shared" si="24"/>
        <v>1.5659064522818875</v>
      </c>
      <c r="T815">
        <f t="shared" si="25"/>
        <v>1.6666666666666666E-2</v>
      </c>
    </row>
    <row r="816" spans="1:20" x14ac:dyDescent="0.2">
      <c r="A816" s="7">
        <v>45153</v>
      </c>
      <c r="B816">
        <v>2023</v>
      </c>
      <c r="C816" s="2" t="s">
        <v>96</v>
      </c>
      <c r="D816">
        <v>15</v>
      </c>
      <c r="E816" t="s">
        <v>79</v>
      </c>
      <c r="F816" t="s">
        <v>110</v>
      </c>
      <c r="G816">
        <v>150</v>
      </c>
      <c r="H816" t="s">
        <v>20</v>
      </c>
      <c r="I816">
        <v>3</v>
      </c>
      <c r="J816" s="3" t="s">
        <v>34</v>
      </c>
      <c r="K816">
        <v>10</v>
      </c>
      <c r="L816">
        <v>3</v>
      </c>
      <c r="M816" s="3" t="str">
        <f>VLOOKUP(J816,[1]Species!$A$2:$K$183,3,FALSE)</f>
        <v>Halochoeres_garnoti</v>
      </c>
      <c r="N816" t="str">
        <f>VLOOKUP(J816,[1]Species!$A$2:$K$183,2,FALSE)</f>
        <v>wrasse</v>
      </c>
      <c r="O816" t="str">
        <f>VLOOKUP(J816,[1]Species!$A$2:$K$183,5,FALSE)</f>
        <v>Labridae</v>
      </c>
      <c r="P816" t="str">
        <f>VLOOKUP(J816,[1]Species!$A$2:$D$183,4,FALSE)</f>
        <v>Invertivore</v>
      </c>
      <c r="Q816">
        <f>VLOOKUP(J816,[1]Species!$A$2:$F$183,6,FALSE)</f>
        <v>0.01</v>
      </c>
      <c r="R816">
        <f>VLOOKUP(J816,[1]Species!$A$2:$G$174,7, FALSE)</f>
        <v>3.14</v>
      </c>
      <c r="S816">
        <f t="shared" si="24"/>
        <v>41.411527938086593</v>
      </c>
      <c r="T816">
        <f t="shared" si="25"/>
        <v>0.05</v>
      </c>
    </row>
    <row r="817" spans="1:20" x14ac:dyDescent="0.2">
      <c r="A817" s="7">
        <v>45153</v>
      </c>
      <c r="B817">
        <v>2023</v>
      </c>
      <c r="C817" s="2" t="s">
        <v>96</v>
      </c>
      <c r="D817">
        <v>15</v>
      </c>
      <c r="E817" t="s">
        <v>79</v>
      </c>
      <c r="F817" t="s">
        <v>110</v>
      </c>
      <c r="G817">
        <v>150</v>
      </c>
      <c r="H817" t="s">
        <v>20</v>
      </c>
      <c r="I817">
        <v>3</v>
      </c>
      <c r="J817" s="3" t="s">
        <v>34</v>
      </c>
      <c r="K817">
        <v>0</v>
      </c>
      <c r="L817">
        <v>1</v>
      </c>
      <c r="M817" s="3" t="str">
        <f>VLOOKUP(J817,[1]Species!$A$2:$K$183,3,FALSE)</f>
        <v>Halochoeres_garnoti</v>
      </c>
      <c r="N817" t="str">
        <f>VLOOKUP(J817,[1]Species!$A$2:$K$183,2,FALSE)</f>
        <v>wrasse</v>
      </c>
      <c r="O817" t="str">
        <f>VLOOKUP(J817,[1]Species!$A$2:$K$183,5,FALSE)</f>
        <v>Labridae</v>
      </c>
      <c r="P817" t="str">
        <f>VLOOKUP(J817,[1]Species!$A$2:$D$183,4,FALSE)</f>
        <v>Invertivore</v>
      </c>
      <c r="Q817">
        <f>VLOOKUP(J817,[1]Species!$A$2:$F$183,6,FALSE)</f>
        <v>0.01</v>
      </c>
      <c r="R817">
        <f>VLOOKUP(J817,[1]Species!$A$2:$G$174,7, FALSE)</f>
        <v>3.14</v>
      </c>
      <c r="S817">
        <f t="shared" si="24"/>
        <v>0</v>
      </c>
      <c r="T817">
        <f t="shared" si="25"/>
        <v>1.6666666666666666E-2</v>
      </c>
    </row>
    <row r="818" spans="1:20" x14ac:dyDescent="0.2">
      <c r="A818" s="7">
        <v>45153</v>
      </c>
      <c r="B818">
        <v>2023</v>
      </c>
      <c r="C818" s="2" t="s">
        <v>96</v>
      </c>
      <c r="D818">
        <v>15</v>
      </c>
      <c r="E818" t="s">
        <v>79</v>
      </c>
      <c r="F818" t="s">
        <v>110</v>
      </c>
      <c r="G818">
        <v>150</v>
      </c>
      <c r="H818" t="s">
        <v>20</v>
      </c>
      <c r="I818">
        <v>3</v>
      </c>
      <c r="J818" s="3" t="s">
        <v>24</v>
      </c>
      <c r="K818">
        <v>10</v>
      </c>
      <c r="L818">
        <v>3</v>
      </c>
      <c r="M818" s="3" t="str">
        <f>VLOOKUP(J818,[1]Species!$A$2:$K$183,3,FALSE)</f>
        <v>Thalassoma_bifasciatum</v>
      </c>
      <c r="N818" t="str">
        <f>VLOOKUP(J818,[1]Species!$A$2:$K$183,2,FALSE)</f>
        <v>wrasse</v>
      </c>
      <c r="O818" t="str">
        <f>VLOOKUP(J818,[1]Species!$A$2:$K$183,5,FALSE)</f>
        <v>Labridae</v>
      </c>
      <c r="P818" t="str">
        <f>VLOOKUP(J818,[1]Species!$A$2:$D$183,4,FALSE)</f>
        <v>Omnivore</v>
      </c>
      <c r="Q818">
        <f>VLOOKUP(J818,[1]Species!$A$2:$F$183,6,FALSE)</f>
        <v>1.0999999999999999E-2</v>
      </c>
      <c r="R818">
        <f>VLOOKUP(J818,[1]Species!$A$2:$G$174,7, FALSE)</f>
        <v>2.97</v>
      </c>
      <c r="S818">
        <f t="shared" si="24"/>
        <v>30.797391926300733</v>
      </c>
      <c r="T818">
        <f t="shared" si="25"/>
        <v>0.05</v>
      </c>
    </row>
    <row r="819" spans="1:20" x14ac:dyDescent="0.2">
      <c r="A819" s="7">
        <v>45153</v>
      </c>
      <c r="B819">
        <v>2023</v>
      </c>
      <c r="C819" s="2" t="s">
        <v>96</v>
      </c>
      <c r="D819">
        <v>15</v>
      </c>
      <c r="E819" t="s">
        <v>79</v>
      </c>
      <c r="F819" t="s">
        <v>110</v>
      </c>
      <c r="G819">
        <v>150</v>
      </c>
      <c r="H819" t="s">
        <v>20</v>
      </c>
      <c r="I819">
        <v>3</v>
      </c>
      <c r="J819" s="3" t="s">
        <v>24</v>
      </c>
      <c r="K819">
        <v>20</v>
      </c>
      <c r="L819">
        <v>1</v>
      </c>
      <c r="M819" s="3" t="str">
        <f>VLOOKUP(J819,[1]Species!$A$2:$K$183,3,FALSE)</f>
        <v>Thalassoma_bifasciatum</v>
      </c>
      <c r="N819" t="str">
        <f>VLOOKUP(J819,[1]Species!$A$2:$K$183,2,FALSE)</f>
        <v>wrasse</v>
      </c>
      <c r="O819" t="str">
        <f>VLOOKUP(J819,[1]Species!$A$2:$K$183,5,FALSE)</f>
        <v>Labridae</v>
      </c>
      <c r="P819" t="str">
        <f>VLOOKUP(J819,[1]Species!$A$2:$D$183,4,FALSE)</f>
        <v>Omnivore</v>
      </c>
      <c r="Q819">
        <f>VLOOKUP(J819,[1]Species!$A$2:$F$183,6,FALSE)</f>
        <v>1.0999999999999999E-2</v>
      </c>
      <c r="R819">
        <f>VLOOKUP(J819,[1]Species!$A$2:$G$174,7, FALSE)</f>
        <v>2.97</v>
      </c>
      <c r="S819">
        <f t="shared" si="24"/>
        <v>80.436242040956444</v>
      </c>
      <c r="T819">
        <f t="shared" si="25"/>
        <v>1.6666666666666666E-2</v>
      </c>
    </row>
    <row r="820" spans="1:20" x14ac:dyDescent="0.2">
      <c r="A820" s="7">
        <v>45153</v>
      </c>
      <c r="B820">
        <v>2023</v>
      </c>
      <c r="C820" s="2" t="s">
        <v>96</v>
      </c>
      <c r="D820">
        <v>15</v>
      </c>
      <c r="E820" t="s">
        <v>79</v>
      </c>
      <c r="F820" t="s">
        <v>110</v>
      </c>
      <c r="G820">
        <v>150</v>
      </c>
      <c r="H820" t="s">
        <v>20</v>
      </c>
      <c r="I820">
        <v>3</v>
      </c>
      <c r="J820" s="3" t="s">
        <v>63</v>
      </c>
      <c r="K820">
        <v>20</v>
      </c>
      <c r="L820">
        <v>1</v>
      </c>
      <c r="M820" s="3" t="str">
        <f>VLOOKUP(J820,[1]Species!$A$2:$K$183,3,FALSE)</f>
        <v>Cephalopholis_cruentata</v>
      </c>
      <c r="N820" t="str">
        <f>VLOOKUP(J820,[1]Species!$A$2:$K$183,2,FALSE)</f>
        <v>grouper</v>
      </c>
      <c r="O820" t="str">
        <f>VLOOKUP(J820,[1]Species!$A$2:$K$183,5,FALSE)</f>
        <v>Serranidae</v>
      </c>
      <c r="P820" t="str">
        <f>VLOOKUP(J820,[1]Species!$A$2:$D$183,4,FALSE)</f>
        <v>Macrocarnivore</v>
      </c>
      <c r="Q820">
        <f>VLOOKUP(J820,[1]Species!$A$2:$F$183,6,FALSE)</f>
        <v>1.0999999999999999E-2</v>
      </c>
      <c r="R820">
        <f>VLOOKUP(J820,[1]Species!$A$2:$G$174,7, FALSE)</f>
        <v>3.11</v>
      </c>
      <c r="S820">
        <f t="shared" si="24"/>
        <v>122.34774568292309</v>
      </c>
      <c r="T820">
        <f t="shared" si="25"/>
        <v>1.6666666666666666E-2</v>
      </c>
    </row>
    <row r="821" spans="1:20" x14ac:dyDescent="0.2">
      <c r="A821" s="7">
        <v>45153</v>
      </c>
      <c r="B821">
        <v>2023</v>
      </c>
      <c r="C821" s="2" t="s">
        <v>96</v>
      </c>
      <c r="D821">
        <v>15</v>
      </c>
      <c r="E821" t="s">
        <v>79</v>
      </c>
      <c r="F821" t="s">
        <v>110</v>
      </c>
      <c r="G821">
        <v>150</v>
      </c>
      <c r="H821" t="s">
        <v>20</v>
      </c>
      <c r="I821">
        <v>3</v>
      </c>
      <c r="J821" s="3" t="s">
        <v>35</v>
      </c>
      <c r="K821">
        <v>10</v>
      </c>
      <c r="L821">
        <v>3</v>
      </c>
      <c r="M821" s="3" t="str">
        <f>VLOOKUP(J821,[1]Species!$A$2:$K$183,3,FALSE)</f>
        <v>Scarus_taeniopterus</v>
      </c>
      <c r="N821" t="str">
        <f>VLOOKUP(J821,[1]Species!$A$2:$K$183,2,FALSE)</f>
        <v>parrotfish</v>
      </c>
      <c r="O821" t="str">
        <f>VLOOKUP(J821,[1]Species!$A$2:$K$183,5,FALSE)</f>
        <v>Scaridae</v>
      </c>
      <c r="P821" t="str">
        <f>VLOOKUP(J821,[1]Species!$A$2:$D$183,4,FALSE)</f>
        <v>Herbivore</v>
      </c>
      <c r="Q821">
        <f>VLOOKUP(J821,[1]Species!$A$2:$F$183,6,FALSE)</f>
        <v>1.4789999999999999E-2</v>
      </c>
      <c r="R821">
        <f>VLOOKUP(J821,[1]Species!$A$2:$G$174,7, FALSE)</f>
        <v>3.03</v>
      </c>
      <c r="S821">
        <f t="shared" si="24"/>
        <v>47.543311573392614</v>
      </c>
      <c r="T821">
        <f t="shared" si="25"/>
        <v>0.05</v>
      </c>
    </row>
    <row r="822" spans="1:20" x14ac:dyDescent="0.2">
      <c r="A822" s="7">
        <v>45153</v>
      </c>
      <c r="B822">
        <v>2023</v>
      </c>
      <c r="C822" s="2" t="s">
        <v>96</v>
      </c>
      <c r="D822">
        <v>15</v>
      </c>
      <c r="E822" t="s">
        <v>79</v>
      </c>
      <c r="F822" t="s">
        <v>110</v>
      </c>
      <c r="G822">
        <v>150</v>
      </c>
      <c r="H822" t="s">
        <v>20</v>
      </c>
      <c r="I822">
        <v>4</v>
      </c>
      <c r="J822" s="3" t="s">
        <v>56</v>
      </c>
      <c r="K822">
        <v>5</v>
      </c>
      <c r="L822">
        <v>7</v>
      </c>
      <c r="M822" s="3" t="str">
        <f>VLOOKUP(J822,[1]Species!$A$2:$K$183,3,FALSE)</f>
        <v>Gramma_loreto</v>
      </c>
      <c r="N822" t="str">
        <f>VLOOKUP(J822,[1]Species!$A$2:$K$183,2,FALSE)</f>
        <v>basslet</v>
      </c>
      <c r="O822" t="str">
        <f>VLOOKUP(J822,[1]Species!$A$2:$K$183,5,FALSE)</f>
        <v>Grammatidae</v>
      </c>
      <c r="P822" t="str">
        <f>VLOOKUP(J822,[1]Species!$A$2:$D$183,4,FALSE)</f>
        <v>Omnivore</v>
      </c>
      <c r="Q822">
        <f>VLOOKUP(J822,[1]Species!$A$2:$F$183,6,FALSE)</f>
        <v>1.1220000000000001E-2</v>
      </c>
      <c r="R822">
        <f>VLOOKUP(J822,[1]Species!$A$2:$G$174,7, FALSE)</f>
        <v>3.04</v>
      </c>
      <c r="S822">
        <f t="shared" si="24"/>
        <v>10.470314095130645</v>
      </c>
      <c r="T822">
        <f t="shared" si="25"/>
        <v>0.11666666666666667</v>
      </c>
    </row>
    <row r="823" spans="1:20" x14ac:dyDescent="0.2">
      <c r="A823" s="7">
        <v>45153</v>
      </c>
      <c r="B823">
        <v>2023</v>
      </c>
      <c r="C823" s="2" t="s">
        <v>96</v>
      </c>
      <c r="D823">
        <v>15</v>
      </c>
      <c r="E823" t="s">
        <v>79</v>
      </c>
      <c r="F823" t="s">
        <v>110</v>
      </c>
      <c r="G823">
        <v>150</v>
      </c>
      <c r="H823" t="s">
        <v>20</v>
      </c>
      <c r="I823">
        <v>4</v>
      </c>
      <c r="J823" s="3" t="s">
        <v>42</v>
      </c>
      <c r="K823">
        <v>5</v>
      </c>
      <c r="L823">
        <v>45</v>
      </c>
      <c r="M823" s="3" t="str">
        <f>VLOOKUP(J823,[1]Species!$A$2:$K$183,3,FALSE)</f>
        <v>Chromis_insolata</v>
      </c>
      <c r="N823" t="str">
        <f>VLOOKUP(J823,[1]Species!$A$2:$K$183,2,FALSE)</f>
        <v>damselfish</v>
      </c>
      <c r="O823" t="str">
        <f>VLOOKUP(J823,[1]Species!$A$2:$K$183,5,FALSE)</f>
        <v>Pomacentridae</v>
      </c>
      <c r="P823" t="str">
        <f>VLOOKUP(J823,[1]Species!$A$2:$D$183,4,FALSE)</f>
        <v>Planktivore</v>
      </c>
      <c r="Q823">
        <f>VLOOKUP(J823,[1]Species!$A$2:$F$183,6,FALSE)</f>
        <v>1.259E-2</v>
      </c>
      <c r="R823">
        <f>VLOOKUP(J823,[1]Species!$A$2:$G$174,7, FALSE)</f>
        <v>3.03</v>
      </c>
      <c r="S823">
        <f t="shared" si="24"/>
        <v>74.321994702301581</v>
      </c>
      <c r="T823">
        <f t="shared" si="25"/>
        <v>0.75</v>
      </c>
    </row>
    <row r="824" spans="1:20" x14ac:dyDescent="0.2">
      <c r="A824" s="7">
        <v>45153</v>
      </c>
      <c r="B824">
        <v>2023</v>
      </c>
      <c r="C824" s="2" t="s">
        <v>96</v>
      </c>
      <c r="D824">
        <v>15</v>
      </c>
      <c r="E824" t="s">
        <v>79</v>
      </c>
      <c r="F824" t="s">
        <v>110</v>
      </c>
      <c r="G824">
        <v>150</v>
      </c>
      <c r="H824" t="s">
        <v>20</v>
      </c>
      <c r="I824">
        <v>4</v>
      </c>
      <c r="J824" s="3" t="s">
        <v>42</v>
      </c>
      <c r="K824">
        <v>10</v>
      </c>
      <c r="L824">
        <v>110</v>
      </c>
      <c r="M824" s="3" t="str">
        <f>VLOOKUP(J824,[1]Species!$A$2:$K$183,3,FALSE)</f>
        <v>Chromis_insolata</v>
      </c>
      <c r="N824" t="str">
        <f>VLOOKUP(J824,[1]Species!$A$2:$K$183,2,FALSE)</f>
        <v>damselfish</v>
      </c>
      <c r="O824" t="str">
        <f>VLOOKUP(J824,[1]Species!$A$2:$K$183,5,FALSE)</f>
        <v>Pomacentridae</v>
      </c>
      <c r="P824" t="str">
        <f>VLOOKUP(J824,[1]Species!$A$2:$D$183,4,FALSE)</f>
        <v>Planktivore</v>
      </c>
      <c r="Q824">
        <f>VLOOKUP(J824,[1]Species!$A$2:$F$183,6,FALSE)</f>
        <v>1.259E-2</v>
      </c>
      <c r="R824">
        <f>VLOOKUP(J824,[1]Species!$A$2:$G$174,7, FALSE)</f>
        <v>3.03</v>
      </c>
      <c r="S824">
        <f t="shared" si="24"/>
        <v>1483.9470858235618</v>
      </c>
      <c r="T824">
        <f t="shared" si="25"/>
        <v>1.8333333333333333</v>
      </c>
    </row>
    <row r="825" spans="1:20" x14ac:dyDescent="0.2">
      <c r="A825" s="7">
        <v>45153</v>
      </c>
      <c r="B825">
        <v>2023</v>
      </c>
      <c r="C825" s="2" t="s">
        <v>96</v>
      </c>
      <c r="D825">
        <v>15</v>
      </c>
      <c r="E825" t="s">
        <v>79</v>
      </c>
      <c r="F825" t="s">
        <v>110</v>
      </c>
      <c r="G825">
        <v>150</v>
      </c>
      <c r="H825" t="s">
        <v>20</v>
      </c>
      <c r="I825">
        <v>4</v>
      </c>
      <c r="J825" s="3" t="s">
        <v>21</v>
      </c>
      <c r="K825">
        <v>5</v>
      </c>
      <c r="L825">
        <v>55</v>
      </c>
      <c r="M825" s="3" t="str">
        <f>VLOOKUP(J825,[1]Species!$A$2:$K$183,3,FALSE)</f>
        <v>Stegastes_partitus</v>
      </c>
      <c r="N825" t="str">
        <f>VLOOKUP(J825,[1]Species!$A$2:$K$183,2,FALSE)</f>
        <v>damselfish</v>
      </c>
      <c r="O825" t="str">
        <f>VLOOKUP(J825,[1]Species!$A$2:$K$183,5,FALSE)</f>
        <v>Pomacentridae</v>
      </c>
      <c r="P825" t="str">
        <f>VLOOKUP(J825,[1]Species!$A$2:$D$183,4,FALSE)</f>
        <v>Omnivore</v>
      </c>
      <c r="Q825">
        <f>VLOOKUP(J825,[1]Species!$A$2:$F$183,6,FALSE)</f>
        <v>1.4789999999999999E-2</v>
      </c>
      <c r="R825">
        <f>VLOOKUP(J825,[1]Species!$A$2:$G$174,7, FALSE)</f>
        <v>3.01</v>
      </c>
      <c r="S825">
        <f t="shared" si="24"/>
        <v>103.33098672080065</v>
      </c>
      <c r="T825">
        <f t="shared" si="25"/>
        <v>0.91666666666666663</v>
      </c>
    </row>
    <row r="826" spans="1:20" x14ac:dyDescent="0.2">
      <c r="A826" s="7">
        <v>45153</v>
      </c>
      <c r="B826">
        <v>2023</v>
      </c>
      <c r="C826" s="2" t="s">
        <v>96</v>
      </c>
      <c r="D826">
        <v>15</v>
      </c>
      <c r="E826" t="s">
        <v>79</v>
      </c>
      <c r="F826" t="s">
        <v>110</v>
      </c>
      <c r="G826">
        <v>150</v>
      </c>
      <c r="H826" t="s">
        <v>20</v>
      </c>
      <c r="I826">
        <v>4</v>
      </c>
      <c r="J826" s="3" t="s">
        <v>21</v>
      </c>
      <c r="K826">
        <v>10</v>
      </c>
      <c r="L826">
        <v>20</v>
      </c>
      <c r="M826" s="3" t="str">
        <f>VLOOKUP(J826,[1]Species!$A$2:$K$183,3,FALSE)</f>
        <v>Stegastes_partitus</v>
      </c>
      <c r="N826" t="str">
        <f>VLOOKUP(J826,[1]Species!$A$2:$K$183,2,FALSE)</f>
        <v>damselfish</v>
      </c>
      <c r="O826" t="str">
        <f>VLOOKUP(J826,[1]Species!$A$2:$K$183,5,FALSE)</f>
        <v>Pomacentridae</v>
      </c>
      <c r="P826" t="str">
        <f>VLOOKUP(J826,[1]Species!$A$2:$D$183,4,FALSE)</f>
        <v>Omnivore</v>
      </c>
      <c r="Q826">
        <f>VLOOKUP(J826,[1]Species!$A$2:$F$183,6,FALSE)</f>
        <v>1.4789999999999999E-2</v>
      </c>
      <c r="R826">
        <f>VLOOKUP(J826,[1]Species!$A$2:$G$174,7, FALSE)</f>
        <v>3.01</v>
      </c>
      <c r="S826">
        <f t="shared" si="24"/>
        <v>302.69006711664724</v>
      </c>
      <c r="T826">
        <f t="shared" si="25"/>
        <v>0.33333333333333331</v>
      </c>
    </row>
    <row r="827" spans="1:20" x14ac:dyDescent="0.2">
      <c r="A827" s="7">
        <v>45153</v>
      </c>
      <c r="B827">
        <v>2023</v>
      </c>
      <c r="C827" s="2" t="s">
        <v>96</v>
      </c>
      <c r="D827">
        <v>15</v>
      </c>
      <c r="E827" t="s">
        <v>79</v>
      </c>
      <c r="F827" t="s">
        <v>110</v>
      </c>
      <c r="G827">
        <v>150</v>
      </c>
      <c r="H827" t="s">
        <v>20</v>
      </c>
      <c r="I827">
        <v>4</v>
      </c>
      <c r="J827" s="3" t="s">
        <v>34</v>
      </c>
      <c r="K827">
        <v>5</v>
      </c>
      <c r="L827">
        <v>2</v>
      </c>
      <c r="M827" s="3" t="str">
        <f>VLOOKUP(J827,[1]Species!$A$2:$K$183,3,FALSE)</f>
        <v>Halochoeres_garnoti</v>
      </c>
      <c r="N827" t="str">
        <f>VLOOKUP(J827,[1]Species!$A$2:$K$183,2,FALSE)</f>
        <v>wrasse</v>
      </c>
      <c r="O827" t="str">
        <f>VLOOKUP(J827,[1]Species!$A$2:$K$183,5,FALSE)</f>
        <v>Labridae</v>
      </c>
      <c r="P827" t="str">
        <f>VLOOKUP(J827,[1]Species!$A$2:$D$183,4,FALSE)</f>
        <v>Invertivore</v>
      </c>
      <c r="Q827">
        <f>VLOOKUP(J827,[1]Species!$A$2:$F$183,6,FALSE)</f>
        <v>0.01</v>
      </c>
      <c r="R827">
        <f>VLOOKUP(J827,[1]Species!$A$2:$G$174,7, FALSE)</f>
        <v>3.14</v>
      </c>
      <c r="S827">
        <f t="shared" si="24"/>
        <v>3.131812904563775</v>
      </c>
      <c r="T827">
        <f t="shared" si="25"/>
        <v>3.3333333333333333E-2</v>
      </c>
    </row>
    <row r="828" spans="1:20" x14ac:dyDescent="0.2">
      <c r="A828" s="7">
        <v>45153</v>
      </c>
      <c r="B828">
        <v>2023</v>
      </c>
      <c r="C828" s="2" t="s">
        <v>96</v>
      </c>
      <c r="D828">
        <v>15</v>
      </c>
      <c r="E828" t="s">
        <v>79</v>
      </c>
      <c r="F828" t="s">
        <v>110</v>
      </c>
      <c r="G828">
        <v>150</v>
      </c>
      <c r="H828" t="s">
        <v>20</v>
      </c>
      <c r="I828">
        <v>4</v>
      </c>
      <c r="J828" s="3" t="s">
        <v>25</v>
      </c>
      <c r="K828">
        <v>5</v>
      </c>
      <c r="L828">
        <v>10</v>
      </c>
      <c r="M828" s="3" t="str">
        <f>VLOOKUP(J828,[1]Species!$A$2:$K$183,3,FALSE)</f>
        <v>Chromis_cyanea</v>
      </c>
      <c r="N828" t="str">
        <f>VLOOKUP(J828,[1]Species!$A$2:$K$183,2,FALSE)</f>
        <v>chromis</v>
      </c>
      <c r="O828" t="str">
        <f>VLOOKUP(J828,[1]Species!$A$2:$K$183,5,FALSE)</f>
        <v>Pomacentridae</v>
      </c>
      <c r="P828" t="str">
        <f>VLOOKUP(J828,[1]Species!$A$2:$D$183,4,FALSE)</f>
        <v>Planktivore</v>
      </c>
      <c r="Q828">
        <f>VLOOKUP(J828,[1]Species!$A$2:$F$183,6,FALSE)</f>
        <v>1.4789999999999999E-2</v>
      </c>
      <c r="R828">
        <f>VLOOKUP(J828,[1]Species!$A$2:$G$174,7, FALSE)</f>
        <v>2.99</v>
      </c>
      <c r="S828">
        <f t="shared" si="24"/>
        <v>18.192336771681919</v>
      </c>
      <c r="T828">
        <f t="shared" si="25"/>
        <v>0.16666666666666666</v>
      </c>
    </row>
    <row r="829" spans="1:20" x14ac:dyDescent="0.2">
      <c r="A829" s="7">
        <v>45153</v>
      </c>
      <c r="B829">
        <v>2023</v>
      </c>
      <c r="C829" s="2" t="s">
        <v>96</v>
      </c>
      <c r="D829">
        <v>15</v>
      </c>
      <c r="E829" t="s">
        <v>79</v>
      </c>
      <c r="F829" t="s">
        <v>110</v>
      </c>
      <c r="G829">
        <v>150</v>
      </c>
      <c r="H829" t="s">
        <v>20</v>
      </c>
      <c r="I829">
        <v>4</v>
      </c>
      <c r="J829" s="3" t="s">
        <v>25</v>
      </c>
      <c r="K829">
        <v>10</v>
      </c>
      <c r="L829">
        <v>5</v>
      </c>
      <c r="M829" s="3" t="str">
        <f>VLOOKUP(J829,[1]Species!$A$2:$K$183,3,FALSE)</f>
        <v>Chromis_cyanea</v>
      </c>
      <c r="N829" t="str">
        <f>VLOOKUP(J829,[1]Species!$A$2:$K$183,2,FALSE)</f>
        <v>chromis</v>
      </c>
      <c r="O829" t="str">
        <f>VLOOKUP(J829,[1]Species!$A$2:$K$183,5,FALSE)</f>
        <v>Pomacentridae</v>
      </c>
      <c r="P829" t="str">
        <f>VLOOKUP(J829,[1]Species!$A$2:$D$183,4,FALSE)</f>
        <v>Planktivore</v>
      </c>
      <c r="Q829">
        <f>VLOOKUP(J829,[1]Species!$A$2:$F$183,6,FALSE)</f>
        <v>1.4789999999999999E-2</v>
      </c>
      <c r="R829">
        <f>VLOOKUP(J829,[1]Species!$A$2:$G$174,7, FALSE)</f>
        <v>2.99</v>
      </c>
      <c r="S829">
        <f t="shared" si="24"/>
        <v>72.266692489682242</v>
      </c>
      <c r="T829">
        <f t="shared" si="25"/>
        <v>8.3333333333333329E-2</v>
      </c>
    </row>
    <row r="830" spans="1:20" x14ac:dyDescent="0.2">
      <c r="A830" s="7">
        <v>45153</v>
      </c>
      <c r="B830">
        <v>2023</v>
      </c>
      <c r="C830" s="2" t="s">
        <v>96</v>
      </c>
      <c r="D830">
        <v>15</v>
      </c>
      <c r="E830" t="s">
        <v>79</v>
      </c>
      <c r="F830" t="s">
        <v>110</v>
      </c>
      <c r="G830">
        <v>150</v>
      </c>
      <c r="H830" t="s">
        <v>20</v>
      </c>
      <c r="I830">
        <v>4</v>
      </c>
      <c r="J830" s="3" t="s">
        <v>55</v>
      </c>
      <c r="K830">
        <v>5</v>
      </c>
      <c r="L830">
        <v>75</v>
      </c>
      <c r="M830" s="3" t="str">
        <f>VLOOKUP(J830,[1]Species!$A$2:$K$183,3,FALSE)</f>
        <v>Clepticus_parrae</v>
      </c>
      <c r="N830" t="str">
        <f>VLOOKUP(J830,[1]Species!$A$2:$K$183,2,FALSE)</f>
        <v>wrasse</v>
      </c>
      <c r="O830" t="str">
        <f>VLOOKUP(J830,[1]Species!$A$2:$K$183,5,FALSE)</f>
        <v>Labridae</v>
      </c>
      <c r="P830" t="str">
        <f>VLOOKUP(J830,[1]Species!$A$2:$D$183,4,FALSE)</f>
        <v>Omnivore</v>
      </c>
      <c r="Q830">
        <f>VLOOKUP(J830,[1]Species!$A$2:$F$183,6,FALSE)</f>
        <v>9.5499999999999995E-3</v>
      </c>
      <c r="R830">
        <f>VLOOKUP(J830,[1]Species!$A$2:$G$174,7, FALSE)</f>
        <v>3.07</v>
      </c>
      <c r="S830">
        <f t="shared" si="24"/>
        <v>100.20803551737336</v>
      </c>
      <c r="T830">
        <f t="shared" si="25"/>
        <v>1.25</v>
      </c>
    </row>
    <row r="831" spans="1:20" x14ac:dyDescent="0.2">
      <c r="A831" s="7">
        <v>45153</v>
      </c>
      <c r="B831">
        <v>2023</v>
      </c>
      <c r="C831" s="2" t="s">
        <v>96</v>
      </c>
      <c r="D831">
        <v>15</v>
      </c>
      <c r="E831" t="s">
        <v>79</v>
      </c>
      <c r="F831" t="s">
        <v>110</v>
      </c>
      <c r="G831">
        <v>150</v>
      </c>
      <c r="H831" t="s">
        <v>20</v>
      </c>
      <c r="I831">
        <v>4</v>
      </c>
      <c r="J831" s="3" t="s">
        <v>55</v>
      </c>
      <c r="K831">
        <v>10</v>
      </c>
      <c r="L831">
        <v>20</v>
      </c>
      <c r="M831" s="3" t="str">
        <f>VLOOKUP(J831,[1]Species!$A$2:$K$183,3,FALSE)</f>
        <v>Clepticus_parrae</v>
      </c>
      <c r="N831" t="str">
        <f>VLOOKUP(J831,[1]Species!$A$2:$K$183,2,FALSE)</f>
        <v>wrasse</v>
      </c>
      <c r="O831" t="str">
        <f>VLOOKUP(J831,[1]Species!$A$2:$K$183,5,FALSE)</f>
        <v>Labridae</v>
      </c>
      <c r="P831" t="str">
        <f>VLOOKUP(J831,[1]Species!$A$2:$D$183,4,FALSE)</f>
        <v>Omnivore</v>
      </c>
      <c r="Q831">
        <f>VLOOKUP(J831,[1]Species!$A$2:$F$183,6,FALSE)</f>
        <v>9.5499999999999995E-3</v>
      </c>
      <c r="R831">
        <f>VLOOKUP(J831,[1]Species!$A$2:$G$174,7, FALSE)</f>
        <v>3.07</v>
      </c>
      <c r="S831">
        <f t="shared" si="24"/>
        <v>224.40543299345012</v>
      </c>
      <c r="T831">
        <f t="shared" si="25"/>
        <v>0.33333333333333331</v>
      </c>
    </row>
    <row r="832" spans="1:20" x14ac:dyDescent="0.2">
      <c r="A832" s="7">
        <v>45153</v>
      </c>
      <c r="B832">
        <v>2023</v>
      </c>
      <c r="C832" s="2" t="s">
        <v>96</v>
      </c>
      <c r="D832">
        <v>15</v>
      </c>
      <c r="E832" t="s">
        <v>79</v>
      </c>
      <c r="F832" t="s">
        <v>110</v>
      </c>
      <c r="G832">
        <v>150</v>
      </c>
      <c r="H832" t="s">
        <v>20</v>
      </c>
      <c r="I832">
        <v>4</v>
      </c>
      <c r="J832" s="3" t="s">
        <v>63</v>
      </c>
      <c r="K832">
        <v>10</v>
      </c>
      <c r="L832">
        <v>2</v>
      </c>
      <c r="M832" s="3" t="str">
        <f>VLOOKUP(J832,[1]Species!$A$2:$K$183,3,FALSE)</f>
        <v>Cephalopholis_cruentata</v>
      </c>
      <c r="N832" t="str">
        <f>VLOOKUP(J832,[1]Species!$A$2:$K$183,2,FALSE)</f>
        <v>grouper</v>
      </c>
      <c r="O832" t="str">
        <f>VLOOKUP(J832,[1]Species!$A$2:$K$183,5,FALSE)</f>
        <v>Serranidae</v>
      </c>
      <c r="P832" t="str">
        <f>VLOOKUP(J832,[1]Species!$A$2:$D$183,4,FALSE)</f>
        <v>Macrocarnivore</v>
      </c>
      <c r="Q832">
        <f>VLOOKUP(J832,[1]Species!$A$2:$F$183,6,FALSE)</f>
        <v>1.0999999999999999E-2</v>
      </c>
      <c r="R832">
        <f>VLOOKUP(J832,[1]Species!$A$2:$G$174,7, FALSE)</f>
        <v>3.11</v>
      </c>
      <c r="S832">
        <f t="shared" si="24"/>
        <v>28.341490137248961</v>
      </c>
      <c r="T832">
        <f t="shared" si="25"/>
        <v>3.3333333333333333E-2</v>
      </c>
    </row>
    <row r="833" spans="1:20" x14ac:dyDescent="0.2">
      <c r="A833" s="7">
        <v>45153</v>
      </c>
      <c r="B833">
        <v>2023</v>
      </c>
      <c r="C833" s="2" t="s">
        <v>96</v>
      </c>
      <c r="D833">
        <v>15</v>
      </c>
      <c r="E833" t="s">
        <v>79</v>
      </c>
      <c r="F833" t="s">
        <v>110</v>
      </c>
      <c r="G833">
        <v>150</v>
      </c>
      <c r="H833" t="s">
        <v>20</v>
      </c>
      <c r="I833">
        <v>4</v>
      </c>
      <c r="J833" s="3" t="s">
        <v>99</v>
      </c>
      <c r="K833">
        <v>30</v>
      </c>
      <c r="L833">
        <v>1</v>
      </c>
      <c r="M833" s="3" t="str">
        <f>VLOOKUP(J833,[1]Species!$A$2:$K$183,3,FALSE)</f>
        <v>Gymnothorax_moringa</v>
      </c>
      <c r="N833" t="str">
        <f>VLOOKUP(J833,[1]Species!$A$2:$K$183,2,FALSE)</f>
        <v>eel</v>
      </c>
      <c r="O833" t="str">
        <f>VLOOKUP(J833,[1]Species!$A$2:$K$183,5,FALSE)</f>
        <v>Muraenidae</v>
      </c>
      <c r="P833" t="str">
        <f>VLOOKUP(J833,[1]Species!$A$2:$D$183,4,FALSE)</f>
        <v>Macrocarnivore</v>
      </c>
      <c r="Q833">
        <f>VLOOKUP(J833,[1]Species!$A$2:$F$183,6,FALSE)</f>
        <v>6.9999999999999999E-4</v>
      </c>
      <c r="R833">
        <f>VLOOKUP(J833,[1]Species!$A$2:$G$174,7, FALSE)</f>
        <v>3.22</v>
      </c>
      <c r="S833">
        <f t="shared" si="24"/>
        <v>39.941877944809768</v>
      </c>
      <c r="T833">
        <f t="shared" si="25"/>
        <v>1.6666666666666666E-2</v>
      </c>
    </row>
    <row r="834" spans="1:20" x14ac:dyDescent="0.2">
      <c r="A834" s="7">
        <v>45153</v>
      </c>
      <c r="B834">
        <v>2023</v>
      </c>
      <c r="C834" s="2" t="s">
        <v>96</v>
      </c>
      <c r="D834">
        <v>15</v>
      </c>
      <c r="E834" t="s">
        <v>79</v>
      </c>
      <c r="F834" t="s">
        <v>110</v>
      </c>
      <c r="G834">
        <v>150</v>
      </c>
      <c r="H834" t="s">
        <v>20</v>
      </c>
      <c r="I834">
        <v>4</v>
      </c>
      <c r="J834" s="3" t="s">
        <v>68</v>
      </c>
      <c r="K834">
        <v>40</v>
      </c>
      <c r="L834">
        <v>1</v>
      </c>
      <c r="M834" s="3" t="str">
        <f>VLOOKUP(J834,[1]Species!$A$2:$K$183,3,FALSE)</f>
        <v>Caranx_lugubris</v>
      </c>
      <c r="N834" t="str">
        <f>VLOOKUP(J834,[1]Species!$A$2:$K$183,2,FALSE)</f>
        <v>jack</v>
      </c>
      <c r="O834" t="str">
        <f>VLOOKUP(J834,[1]Species!$A$2:$K$183,5,FALSE)</f>
        <v>Carangidae</v>
      </c>
      <c r="P834" t="str">
        <f>VLOOKUP(J834,[1]Species!$A$2:$D$183,4,FALSE)</f>
        <v>Macrocarnivore</v>
      </c>
      <c r="Q834">
        <f>VLOOKUP(J834,[1]Species!$A$2:$F$183,6,FALSE)</f>
        <v>2.4E-2</v>
      </c>
      <c r="R834">
        <f>VLOOKUP(J834,[1]Species!$A$2:$G$174,7, FALSE)</f>
        <v>2.92</v>
      </c>
      <c r="S834">
        <f t="shared" ref="S834:S897" si="26">(Q834*K834^R834)*L834</f>
        <v>1143.4743217558828</v>
      </c>
      <c r="T834">
        <f t="shared" si="25"/>
        <v>1.6666666666666666E-2</v>
      </c>
    </row>
    <row r="835" spans="1:20" x14ac:dyDescent="0.2">
      <c r="A835" s="7">
        <v>45153</v>
      </c>
      <c r="B835">
        <v>2023</v>
      </c>
      <c r="C835" s="2" t="s">
        <v>96</v>
      </c>
      <c r="D835">
        <v>15</v>
      </c>
      <c r="E835" t="s">
        <v>79</v>
      </c>
      <c r="F835" t="s">
        <v>110</v>
      </c>
      <c r="G835">
        <v>150</v>
      </c>
      <c r="H835" t="s">
        <v>20</v>
      </c>
      <c r="I835">
        <v>4</v>
      </c>
      <c r="J835" s="3" t="s">
        <v>32</v>
      </c>
      <c r="K835">
        <v>20</v>
      </c>
      <c r="L835">
        <v>1</v>
      </c>
      <c r="M835" s="3" t="str">
        <f>VLOOKUP(J835,[1]Species!$A$2:$K$183,3,FALSE)</f>
        <v>Sparisoma_aurofrenatum</v>
      </c>
      <c r="N835" t="str">
        <f>VLOOKUP(J835,[1]Species!$A$2:$K$183,2,FALSE)</f>
        <v>parrotfish</v>
      </c>
      <c r="O835" t="str">
        <f>VLOOKUP(J835,[1]Species!$A$2:$K$183,5,FALSE)</f>
        <v>Scaridae</v>
      </c>
      <c r="P835" t="str">
        <f>VLOOKUP(J835,[1]Species!$A$2:$D$183,4,FALSE)</f>
        <v>Herbivore</v>
      </c>
      <c r="Q835">
        <f>VLOOKUP(J835,[1]Species!$A$2:$F$183,6,FALSE)</f>
        <v>1.17E-2</v>
      </c>
      <c r="R835">
        <f>VLOOKUP(J835,[1]Species!$A$2:$G$174,7, FALSE)</f>
        <v>3.15</v>
      </c>
      <c r="S835">
        <f t="shared" si="26"/>
        <v>146.70007912526424</v>
      </c>
      <c r="T835">
        <f t="shared" ref="T835:T898" si="27">L835/60</f>
        <v>1.6666666666666666E-2</v>
      </c>
    </row>
    <row r="836" spans="1:20" x14ac:dyDescent="0.2">
      <c r="A836" s="7">
        <v>45153</v>
      </c>
      <c r="B836">
        <v>2023</v>
      </c>
      <c r="C836" s="2" t="s">
        <v>96</v>
      </c>
      <c r="D836">
        <v>15</v>
      </c>
      <c r="E836" t="s">
        <v>79</v>
      </c>
      <c r="F836" t="s">
        <v>110</v>
      </c>
      <c r="G836">
        <v>150</v>
      </c>
      <c r="H836" t="s">
        <v>20</v>
      </c>
      <c r="I836">
        <v>4</v>
      </c>
      <c r="J836" s="3" t="s">
        <v>98</v>
      </c>
      <c r="K836">
        <v>30</v>
      </c>
      <c r="L836">
        <v>1</v>
      </c>
      <c r="M836" s="3" t="str">
        <f>VLOOKUP(J836,[1]Species!$A$2:$K$183,3,FALSE)</f>
        <v>Holocentrus_rufus</v>
      </c>
      <c r="N836" t="str">
        <f>VLOOKUP(J836,[1]Species!$A$2:$K$183,2,FALSE)</f>
        <v>squirrelfish</v>
      </c>
      <c r="O836" t="str">
        <f>VLOOKUP(J836,[1]Species!$A$2:$K$183,5,FALSE)</f>
        <v>Holocentridae</v>
      </c>
      <c r="P836" t="str">
        <f>VLOOKUP(J836,[1]Species!$A$2:$D$183,4,FALSE)</f>
        <v>Invertivore</v>
      </c>
      <c r="Q836">
        <f>VLOOKUP(J836,[1]Species!$A$2:$F$183,6,FALSE)</f>
        <v>1.8599999999999998E-2</v>
      </c>
      <c r="R836">
        <f>VLOOKUP(J836,[1]Species!$A$2:$G$174,7, FALSE)</f>
        <v>2.89</v>
      </c>
      <c r="S836">
        <f t="shared" si="26"/>
        <v>345.45650136310616</v>
      </c>
      <c r="T836">
        <f t="shared" si="27"/>
        <v>1.6666666666666666E-2</v>
      </c>
    </row>
    <row r="837" spans="1:20" x14ac:dyDescent="0.2">
      <c r="A837" s="7">
        <v>45153</v>
      </c>
      <c r="B837">
        <v>2023</v>
      </c>
      <c r="C837" s="2" t="s">
        <v>96</v>
      </c>
      <c r="D837">
        <v>15</v>
      </c>
      <c r="E837" t="s">
        <v>79</v>
      </c>
      <c r="F837" t="s">
        <v>110</v>
      </c>
      <c r="G837">
        <v>150</v>
      </c>
      <c r="H837" t="s">
        <v>20</v>
      </c>
      <c r="I837">
        <v>4</v>
      </c>
      <c r="J837" s="3" t="s">
        <v>24</v>
      </c>
      <c r="K837">
        <v>5</v>
      </c>
      <c r="L837">
        <v>1</v>
      </c>
      <c r="M837" s="3" t="str">
        <f>VLOOKUP(J837,[1]Species!$A$2:$K$183,3,FALSE)</f>
        <v>Thalassoma_bifasciatum</v>
      </c>
      <c r="N837" t="str">
        <f>VLOOKUP(J837,[1]Species!$A$2:$K$183,2,FALSE)</f>
        <v>wrasse</v>
      </c>
      <c r="O837" t="str">
        <f>VLOOKUP(J837,[1]Species!$A$2:$K$183,5,FALSE)</f>
        <v>Labridae</v>
      </c>
      <c r="P837" t="str">
        <f>VLOOKUP(J837,[1]Species!$A$2:$D$183,4,FALSE)</f>
        <v>Omnivore</v>
      </c>
      <c r="Q837">
        <f>VLOOKUP(J837,[1]Species!$A$2:$F$183,6,FALSE)</f>
        <v>1.0999999999999999E-2</v>
      </c>
      <c r="R837">
        <f>VLOOKUP(J837,[1]Species!$A$2:$G$174,7, FALSE)</f>
        <v>2.97</v>
      </c>
      <c r="S837">
        <f t="shared" si="26"/>
        <v>1.3101879415379092</v>
      </c>
      <c r="T837">
        <f t="shared" si="27"/>
        <v>1.6666666666666666E-2</v>
      </c>
    </row>
    <row r="838" spans="1:20" x14ac:dyDescent="0.2">
      <c r="A838" s="7">
        <v>45153</v>
      </c>
      <c r="B838">
        <v>2023</v>
      </c>
      <c r="C838" s="2" t="s">
        <v>96</v>
      </c>
      <c r="D838">
        <v>15</v>
      </c>
      <c r="E838" t="s">
        <v>79</v>
      </c>
      <c r="F838" t="s">
        <v>110</v>
      </c>
      <c r="G838">
        <v>150</v>
      </c>
      <c r="H838" t="s">
        <v>20</v>
      </c>
      <c r="I838">
        <v>4</v>
      </c>
      <c r="J838" s="3" t="s">
        <v>83</v>
      </c>
      <c r="K838">
        <v>5</v>
      </c>
      <c r="L838">
        <v>20</v>
      </c>
      <c r="M838" s="3" t="str">
        <f>VLOOKUP(J838,[1]Species!$A$2:$K$183,3,FALSE)</f>
        <v>Gramma_melacara</v>
      </c>
      <c r="N838" t="str">
        <f>VLOOKUP(J838,[1]Species!$A$2:$K$183,2,FALSE)</f>
        <v>basslet</v>
      </c>
      <c r="O838" t="str">
        <f>VLOOKUP(J838,[1]Species!$A$2:$K$183,5,FALSE)</f>
        <v>Grammatidae</v>
      </c>
      <c r="P838" t="str">
        <f>VLOOKUP(J838,[1]Species!$A$2:$D$183,4,FALSE)</f>
        <v>Omnivore</v>
      </c>
      <c r="Q838">
        <f>VLOOKUP(J838,[1]Species!$A$2:$F$183,6,FALSE)</f>
        <v>3.8899999999999998E-3</v>
      </c>
      <c r="R838">
        <f>VLOOKUP(J838,[1]Species!$A$2:$G$174,7, FALSE)</f>
        <v>3.12</v>
      </c>
      <c r="S838">
        <f t="shared" si="26"/>
        <v>11.796848729653826</v>
      </c>
      <c r="T838">
        <f t="shared" si="27"/>
        <v>0.33333333333333331</v>
      </c>
    </row>
    <row r="839" spans="1:20" x14ac:dyDescent="0.2">
      <c r="A839" s="7">
        <v>45153</v>
      </c>
      <c r="B839">
        <v>2023</v>
      </c>
      <c r="C839" s="2" t="s">
        <v>96</v>
      </c>
      <c r="D839">
        <v>15</v>
      </c>
      <c r="E839" t="s">
        <v>79</v>
      </c>
      <c r="F839" t="s">
        <v>110</v>
      </c>
      <c r="G839">
        <v>150</v>
      </c>
      <c r="H839" t="s">
        <v>20</v>
      </c>
      <c r="I839">
        <v>4</v>
      </c>
      <c r="J839" s="3" t="s">
        <v>83</v>
      </c>
      <c r="K839">
        <v>10</v>
      </c>
      <c r="L839">
        <v>20</v>
      </c>
      <c r="M839" s="3" t="str">
        <f>VLOOKUP(J839,[1]Species!$A$2:$K$183,3,FALSE)</f>
        <v>Gramma_melacara</v>
      </c>
      <c r="N839" t="str">
        <f>VLOOKUP(J839,[1]Species!$A$2:$K$183,2,FALSE)</f>
        <v>basslet</v>
      </c>
      <c r="O839" t="str">
        <f>VLOOKUP(J839,[1]Species!$A$2:$K$183,5,FALSE)</f>
        <v>Grammatidae</v>
      </c>
      <c r="P839" t="str">
        <f>VLOOKUP(J839,[1]Species!$A$2:$D$183,4,FALSE)</f>
        <v>Omnivore</v>
      </c>
      <c r="Q839">
        <f>VLOOKUP(J839,[1]Species!$A$2:$F$183,6,FALSE)</f>
        <v>3.8899999999999998E-3</v>
      </c>
      <c r="R839">
        <f>VLOOKUP(J839,[1]Species!$A$2:$G$174,7, FALSE)</f>
        <v>3.12</v>
      </c>
      <c r="S839">
        <f t="shared" si="26"/>
        <v>102.56037425968861</v>
      </c>
      <c r="T839">
        <f t="shared" si="27"/>
        <v>0.33333333333333331</v>
      </c>
    </row>
    <row r="840" spans="1:20" x14ac:dyDescent="0.2">
      <c r="A840" s="7">
        <v>45153</v>
      </c>
      <c r="B840">
        <v>2023</v>
      </c>
      <c r="C840" s="2" t="s">
        <v>96</v>
      </c>
      <c r="D840">
        <v>15</v>
      </c>
      <c r="E840" t="s">
        <v>79</v>
      </c>
      <c r="F840" t="s">
        <v>110</v>
      </c>
      <c r="G840">
        <v>150</v>
      </c>
      <c r="H840" t="s">
        <v>20</v>
      </c>
      <c r="I840">
        <v>4</v>
      </c>
      <c r="J840" s="3" t="s">
        <v>22</v>
      </c>
      <c r="K840">
        <v>5</v>
      </c>
      <c r="L840">
        <v>1</v>
      </c>
      <c r="M840" s="3" t="str">
        <f>VLOOKUP(J840,[1]Species!$A$2:$K$183,3,FALSE)</f>
        <v>Centropyge_argi</v>
      </c>
      <c r="N840" t="str">
        <f>VLOOKUP(J840,[1]Species!$A$2:$K$183,2,FALSE)</f>
        <v>angelfish</v>
      </c>
      <c r="O840" t="str">
        <f>VLOOKUP(J840,[1]Species!$A$2:$K$183,5,FALSE)</f>
        <v>Pomacanthidae</v>
      </c>
      <c r="P840" t="str">
        <f>VLOOKUP(J840,[1]Species!$A$2:$D$183,4,FALSE)</f>
        <v>Herbivore</v>
      </c>
      <c r="Q840">
        <f>VLOOKUP(J840,[1]Species!$A$2:$F$183,6,FALSE)</f>
        <v>3.3110000000000001E-2</v>
      </c>
      <c r="R840">
        <f>VLOOKUP(J840,[1]Species!$A$2:$G$174,7, FALSE)</f>
        <v>2.88</v>
      </c>
      <c r="S840">
        <f t="shared" si="26"/>
        <v>3.4118724985279236</v>
      </c>
      <c r="T840">
        <f t="shared" si="27"/>
        <v>1.6666666666666666E-2</v>
      </c>
    </row>
    <row r="841" spans="1:20" x14ac:dyDescent="0.2">
      <c r="A841" s="7">
        <v>45153</v>
      </c>
      <c r="B841">
        <v>2023</v>
      </c>
      <c r="C841" s="2" t="s">
        <v>96</v>
      </c>
      <c r="D841">
        <v>15</v>
      </c>
      <c r="E841" t="s">
        <v>79</v>
      </c>
      <c r="F841" t="s">
        <v>110</v>
      </c>
      <c r="G841">
        <v>150</v>
      </c>
      <c r="H841" t="s">
        <v>20</v>
      </c>
      <c r="I841">
        <v>4</v>
      </c>
      <c r="J841" s="3" t="s">
        <v>36</v>
      </c>
      <c r="K841">
        <v>30</v>
      </c>
      <c r="L841">
        <v>25</v>
      </c>
      <c r="M841" s="3" t="str">
        <f>VLOOKUP(J841,[1]Species!$A$2:$K$183,3,FALSE)</f>
        <v>Canthidermis_sufflamen</v>
      </c>
      <c r="N841" t="str">
        <f>VLOOKUP(J841,[1]Species!$A$2:$K$183,2,FALSE)</f>
        <v>triggerfish</v>
      </c>
      <c r="O841" t="str">
        <f>VLOOKUP(J841,[1]Species!$A$2:$K$183,5,FALSE)</f>
        <v>Balistidae</v>
      </c>
      <c r="P841" t="str">
        <f>VLOOKUP(J841,[1]Species!$A$2:$D$183,4,FALSE)</f>
        <v>Planktivore</v>
      </c>
      <c r="Q841">
        <f>VLOOKUP(J841,[1]Species!$A$2:$F$183,6,FALSE)</f>
        <v>4.2700000000000002E-2</v>
      </c>
      <c r="R841">
        <f>VLOOKUP(J841,[1]Species!$A$2:$G$174,7, FALSE)</f>
        <v>2.84</v>
      </c>
      <c r="S841">
        <f t="shared" si="26"/>
        <v>16726.005956124514</v>
      </c>
      <c r="T841">
        <f t="shared" si="27"/>
        <v>0.41666666666666669</v>
      </c>
    </row>
    <row r="842" spans="1:20" x14ac:dyDescent="0.2">
      <c r="A842" s="7">
        <v>45154</v>
      </c>
      <c r="B842">
        <v>2023</v>
      </c>
      <c r="C842" s="2" t="s">
        <v>96</v>
      </c>
      <c r="D842">
        <v>16</v>
      </c>
      <c r="E842" t="s">
        <v>100</v>
      </c>
      <c r="F842" t="s">
        <v>111</v>
      </c>
      <c r="G842">
        <v>150</v>
      </c>
      <c r="H842" t="s">
        <v>20</v>
      </c>
      <c r="I842">
        <v>1</v>
      </c>
      <c r="J842" s="3" t="s">
        <v>56</v>
      </c>
      <c r="K842">
        <v>5</v>
      </c>
      <c r="L842">
        <v>17</v>
      </c>
      <c r="M842" s="3" t="str">
        <f>VLOOKUP(J842,[1]Species!$A$2:$K$183,3,FALSE)</f>
        <v>Gramma_loreto</v>
      </c>
      <c r="N842" t="str">
        <f>VLOOKUP(J842,[1]Species!$A$2:$K$183,2,FALSE)</f>
        <v>basslet</v>
      </c>
      <c r="O842" t="str">
        <f>VLOOKUP(J842,[1]Species!$A$2:$K$183,5,FALSE)</f>
        <v>Grammatidae</v>
      </c>
      <c r="P842" t="str">
        <f>VLOOKUP(J842,[1]Species!$A$2:$D$183,4,FALSE)</f>
        <v>Omnivore</v>
      </c>
      <c r="Q842">
        <f>VLOOKUP(J842,[1]Species!$A$2:$F$183,6,FALSE)</f>
        <v>1.1220000000000001E-2</v>
      </c>
      <c r="R842">
        <f>VLOOKUP(J842,[1]Species!$A$2:$G$174,7, FALSE)</f>
        <v>3.04</v>
      </c>
      <c r="S842">
        <f t="shared" si="26"/>
        <v>25.427905659602995</v>
      </c>
      <c r="T842">
        <f t="shared" si="27"/>
        <v>0.28333333333333333</v>
      </c>
    </row>
    <row r="843" spans="1:20" x14ac:dyDescent="0.2">
      <c r="A843" s="7">
        <v>45155</v>
      </c>
      <c r="B843">
        <v>2023</v>
      </c>
      <c r="C843" s="2" t="s">
        <v>96</v>
      </c>
      <c r="D843">
        <v>17</v>
      </c>
      <c r="E843" t="s">
        <v>100</v>
      </c>
      <c r="F843" t="s">
        <v>111</v>
      </c>
      <c r="G843">
        <v>150</v>
      </c>
      <c r="H843" t="s">
        <v>20</v>
      </c>
      <c r="I843">
        <v>1</v>
      </c>
      <c r="J843" s="3" t="s">
        <v>56</v>
      </c>
      <c r="K843">
        <v>10</v>
      </c>
      <c r="L843">
        <v>1</v>
      </c>
      <c r="M843" s="3" t="str">
        <f>VLOOKUP(J843,[1]Species!$A$2:$K$183,3,FALSE)</f>
        <v>Gramma_loreto</v>
      </c>
      <c r="N843" t="str">
        <f>VLOOKUP(J843,[1]Species!$A$2:$K$183,2,FALSE)</f>
        <v>basslet</v>
      </c>
      <c r="O843" t="str">
        <f>VLOOKUP(J843,[1]Species!$A$2:$K$183,5,FALSE)</f>
        <v>Grammatidae</v>
      </c>
      <c r="P843" t="str">
        <f>VLOOKUP(J843,[1]Species!$A$2:$D$183,4,FALSE)</f>
        <v>Omnivore</v>
      </c>
      <c r="Q843">
        <f>VLOOKUP(J843,[1]Species!$A$2:$F$183,6,FALSE)</f>
        <v>1.1220000000000001E-2</v>
      </c>
      <c r="R843">
        <f>VLOOKUP(J843,[1]Species!$A$2:$G$174,7, FALSE)</f>
        <v>3.04</v>
      </c>
      <c r="S843">
        <f t="shared" si="26"/>
        <v>12.302485360726552</v>
      </c>
      <c r="T843">
        <f t="shared" si="27"/>
        <v>1.6666666666666666E-2</v>
      </c>
    </row>
    <row r="844" spans="1:20" x14ac:dyDescent="0.2">
      <c r="A844" s="7">
        <v>45155</v>
      </c>
      <c r="B844">
        <v>2023</v>
      </c>
      <c r="C844" s="2" t="s">
        <v>96</v>
      </c>
      <c r="D844">
        <v>17</v>
      </c>
      <c r="E844" t="s">
        <v>100</v>
      </c>
      <c r="F844" t="s">
        <v>111</v>
      </c>
      <c r="G844">
        <v>150</v>
      </c>
      <c r="H844" t="s">
        <v>20</v>
      </c>
      <c r="I844">
        <v>1</v>
      </c>
      <c r="J844" s="3" t="s">
        <v>25</v>
      </c>
      <c r="K844">
        <v>5</v>
      </c>
      <c r="L844">
        <v>14</v>
      </c>
      <c r="M844" s="3" t="str">
        <f>VLOOKUP(J844,[1]Species!$A$2:$K$183,3,FALSE)</f>
        <v>Chromis_cyanea</v>
      </c>
      <c r="N844" t="str">
        <f>VLOOKUP(J844,[1]Species!$A$2:$K$183,2,FALSE)</f>
        <v>chromis</v>
      </c>
      <c r="O844" t="str">
        <f>VLOOKUP(J844,[1]Species!$A$2:$K$183,5,FALSE)</f>
        <v>Pomacentridae</v>
      </c>
      <c r="P844" t="str">
        <f>VLOOKUP(J844,[1]Species!$A$2:$D$183,4,FALSE)</f>
        <v>Planktivore</v>
      </c>
      <c r="Q844">
        <f>VLOOKUP(J844,[1]Species!$A$2:$F$183,6,FALSE)</f>
        <v>1.4789999999999999E-2</v>
      </c>
      <c r="R844">
        <f>VLOOKUP(J844,[1]Species!$A$2:$G$174,7, FALSE)</f>
        <v>2.99</v>
      </c>
      <c r="S844">
        <f t="shared" si="26"/>
        <v>25.469271480354688</v>
      </c>
      <c r="T844">
        <f t="shared" si="27"/>
        <v>0.23333333333333334</v>
      </c>
    </row>
    <row r="845" spans="1:20" x14ac:dyDescent="0.2">
      <c r="A845" s="7">
        <v>45155</v>
      </c>
      <c r="B845">
        <v>2023</v>
      </c>
      <c r="C845" s="2" t="s">
        <v>96</v>
      </c>
      <c r="D845">
        <v>17</v>
      </c>
      <c r="E845" t="s">
        <v>100</v>
      </c>
      <c r="F845" t="s">
        <v>111</v>
      </c>
      <c r="G845">
        <v>150</v>
      </c>
      <c r="H845" t="s">
        <v>20</v>
      </c>
      <c r="I845">
        <v>1</v>
      </c>
      <c r="J845" s="3" t="s">
        <v>25</v>
      </c>
      <c r="K845">
        <v>10</v>
      </c>
      <c r="L845">
        <v>20</v>
      </c>
      <c r="M845" s="3" t="str">
        <f>VLOOKUP(J845,[1]Species!$A$2:$K$183,3,FALSE)</f>
        <v>Chromis_cyanea</v>
      </c>
      <c r="N845" t="str">
        <f>VLOOKUP(J845,[1]Species!$A$2:$K$183,2,FALSE)</f>
        <v>chromis</v>
      </c>
      <c r="O845" t="str">
        <f>VLOOKUP(J845,[1]Species!$A$2:$K$183,5,FALSE)</f>
        <v>Pomacentridae</v>
      </c>
      <c r="P845" t="str">
        <f>VLOOKUP(J845,[1]Species!$A$2:$D$183,4,FALSE)</f>
        <v>Planktivore</v>
      </c>
      <c r="Q845">
        <f>VLOOKUP(J845,[1]Species!$A$2:$F$183,6,FALSE)</f>
        <v>1.4789999999999999E-2</v>
      </c>
      <c r="R845">
        <f>VLOOKUP(J845,[1]Species!$A$2:$G$174,7, FALSE)</f>
        <v>2.99</v>
      </c>
      <c r="S845">
        <f t="shared" si="26"/>
        <v>289.06676995872897</v>
      </c>
      <c r="T845">
        <f t="shared" si="27"/>
        <v>0.33333333333333331</v>
      </c>
    </row>
    <row r="846" spans="1:20" x14ac:dyDescent="0.2">
      <c r="A846" s="7">
        <v>45155</v>
      </c>
      <c r="B846">
        <v>2023</v>
      </c>
      <c r="C846" s="2" t="s">
        <v>96</v>
      </c>
      <c r="D846">
        <v>17</v>
      </c>
      <c r="E846" t="s">
        <v>100</v>
      </c>
      <c r="F846" t="s">
        <v>111</v>
      </c>
      <c r="G846">
        <v>150</v>
      </c>
      <c r="H846" t="s">
        <v>20</v>
      </c>
      <c r="I846">
        <v>1</v>
      </c>
      <c r="J846" s="3" t="s">
        <v>21</v>
      </c>
      <c r="K846">
        <v>5</v>
      </c>
      <c r="L846">
        <v>23</v>
      </c>
      <c r="M846" s="3" t="str">
        <f>VLOOKUP(J846,[1]Species!$A$2:$K$183,3,FALSE)</f>
        <v>Stegastes_partitus</v>
      </c>
      <c r="N846" t="str">
        <f>VLOOKUP(J846,[1]Species!$A$2:$K$183,2,FALSE)</f>
        <v>damselfish</v>
      </c>
      <c r="O846" t="str">
        <f>VLOOKUP(J846,[1]Species!$A$2:$K$183,5,FALSE)</f>
        <v>Pomacentridae</v>
      </c>
      <c r="P846" t="str">
        <f>VLOOKUP(J846,[1]Species!$A$2:$D$183,4,FALSE)</f>
        <v>Omnivore</v>
      </c>
      <c r="Q846">
        <f>VLOOKUP(J846,[1]Species!$A$2:$F$183,6,FALSE)</f>
        <v>1.4789999999999999E-2</v>
      </c>
      <c r="R846">
        <f>VLOOKUP(J846,[1]Species!$A$2:$G$174,7, FALSE)</f>
        <v>3.01</v>
      </c>
      <c r="S846">
        <f t="shared" si="26"/>
        <v>43.211139901425732</v>
      </c>
      <c r="T846">
        <f t="shared" si="27"/>
        <v>0.38333333333333336</v>
      </c>
    </row>
    <row r="847" spans="1:20" x14ac:dyDescent="0.2">
      <c r="A847" s="7">
        <v>45155</v>
      </c>
      <c r="B847">
        <v>2023</v>
      </c>
      <c r="C847" s="2" t="s">
        <v>96</v>
      </c>
      <c r="D847">
        <v>17</v>
      </c>
      <c r="E847" t="s">
        <v>100</v>
      </c>
      <c r="F847" t="s">
        <v>111</v>
      </c>
      <c r="G847">
        <v>150</v>
      </c>
      <c r="H847" t="s">
        <v>20</v>
      </c>
      <c r="I847">
        <v>1</v>
      </c>
      <c r="J847" s="3" t="s">
        <v>21</v>
      </c>
      <c r="K847">
        <v>10</v>
      </c>
      <c r="L847">
        <v>9</v>
      </c>
      <c r="M847" s="3" t="str">
        <f>VLOOKUP(J847,[1]Species!$A$2:$K$183,3,FALSE)</f>
        <v>Stegastes_partitus</v>
      </c>
      <c r="N847" t="str">
        <f>VLOOKUP(J847,[1]Species!$A$2:$K$183,2,FALSE)</f>
        <v>damselfish</v>
      </c>
      <c r="O847" t="str">
        <f>VLOOKUP(J847,[1]Species!$A$2:$K$183,5,FALSE)</f>
        <v>Pomacentridae</v>
      </c>
      <c r="P847" t="str">
        <f>VLOOKUP(J847,[1]Species!$A$2:$D$183,4,FALSE)</f>
        <v>Omnivore</v>
      </c>
      <c r="Q847">
        <f>VLOOKUP(J847,[1]Species!$A$2:$F$183,6,FALSE)</f>
        <v>1.4789999999999999E-2</v>
      </c>
      <c r="R847">
        <f>VLOOKUP(J847,[1]Species!$A$2:$G$174,7, FALSE)</f>
        <v>3.01</v>
      </c>
      <c r="S847">
        <f t="shared" si="26"/>
        <v>136.21053020249124</v>
      </c>
      <c r="T847">
        <f t="shared" si="27"/>
        <v>0.15</v>
      </c>
    </row>
    <row r="848" spans="1:20" x14ac:dyDescent="0.2">
      <c r="A848" s="7">
        <v>45155</v>
      </c>
      <c r="B848">
        <v>2023</v>
      </c>
      <c r="C848" s="2" t="s">
        <v>96</v>
      </c>
      <c r="D848">
        <v>17</v>
      </c>
      <c r="E848" t="s">
        <v>100</v>
      </c>
      <c r="F848" t="s">
        <v>111</v>
      </c>
      <c r="G848">
        <v>150</v>
      </c>
      <c r="H848" t="s">
        <v>20</v>
      </c>
      <c r="I848">
        <v>1</v>
      </c>
      <c r="J848" s="3" t="s">
        <v>101</v>
      </c>
      <c r="K848">
        <v>10</v>
      </c>
      <c r="L848">
        <v>1</v>
      </c>
      <c r="M848" s="3" t="str">
        <f>VLOOKUP(J848,[1]Species!$A$2:$K$183,3,FALSE)</f>
        <v>Sargocentron_vexillarium</v>
      </c>
      <c r="N848" t="str">
        <f>VLOOKUP(J848,[1]Species!$A$2:$K$183,2,FALSE)</f>
        <v>squirrelfish</v>
      </c>
      <c r="O848" t="str">
        <f>VLOOKUP(J848,[1]Species!$A$2:$K$183,5,FALSE)</f>
        <v>Holocentridae</v>
      </c>
      <c r="P848" t="str">
        <f>VLOOKUP(J848,[1]Species!$A$2:$D$183,4,FALSE)</f>
        <v>Invertivore</v>
      </c>
      <c r="Q848">
        <f>VLOOKUP(J848,[1]Species!$A$2:$F$183,6,FALSE)</f>
        <v>1.349E-2</v>
      </c>
      <c r="R848">
        <f>VLOOKUP(J848,[1]Species!$A$2:$G$174,7, FALSE)</f>
        <v>2.97</v>
      </c>
      <c r="S848">
        <f t="shared" si="26"/>
        <v>12.589600517751421</v>
      </c>
      <c r="T848">
        <f t="shared" si="27"/>
        <v>1.6666666666666666E-2</v>
      </c>
    </row>
    <row r="849" spans="1:20" x14ac:dyDescent="0.2">
      <c r="A849" s="7">
        <v>45155</v>
      </c>
      <c r="B849">
        <v>2023</v>
      </c>
      <c r="C849" s="2" t="s">
        <v>96</v>
      </c>
      <c r="D849">
        <v>17</v>
      </c>
      <c r="E849" t="s">
        <v>100</v>
      </c>
      <c r="F849" t="s">
        <v>111</v>
      </c>
      <c r="G849">
        <v>150</v>
      </c>
      <c r="H849" t="s">
        <v>20</v>
      </c>
      <c r="I849">
        <v>1</v>
      </c>
      <c r="J849" s="3" t="s">
        <v>42</v>
      </c>
      <c r="K849">
        <v>5</v>
      </c>
      <c r="L849">
        <v>40</v>
      </c>
      <c r="M849" s="3" t="str">
        <f>VLOOKUP(J849,[1]Species!$A$2:$K$183,3,FALSE)</f>
        <v>Chromis_insolata</v>
      </c>
      <c r="N849" t="str">
        <f>VLOOKUP(J849,[1]Species!$A$2:$K$183,2,FALSE)</f>
        <v>damselfish</v>
      </c>
      <c r="O849" t="str">
        <f>VLOOKUP(J849,[1]Species!$A$2:$K$183,5,FALSE)</f>
        <v>Pomacentridae</v>
      </c>
      <c r="P849" t="str">
        <f>VLOOKUP(J849,[1]Species!$A$2:$D$183,4,FALSE)</f>
        <v>Planktivore</v>
      </c>
      <c r="Q849">
        <f>VLOOKUP(J849,[1]Species!$A$2:$F$183,6,FALSE)</f>
        <v>1.259E-2</v>
      </c>
      <c r="R849">
        <f>VLOOKUP(J849,[1]Species!$A$2:$G$174,7, FALSE)</f>
        <v>3.03</v>
      </c>
      <c r="S849">
        <f t="shared" si="26"/>
        <v>66.063995290934741</v>
      </c>
      <c r="T849">
        <f t="shared" si="27"/>
        <v>0.66666666666666663</v>
      </c>
    </row>
    <row r="850" spans="1:20" x14ac:dyDescent="0.2">
      <c r="A850" s="7">
        <v>45155</v>
      </c>
      <c r="B850">
        <v>2023</v>
      </c>
      <c r="C850" s="2" t="s">
        <v>96</v>
      </c>
      <c r="D850">
        <v>17</v>
      </c>
      <c r="E850" t="s">
        <v>100</v>
      </c>
      <c r="F850" t="s">
        <v>111</v>
      </c>
      <c r="G850">
        <v>150</v>
      </c>
      <c r="H850" t="s">
        <v>20</v>
      </c>
      <c r="I850">
        <v>1</v>
      </c>
      <c r="J850" s="3" t="s">
        <v>42</v>
      </c>
      <c r="K850">
        <v>10</v>
      </c>
      <c r="L850">
        <v>15</v>
      </c>
      <c r="M850" s="3" t="str">
        <f>VLOOKUP(J850,[1]Species!$A$2:$K$183,3,FALSE)</f>
        <v>Chromis_insolata</v>
      </c>
      <c r="N850" t="str">
        <f>VLOOKUP(J850,[1]Species!$A$2:$K$183,2,FALSE)</f>
        <v>damselfish</v>
      </c>
      <c r="O850" t="str">
        <f>VLOOKUP(J850,[1]Species!$A$2:$K$183,5,FALSE)</f>
        <v>Pomacentridae</v>
      </c>
      <c r="P850" t="str">
        <f>VLOOKUP(J850,[1]Species!$A$2:$D$183,4,FALSE)</f>
        <v>Planktivore</v>
      </c>
      <c r="Q850">
        <f>VLOOKUP(J850,[1]Species!$A$2:$F$183,6,FALSE)</f>
        <v>1.259E-2</v>
      </c>
      <c r="R850">
        <f>VLOOKUP(J850,[1]Species!$A$2:$G$174,7, FALSE)</f>
        <v>3.03</v>
      </c>
      <c r="S850">
        <f t="shared" si="26"/>
        <v>202.35642079412207</v>
      </c>
      <c r="T850">
        <f t="shared" si="27"/>
        <v>0.25</v>
      </c>
    </row>
    <row r="851" spans="1:20" x14ac:dyDescent="0.2">
      <c r="A851" s="7">
        <v>45155</v>
      </c>
      <c r="B851">
        <v>2023</v>
      </c>
      <c r="C851" s="2" t="s">
        <v>96</v>
      </c>
      <c r="D851">
        <v>17</v>
      </c>
      <c r="E851" t="s">
        <v>100</v>
      </c>
      <c r="F851" t="s">
        <v>111</v>
      </c>
      <c r="G851">
        <v>150</v>
      </c>
      <c r="H851" t="s">
        <v>20</v>
      </c>
      <c r="I851">
        <v>1</v>
      </c>
      <c r="J851" s="3" t="s">
        <v>24</v>
      </c>
      <c r="K851">
        <v>5</v>
      </c>
      <c r="L851">
        <v>2</v>
      </c>
      <c r="M851" s="3" t="str">
        <f>VLOOKUP(J851,[1]Species!$A$2:$K$183,3,FALSE)</f>
        <v>Thalassoma_bifasciatum</v>
      </c>
      <c r="N851" t="str">
        <f>VLOOKUP(J851,[1]Species!$A$2:$K$183,2,FALSE)</f>
        <v>wrasse</v>
      </c>
      <c r="O851" t="str">
        <f>VLOOKUP(J851,[1]Species!$A$2:$K$183,5,FALSE)</f>
        <v>Labridae</v>
      </c>
      <c r="P851" t="str">
        <f>VLOOKUP(J851,[1]Species!$A$2:$D$183,4,FALSE)</f>
        <v>Omnivore</v>
      </c>
      <c r="Q851">
        <f>VLOOKUP(J851,[1]Species!$A$2:$F$183,6,FALSE)</f>
        <v>1.0999999999999999E-2</v>
      </c>
      <c r="R851">
        <f>VLOOKUP(J851,[1]Species!$A$2:$G$174,7, FALSE)</f>
        <v>2.97</v>
      </c>
      <c r="S851">
        <f t="shared" si="26"/>
        <v>2.6203758830758184</v>
      </c>
      <c r="T851">
        <f t="shared" si="27"/>
        <v>3.3333333333333333E-2</v>
      </c>
    </row>
    <row r="852" spans="1:20" x14ac:dyDescent="0.2">
      <c r="A852" s="7">
        <v>45155</v>
      </c>
      <c r="B852">
        <v>2023</v>
      </c>
      <c r="C852" s="2" t="s">
        <v>96</v>
      </c>
      <c r="D852">
        <v>17</v>
      </c>
      <c r="E852" t="s">
        <v>100</v>
      </c>
      <c r="F852" t="s">
        <v>111</v>
      </c>
      <c r="G852">
        <v>150</v>
      </c>
      <c r="H852" t="s">
        <v>20</v>
      </c>
      <c r="I852">
        <v>1</v>
      </c>
      <c r="J852" s="3" t="s">
        <v>24</v>
      </c>
      <c r="K852">
        <v>10</v>
      </c>
      <c r="L852">
        <v>4</v>
      </c>
      <c r="M852" s="3" t="str">
        <f>VLOOKUP(J852,[1]Species!$A$2:$K$183,3,FALSE)</f>
        <v>Thalassoma_bifasciatum</v>
      </c>
      <c r="N852" t="str">
        <f>VLOOKUP(J852,[1]Species!$A$2:$K$183,2,FALSE)</f>
        <v>wrasse</v>
      </c>
      <c r="O852" t="str">
        <f>VLOOKUP(J852,[1]Species!$A$2:$K$183,5,FALSE)</f>
        <v>Labridae</v>
      </c>
      <c r="P852" t="str">
        <f>VLOOKUP(J852,[1]Species!$A$2:$D$183,4,FALSE)</f>
        <v>Omnivore</v>
      </c>
      <c r="Q852">
        <f>VLOOKUP(J852,[1]Species!$A$2:$F$183,6,FALSE)</f>
        <v>1.0999999999999999E-2</v>
      </c>
      <c r="R852">
        <f>VLOOKUP(J852,[1]Species!$A$2:$G$174,7, FALSE)</f>
        <v>2.97</v>
      </c>
      <c r="S852">
        <f t="shared" si="26"/>
        <v>41.063189235067647</v>
      </c>
      <c r="T852">
        <f t="shared" si="27"/>
        <v>6.6666666666666666E-2</v>
      </c>
    </row>
    <row r="853" spans="1:20" x14ac:dyDescent="0.2">
      <c r="A853" s="7">
        <v>45155</v>
      </c>
      <c r="B853">
        <v>2023</v>
      </c>
      <c r="C853" s="2" t="s">
        <v>96</v>
      </c>
      <c r="D853">
        <v>17</v>
      </c>
      <c r="E853" t="s">
        <v>100</v>
      </c>
      <c r="F853" t="s">
        <v>111</v>
      </c>
      <c r="G853">
        <v>150</v>
      </c>
      <c r="H853" t="s">
        <v>20</v>
      </c>
      <c r="I853">
        <v>1</v>
      </c>
      <c r="J853" s="3" t="s">
        <v>32</v>
      </c>
      <c r="K853">
        <v>10</v>
      </c>
      <c r="L853">
        <v>2</v>
      </c>
      <c r="M853" s="3" t="str">
        <f>VLOOKUP(J853,[1]Species!$A$2:$K$183,3,FALSE)</f>
        <v>Sparisoma_aurofrenatum</v>
      </c>
      <c r="N853" t="str">
        <f>VLOOKUP(J853,[1]Species!$A$2:$K$183,2,FALSE)</f>
        <v>parrotfish</v>
      </c>
      <c r="O853" t="str">
        <f>VLOOKUP(J853,[1]Species!$A$2:$K$183,5,FALSE)</f>
        <v>Scaridae</v>
      </c>
      <c r="P853" t="str">
        <f>VLOOKUP(J853,[1]Species!$A$2:$D$183,4,FALSE)</f>
        <v>Herbivore</v>
      </c>
      <c r="Q853">
        <f>VLOOKUP(J853,[1]Species!$A$2:$F$183,6,FALSE)</f>
        <v>1.17E-2</v>
      </c>
      <c r="R853">
        <f>VLOOKUP(J853,[1]Species!$A$2:$G$174,7, FALSE)</f>
        <v>3.15</v>
      </c>
      <c r="S853">
        <f t="shared" si="26"/>
        <v>33.053378544172453</v>
      </c>
      <c r="T853">
        <f t="shared" si="27"/>
        <v>3.3333333333333333E-2</v>
      </c>
    </row>
    <row r="854" spans="1:20" x14ac:dyDescent="0.2">
      <c r="A854" s="7">
        <v>45155</v>
      </c>
      <c r="B854">
        <v>2023</v>
      </c>
      <c r="C854" s="2" t="s">
        <v>96</v>
      </c>
      <c r="D854">
        <v>17</v>
      </c>
      <c r="E854" t="s">
        <v>100</v>
      </c>
      <c r="F854" t="s">
        <v>111</v>
      </c>
      <c r="G854">
        <v>150</v>
      </c>
      <c r="H854" t="s">
        <v>20</v>
      </c>
      <c r="I854">
        <v>1</v>
      </c>
      <c r="J854" s="3" t="s">
        <v>60</v>
      </c>
      <c r="K854">
        <v>20</v>
      </c>
      <c r="L854">
        <v>1</v>
      </c>
      <c r="M854" s="3" t="str">
        <f>VLOOKUP(J854,[1]Species!$A$2:$K$183,3,FALSE)</f>
        <v>Sparisoma_aurofrenatum</v>
      </c>
      <c r="N854" t="str">
        <f>VLOOKUP(J854,[1]Species!$A$2:$K$183,2,FALSE)</f>
        <v>parrotfish</v>
      </c>
      <c r="O854" t="str">
        <f>VLOOKUP(J854,[1]Species!$A$2:$K$183,5,FALSE)</f>
        <v>Scaridae</v>
      </c>
      <c r="P854" t="str">
        <f>VLOOKUP(J854,[1]Species!$A$2:$D$183,4,FALSE)</f>
        <v>Herbivore</v>
      </c>
      <c r="Q854">
        <f>VLOOKUP(J854,[1]Species!$A$2:$F$183,6,FALSE)</f>
        <v>1.17E-2</v>
      </c>
      <c r="R854">
        <f>VLOOKUP(J854,[1]Species!$A$2:$G$174,7, FALSE)</f>
        <v>3.15</v>
      </c>
      <c r="S854">
        <f t="shared" si="26"/>
        <v>146.70007912526424</v>
      </c>
      <c r="T854">
        <f t="shared" si="27"/>
        <v>1.6666666666666666E-2</v>
      </c>
    </row>
    <row r="855" spans="1:20" x14ac:dyDescent="0.2">
      <c r="A855" s="7">
        <v>45155</v>
      </c>
      <c r="B855">
        <v>2023</v>
      </c>
      <c r="C855" s="2" t="s">
        <v>96</v>
      </c>
      <c r="D855">
        <v>17</v>
      </c>
      <c r="E855" t="s">
        <v>100</v>
      </c>
      <c r="F855" t="s">
        <v>111</v>
      </c>
      <c r="G855">
        <v>150</v>
      </c>
      <c r="H855" t="s">
        <v>20</v>
      </c>
      <c r="I855">
        <v>1</v>
      </c>
      <c r="J855" s="3" t="s">
        <v>34</v>
      </c>
      <c r="K855">
        <v>5</v>
      </c>
      <c r="L855">
        <v>2</v>
      </c>
      <c r="M855" s="3" t="str">
        <f>VLOOKUP(J855,[1]Species!$A$2:$K$183,3,FALSE)</f>
        <v>Halochoeres_garnoti</v>
      </c>
      <c r="N855" t="str">
        <f>VLOOKUP(J855,[1]Species!$A$2:$K$183,2,FALSE)</f>
        <v>wrasse</v>
      </c>
      <c r="O855" t="str">
        <f>VLOOKUP(J855,[1]Species!$A$2:$K$183,5,FALSE)</f>
        <v>Labridae</v>
      </c>
      <c r="P855" t="str">
        <f>VLOOKUP(J855,[1]Species!$A$2:$D$183,4,FALSE)</f>
        <v>Invertivore</v>
      </c>
      <c r="Q855">
        <f>VLOOKUP(J855,[1]Species!$A$2:$F$183,6,FALSE)</f>
        <v>0.01</v>
      </c>
      <c r="R855">
        <f>VLOOKUP(J855,[1]Species!$A$2:$G$174,7, FALSE)</f>
        <v>3.14</v>
      </c>
      <c r="S855">
        <f t="shared" si="26"/>
        <v>3.131812904563775</v>
      </c>
      <c r="T855">
        <f t="shared" si="27"/>
        <v>3.3333333333333333E-2</v>
      </c>
    </row>
    <row r="856" spans="1:20" x14ac:dyDescent="0.2">
      <c r="A856" s="7">
        <v>45155</v>
      </c>
      <c r="B856">
        <v>2023</v>
      </c>
      <c r="C856" s="2" t="s">
        <v>96</v>
      </c>
      <c r="D856">
        <v>17</v>
      </c>
      <c r="E856" t="s">
        <v>100</v>
      </c>
      <c r="F856" t="s">
        <v>111</v>
      </c>
      <c r="G856">
        <v>150</v>
      </c>
      <c r="H856" t="s">
        <v>20</v>
      </c>
      <c r="I856">
        <v>1</v>
      </c>
      <c r="J856" s="3" t="s">
        <v>34</v>
      </c>
      <c r="K856">
        <v>10</v>
      </c>
      <c r="L856">
        <v>2</v>
      </c>
      <c r="M856" s="3" t="str">
        <f>VLOOKUP(J856,[1]Species!$A$2:$K$183,3,FALSE)</f>
        <v>Halochoeres_garnoti</v>
      </c>
      <c r="N856" t="str">
        <f>VLOOKUP(J856,[1]Species!$A$2:$K$183,2,FALSE)</f>
        <v>wrasse</v>
      </c>
      <c r="O856" t="str">
        <f>VLOOKUP(J856,[1]Species!$A$2:$K$183,5,FALSE)</f>
        <v>Labridae</v>
      </c>
      <c r="P856" t="str">
        <f>VLOOKUP(J856,[1]Species!$A$2:$D$183,4,FALSE)</f>
        <v>Invertivore</v>
      </c>
      <c r="Q856">
        <f>VLOOKUP(J856,[1]Species!$A$2:$F$183,6,FALSE)</f>
        <v>0.01</v>
      </c>
      <c r="R856">
        <f>VLOOKUP(J856,[1]Species!$A$2:$G$174,7, FALSE)</f>
        <v>3.14</v>
      </c>
      <c r="S856">
        <f t="shared" si="26"/>
        <v>27.607685292057727</v>
      </c>
      <c r="T856">
        <f t="shared" si="27"/>
        <v>3.3333333333333333E-2</v>
      </c>
    </row>
    <row r="857" spans="1:20" x14ac:dyDescent="0.2">
      <c r="A857" s="7">
        <v>45155</v>
      </c>
      <c r="B857">
        <v>2023</v>
      </c>
      <c r="C857" s="2" t="s">
        <v>96</v>
      </c>
      <c r="D857">
        <v>17</v>
      </c>
      <c r="E857" t="s">
        <v>100</v>
      </c>
      <c r="F857" t="s">
        <v>111</v>
      </c>
      <c r="G857">
        <v>150</v>
      </c>
      <c r="H857" t="s">
        <v>20</v>
      </c>
      <c r="I857">
        <v>1</v>
      </c>
      <c r="J857" s="3" t="s">
        <v>63</v>
      </c>
      <c r="K857">
        <v>20</v>
      </c>
      <c r="L857">
        <v>3</v>
      </c>
      <c r="M857" s="3" t="str">
        <f>VLOOKUP(J857,[1]Species!$A$2:$K$183,3,FALSE)</f>
        <v>Cephalopholis_cruentata</v>
      </c>
      <c r="N857" t="str">
        <f>VLOOKUP(J857,[1]Species!$A$2:$K$183,2,FALSE)</f>
        <v>grouper</v>
      </c>
      <c r="O857" t="str">
        <f>VLOOKUP(J857,[1]Species!$A$2:$K$183,5,FALSE)</f>
        <v>Serranidae</v>
      </c>
      <c r="P857" t="str">
        <f>VLOOKUP(J857,[1]Species!$A$2:$D$183,4,FALSE)</f>
        <v>Macrocarnivore</v>
      </c>
      <c r="Q857">
        <f>VLOOKUP(J857,[1]Species!$A$2:$F$183,6,FALSE)</f>
        <v>1.0999999999999999E-2</v>
      </c>
      <c r="R857">
        <f>VLOOKUP(J857,[1]Species!$A$2:$G$174,7, FALSE)</f>
        <v>3.11</v>
      </c>
      <c r="S857">
        <f t="shared" si="26"/>
        <v>367.04323704876924</v>
      </c>
      <c r="T857">
        <f t="shared" si="27"/>
        <v>0.05</v>
      </c>
    </row>
    <row r="858" spans="1:20" x14ac:dyDescent="0.2">
      <c r="A858" s="7">
        <v>45155</v>
      </c>
      <c r="B858">
        <v>2023</v>
      </c>
      <c r="C858" s="2" t="s">
        <v>96</v>
      </c>
      <c r="D858">
        <v>17</v>
      </c>
      <c r="E858" t="s">
        <v>100</v>
      </c>
      <c r="F858" t="s">
        <v>111</v>
      </c>
      <c r="G858">
        <v>150</v>
      </c>
      <c r="H858" t="s">
        <v>20</v>
      </c>
      <c r="I858">
        <v>1</v>
      </c>
      <c r="J858" s="3" t="s">
        <v>57</v>
      </c>
      <c r="K858">
        <v>30</v>
      </c>
      <c r="L858">
        <v>1</v>
      </c>
      <c r="M858" s="3" t="str">
        <f>VLOOKUP(J858,[1]Species!$A$2:$K$183,3,FALSE)</f>
        <v>Pterois_volitans</v>
      </c>
      <c r="N858" t="str">
        <f>VLOOKUP(J858,[1]Species!$A$2:$K$183,2,FALSE)</f>
        <v>scorpionfish</v>
      </c>
      <c r="O858" t="str">
        <f>VLOOKUP(J858,[1]Species!$A$2:$K$183,5,FALSE)</f>
        <v>Scorpaenidae</v>
      </c>
      <c r="P858" t="str">
        <f>VLOOKUP(J858,[1]Species!$A$2:$D$183,4,FALSE)</f>
        <v>Macrocarnivore</v>
      </c>
      <c r="Q858">
        <f>VLOOKUP(J858,[1]Species!$A$2:$F$183,6,FALSE)</f>
        <v>4.8999999999999998E-3</v>
      </c>
      <c r="R858">
        <f>VLOOKUP(J858,[1]Species!$A$2:$G$174,7, FALSE)</f>
        <v>3.26</v>
      </c>
      <c r="S858">
        <f t="shared" si="26"/>
        <v>320.34014691209677</v>
      </c>
      <c r="T858">
        <f t="shared" si="27"/>
        <v>1.6666666666666666E-2</v>
      </c>
    </row>
    <row r="859" spans="1:20" x14ac:dyDescent="0.2">
      <c r="A859" s="7">
        <v>45155</v>
      </c>
      <c r="B859">
        <v>2023</v>
      </c>
      <c r="C859" s="2" t="s">
        <v>96</v>
      </c>
      <c r="D859">
        <v>17</v>
      </c>
      <c r="E859" t="s">
        <v>100</v>
      </c>
      <c r="F859" t="s">
        <v>111</v>
      </c>
      <c r="G859">
        <v>150</v>
      </c>
      <c r="H859" t="s">
        <v>20</v>
      </c>
      <c r="I859">
        <v>1</v>
      </c>
      <c r="J859" s="3" t="s">
        <v>98</v>
      </c>
      <c r="K859">
        <v>30</v>
      </c>
      <c r="L859">
        <v>3</v>
      </c>
      <c r="M859" s="3" t="str">
        <f>VLOOKUP(J859,[1]Species!$A$2:$K$183,3,FALSE)</f>
        <v>Holocentrus_rufus</v>
      </c>
      <c r="N859" t="str">
        <f>VLOOKUP(J859,[1]Species!$A$2:$K$183,2,FALSE)</f>
        <v>squirrelfish</v>
      </c>
      <c r="O859" t="str">
        <f>VLOOKUP(J859,[1]Species!$A$2:$K$183,5,FALSE)</f>
        <v>Holocentridae</v>
      </c>
      <c r="P859" t="str">
        <f>VLOOKUP(J859,[1]Species!$A$2:$D$183,4,FALSE)</f>
        <v>Invertivore</v>
      </c>
      <c r="Q859">
        <f>VLOOKUP(J859,[1]Species!$A$2:$F$183,6,FALSE)</f>
        <v>1.8599999999999998E-2</v>
      </c>
      <c r="R859">
        <f>VLOOKUP(J859,[1]Species!$A$2:$G$174,7, FALSE)</f>
        <v>2.89</v>
      </c>
      <c r="S859">
        <f t="shared" si="26"/>
        <v>1036.3695040893185</v>
      </c>
      <c r="T859">
        <f t="shared" si="27"/>
        <v>0.05</v>
      </c>
    </row>
    <row r="860" spans="1:20" x14ac:dyDescent="0.2">
      <c r="A860" s="7">
        <v>45155</v>
      </c>
      <c r="B860">
        <v>2023</v>
      </c>
      <c r="C860" s="2" t="s">
        <v>96</v>
      </c>
      <c r="D860">
        <v>17</v>
      </c>
      <c r="E860" t="s">
        <v>100</v>
      </c>
      <c r="F860" t="s">
        <v>111</v>
      </c>
      <c r="G860">
        <v>150</v>
      </c>
      <c r="H860" t="s">
        <v>20</v>
      </c>
      <c r="I860">
        <v>1</v>
      </c>
      <c r="J860" s="3" t="s">
        <v>28</v>
      </c>
      <c r="K860">
        <v>40</v>
      </c>
      <c r="L860">
        <v>1</v>
      </c>
      <c r="M860" s="3" t="str">
        <f>VLOOKUP(J860,[1]Species!$A$2:$K$183,3,FALSE)</f>
        <v>Balistes_vetula</v>
      </c>
      <c r="N860" t="str">
        <f>VLOOKUP(J860,[1]Species!$A$2:$K$183,2,FALSE)</f>
        <v>triggerfish</v>
      </c>
      <c r="O860" t="str">
        <f>VLOOKUP(J860,[1]Species!$A$2:$K$183,5,FALSE)</f>
        <v>Balistidae</v>
      </c>
      <c r="P860" t="str">
        <f>VLOOKUP(J860,[1]Species!$A$2:$D$183,4,FALSE)</f>
        <v>Planktivore</v>
      </c>
      <c r="Q860">
        <f>VLOOKUP(J860,[1]Species!$A$2:$F$183,6,FALSE)</f>
        <v>3.9800000000000002E-2</v>
      </c>
      <c r="R860">
        <f>VLOOKUP(J860,[1]Species!$A$2:$G$174,7, FALSE)</f>
        <v>2.88</v>
      </c>
      <c r="S860">
        <f t="shared" si="26"/>
        <v>1636.122612968185</v>
      </c>
      <c r="T860">
        <f t="shared" si="27"/>
        <v>1.6666666666666666E-2</v>
      </c>
    </row>
    <row r="861" spans="1:20" x14ac:dyDescent="0.2">
      <c r="A861" s="7">
        <v>45155</v>
      </c>
      <c r="B861">
        <v>2023</v>
      </c>
      <c r="C861" s="2" t="s">
        <v>96</v>
      </c>
      <c r="D861">
        <v>17</v>
      </c>
      <c r="E861" t="s">
        <v>100</v>
      </c>
      <c r="F861" t="s">
        <v>111</v>
      </c>
      <c r="G861">
        <v>150</v>
      </c>
      <c r="H861" t="s">
        <v>20</v>
      </c>
      <c r="I861">
        <v>1</v>
      </c>
      <c r="J861" s="3" t="s">
        <v>62</v>
      </c>
      <c r="K861">
        <v>10</v>
      </c>
      <c r="L861">
        <v>2</v>
      </c>
      <c r="M861" s="3" t="str">
        <f>VLOOKUP(J861,[1]Species!$A$2:$K$183,3,FALSE)</f>
        <v>Chaetodon_capistratus</v>
      </c>
      <c r="N861" t="str">
        <f>VLOOKUP(J861,[1]Species!$A$2:$K$183,2,FALSE)</f>
        <v>butterflyfish</v>
      </c>
      <c r="O861" t="str">
        <f>VLOOKUP(J861,[1]Species!$A$2:$K$183,5,FALSE)</f>
        <v>Chaetodontidae</v>
      </c>
      <c r="P861" t="str">
        <f>VLOOKUP(J861,[1]Species!$A$2:$D$183,4,FALSE)</f>
        <v>Invertivore</v>
      </c>
      <c r="Q861">
        <f>VLOOKUP(J861,[1]Species!$A$2:$F$183,6,FALSE)</f>
        <v>2.3400000000000001E-2</v>
      </c>
      <c r="R861">
        <f>VLOOKUP(J861,[1]Species!$A$2:$G$174,7, FALSE)</f>
        <v>3.19</v>
      </c>
      <c r="S861">
        <f t="shared" si="26"/>
        <v>72.484617765104176</v>
      </c>
      <c r="T861">
        <f t="shared" si="27"/>
        <v>3.3333333333333333E-2</v>
      </c>
    </row>
    <row r="862" spans="1:20" x14ac:dyDescent="0.2">
      <c r="A862" s="7">
        <v>45155</v>
      </c>
      <c r="B862">
        <v>2023</v>
      </c>
      <c r="C862" s="2" t="s">
        <v>96</v>
      </c>
      <c r="D862">
        <v>17</v>
      </c>
      <c r="E862" t="s">
        <v>100</v>
      </c>
      <c r="F862" t="s">
        <v>111</v>
      </c>
      <c r="G862">
        <v>150</v>
      </c>
      <c r="H862" t="s">
        <v>20</v>
      </c>
      <c r="I862">
        <v>1</v>
      </c>
      <c r="J862" s="3" t="s">
        <v>30</v>
      </c>
      <c r="K862">
        <v>20</v>
      </c>
      <c r="L862">
        <v>2</v>
      </c>
      <c r="M862" s="3" t="str">
        <f>VLOOKUP(J862,[1]Species!$A$2:$K$183,3,FALSE)</f>
        <v>Acanthurus_coeruleus</v>
      </c>
      <c r="N862" t="str">
        <f>VLOOKUP(J862,[1]Species!$A$2:$K$183,2,FALSE)</f>
        <v>surgeonfish</v>
      </c>
      <c r="O862" t="str">
        <f>VLOOKUP(J862,[1]Species!$A$2:$K$183,5,FALSE)</f>
        <v>Acanthuridae</v>
      </c>
      <c r="P862" t="str">
        <f>VLOOKUP(J862,[1]Species!$A$2:$D$183,4,FALSE)</f>
        <v>Omnivore</v>
      </c>
      <c r="Q862">
        <f>VLOOKUP(J862,[1]Species!$A$2:$F$183,6,FALSE)</f>
        <v>3.2399999999999998E-2</v>
      </c>
      <c r="R862">
        <f>VLOOKUP(J862,[1]Species!$A$2:$G$174,7, FALSE)</f>
        <v>2.95</v>
      </c>
      <c r="S862">
        <f t="shared" si="26"/>
        <v>446.28623619757133</v>
      </c>
      <c r="T862">
        <f t="shared" si="27"/>
        <v>3.3333333333333333E-2</v>
      </c>
    </row>
    <row r="863" spans="1:20" x14ac:dyDescent="0.2">
      <c r="A863" s="7">
        <v>45155</v>
      </c>
      <c r="B863">
        <v>2023</v>
      </c>
      <c r="C863" s="2" t="s">
        <v>96</v>
      </c>
      <c r="D863">
        <v>17</v>
      </c>
      <c r="E863" t="s">
        <v>100</v>
      </c>
      <c r="F863" t="s">
        <v>111</v>
      </c>
      <c r="G863">
        <v>150</v>
      </c>
      <c r="H863" t="s">
        <v>20</v>
      </c>
      <c r="I863">
        <v>1</v>
      </c>
      <c r="J863" s="3" t="s">
        <v>49</v>
      </c>
      <c r="K863">
        <v>20</v>
      </c>
      <c r="L863">
        <v>1</v>
      </c>
      <c r="M863" s="3" t="str">
        <f>VLOOKUP(J863,[1]Species!$A$2:$K$183,3,FALSE)</f>
        <v>Holocanthus_tricolor</v>
      </c>
      <c r="N863" t="str">
        <f>VLOOKUP(J863,[1]Species!$A$2:$K$183,2,FALSE)</f>
        <v>angelfish</v>
      </c>
      <c r="O863" t="str">
        <f>VLOOKUP(J863,[1]Species!$A$2:$K$183,5,FALSE)</f>
        <v>Pomacanthidae</v>
      </c>
      <c r="P863" t="str">
        <f>VLOOKUP(J863,[1]Species!$A$2:$D$183,4,FALSE)</f>
        <v>Invertivore</v>
      </c>
      <c r="Q863">
        <f>VLOOKUP(J863,[1]Species!$A$2:$F$183,6,FALSE)</f>
        <v>3.3099999999999997E-2</v>
      </c>
      <c r="R863">
        <f>VLOOKUP(J863,[1]Species!$A$2:$G$174,7, FALSE)</f>
        <v>2.95</v>
      </c>
      <c r="S863">
        <f t="shared" si="26"/>
        <v>227.96411139104339</v>
      </c>
      <c r="T863">
        <f t="shared" si="27"/>
        <v>1.6666666666666666E-2</v>
      </c>
    </row>
    <row r="864" spans="1:20" x14ac:dyDescent="0.2">
      <c r="A864" s="7">
        <v>45155</v>
      </c>
      <c r="B864">
        <v>2023</v>
      </c>
      <c r="C864" s="2" t="s">
        <v>96</v>
      </c>
      <c r="D864">
        <v>17</v>
      </c>
      <c r="E864" t="s">
        <v>100</v>
      </c>
      <c r="F864" t="s">
        <v>111</v>
      </c>
      <c r="G864">
        <v>150</v>
      </c>
      <c r="H864" t="s">
        <v>20</v>
      </c>
      <c r="I864">
        <v>1</v>
      </c>
      <c r="J864" s="3" t="s">
        <v>58</v>
      </c>
      <c r="K864">
        <v>30</v>
      </c>
      <c r="L864">
        <v>1</v>
      </c>
      <c r="M864" s="3" t="str">
        <f>VLOOKUP(J864,[1]Species!$A$2:$K$183,3,FALSE)</f>
        <v>Lutjanus_apodus</v>
      </c>
      <c r="N864" t="str">
        <f>VLOOKUP(J864,[1]Species!$A$2:$K$183,2,FALSE)</f>
        <v>snapper</v>
      </c>
      <c r="O864" t="str">
        <f>VLOOKUP(J864,[1]Species!$A$2:$K$183,5,FALSE)</f>
        <v>Lutjanidae</v>
      </c>
      <c r="P864" t="str">
        <f>VLOOKUP(J864,[1]Species!$A$2:$D$183,4,FALSE)</f>
        <v>Macrocarnivore</v>
      </c>
      <c r="Q864">
        <f>VLOOKUP(J864,[1]Species!$A$2:$F$183,6,FALSE)</f>
        <v>1.8200000000000001E-2</v>
      </c>
      <c r="R864">
        <f>VLOOKUP(J864,[1]Species!$A$2:$G$174,7, FALSE)</f>
        <v>3</v>
      </c>
      <c r="S864">
        <f t="shared" si="26"/>
        <v>491.40000000000003</v>
      </c>
      <c r="T864">
        <f t="shared" si="27"/>
        <v>1.6666666666666666E-2</v>
      </c>
    </row>
    <row r="865" spans="1:20" x14ac:dyDescent="0.2">
      <c r="A865" s="7">
        <v>45155</v>
      </c>
      <c r="B865">
        <v>2023</v>
      </c>
      <c r="C865" s="2" t="s">
        <v>96</v>
      </c>
      <c r="D865">
        <v>17</v>
      </c>
      <c r="E865" t="s">
        <v>100</v>
      </c>
      <c r="F865" t="s">
        <v>111</v>
      </c>
      <c r="G865">
        <v>150</v>
      </c>
      <c r="H865" t="s">
        <v>20</v>
      </c>
      <c r="I865">
        <v>1</v>
      </c>
      <c r="J865" s="3" t="s">
        <v>33</v>
      </c>
      <c r="K865">
        <v>30</v>
      </c>
      <c r="L865">
        <v>1</v>
      </c>
      <c r="M865" s="3" t="str">
        <f>VLOOKUP(J865,[1]Species!$A$2:$K$183,3,FALSE)</f>
        <v>Holocentrus_adscensionis</v>
      </c>
      <c r="N865" t="str">
        <f>VLOOKUP(J865,[1]Species!$A$2:$K$183,2,FALSE)</f>
        <v>squirrelfish</v>
      </c>
      <c r="O865" t="str">
        <f>VLOOKUP(J865,[1]Species!$A$2:$K$183,5,FALSE)</f>
        <v>Holocentridae</v>
      </c>
      <c r="P865" t="str">
        <f>VLOOKUP(J865,[1]Species!$A$2:$D$183,4,FALSE)</f>
        <v>Invertivore</v>
      </c>
      <c r="Q865">
        <f>VLOOKUP(J865,[1]Species!$A$2:$F$183,6,FALSE)</f>
        <v>2.29E-2</v>
      </c>
      <c r="R865">
        <f>VLOOKUP(J865,[1]Species!$A$2:$G$174,7, FALSE)</f>
        <v>2.86</v>
      </c>
      <c r="S865">
        <f t="shared" si="26"/>
        <v>384.06282390749055</v>
      </c>
      <c r="T865">
        <f t="shared" si="27"/>
        <v>1.6666666666666666E-2</v>
      </c>
    </row>
    <row r="866" spans="1:20" x14ac:dyDescent="0.2">
      <c r="A866" s="7">
        <v>45155</v>
      </c>
      <c r="B866">
        <v>2023</v>
      </c>
      <c r="C866" s="2" t="s">
        <v>96</v>
      </c>
      <c r="D866">
        <v>17</v>
      </c>
      <c r="E866" t="s">
        <v>100</v>
      </c>
      <c r="F866" t="s">
        <v>111</v>
      </c>
      <c r="G866">
        <v>150</v>
      </c>
      <c r="H866" t="s">
        <v>20</v>
      </c>
      <c r="I866">
        <v>1</v>
      </c>
      <c r="J866" s="3" t="s">
        <v>82</v>
      </c>
      <c r="K866">
        <v>20</v>
      </c>
      <c r="L866">
        <v>2</v>
      </c>
      <c r="M866" s="3" t="str">
        <f>VLOOKUP(J866,[1]Species!$A$2:$K$183,3,FALSE)</f>
        <v>Hypoplectrus_puella</v>
      </c>
      <c r="N866" t="str">
        <f>VLOOKUP(J866,[1]Species!$A$2:$K$183,2,FALSE)</f>
        <v>seabasses</v>
      </c>
      <c r="O866" t="str">
        <f>VLOOKUP(J866,[1]Species!$A$2:$K$183,5,FALSE)</f>
        <v>Serranidae</v>
      </c>
      <c r="P866" t="str">
        <f>VLOOKUP(J866,[1]Species!$A$2:$D$183,4,FALSE)</f>
        <v>Invertivore</v>
      </c>
      <c r="Q866">
        <f>VLOOKUP(J866,[1]Species!$A$2:$F$183,6,FALSE)</f>
        <v>1.7780000000000001E-2</v>
      </c>
      <c r="R866">
        <f>VLOOKUP(J866,[1]Species!$A$2:$G$174,7, FALSE)</f>
        <v>3.03</v>
      </c>
      <c r="S866">
        <f t="shared" si="26"/>
        <v>311.23085023356873</v>
      </c>
      <c r="T866">
        <f t="shared" si="27"/>
        <v>3.3333333333333333E-2</v>
      </c>
    </row>
    <row r="867" spans="1:20" x14ac:dyDescent="0.2">
      <c r="A867" s="7">
        <v>45155</v>
      </c>
      <c r="B867">
        <v>2023</v>
      </c>
      <c r="C867" s="2" t="s">
        <v>96</v>
      </c>
      <c r="D867">
        <v>17</v>
      </c>
      <c r="E867" t="s">
        <v>100</v>
      </c>
      <c r="F867" t="s">
        <v>111</v>
      </c>
      <c r="G867">
        <v>150</v>
      </c>
      <c r="H867" t="s">
        <v>20</v>
      </c>
      <c r="I867">
        <v>1</v>
      </c>
      <c r="J867" s="3" t="s">
        <v>76</v>
      </c>
      <c r="K867">
        <v>30</v>
      </c>
      <c r="L867">
        <v>1</v>
      </c>
      <c r="M867" s="3" t="str">
        <f>VLOOKUP(J867,[1]Species!$A$2:$K$183,3,FALSE)</f>
        <v>Scarus_taeniopterus</v>
      </c>
      <c r="N867" t="str">
        <f>VLOOKUP(J867,[1]Species!$A$2:$K$183,2,FALSE)</f>
        <v>parrotfish</v>
      </c>
      <c r="O867" t="str">
        <f>VLOOKUP(J867,[1]Species!$A$2:$K$183,5,FALSE)</f>
        <v>Scaridae</v>
      </c>
      <c r="P867" t="str">
        <f>VLOOKUP(J867,[1]Species!$A$2:$D$183,4,FALSE)</f>
        <v>Herbivore</v>
      </c>
      <c r="Q867">
        <f>VLOOKUP(J867,[1]Species!$A$2:$F$183,6,FALSE)</f>
        <v>1.4789999999999999E-2</v>
      </c>
      <c r="R867">
        <f>VLOOKUP(J867,[1]Species!$A$2:$G$174,7, FALSE)</f>
        <v>3.03</v>
      </c>
      <c r="S867">
        <f t="shared" si="26"/>
        <v>442.22732692655779</v>
      </c>
      <c r="T867">
        <f t="shared" si="27"/>
        <v>1.6666666666666666E-2</v>
      </c>
    </row>
    <row r="868" spans="1:20" x14ac:dyDescent="0.2">
      <c r="A868" s="7">
        <v>45155</v>
      </c>
      <c r="B868">
        <v>2023</v>
      </c>
      <c r="C868" s="2" t="s">
        <v>96</v>
      </c>
      <c r="D868">
        <v>17</v>
      </c>
      <c r="E868" t="s">
        <v>100</v>
      </c>
      <c r="F868" t="s">
        <v>111</v>
      </c>
      <c r="G868">
        <v>150</v>
      </c>
      <c r="H868" t="s">
        <v>20</v>
      </c>
      <c r="I868">
        <v>1</v>
      </c>
      <c r="J868" s="3" t="s">
        <v>37</v>
      </c>
      <c r="K868">
        <v>30</v>
      </c>
      <c r="L868">
        <v>5</v>
      </c>
      <c r="M868" s="3" t="str">
        <f>VLOOKUP(J868,[1]Species!$A$2:$K$183,3,FALSE)</f>
        <v>Melichthys_niger</v>
      </c>
      <c r="N868" t="str">
        <f>VLOOKUP(J868,[1]Species!$A$2:$K$183,2,FALSE)</f>
        <v>triggerfish</v>
      </c>
      <c r="O868" t="str">
        <f>VLOOKUP(J868,[1]Species!$A$2:$K$183,5,FALSE)</f>
        <v>Balistidae</v>
      </c>
      <c r="P868" t="str">
        <f>VLOOKUP(J868,[1]Species!$A$2:$D$183,4,FALSE)</f>
        <v>Planktivore</v>
      </c>
      <c r="Q868">
        <f>VLOOKUP(J868,[1]Species!$A$2:$F$183,6,FALSE)</f>
        <v>2.5700000000000001E-2</v>
      </c>
      <c r="R868">
        <f>VLOOKUP(J868,[1]Species!$A$2:$G$174,7, FALSE)</f>
        <v>2.94</v>
      </c>
      <c r="S868">
        <f t="shared" si="26"/>
        <v>2829.0434428488265</v>
      </c>
      <c r="T868">
        <f t="shared" si="27"/>
        <v>8.3333333333333329E-2</v>
      </c>
    </row>
    <row r="869" spans="1:20" x14ac:dyDescent="0.2">
      <c r="A869" s="7">
        <v>45155</v>
      </c>
      <c r="B869">
        <v>2023</v>
      </c>
      <c r="C869" s="2" t="s">
        <v>96</v>
      </c>
      <c r="D869">
        <v>17</v>
      </c>
      <c r="E869" t="s">
        <v>100</v>
      </c>
      <c r="F869" t="s">
        <v>111</v>
      </c>
      <c r="G869">
        <v>150</v>
      </c>
      <c r="H869" t="s">
        <v>20</v>
      </c>
      <c r="I869">
        <v>1</v>
      </c>
      <c r="J869" s="3" t="s">
        <v>36</v>
      </c>
      <c r="K869">
        <v>30</v>
      </c>
      <c r="L869">
        <v>5</v>
      </c>
      <c r="M869" s="3" t="str">
        <f>VLOOKUP(J869,[1]Species!$A$2:$K$183,3,FALSE)</f>
        <v>Canthidermis_sufflamen</v>
      </c>
      <c r="N869" t="str">
        <f>VLOOKUP(J869,[1]Species!$A$2:$K$183,2,FALSE)</f>
        <v>triggerfish</v>
      </c>
      <c r="O869" t="str">
        <f>VLOOKUP(J869,[1]Species!$A$2:$K$183,5,FALSE)</f>
        <v>Balistidae</v>
      </c>
      <c r="P869" t="str">
        <f>VLOOKUP(J869,[1]Species!$A$2:$D$183,4,FALSE)</f>
        <v>Planktivore</v>
      </c>
      <c r="Q869">
        <f>VLOOKUP(J869,[1]Species!$A$2:$F$183,6,FALSE)</f>
        <v>4.2700000000000002E-2</v>
      </c>
      <c r="R869">
        <f>VLOOKUP(J869,[1]Species!$A$2:$G$174,7, FALSE)</f>
        <v>2.84</v>
      </c>
      <c r="S869">
        <f t="shared" si="26"/>
        <v>3345.2011912249027</v>
      </c>
      <c r="T869">
        <f t="shared" si="27"/>
        <v>8.3333333333333329E-2</v>
      </c>
    </row>
    <row r="870" spans="1:20" x14ac:dyDescent="0.2">
      <c r="A870" s="7">
        <v>45155</v>
      </c>
      <c r="B870">
        <v>2023</v>
      </c>
      <c r="C870" s="2" t="s">
        <v>96</v>
      </c>
      <c r="D870">
        <v>17</v>
      </c>
      <c r="E870" t="s">
        <v>100</v>
      </c>
      <c r="F870" t="s">
        <v>111</v>
      </c>
      <c r="G870">
        <v>150</v>
      </c>
      <c r="H870" t="s">
        <v>20</v>
      </c>
      <c r="I870">
        <v>2</v>
      </c>
      <c r="J870" s="3" t="s">
        <v>42</v>
      </c>
      <c r="K870">
        <v>5</v>
      </c>
      <c r="L870">
        <v>45</v>
      </c>
      <c r="M870" s="3" t="str">
        <f>VLOOKUP(J870,[1]Species!$A$2:$K$183,3,FALSE)</f>
        <v>Chromis_insolata</v>
      </c>
      <c r="N870" t="str">
        <f>VLOOKUP(J870,[1]Species!$A$2:$K$183,2,FALSE)</f>
        <v>damselfish</v>
      </c>
      <c r="O870" t="str">
        <f>VLOOKUP(J870,[1]Species!$A$2:$K$183,5,FALSE)</f>
        <v>Pomacentridae</v>
      </c>
      <c r="P870" t="str">
        <f>VLOOKUP(J870,[1]Species!$A$2:$D$183,4,FALSE)</f>
        <v>Planktivore</v>
      </c>
      <c r="Q870">
        <f>VLOOKUP(J870,[1]Species!$A$2:$F$183,6,FALSE)</f>
        <v>1.259E-2</v>
      </c>
      <c r="R870">
        <f>VLOOKUP(J870,[1]Species!$A$2:$G$174,7, FALSE)</f>
        <v>3.03</v>
      </c>
      <c r="S870">
        <f t="shared" si="26"/>
        <v>74.321994702301581</v>
      </c>
      <c r="T870">
        <f t="shared" si="27"/>
        <v>0.75</v>
      </c>
    </row>
    <row r="871" spans="1:20" x14ac:dyDescent="0.2">
      <c r="A871" s="7">
        <v>45155</v>
      </c>
      <c r="B871">
        <v>2023</v>
      </c>
      <c r="C871" s="2" t="s">
        <v>96</v>
      </c>
      <c r="D871">
        <v>17</v>
      </c>
      <c r="E871" t="s">
        <v>100</v>
      </c>
      <c r="F871" t="s">
        <v>111</v>
      </c>
      <c r="G871">
        <v>150</v>
      </c>
      <c r="H871" t="s">
        <v>20</v>
      </c>
      <c r="I871">
        <v>2</v>
      </c>
      <c r="J871" s="3" t="s">
        <v>42</v>
      </c>
      <c r="K871">
        <v>10</v>
      </c>
      <c r="L871">
        <v>20</v>
      </c>
      <c r="M871" s="3" t="str">
        <f>VLOOKUP(J871,[1]Species!$A$2:$K$183,3,FALSE)</f>
        <v>Chromis_insolata</v>
      </c>
      <c r="N871" t="str">
        <f>VLOOKUP(J871,[1]Species!$A$2:$K$183,2,FALSE)</f>
        <v>damselfish</v>
      </c>
      <c r="O871" t="str">
        <f>VLOOKUP(J871,[1]Species!$A$2:$K$183,5,FALSE)</f>
        <v>Pomacentridae</v>
      </c>
      <c r="P871" t="str">
        <f>VLOOKUP(J871,[1]Species!$A$2:$D$183,4,FALSE)</f>
        <v>Planktivore</v>
      </c>
      <c r="Q871">
        <f>VLOOKUP(J871,[1]Species!$A$2:$F$183,6,FALSE)</f>
        <v>1.259E-2</v>
      </c>
      <c r="R871">
        <f>VLOOKUP(J871,[1]Species!$A$2:$G$174,7, FALSE)</f>
        <v>3.03</v>
      </c>
      <c r="S871">
        <f t="shared" si="26"/>
        <v>269.80856105882941</v>
      </c>
      <c r="T871">
        <f t="shared" si="27"/>
        <v>0.33333333333333331</v>
      </c>
    </row>
    <row r="872" spans="1:20" x14ac:dyDescent="0.2">
      <c r="A872" s="7">
        <v>45155</v>
      </c>
      <c r="B872">
        <v>2023</v>
      </c>
      <c r="C872" s="2" t="s">
        <v>96</v>
      </c>
      <c r="D872">
        <v>17</v>
      </c>
      <c r="E872" t="s">
        <v>100</v>
      </c>
      <c r="F872" t="s">
        <v>111</v>
      </c>
      <c r="G872">
        <v>150</v>
      </c>
      <c r="H872" t="s">
        <v>20</v>
      </c>
      <c r="I872">
        <v>2</v>
      </c>
      <c r="J872" s="3" t="s">
        <v>21</v>
      </c>
      <c r="K872">
        <v>5</v>
      </c>
      <c r="L872">
        <v>45</v>
      </c>
      <c r="M872" s="3" t="str">
        <f>VLOOKUP(J872,[1]Species!$A$2:$K$183,3,FALSE)</f>
        <v>Stegastes_partitus</v>
      </c>
      <c r="N872" t="str">
        <f>VLOOKUP(J872,[1]Species!$A$2:$K$183,2,FALSE)</f>
        <v>damselfish</v>
      </c>
      <c r="O872" t="str">
        <f>VLOOKUP(J872,[1]Species!$A$2:$K$183,5,FALSE)</f>
        <v>Pomacentridae</v>
      </c>
      <c r="P872" t="str">
        <f>VLOOKUP(J872,[1]Species!$A$2:$D$183,4,FALSE)</f>
        <v>Omnivore</v>
      </c>
      <c r="Q872">
        <f>VLOOKUP(J872,[1]Species!$A$2:$F$183,6,FALSE)</f>
        <v>1.4789999999999999E-2</v>
      </c>
      <c r="R872">
        <f>VLOOKUP(J872,[1]Species!$A$2:$G$174,7, FALSE)</f>
        <v>3.01</v>
      </c>
      <c r="S872">
        <f t="shared" si="26"/>
        <v>84.543534589745988</v>
      </c>
      <c r="T872">
        <f t="shared" si="27"/>
        <v>0.75</v>
      </c>
    </row>
    <row r="873" spans="1:20" x14ac:dyDescent="0.2">
      <c r="A873" s="7">
        <v>45155</v>
      </c>
      <c r="B873">
        <v>2023</v>
      </c>
      <c r="C873" s="2" t="s">
        <v>96</v>
      </c>
      <c r="D873">
        <v>17</v>
      </c>
      <c r="E873" t="s">
        <v>100</v>
      </c>
      <c r="F873" t="s">
        <v>111</v>
      </c>
      <c r="G873">
        <v>150</v>
      </c>
      <c r="H873" t="s">
        <v>20</v>
      </c>
      <c r="I873">
        <v>2</v>
      </c>
      <c r="J873" s="3" t="s">
        <v>21</v>
      </c>
      <c r="K873">
        <v>10</v>
      </c>
      <c r="L873">
        <v>20</v>
      </c>
      <c r="M873" s="3" t="str">
        <f>VLOOKUP(J873,[1]Species!$A$2:$K$183,3,FALSE)</f>
        <v>Stegastes_partitus</v>
      </c>
      <c r="N873" t="str">
        <f>VLOOKUP(J873,[1]Species!$A$2:$K$183,2,FALSE)</f>
        <v>damselfish</v>
      </c>
      <c r="O873" t="str">
        <f>VLOOKUP(J873,[1]Species!$A$2:$K$183,5,FALSE)</f>
        <v>Pomacentridae</v>
      </c>
      <c r="P873" t="str">
        <f>VLOOKUP(J873,[1]Species!$A$2:$D$183,4,FALSE)</f>
        <v>Omnivore</v>
      </c>
      <c r="Q873">
        <f>VLOOKUP(J873,[1]Species!$A$2:$F$183,6,FALSE)</f>
        <v>1.4789999999999999E-2</v>
      </c>
      <c r="R873">
        <f>VLOOKUP(J873,[1]Species!$A$2:$G$174,7, FALSE)</f>
        <v>3.01</v>
      </c>
      <c r="S873">
        <f t="shared" si="26"/>
        <v>302.69006711664724</v>
      </c>
      <c r="T873">
        <f t="shared" si="27"/>
        <v>0.33333333333333331</v>
      </c>
    </row>
    <row r="874" spans="1:20" x14ac:dyDescent="0.2">
      <c r="A874" s="7">
        <v>45155</v>
      </c>
      <c r="B874">
        <v>2023</v>
      </c>
      <c r="C874" s="2" t="s">
        <v>96</v>
      </c>
      <c r="D874">
        <v>17</v>
      </c>
      <c r="E874" t="s">
        <v>100</v>
      </c>
      <c r="F874" t="s">
        <v>111</v>
      </c>
      <c r="G874">
        <v>150</v>
      </c>
      <c r="H874" t="s">
        <v>20</v>
      </c>
      <c r="I874">
        <v>2</v>
      </c>
      <c r="J874" s="3" t="s">
        <v>25</v>
      </c>
      <c r="K874">
        <v>5</v>
      </c>
      <c r="L874">
        <v>25</v>
      </c>
      <c r="M874" s="3" t="str">
        <f>VLOOKUP(J874,[1]Species!$A$2:$K$183,3,FALSE)</f>
        <v>Chromis_cyanea</v>
      </c>
      <c r="N874" t="str">
        <f>VLOOKUP(J874,[1]Species!$A$2:$K$183,2,FALSE)</f>
        <v>chromis</v>
      </c>
      <c r="O874" t="str">
        <f>VLOOKUP(J874,[1]Species!$A$2:$K$183,5,FALSE)</f>
        <v>Pomacentridae</v>
      </c>
      <c r="P874" t="str">
        <f>VLOOKUP(J874,[1]Species!$A$2:$D$183,4,FALSE)</f>
        <v>Planktivore</v>
      </c>
      <c r="Q874">
        <f>VLOOKUP(J874,[1]Species!$A$2:$F$183,6,FALSE)</f>
        <v>1.4789999999999999E-2</v>
      </c>
      <c r="R874">
        <f>VLOOKUP(J874,[1]Species!$A$2:$G$174,7, FALSE)</f>
        <v>2.99</v>
      </c>
      <c r="S874">
        <f t="shared" si="26"/>
        <v>45.4808419292048</v>
      </c>
      <c r="T874">
        <f t="shared" si="27"/>
        <v>0.41666666666666669</v>
      </c>
    </row>
    <row r="875" spans="1:20" x14ac:dyDescent="0.2">
      <c r="A875" s="7">
        <v>45155</v>
      </c>
      <c r="B875">
        <v>2023</v>
      </c>
      <c r="C875" s="2" t="s">
        <v>96</v>
      </c>
      <c r="D875">
        <v>17</v>
      </c>
      <c r="E875" t="s">
        <v>100</v>
      </c>
      <c r="F875" t="s">
        <v>111</v>
      </c>
      <c r="G875">
        <v>150</v>
      </c>
      <c r="H875" t="s">
        <v>20</v>
      </c>
      <c r="I875">
        <v>2</v>
      </c>
      <c r="J875" s="3" t="s">
        <v>25</v>
      </c>
      <c r="K875">
        <v>10</v>
      </c>
      <c r="L875">
        <v>65</v>
      </c>
      <c r="M875" s="3" t="str">
        <f>VLOOKUP(J875,[1]Species!$A$2:$K$183,3,FALSE)</f>
        <v>Chromis_cyanea</v>
      </c>
      <c r="N875" t="str">
        <f>VLOOKUP(J875,[1]Species!$A$2:$K$183,2,FALSE)</f>
        <v>chromis</v>
      </c>
      <c r="O875" t="str">
        <f>VLOOKUP(J875,[1]Species!$A$2:$K$183,5,FALSE)</f>
        <v>Pomacentridae</v>
      </c>
      <c r="P875" t="str">
        <f>VLOOKUP(J875,[1]Species!$A$2:$D$183,4,FALSE)</f>
        <v>Planktivore</v>
      </c>
      <c r="Q875">
        <f>VLOOKUP(J875,[1]Species!$A$2:$F$183,6,FALSE)</f>
        <v>1.4789999999999999E-2</v>
      </c>
      <c r="R875">
        <f>VLOOKUP(J875,[1]Species!$A$2:$G$174,7, FALSE)</f>
        <v>2.99</v>
      </c>
      <c r="S875">
        <f t="shared" si="26"/>
        <v>939.46700236586923</v>
      </c>
      <c r="T875">
        <f t="shared" si="27"/>
        <v>1.0833333333333333</v>
      </c>
    </row>
    <row r="876" spans="1:20" x14ac:dyDescent="0.2">
      <c r="A876" s="7">
        <v>45155</v>
      </c>
      <c r="B876">
        <v>2023</v>
      </c>
      <c r="C876" s="2" t="s">
        <v>96</v>
      </c>
      <c r="D876">
        <v>17</v>
      </c>
      <c r="E876" t="s">
        <v>100</v>
      </c>
      <c r="F876" t="s">
        <v>111</v>
      </c>
      <c r="G876">
        <v>150</v>
      </c>
      <c r="H876" t="s">
        <v>20</v>
      </c>
      <c r="I876">
        <v>2</v>
      </c>
      <c r="J876" s="3" t="s">
        <v>24</v>
      </c>
      <c r="K876">
        <v>5</v>
      </c>
      <c r="L876">
        <v>3</v>
      </c>
      <c r="M876" s="3" t="str">
        <f>VLOOKUP(J876,[1]Species!$A$2:$K$183,3,FALSE)</f>
        <v>Thalassoma_bifasciatum</v>
      </c>
      <c r="N876" t="str">
        <f>VLOOKUP(J876,[1]Species!$A$2:$K$183,2,FALSE)</f>
        <v>wrasse</v>
      </c>
      <c r="O876" t="str">
        <f>VLOOKUP(J876,[1]Species!$A$2:$K$183,5,FALSE)</f>
        <v>Labridae</v>
      </c>
      <c r="P876" t="str">
        <f>VLOOKUP(J876,[1]Species!$A$2:$D$183,4,FALSE)</f>
        <v>Omnivore</v>
      </c>
      <c r="Q876">
        <f>VLOOKUP(J876,[1]Species!$A$2:$F$183,6,FALSE)</f>
        <v>1.0999999999999999E-2</v>
      </c>
      <c r="R876">
        <f>VLOOKUP(J876,[1]Species!$A$2:$G$174,7, FALSE)</f>
        <v>2.97</v>
      </c>
      <c r="S876">
        <f t="shared" si="26"/>
        <v>3.9305638246137278</v>
      </c>
      <c r="T876">
        <f t="shared" si="27"/>
        <v>0.05</v>
      </c>
    </row>
    <row r="877" spans="1:20" x14ac:dyDescent="0.2">
      <c r="A877" s="7">
        <v>45155</v>
      </c>
      <c r="B877">
        <v>2023</v>
      </c>
      <c r="C877" s="2" t="s">
        <v>96</v>
      </c>
      <c r="D877">
        <v>17</v>
      </c>
      <c r="E877" t="s">
        <v>100</v>
      </c>
      <c r="F877" t="s">
        <v>111</v>
      </c>
      <c r="G877">
        <v>150</v>
      </c>
      <c r="H877" t="s">
        <v>20</v>
      </c>
      <c r="I877">
        <v>2</v>
      </c>
      <c r="J877" s="3" t="s">
        <v>24</v>
      </c>
      <c r="K877">
        <v>10</v>
      </c>
      <c r="L877">
        <v>3</v>
      </c>
      <c r="M877" s="3" t="str">
        <f>VLOOKUP(J877,[1]Species!$A$2:$K$183,3,FALSE)</f>
        <v>Thalassoma_bifasciatum</v>
      </c>
      <c r="N877" t="str">
        <f>VLOOKUP(J877,[1]Species!$A$2:$K$183,2,FALSE)</f>
        <v>wrasse</v>
      </c>
      <c r="O877" t="str">
        <f>VLOOKUP(J877,[1]Species!$A$2:$K$183,5,FALSE)</f>
        <v>Labridae</v>
      </c>
      <c r="P877" t="str">
        <f>VLOOKUP(J877,[1]Species!$A$2:$D$183,4,FALSE)</f>
        <v>Omnivore</v>
      </c>
      <c r="Q877">
        <f>VLOOKUP(J877,[1]Species!$A$2:$F$183,6,FALSE)</f>
        <v>1.0999999999999999E-2</v>
      </c>
      <c r="R877">
        <f>VLOOKUP(J877,[1]Species!$A$2:$G$174,7, FALSE)</f>
        <v>2.97</v>
      </c>
      <c r="S877">
        <f t="shared" si="26"/>
        <v>30.797391926300733</v>
      </c>
      <c r="T877">
        <f t="shared" si="27"/>
        <v>0.05</v>
      </c>
    </row>
    <row r="878" spans="1:20" x14ac:dyDescent="0.2">
      <c r="A878" s="7">
        <v>45155</v>
      </c>
      <c r="B878">
        <v>2023</v>
      </c>
      <c r="C878" s="2" t="s">
        <v>96</v>
      </c>
      <c r="D878">
        <v>17</v>
      </c>
      <c r="E878" t="s">
        <v>100</v>
      </c>
      <c r="F878" t="s">
        <v>111</v>
      </c>
      <c r="G878">
        <v>150</v>
      </c>
      <c r="H878" t="s">
        <v>20</v>
      </c>
      <c r="I878">
        <v>2</v>
      </c>
      <c r="J878" s="3" t="s">
        <v>24</v>
      </c>
      <c r="K878">
        <v>20</v>
      </c>
      <c r="L878">
        <v>2</v>
      </c>
      <c r="M878" s="3" t="str">
        <f>VLOOKUP(J878,[1]Species!$A$2:$K$183,3,FALSE)</f>
        <v>Thalassoma_bifasciatum</v>
      </c>
      <c r="N878" t="str">
        <f>VLOOKUP(J878,[1]Species!$A$2:$K$183,2,FALSE)</f>
        <v>wrasse</v>
      </c>
      <c r="O878" t="str">
        <f>VLOOKUP(J878,[1]Species!$A$2:$K$183,5,FALSE)</f>
        <v>Labridae</v>
      </c>
      <c r="P878" t="str">
        <f>VLOOKUP(J878,[1]Species!$A$2:$D$183,4,FALSE)</f>
        <v>Omnivore</v>
      </c>
      <c r="Q878">
        <f>VLOOKUP(J878,[1]Species!$A$2:$F$183,6,FALSE)</f>
        <v>1.0999999999999999E-2</v>
      </c>
      <c r="R878">
        <f>VLOOKUP(J878,[1]Species!$A$2:$G$174,7, FALSE)</f>
        <v>2.97</v>
      </c>
      <c r="S878">
        <f t="shared" si="26"/>
        <v>160.87248408191289</v>
      </c>
      <c r="T878">
        <f t="shared" si="27"/>
        <v>3.3333333333333333E-2</v>
      </c>
    </row>
    <row r="879" spans="1:20" x14ac:dyDescent="0.2">
      <c r="A879" s="7">
        <v>45155</v>
      </c>
      <c r="B879">
        <v>2023</v>
      </c>
      <c r="C879" s="2" t="s">
        <v>96</v>
      </c>
      <c r="D879">
        <v>17</v>
      </c>
      <c r="E879" t="s">
        <v>100</v>
      </c>
      <c r="F879" t="s">
        <v>111</v>
      </c>
      <c r="G879">
        <v>150</v>
      </c>
      <c r="H879" t="s">
        <v>20</v>
      </c>
      <c r="I879">
        <v>2</v>
      </c>
      <c r="J879" s="3" t="s">
        <v>56</v>
      </c>
      <c r="K879">
        <v>5</v>
      </c>
      <c r="L879">
        <v>3</v>
      </c>
      <c r="M879" s="3" t="str">
        <f>VLOOKUP(J879,[1]Species!$A$2:$K$183,3,FALSE)</f>
        <v>Gramma_loreto</v>
      </c>
      <c r="N879" t="str">
        <f>VLOOKUP(J879,[1]Species!$A$2:$K$183,2,FALSE)</f>
        <v>basslet</v>
      </c>
      <c r="O879" t="str">
        <f>VLOOKUP(J879,[1]Species!$A$2:$K$183,5,FALSE)</f>
        <v>Grammatidae</v>
      </c>
      <c r="P879" t="str">
        <f>VLOOKUP(J879,[1]Species!$A$2:$D$183,4,FALSE)</f>
        <v>Omnivore</v>
      </c>
      <c r="Q879">
        <f>VLOOKUP(J879,[1]Species!$A$2:$F$183,6,FALSE)</f>
        <v>1.1220000000000001E-2</v>
      </c>
      <c r="R879">
        <f>VLOOKUP(J879,[1]Species!$A$2:$G$174,7, FALSE)</f>
        <v>3.04</v>
      </c>
      <c r="S879">
        <f t="shared" si="26"/>
        <v>4.4872774693417048</v>
      </c>
      <c r="T879">
        <f t="shared" si="27"/>
        <v>0.05</v>
      </c>
    </row>
    <row r="880" spans="1:20" x14ac:dyDescent="0.2">
      <c r="A880" s="7">
        <v>45155</v>
      </c>
      <c r="B880">
        <v>2023</v>
      </c>
      <c r="C880" s="2" t="s">
        <v>96</v>
      </c>
      <c r="D880">
        <v>17</v>
      </c>
      <c r="E880" t="s">
        <v>100</v>
      </c>
      <c r="F880" t="s">
        <v>111</v>
      </c>
      <c r="G880">
        <v>150</v>
      </c>
      <c r="H880" t="s">
        <v>20</v>
      </c>
      <c r="I880">
        <v>2</v>
      </c>
      <c r="J880" s="3" t="s">
        <v>56</v>
      </c>
      <c r="K880">
        <v>10</v>
      </c>
      <c r="L880">
        <v>1</v>
      </c>
      <c r="M880" s="3" t="str">
        <f>VLOOKUP(J880,[1]Species!$A$2:$K$183,3,FALSE)</f>
        <v>Gramma_loreto</v>
      </c>
      <c r="N880" t="str">
        <f>VLOOKUP(J880,[1]Species!$A$2:$K$183,2,FALSE)</f>
        <v>basslet</v>
      </c>
      <c r="O880" t="str">
        <f>VLOOKUP(J880,[1]Species!$A$2:$K$183,5,FALSE)</f>
        <v>Grammatidae</v>
      </c>
      <c r="P880" t="str">
        <f>VLOOKUP(J880,[1]Species!$A$2:$D$183,4,FALSE)</f>
        <v>Omnivore</v>
      </c>
      <c r="Q880">
        <f>VLOOKUP(J880,[1]Species!$A$2:$F$183,6,FALSE)</f>
        <v>1.1220000000000001E-2</v>
      </c>
      <c r="R880">
        <f>VLOOKUP(J880,[1]Species!$A$2:$G$174,7, FALSE)</f>
        <v>3.04</v>
      </c>
      <c r="S880">
        <f t="shared" si="26"/>
        <v>12.302485360726552</v>
      </c>
      <c r="T880">
        <f t="shared" si="27"/>
        <v>1.6666666666666666E-2</v>
      </c>
    </row>
    <row r="881" spans="1:20" x14ac:dyDescent="0.2">
      <c r="A881" s="7">
        <v>45155</v>
      </c>
      <c r="B881">
        <v>2023</v>
      </c>
      <c r="C881" s="2" t="s">
        <v>96</v>
      </c>
      <c r="D881">
        <v>17</v>
      </c>
      <c r="E881" t="s">
        <v>100</v>
      </c>
      <c r="F881" t="s">
        <v>111</v>
      </c>
      <c r="G881">
        <v>150</v>
      </c>
      <c r="H881" t="s">
        <v>20</v>
      </c>
      <c r="I881">
        <v>2</v>
      </c>
      <c r="J881" s="3" t="s">
        <v>35</v>
      </c>
      <c r="K881">
        <v>5</v>
      </c>
      <c r="L881">
        <v>1</v>
      </c>
      <c r="M881" s="3" t="str">
        <f>VLOOKUP(J881,[1]Species!$A$2:$K$183,3,FALSE)</f>
        <v>Scarus_taeniopterus</v>
      </c>
      <c r="N881" t="str">
        <f>VLOOKUP(J881,[1]Species!$A$2:$K$183,2,FALSE)</f>
        <v>parrotfish</v>
      </c>
      <c r="O881" t="str">
        <f>VLOOKUP(J881,[1]Species!$A$2:$K$183,5,FALSE)</f>
        <v>Scaridae</v>
      </c>
      <c r="P881" t="str">
        <f>VLOOKUP(J881,[1]Species!$A$2:$D$183,4,FALSE)</f>
        <v>Herbivore</v>
      </c>
      <c r="Q881">
        <f>VLOOKUP(J881,[1]Species!$A$2:$F$183,6,FALSE)</f>
        <v>1.4789999999999999E-2</v>
      </c>
      <c r="R881">
        <f>VLOOKUP(J881,[1]Species!$A$2:$G$174,7, FALSE)</f>
        <v>3.03</v>
      </c>
      <c r="S881">
        <f t="shared" si="26"/>
        <v>1.9402035153950052</v>
      </c>
      <c r="T881">
        <f t="shared" si="27"/>
        <v>1.6666666666666666E-2</v>
      </c>
    </row>
    <row r="882" spans="1:20" x14ac:dyDescent="0.2">
      <c r="A882" s="7">
        <v>45155</v>
      </c>
      <c r="B882">
        <v>2023</v>
      </c>
      <c r="C882" s="2" t="s">
        <v>96</v>
      </c>
      <c r="D882">
        <v>17</v>
      </c>
      <c r="E882" t="s">
        <v>100</v>
      </c>
      <c r="F882" t="s">
        <v>111</v>
      </c>
      <c r="G882">
        <v>150</v>
      </c>
      <c r="H882" t="s">
        <v>20</v>
      </c>
      <c r="I882">
        <v>2</v>
      </c>
      <c r="J882" s="3" t="s">
        <v>35</v>
      </c>
      <c r="K882">
        <v>10</v>
      </c>
      <c r="L882">
        <v>2</v>
      </c>
      <c r="M882" s="3" t="str">
        <f>VLOOKUP(J882,[1]Species!$A$2:$K$183,3,FALSE)</f>
        <v>Scarus_taeniopterus</v>
      </c>
      <c r="N882" t="str">
        <f>VLOOKUP(J882,[1]Species!$A$2:$K$183,2,FALSE)</f>
        <v>parrotfish</v>
      </c>
      <c r="O882" t="str">
        <f>VLOOKUP(J882,[1]Species!$A$2:$K$183,5,FALSE)</f>
        <v>Scaridae</v>
      </c>
      <c r="P882" t="str">
        <f>VLOOKUP(J882,[1]Species!$A$2:$D$183,4,FALSE)</f>
        <v>Herbivore</v>
      </c>
      <c r="Q882">
        <f>VLOOKUP(J882,[1]Species!$A$2:$F$183,6,FALSE)</f>
        <v>1.4789999999999999E-2</v>
      </c>
      <c r="R882">
        <f>VLOOKUP(J882,[1]Species!$A$2:$G$174,7, FALSE)</f>
        <v>3.03</v>
      </c>
      <c r="S882">
        <f t="shared" si="26"/>
        <v>31.695541048928412</v>
      </c>
      <c r="T882">
        <f t="shared" si="27"/>
        <v>3.3333333333333333E-2</v>
      </c>
    </row>
    <row r="883" spans="1:20" x14ac:dyDescent="0.2">
      <c r="A883" s="7">
        <v>45155</v>
      </c>
      <c r="B883">
        <v>2023</v>
      </c>
      <c r="C883" s="2" t="s">
        <v>96</v>
      </c>
      <c r="D883">
        <v>17</v>
      </c>
      <c r="E883" t="s">
        <v>100</v>
      </c>
      <c r="F883" t="s">
        <v>111</v>
      </c>
      <c r="G883">
        <v>150</v>
      </c>
      <c r="H883" t="s">
        <v>20</v>
      </c>
      <c r="I883">
        <v>2</v>
      </c>
      <c r="J883" s="3" t="s">
        <v>35</v>
      </c>
      <c r="K883">
        <v>20</v>
      </c>
      <c r="L883">
        <v>1</v>
      </c>
      <c r="M883" s="3" t="str">
        <f>VLOOKUP(J883,[1]Species!$A$2:$K$183,3,FALSE)</f>
        <v>Scarus_taeniopterus</v>
      </c>
      <c r="N883" t="str">
        <f>VLOOKUP(J883,[1]Species!$A$2:$K$183,2,FALSE)</f>
        <v>parrotfish</v>
      </c>
      <c r="O883" t="str">
        <f>VLOOKUP(J883,[1]Species!$A$2:$K$183,5,FALSE)</f>
        <v>Scaridae</v>
      </c>
      <c r="P883" t="str">
        <f>VLOOKUP(J883,[1]Species!$A$2:$D$183,4,FALSE)</f>
        <v>Herbivore</v>
      </c>
      <c r="Q883">
        <f>VLOOKUP(J883,[1]Species!$A$2:$F$183,6,FALSE)</f>
        <v>1.4789999999999999E-2</v>
      </c>
      <c r="R883">
        <f>VLOOKUP(J883,[1]Species!$A$2:$G$174,7, FALSE)</f>
        <v>3.03</v>
      </c>
      <c r="S883">
        <f t="shared" si="26"/>
        <v>129.44612696722388</v>
      </c>
      <c r="T883">
        <f t="shared" si="27"/>
        <v>1.6666666666666666E-2</v>
      </c>
    </row>
    <row r="884" spans="1:20" x14ac:dyDescent="0.2">
      <c r="A884" s="7">
        <v>45155</v>
      </c>
      <c r="B884">
        <v>2023</v>
      </c>
      <c r="C884" s="2" t="s">
        <v>96</v>
      </c>
      <c r="D884">
        <v>17</v>
      </c>
      <c r="E884" t="s">
        <v>100</v>
      </c>
      <c r="F884" t="s">
        <v>111</v>
      </c>
      <c r="G884">
        <v>150</v>
      </c>
      <c r="H884" t="s">
        <v>20</v>
      </c>
      <c r="I884">
        <v>2</v>
      </c>
      <c r="J884" s="3" t="s">
        <v>76</v>
      </c>
      <c r="K884">
        <v>30</v>
      </c>
      <c r="L884">
        <v>1</v>
      </c>
      <c r="M884" s="3" t="str">
        <f>VLOOKUP(J884,[1]Species!$A$2:$K$183,3,FALSE)</f>
        <v>Scarus_taeniopterus</v>
      </c>
      <c r="N884" t="str">
        <f>VLOOKUP(J884,[1]Species!$A$2:$K$183,2,FALSE)</f>
        <v>parrotfish</v>
      </c>
      <c r="O884" t="str">
        <f>VLOOKUP(J884,[1]Species!$A$2:$K$183,5,FALSE)</f>
        <v>Scaridae</v>
      </c>
      <c r="P884" t="str">
        <f>VLOOKUP(J884,[1]Species!$A$2:$D$183,4,FALSE)</f>
        <v>Herbivore</v>
      </c>
      <c r="Q884">
        <f>VLOOKUP(J884,[1]Species!$A$2:$F$183,6,FALSE)</f>
        <v>1.4789999999999999E-2</v>
      </c>
      <c r="R884">
        <f>VLOOKUP(J884,[1]Species!$A$2:$G$174,7, FALSE)</f>
        <v>3.03</v>
      </c>
      <c r="S884">
        <f t="shared" si="26"/>
        <v>442.22732692655779</v>
      </c>
      <c r="T884">
        <f t="shared" si="27"/>
        <v>1.6666666666666666E-2</v>
      </c>
    </row>
    <row r="885" spans="1:20" x14ac:dyDescent="0.2">
      <c r="A885" s="7">
        <v>45155</v>
      </c>
      <c r="B885">
        <v>2023</v>
      </c>
      <c r="C885" s="2" t="s">
        <v>96</v>
      </c>
      <c r="D885">
        <v>17</v>
      </c>
      <c r="E885" t="s">
        <v>100</v>
      </c>
      <c r="F885" t="s">
        <v>111</v>
      </c>
      <c r="G885">
        <v>150</v>
      </c>
      <c r="H885" t="s">
        <v>20</v>
      </c>
      <c r="I885">
        <v>2</v>
      </c>
      <c r="J885" s="3" t="s">
        <v>68</v>
      </c>
      <c r="K885">
        <v>30</v>
      </c>
      <c r="L885">
        <v>2</v>
      </c>
      <c r="M885" s="3" t="str">
        <f>VLOOKUP(J885,[1]Species!$A$2:$K$183,3,FALSE)</f>
        <v>Caranx_lugubris</v>
      </c>
      <c r="N885" t="str">
        <f>VLOOKUP(J885,[1]Species!$A$2:$K$183,2,FALSE)</f>
        <v>jack</v>
      </c>
      <c r="O885" t="str">
        <f>VLOOKUP(J885,[1]Species!$A$2:$K$183,5,FALSE)</f>
        <v>Carangidae</v>
      </c>
      <c r="P885" t="str">
        <f>VLOOKUP(J885,[1]Species!$A$2:$D$183,4,FALSE)</f>
        <v>Macrocarnivore</v>
      </c>
      <c r="Q885">
        <f>VLOOKUP(J885,[1]Species!$A$2:$F$183,6,FALSE)</f>
        <v>2.4E-2</v>
      </c>
      <c r="R885">
        <f>VLOOKUP(J885,[1]Species!$A$2:$G$174,7, FALSE)</f>
        <v>2.92</v>
      </c>
      <c r="S885">
        <f t="shared" si="26"/>
        <v>987.26854686249123</v>
      </c>
      <c r="T885">
        <f t="shared" si="27"/>
        <v>3.3333333333333333E-2</v>
      </c>
    </row>
    <row r="886" spans="1:20" x14ac:dyDescent="0.2">
      <c r="A886" s="7">
        <v>45155</v>
      </c>
      <c r="B886">
        <v>2023</v>
      </c>
      <c r="C886" s="2" t="s">
        <v>96</v>
      </c>
      <c r="D886">
        <v>17</v>
      </c>
      <c r="E886" t="s">
        <v>100</v>
      </c>
      <c r="F886" t="s">
        <v>111</v>
      </c>
      <c r="G886">
        <v>150</v>
      </c>
      <c r="H886" t="s">
        <v>20</v>
      </c>
      <c r="I886">
        <v>2</v>
      </c>
      <c r="J886" s="3" t="s">
        <v>27</v>
      </c>
      <c r="K886">
        <v>20</v>
      </c>
      <c r="L886">
        <v>2</v>
      </c>
      <c r="M886" s="3" t="str">
        <f>VLOOKUP(J886,[1]Species!$A$2:$K$183,3,FALSE)</f>
        <v>Caranx_ruber</v>
      </c>
      <c r="N886" t="str">
        <f>VLOOKUP(J886,[1]Species!$A$2:$K$183,2,FALSE)</f>
        <v>jack</v>
      </c>
      <c r="O886" t="str">
        <f>VLOOKUP(J886,[1]Species!$A$2:$K$183,5,FALSE)</f>
        <v>Carangidae</v>
      </c>
      <c r="P886" t="str">
        <f>VLOOKUP(J886,[1]Species!$A$2:$D$183,4,FALSE)</f>
        <v>Invertivore</v>
      </c>
      <c r="Q886">
        <f>VLOOKUP(J886,[1]Species!$A$2:$F$183,6,FALSE)</f>
        <v>1.5800000000000002E-2</v>
      </c>
      <c r="R886">
        <f>VLOOKUP(J886,[1]Species!$A$2:$G$174,7, FALSE)</f>
        <v>2.99</v>
      </c>
      <c r="S886">
        <f t="shared" si="26"/>
        <v>245.33910105934052</v>
      </c>
      <c r="T886">
        <f t="shared" si="27"/>
        <v>3.3333333333333333E-2</v>
      </c>
    </row>
    <row r="887" spans="1:20" x14ac:dyDescent="0.2">
      <c r="A887" s="7">
        <v>45155</v>
      </c>
      <c r="B887">
        <v>2023</v>
      </c>
      <c r="C887" s="2" t="s">
        <v>96</v>
      </c>
      <c r="D887">
        <v>17</v>
      </c>
      <c r="E887" t="s">
        <v>100</v>
      </c>
      <c r="F887" t="s">
        <v>111</v>
      </c>
      <c r="G887">
        <v>150</v>
      </c>
      <c r="H887" t="s">
        <v>20</v>
      </c>
      <c r="I887">
        <v>2</v>
      </c>
      <c r="J887" s="3" t="s">
        <v>23</v>
      </c>
      <c r="K887">
        <v>10</v>
      </c>
      <c r="L887">
        <v>2</v>
      </c>
      <c r="M887" s="3" t="str">
        <f>VLOOKUP(J887,[1]Species!$A$2:$K$183,3,FALSE)</f>
        <v>Serranus_tigrinus</v>
      </c>
      <c r="N887" t="str">
        <f>VLOOKUP(J887,[1]Species!$A$2:$K$183,2,FALSE)</f>
        <v>grouper</v>
      </c>
      <c r="O887" t="str">
        <f>VLOOKUP(J887,[1]Species!$A$2:$K$183,5,FALSE)</f>
        <v>Serranidae</v>
      </c>
      <c r="P887" t="str">
        <f>VLOOKUP(J887,[1]Species!$A$2:$D$183,4,FALSE)</f>
        <v>Invertivore</v>
      </c>
      <c r="Q887">
        <f>VLOOKUP(J887,[1]Species!$A$2:$F$183,6,FALSE)</f>
        <v>1.023E-2</v>
      </c>
      <c r="R887">
        <f>VLOOKUP(J887,[1]Species!$A$2:$G$174,7, FALSE)</f>
        <v>3.04</v>
      </c>
      <c r="S887">
        <f t="shared" si="26"/>
        <v>22.433943893089591</v>
      </c>
      <c r="T887">
        <f t="shared" si="27"/>
        <v>3.3333333333333333E-2</v>
      </c>
    </row>
    <row r="888" spans="1:20" x14ac:dyDescent="0.2">
      <c r="A888" s="7">
        <v>45155</v>
      </c>
      <c r="B888">
        <v>2023</v>
      </c>
      <c r="C888" s="2" t="s">
        <v>96</v>
      </c>
      <c r="D888">
        <v>17</v>
      </c>
      <c r="E888" t="s">
        <v>100</v>
      </c>
      <c r="F888" t="s">
        <v>111</v>
      </c>
      <c r="G888">
        <v>150</v>
      </c>
      <c r="H888" t="s">
        <v>20</v>
      </c>
      <c r="I888">
        <v>2</v>
      </c>
      <c r="J888" s="3" t="s">
        <v>34</v>
      </c>
      <c r="K888">
        <v>5</v>
      </c>
      <c r="L888">
        <v>1</v>
      </c>
      <c r="M888" s="3" t="str">
        <f>VLOOKUP(J888,[1]Species!$A$2:$K$183,3,FALSE)</f>
        <v>Halochoeres_garnoti</v>
      </c>
      <c r="N888" t="str">
        <f>VLOOKUP(J888,[1]Species!$A$2:$K$183,2,FALSE)</f>
        <v>wrasse</v>
      </c>
      <c r="O888" t="str">
        <f>VLOOKUP(J888,[1]Species!$A$2:$K$183,5,FALSE)</f>
        <v>Labridae</v>
      </c>
      <c r="P888" t="str">
        <f>VLOOKUP(J888,[1]Species!$A$2:$D$183,4,FALSE)</f>
        <v>Invertivore</v>
      </c>
      <c r="Q888">
        <f>VLOOKUP(J888,[1]Species!$A$2:$F$183,6,FALSE)</f>
        <v>0.01</v>
      </c>
      <c r="R888">
        <f>VLOOKUP(J888,[1]Species!$A$2:$G$174,7, FALSE)</f>
        <v>3.14</v>
      </c>
      <c r="S888">
        <f t="shared" si="26"/>
        <v>1.5659064522818875</v>
      </c>
      <c r="T888">
        <f t="shared" si="27"/>
        <v>1.6666666666666666E-2</v>
      </c>
    </row>
    <row r="889" spans="1:20" x14ac:dyDescent="0.2">
      <c r="A889" s="7">
        <v>45155</v>
      </c>
      <c r="B889">
        <v>2023</v>
      </c>
      <c r="C889" s="2" t="s">
        <v>96</v>
      </c>
      <c r="D889">
        <v>17</v>
      </c>
      <c r="E889" t="s">
        <v>100</v>
      </c>
      <c r="F889" t="s">
        <v>111</v>
      </c>
      <c r="G889">
        <v>150</v>
      </c>
      <c r="H889" t="s">
        <v>20</v>
      </c>
      <c r="I889">
        <v>2</v>
      </c>
      <c r="J889" s="3" t="s">
        <v>34</v>
      </c>
      <c r="K889">
        <v>10</v>
      </c>
      <c r="L889">
        <v>4</v>
      </c>
      <c r="M889" s="3" t="str">
        <f>VLOOKUP(J889,[1]Species!$A$2:$K$183,3,FALSE)</f>
        <v>Halochoeres_garnoti</v>
      </c>
      <c r="N889" t="str">
        <f>VLOOKUP(J889,[1]Species!$A$2:$K$183,2,FALSE)</f>
        <v>wrasse</v>
      </c>
      <c r="O889" t="str">
        <f>VLOOKUP(J889,[1]Species!$A$2:$K$183,5,FALSE)</f>
        <v>Labridae</v>
      </c>
      <c r="P889" t="str">
        <f>VLOOKUP(J889,[1]Species!$A$2:$D$183,4,FALSE)</f>
        <v>Invertivore</v>
      </c>
      <c r="Q889">
        <f>VLOOKUP(J889,[1]Species!$A$2:$F$183,6,FALSE)</f>
        <v>0.01</v>
      </c>
      <c r="R889">
        <f>VLOOKUP(J889,[1]Species!$A$2:$G$174,7, FALSE)</f>
        <v>3.14</v>
      </c>
      <c r="S889">
        <f t="shared" si="26"/>
        <v>55.215370584115455</v>
      </c>
      <c r="T889">
        <f t="shared" si="27"/>
        <v>6.6666666666666666E-2</v>
      </c>
    </row>
    <row r="890" spans="1:20" x14ac:dyDescent="0.2">
      <c r="A890" s="7">
        <v>45155</v>
      </c>
      <c r="B890">
        <v>2023</v>
      </c>
      <c r="C890" s="2" t="s">
        <v>96</v>
      </c>
      <c r="D890">
        <v>17</v>
      </c>
      <c r="E890" t="s">
        <v>100</v>
      </c>
      <c r="F890" t="s">
        <v>111</v>
      </c>
      <c r="G890">
        <v>150</v>
      </c>
      <c r="H890" t="s">
        <v>20</v>
      </c>
      <c r="I890">
        <v>2</v>
      </c>
      <c r="J890" s="3" t="s">
        <v>34</v>
      </c>
      <c r="K890">
        <v>20</v>
      </c>
      <c r="L890">
        <v>1</v>
      </c>
      <c r="M890" s="3" t="str">
        <f>VLOOKUP(J890,[1]Species!$A$2:$K$183,3,FALSE)</f>
        <v>Halochoeres_garnoti</v>
      </c>
      <c r="N890" t="str">
        <f>VLOOKUP(J890,[1]Species!$A$2:$K$183,2,FALSE)</f>
        <v>wrasse</v>
      </c>
      <c r="O890" t="str">
        <f>VLOOKUP(J890,[1]Species!$A$2:$K$183,5,FALSE)</f>
        <v>Labridae</v>
      </c>
      <c r="P890" t="str">
        <f>VLOOKUP(J890,[1]Species!$A$2:$D$183,4,FALSE)</f>
        <v>Invertivore</v>
      </c>
      <c r="Q890">
        <f>VLOOKUP(J890,[1]Species!$A$2:$F$183,6,FALSE)</f>
        <v>0.01</v>
      </c>
      <c r="R890">
        <f>VLOOKUP(J890,[1]Species!$A$2:$G$174,7, FALSE)</f>
        <v>3.14</v>
      </c>
      <c r="S890">
        <f t="shared" si="26"/>
        <v>121.68419864331943</v>
      </c>
      <c r="T890">
        <f t="shared" si="27"/>
        <v>1.6666666666666666E-2</v>
      </c>
    </row>
    <row r="891" spans="1:20" x14ac:dyDescent="0.2">
      <c r="A891" s="7">
        <v>45155</v>
      </c>
      <c r="B891">
        <v>2023</v>
      </c>
      <c r="C891" s="2" t="s">
        <v>96</v>
      </c>
      <c r="D891">
        <v>17</v>
      </c>
      <c r="E891" t="s">
        <v>100</v>
      </c>
      <c r="F891" t="s">
        <v>111</v>
      </c>
      <c r="G891">
        <v>150</v>
      </c>
      <c r="H891" t="s">
        <v>20</v>
      </c>
      <c r="I891">
        <v>2</v>
      </c>
      <c r="J891" s="3" t="s">
        <v>32</v>
      </c>
      <c r="K891">
        <v>5</v>
      </c>
      <c r="L891">
        <v>1</v>
      </c>
      <c r="M891" s="3" t="str">
        <f>VLOOKUP(J891,[1]Species!$A$2:$K$183,3,FALSE)</f>
        <v>Sparisoma_aurofrenatum</v>
      </c>
      <c r="N891" t="str">
        <f>VLOOKUP(J891,[1]Species!$A$2:$K$183,2,FALSE)</f>
        <v>parrotfish</v>
      </c>
      <c r="O891" t="str">
        <f>VLOOKUP(J891,[1]Species!$A$2:$K$183,5,FALSE)</f>
        <v>Scaridae</v>
      </c>
      <c r="P891" t="str">
        <f>VLOOKUP(J891,[1]Species!$A$2:$D$183,4,FALSE)</f>
        <v>Herbivore</v>
      </c>
      <c r="Q891">
        <f>VLOOKUP(J891,[1]Species!$A$2:$F$183,6,FALSE)</f>
        <v>1.17E-2</v>
      </c>
      <c r="R891">
        <f>VLOOKUP(J891,[1]Species!$A$2:$G$174,7, FALSE)</f>
        <v>3.15</v>
      </c>
      <c r="S891">
        <f t="shared" si="26"/>
        <v>1.8618357939866435</v>
      </c>
      <c r="T891">
        <f t="shared" si="27"/>
        <v>1.6666666666666666E-2</v>
      </c>
    </row>
    <row r="892" spans="1:20" x14ac:dyDescent="0.2">
      <c r="A892" s="7">
        <v>45155</v>
      </c>
      <c r="B892">
        <v>2023</v>
      </c>
      <c r="C892" s="2" t="s">
        <v>96</v>
      </c>
      <c r="D892">
        <v>17</v>
      </c>
      <c r="E892" t="s">
        <v>100</v>
      </c>
      <c r="F892" t="s">
        <v>111</v>
      </c>
      <c r="G892">
        <v>150</v>
      </c>
      <c r="H892" t="s">
        <v>20</v>
      </c>
      <c r="I892">
        <v>2</v>
      </c>
      <c r="J892" s="3" t="s">
        <v>32</v>
      </c>
      <c r="K892">
        <v>10</v>
      </c>
      <c r="L892">
        <v>3</v>
      </c>
      <c r="M892" s="3" t="str">
        <f>VLOOKUP(J892,[1]Species!$A$2:$K$183,3,FALSE)</f>
        <v>Sparisoma_aurofrenatum</v>
      </c>
      <c r="N892" t="str">
        <f>VLOOKUP(J892,[1]Species!$A$2:$K$183,2,FALSE)</f>
        <v>parrotfish</v>
      </c>
      <c r="O892" t="str">
        <f>VLOOKUP(J892,[1]Species!$A$2:$K$183,5,FALSE)</f>
        <v>Scaridae</v>
      </c>
      <c r="P892" t="str">
        <f>VLOOKUP(J892,[1]Species!$A$2:$D$183,4,FALSE)</f>
        <v>Herbivore</v>
      </c>
      <c r="Q892">
        <f>VLOOKUP(J892,[1]Species!$A$2:$F$183,6,FALSE)</f>
        <v>1.17E-2</v>
      </c>
      <c r="R892">
        <f>VLOOKUP(J892,[1]Species!$A$2:$G$174,7, FALSE)</f>
        <v>3.15</v>
      </c>
      <c r="S892">
        <f t="shared" si="26"/>
        <v>49.580067816258676</v>
      </c>
      <c r="T892">
        <f t="shared" si="27"/>
        <v>0.05</v>
      </c>
    </row>
    <row r="893" spans="1:20" x14ac:dyDescent="0.2">
      <c r="A893" s="7">
        <v>45155</v>
      </c>
      <c r="B893">
        <v>2023</v>
      </c>
      <c r="C893" s="2" t="s">
        <v>96</v>
      </c>
      <c r="D893">
        <v>17</v>
      </c>
      <c r="E893" t="s">
        <v>100</v>
      </c>
      <c r="F893" t="s">
        <v>111</v>
      </c>
      <c r="G893">
        <v>150</v>
      </c>
      <c r="H893" t="s">
        <v>20</v>
      </c>
      <c r="I893">
        <v>2</v>
      </c>
      <c r="J893" s="3" t="s">
        <v>32</v>
      </c>
      <c r="K893">
        <v>20</v>
      </c>
      <c r="L893">
        <v>2</v>
      </c>
      <c r="M893" s="3" t="str">
        <f>VLOOKUP(J893,[1]Species!$A$2:$K$183,3,FALSE)</f>
        <v>Sparisoma_aurofrenatum</v>
      </c>
      <c r="N893" t="str">
        <f>VLOOKUP(J893,[1]Species!$A$2:$K$183,2,FALSE)</f>
        <v>parrotfish</v>
      </c>
      <c r="O893" t="str">
        <f>VLOOKUP(J893,[1]Species!$A$2:$K$183,5,FALSE)</f>
        <v>Scaridae</v>
      </c>
      <c r="P893" t="str">
        <f>VLOOKUP(J893,[1]Species!$A$2:$D$183,4,FALSE)</f>
        <v>Herbivore</v>
      </c>
      <c r="Q893">
        <f>VLOOKUP(J893,[1]Species!$A$2:$F$183,6,FALSE)</f>
        <v>1.17E-2</v>
      </c>
      <c r="R893">
        <f>VLOOKUP(J893,[1]Species!$A$2:$G$174,7, FALSE)</f>
        <v>3.15</v>
      </c>
      <c r="S893">
        <f t="shared" si="26"/>
        <v>293.40015825052848</v>
      </c>
      <c r="T893">
        <f t="shared" si="27"/>
        <v>3.3333333333333333E-2</v>
      </c>
    </row>
    <row r="894" spans="1:20" x14ac:dyDescent="0.2">
      <c r="A894" s="7">
        <v>45155</v>
      </c>
      <c r="B894">
        <v>2023</v>
      </c>
      <c r="C894" s="2" t="s">
        <v>96</v>
      </c>
      <c r="D894">
        <v>17</v>
      </c>
      <c r="E894" t="s">
        <v>100</v>
      </c>
      <c r="F894" t="s">
        <v>111</v>
      </c>
      <c r="G894">
        <v>150</v>
      </c>
      <c r="H894" t="s">
        <v>20</v>
      </c>
      <c r="I894">
        <v>2</v>
      </c>
      <c r="J894" s="3" t="s">
        <v>60</v>
      </c>
      <c r="K894">
        <v>30</v>
      </c>
      <c r="L894">
        <v>1</v>
      </c>
      <c r="M894" s="3" t="str">
        <f>VLOOKUP(J894,[1]Species!$A$2:$K$183,3,FALSE)</f>
        <v>Sparisoma_aurofrenatum</v>
      </c>
      <c r="N894" t="str">
        <f>VLOOKUP(J894,[1]Species!$A$2:$K$183,2,FALSE)</f>
        <v>parrotfish</v>
      </c>
      <c r="O894" t="str">
        <f>VLOOKUP(J894,[1]Species!$A$2:$K$183,5,FALSE)</f>
        <v>Scaridae</v>
      </c>
      <c r="P894" t="str">
        <f>VLOOKUP(J894,[1]Species!$A$2:$D$183,4,FALSE)</f>
        <v>Herbivore</v>
      </c>
      <c r="Q894">
        <f>VLOOKUP(J894,[1]Species!$A$2:$F$183,6,FALSE)</f>
        <v>1.17E-2</v>
      </c>
      <c r="R894">
        <f>VLOOKUP(J894,[1]Species!$A$2:$G$174,7, FALSE)</f>
        <v>3.15</v>
      </c>
      <c r="S894">
        <f t="shared" si="26"/>
        <v>526.15998214437525</v>
      </c>
      <c r="T894">
        <f t="shared" si="27"/>
        <v>1.6666666666666666E-2</v>
      </c>
    </row>
    <row r="895" spans="1:20" x14ac:dyDescent="0.2">
      <c r="A895" s="7">
        <v>45155</v>
      </c>
      <c r="B895">
        <v>2023</v>
      </c>
      <c r="C895" s="2" t="s">
        <v>96</v>
      </c>
      <c r="D895">
        <v>17</v>
      </c>
      <c r="E895" t="s">
        <v>100</v>
      </c>
      <c r="F895" t="s">
        <v>111</v>
      </c>
      <c r="G895">
        <v>150</v>
      </c>
      <c r="H895" t="s">
        <v>20</v>
      </c>
      <c r="I895">
        <v>2</v>
      </c>
      <c r="J895" s="3" t="s">
        <v>101</v>
      </c>
      <c r="K895">
        <v>20</v>
      </c>
      <c r="L895">
        <v>1</v>
      </c>
      <c r="M895" s="3" t="str">
        <f>VLOOKUP(J895,[1]Species!$A$2:$K$183,3,FALSE)</f>
        <v>Sargocentron_vexillarium</v>
      </c>
      <c r="N895" t="str">
        <f>VLOOKUP(J895,[1]Species!$A$2:$K$183,2,FALSE)</f>
        <v>squirrelfish</v>
      </c>
      <c r="O895" t="str">
        <f>VLOOKUP(J895,[1]Species!$A$2:$K$183,5,FALSE)</f>
        <v>Holocentridae</v>
      </c>
      <c r="P895" t="str">
        <f>VLOOKUP(J895,[1]Species!$A$2:$D$183,4,FALSE)</f>
        <v>Invertivore</v>
      </c>
      <c r="Q895">
        <f>VLOOKUP(J895,[1]Species!$A$2:$F$183,6,FALSE)</f>
        <v>1.349E-2</v>
      </c>
      <c r="R895">
        <f>VLOOKUP(J895,[1]Species!$A$2:$G$174,7, FALSE)</f>
        <v>2.97</v>
      </c>
      <c r="S895">
        <f t="shared" si="26"/>
        <v>98.644082284772963</v>
      </c>
      <c r="T895">
        <f t="shared" si="27"/>
        <v>1.6666666666666666E-2</v>
      </c>
    </row>
    <row r="896" spans="1:20" x14ac:dyDescent="0.2">
      <c r="A896" s="7">
        <v>45155</v>
      </c>
      <c r="B896">
        <v>2023</v>
      </c>
      <c r="C896" s="2" t="s">
        <v>96</v>
      </c>
      <c r="D896">
        <v>17</v>
      </c>
      <c r="E896" t="s">
        <v>100</v>
      </c>
      <c r="F896" t="s">
        <v>111</v>
      </c>
      <c r="G896">
        <v>150</v>
      </c>
      <c r="H896" t="s">
        <v>20</v>
      </c>
      <c r="I896">
        <v>2</v>
      </c>
      <c r="J896" s="3" t="s">
        <v>33</v>
      </c>
      <c r="K896">
        <v>30</v>
      </c>
      <c r="L896">
        <v>1</v>
      </c>
      <c r="M896" s="3" t="str">
        <f>VLOOKUP(J896,[1]Species!$A$2:$K$183,3,FALSE)</f>
        <v>Holocentrus_adscensionis</v>
      </c>
      <c r="N896" t="str">
        <f>VLOOKUP(J896,[1]Species!$A$2:$K$183,2,FALSE)</f>
        <v>squirrelfish</v>
      </c>
      <c r="O896" t="str">
        <f>VLOOKUP(J896,[1]Species!$A$2:$K$183,5,FALSE)</f>
        <v>Holocentridae</v>
      </c>
      <c r="P896" t="str">
        <f>VLOOKUP(J896,[1]Species!$A$2:$D$183,4,FALSE)</f>
        <v>Invertivore</v>
      </c>
      <c r="Q896">
        <f>VLOOKUP(J896,[1]Species!$A$2:$F$183,6,FALSE)</f>
        <v>2.29E-2</v>
      </c>
      <c r="R896">
        <f>VLOOKUP(J896,[1]Species!$A$2:$G$174,7, FALSE)</f>
        <v>2.86</v>
      </c>
      <c r="S896">
        <f t="shared" si="26"/>
        <v>384.06282390749055</v>
      </c>
      <c r="T896">
        <f t="shared" si="27"/>
        <v>1.6666666666666666E-2</v>
      </c>
    </row>
    <row r="897" spans="1:20" x14ac:dyDescent="0.2">
      <c r="A897" s="7">
        <v>45155</v>
      </c>
      <c r="B897">
        <v>2023</v>
      </c>
      <c r="C897" s="2" t="s">
        <v>96</v>
      </c>
      <c r="D897">
        <v>17</v>
      </c>
      <c r="E897" t="s">
        <v>100</v>
      </c>
      <c r="F897" t="s">
        <v>111</v>
      </c>
      <c r="G897">
        <v>150</v>
      </c>
      <c r="H897" t="s">
        <v>20</v>
      </c>
      <c r="I897">
        <v>2</v>
      </c>
      <c r="J897" s="3" t="s">
        <v>58</v>
      </c>
      <c r="K897">
        <v>40</v>
      </c>
      <c r="L897">
        <v>2</v>
      </c>
      <c r="M897" s="3" t="str">
        <f>VLOOKUP(J897,[1]Species!$A$2:$K$183,3,FALSE)</f>
        <v>Lutjanus_apodus</v>
      </c>
      <c r="N897" t="str">
        <f>VLOOKUP(J897,[1]Species!$A$2:$K$183,2,FALSE)</f>
        <v>snapper</v>
      </c>
      <c r="O897" t="str">
        <f>VLOOKUP(J897,[1]Species!$A$2:$K$183,5,FALSE)</f>
        <v>Lutjanidae</v>
      </c>
      <c r="P897" t="str">
        <f>VLOOKUP(J897,[1]Species!$A$2:$D$183,4,FALSE)</f>
        <v>Macrocarnivore</v>
      </c>
      <c r="Q897">
        <f>VLOOKUP(J897,[1]Species!$A$2:$F$183,6,FALSE)</f>
        <v>1.8200000000000001E-2</v>
      </c>
      <c r="R897">
        <f>VLOOKUP(J897,[1]Species!$A$2:$G$174,7, FALSE)</f>
        <v>3</v>
      </c>
      <c r="S897">
        <f t="shared" si="26"/>
        <v>2329.6</v>
      </c>
      <c r="T897">
        <f t="shared" si="27"/>
        <v>3.3333333333333333E-2</v>
      </c>
    </row>
    <row r="898" spans="1:20" x14ac:dyDescent="0.2">
      <c r="A898" s="7">
        <v>45155</v>
      </c>
      <c r="B898">
        <v>2023</v>
      </c>
      <c r="C898" s="2" t="s">
        <v>96</v>
      </c>
      <c r="D898">
        <v>17</v>
      </c>
      <c r="E898" t="s">
        <v>100</v>
      </c>
      <c r="F898" t="s">
        <v>111</v>
      </c>
      <c r="G898">
        <v>150</v>
      </c>
      <c r="H898" t="s">
        <v>20</v>
      </c>
      <c r="I898">
        <v>2</v>
      </c>
      <c r="J898" s="3" t="s">
        <v>55</v>
      </c>
      <c r="K898">
        <v>20</v>
      </c>
      <c r="L898">
        <v>10</v>
      </c>
      <c r="M898" s="3" t="str">
        <f>VLOOKUP(J898,[1]Species!$A$2:$K$183,3,FALSE)</f>
        <v>Clepticus_parrae</v>
      </c>
      <c r="N898" t="str">
        <f>VLOOKUP(J898,[1]Species!$A$2:$K$183,2,FALSE)</f>
        <v>wrasse</v>
      </c>
      <c r="O898" t="str">
        <f>VLOOKUP(J898,[1]Species!$A$2:$K$183,5,FALSE)</f>
        <v>Labridae</v>
      </c>
      <c r="P898" t="str">
        <f>VLOOKUP(J898,[1]Species!$A$2:$D$183,4,FALSE)</f>
        <v>Omnivore</v>
      </c>
      <c r="Q898">
        <f>VLOOKUP(J898,[1]Species!$A$2:$F$183,6,FALSE)</f>
        <v>9.5499999999999995E-3</v>
      </c>
      <c r="R898">
        <f>VLOOKUP(J898,[1]Species!$A$2:$G$174,7, FALSE)</f>
        <v>3.07</v>
      </c>
      <c r="S898">
        <f t="shared" ref="S898:S961" si="28">(Q898*K898^R898)*L898</f>
        <v>942.24850763553036</v>
      </c>
      <c r="T898">
        <f t="shared" si="27"/>
        <v>0.16666666666666666</v>
      </c>
    </row>
    <row r="899" spans="1:20" x14ac:dyDescent="0.2">
      <c r="A899" s="7">
        <v>45155</v>
      </c>
      <c r="B899">
        <v>2023</v>
      </c>
      <c r="C899" s="2" t="s">
        <v>96</v>
      </c>
      <c r="D899">
        <v>17</v>
      </c>
      <c r="E899" t="s">
        <v>100</v>
      </c>
      <c r="F899" t="s">
        <v>111</v>
      </c>
      <c r="G899">
        <v>150</v>
      </c>
      <c r="H899" t="s">
        <v>20</v>
      </c>
      <c r="I899">
        <v>2</v>
      </c>
      <c r="J899" s="3" t="s">
        <v>28</v>
      </c>
      <c r="K899">
        <v>30</v>
      </c>
      <c r="L899">
        <v>1</v>
      </c>
      <c r="M899" s="3" t="str">
        <f>VLOOKUP(J899,[1]Species!$A$2:$K$183,3,FALSE)</f>
        <v>Balistes_vetula</v>
      </c>
      <c r="N899" t="str">
        <f>VLOOKUP(J899,[1]Species!$A$2:$K$183,2,FALSE)</f>
        <v>triggerfish</v>
      </c>
      <c r="O899" t="str">
        <f>VLOOKUP(J899,[1]Species!$A$2:$K$183,5,FALSE)</f>
        <v>Balistidae</v>
      </c>
      <c r="P899" t="str">
        <f>VLOOKUP(J899,[1]Species!$A$2:$D$183,4,FALSE)</f>
        <v>Planktivore</v>
      </c>
      <c r="Q899">
        <f>VLOOKUP(J899,[1]Species!$A$2:$F$183,6,FALSE)</f>
        <v>3.9800000000000002E-2</v>
      </c>
      <c r="R899">
        <f>VLOOKUP(J899,[1]Species!$A$2:$G$174,7, FALSE)</f>
        <v>2.88</v>
      </c>
      <c r="S899">
        <f t="shared" si="28"/>
        <v>714.48363465447915</v>
      </c>
      <c r="T899">
        <f t="shared" ref="T899:T962" si="29">L899/60</f>
        <v>1.6666666666666666E-2</v>
      </c>
    </row>
    <row r="900" spans="1:20" x14ac:dyDescent="0.2">
      <c r="A900" s="7">
        <v>45155</v>
      </c>
      <c r="B900">
        <v>2023</v>
      </c>
      <c r="C900" s="2" t="s">
        <v>96</v>
      </c>
      <c r="D900">
        <v>17</v>
      </c>
      <c r="E900" t="s">
        <v>102</v>
      </c>
      <c r="F900" t="s">
        <v>111</v>
      </c>
      <c r="G900">
        <v>150</v>
      </c>
      <c r="H900" t="s">
        <v>20</v>
      </c>
      <c r="I900">
        <v>1</v>
      </c>
      <c r="J900" s="3" t="s">
        <v>21</v>
      </c>
      <c r="K900">
        <v>5</v>
      </c>
      <c r="L900">
        <v>25</v>
      </c>
      <c r="M900" s="3" t="str">
        <f>VLOOKUP(J900,[1]Species!$A$2:$K$183,3,FALSE)</f>
        <v>Stegastes_partitus</v>
      </c>
      <c r="N900" t="str">
        <f>VLOOKUP(J900,[1]Species!$A$2:$K$183,2,FALSE)</f>
        <v>damselfish</v>
      </c>
      <c r="O900" t="str">
        <f>VLOOKUP(J900,[1]Species!$A$2:$K$183,5,FALSE)</f>
        <v>Pomacentridae</v>
      </c>
      <c r="P900" t="str">
        <f>VLOOKUP(J900,[1]Species!$A$2:$D$183,4,FALSE)</f>
        <v>Omnivore</v>
      </c>
      <c r="Q900">
        <f>VLOOKUP(J900,[1]Species!$A$2:$F$183,6,FALSE)</f>
        <v>1.4789999999999999E-2</v>
      </c>
      <c r="R900">
        <f>VLOOKUP(J900,[1]Species!$A$2:$G$174,7, FALSE)</f>
        <v>3.01</v>
      </c>
      <c r="S900">
        <f t="shared" si="28"/>
        <v>46.96863032763666</v>
      </c>
      <c r="T900">
        <f t="shared" si="29"/>
        <v>0.41666666666666669</v>
      </c>
    </row>
    <row r="901" spans="1:20" x14ac:dyDescent="0.2">
      <c r="A901" s="7">
        <v>45155</v>
      </c>
      <c r="B901">
        <v>2023</v>
      </c>
      <c r="C901" s="2" t="s">
        <v>96</v>
      </c>
      <c r="D901">
        <v>17</v>
      </c>
      <c r="E901" t="s">
        <v>102</v>
      </c>
      <c r="F901" t="s">
        <v>111</v>
      </c>
      <c r="G901">
        <v>150</v>
      </c>
      <c r="H901" t="s">
        <v>20</v>
      </c>
      <c r="I901">
        <v>1</v>
      </c>
      <c r="J901" s="3" t="s">
        <v>21</v>
      </c>
      <c r="K901">
        <v>10</v>
      </c>
      <c r="L901">
        <v>15</v>
      </c>
      <c r="M901" s="3" t="str">
        <f>VLOOKUP(J901,[1]Species!$A$2:$K$183,3,FALSE)</f>
        <v>Stegastes_partitus</v>
      </c>
      <c r="N901" t="str">
        <f>VLOOKUP(J901,[1]Species!$A$2:$K$183,2,FALSE)</f>
        <v>damselfish</v>
      </c>
      <c r="O901" t="str">
        <f>VLOOKUP(J901,[1]Species!$A$2:$K$183,5,FALSE)</f>
        <v>Pomacentridae</v>
      </c>
      <c r="P901" t="str">
        <f>VLOOKUP(J901,[1]Species!$A$2:$D$183,4,FALSE)</f>
        <v>Omnivore</v>
      </c>
      <c r="Q901">
        <f>VLOOKUP(J901,[1]Species!$A$2:$F$183,6,FALSE)</f>
        <v>1.4789999999999999E-2</v>
      </c>
      <c r="R901">
        <f>VLOOKUP(J901,[1]Species!$A$2:$G$174,7, FALSE)</f>
        <v>3.01</v>
      </c>
      <c r="S901">
        <f t="shared" si="28"/>
        <v>227.01755033748543</v>
      </c>
      <c r="T901">
        <f t="shared" si="29"/>
        <v>0.25</v>
      </c>
    </row>
    <row r="902" spans="1:20" x14ac:dyDescent="0.2">
      <c r="A902" s="7">
        <v>45155</v>
      </c>
      <c r="B902">
        <v>2023</v>
      </c>
      <c r="C902" s="2" t="s">
        <v>96</v>
      </c>
      <c r="D902">
        <v>17</v>
      </c>
      <c r="E902" t="s">
        <v>102</v>
      </c>
      <c r="F902" t="s">
        <v>111</v>
      </c>
      <c r="G902">
        <v>150</v>
      </c>
      <c r="H902" t="s">
        <v>20</v>
      </c>
      <c r="I902">
        <v>1</v>
      </c>
      <c r="J902" s="3" t="s">
        <v>25</v>
      </c>
      <c r="K902">
        <v>5</v>
      </c>
      <c r="L902">
        <v>25</v>
      </c>
      <c r="M902" s="3" t="str">
        <f>VLOOKUP(J902,[1]Species!$A$2:$K$183,3,FALSE)</f>
        <v>Chromis_cyanea</v>
      </c>
      <c r="N902" t="str">
        <f>VLOOKUP(J902,[1]Species!$A$2:$K$183,2,FALSE)</f>
        <v>chromis</v>
      </c>
      <c r="O902" t="str">
        <f>VLOOKUP(J902,[1]Species!$A$2:$K$183,5,FALSE)</f>
        <v>Pomacentridae</v>
      </c>
      <c r="P902" t="str">
        <f>VLOOKUP(J902,[1]Species!$A$2:$D$183,4,FALSE)</f>
        <v>Planktivore</v>
      </c>
      <c r="Q902">
        <f>VLOOKUP(J902,[1]Species!$A$2:$F$183,6,FALSE)</f>
        <v>1.4789999999999999E-2</v>
      </c>
      <c r="R902">
        <f>VLOOKUP(J902,[1]Species!$A$2:$G$174,7, FALSE)</f>
        <v>2.99</v>
      </c>
      <c r="S902">
        <f t="shared" si="28"/>
        <v>45.4808419292048</v>
      </c>
      <c r="T902">
        <f t="shared" si="29"/>
        <v>0.41666666666666669</v>
      </c>
    </row>
    <row r="903" spans="1:20" x14ac:dyDescent="0.2">
      <c r="A903" s="7">
        <v>45155</v>
      </c>
      <c r="B903">
        <v>2023</v>
      </c>
      <c r="C903" s="2" t="s">
        <v>96</v>
      </c>
      <c r="D903">
        <v>17</v>
      </c>
      <c r="E903" t="s">
        <v>102</v>
      </c>
      <c r="F903" t="s">
        <v>111</v>
      </c>
      <c r="G903">
        <v>150</v>
      </c>
      <c r="H903" t="s">
        <v>20</v>
      </c>
      <c r="I903">
        <v>1</v>
      </c>
      <c r="J903" s="3" t="s">
        <v>25</v>
      </c>
      <c r="K903">
        <v>10</v>
      </c>
      <c r="L903">
        <v>33</v>
      </c>
      <c r="M903" s="3" t="str">
        <f>VLOOKUP(J903,[1]Species!$A$2:$K$183,3,FALSE)</f>
        <v>Chromis_cyanea</v>
      </c>
      <c r="N903" t="str">
        <f>VLOOKUP(J903,[1]Species!$A$2:$K$183,2,FALSE)</f>
        <v>chromis</v>
      </c>
      <c r="O903" t="str">
        <f>VLOOKUP(J903,[1]Species!$A$2:$K$183,5,FALSE)</f>
        <v>Pomacentridae</v>
      </c>
      <c r="P903" t="str">
        <f>VLOOKUP(J903,[1]Species!$A$2:$D$183,4,FALSE)</f>
        <v>Planktivore</v>
      </c>
      <c r="Q903">
        <f>VLOOKUP(J903,[1]Species!$A$2:$F$183,6,FALSE)</f>
        <v>1.4789999999999999E-2</v>
      </c>
      <c r="R903">
        <f>VLOOKUP(J903,[1]Species!$A$2:$G$174,7, FALSE)</f>
        <v>2.99</v>
      </c>
      <c r="S903">
        <f t="shared" si="28"/>
        <v>476.96017043190284</v>
      </c>
      <c r="T903">
        <f t="shared" si="29"/>
        <v>0.55000000000000004</v>
      </c>
    </row>
    <row r="904" spans="1:20" x14ac:dyDescent="0.2">
      <c r="A904" s="7">
        <v>45155</v>
      </c>
      <c r="B904">
        <v>2023</v>
      </c>
      <c r="C904" s="2" t="s">
        <v>96</v>
      </c>
      <c r="D904">
        <v>17</v>
      </c>
      <c r="E904" t="s">
        <v>102</v>
      </c>
      <c r="F904" t="s">
        <v>111</v>
      </c>
      <c r="G904">
        <v>150</v>
      </c>
      <c r="H904" t="s">
        <v>20</v>
      </c>
      <c r="I904">
        <v>1</v>
      </c>
      <c r="J904" s="3" t="s">
        <v>42</v>
      </c>
      <c r="K904">
        <v>5</v>
      </c>
      <c r="L904">
        <v>50</v>
      </c>
      <c r="M904" s="3" t="str">
        <f>VLOOKUP(J904,[1]Species!$A$2:$K$183,3,FALSE)</f>
        <v>Chromis_insolata</v>
      </c>
      <c r="N904" t="str">
        <f>VLOOKUP(J904,[1]Species!$A$2:$K$183,2,FALSE)</f>
        <v>damselfish</v>
      </c>
      <c r="O904" t="str">
        <f>VLOOKUP(J904,[1]Species!$A$2:$K$183,5,FALSE)</f>
        <v>Pomacentridae</v>
      </c>
      <c r="P904" t="str">
        <f>VLOOKUP(J904,[1]Species!$A$2:$D$183,4,FALSE)</f>
        <v>Planktivore</v>
      </c>
      <c r="Q904">
        <f>VLOOKUP(J904,[1]Species!$A$2:$F$183,6,FALSE)</f>
        <v>1.259E-2</v>
      </c>
      <c r="R904">
        <f>VLOOKUP(J904,[1]Species!$A$2:$G$174,7, FALSE)</f>
        <v>3.03</v>
      </c>
      <c r="S904">
        <f t="shared" si="28"/>
        <v>82.57999411366842</v>
      </c>
      <c r="T904">
        <f t="shared" si="29"/>
        <v>0.83333333333333337</v>
      </c>
    </row>
    <row r="905" spans="1:20" x14ac:dyDescent="0.2">
      <c r="A905" s="7">
        <v>45155</v>
      </c>
      <c r="B905">
        <v>2023</v>
      </c>
      <c r="C905" s="2" t="s">
        <v>96</v>
      </c>
      <c r="D905">
        <v>17</v>
      </c>
      <c r="E905" t="s">
        <v>102</v>
      </c>
      <c r="F905" t="s">
        <v>111</v>
      </c>
      <c r="G905">
        <v>150</v>
      </c>
      <c r="H905" t="s">
        <v>20</v>
      </c>
      <c r="I905">
        <v>1</v>
      </c>
      <c r="J905" s="3" t="s">
        <v>42</v>
      </c>
      <c r="K905">
        <v>10</v>
      </c>
      <c r="L905">
        <v>31</v>
      </c>
      <c r="M905" s="3" t="str">
        <f>VLOOKUP(J905,[1]Species!$A$2:$K$183,3,FALSE)</f>
        <v>Chromis_insolata</v>
      </c>
      <c r="N905" t="str">
        <f>VLOOKUP(J905,[1]Species!$A$2:$K$183,2,FALSE)</f>
        <v>damselfish</v>
      </c>
      <c r="O905" t="str">
        <f>VLOOKUP(J905,[1]Species!$A$2:$K$183,5,FALSE)</f>
        <v>Pomacentridae</v>
      </c>
      <c r="P905" t="str">
        <f>VLOOKUP(J905,[1]Species!$A$2:$D$183,4,FALSE)</f>
        <v>Planktivore</v>
      </c>
      <c r="Q905">
        <f>VLOOKUP(J905,[1]Species!$A$2:$F$183,6,FALSE)</f>
        <v>1.259E-2</v>
      </c>
      <c r="R905">
        <f>VLOOKUP(J905,[1]Species!$A$2:$G$174,7, FALSE)</f>
        <v>3.03</v>
      </c>
      <c r="S905">
        <f t="shared" si="28"/>
        <v>418.20326964118561</v>
      </c>
      <c r="T905">
        <f t="shared" si="29"/>
        <v>0.51666666666666672</v>
      </c>
    </row>
    <row r="906" spans="1:20" x14ac:dyDescent="0.2">
      <c r="A906" s="7">
        <v>45155</v>
      </c>
      <c r="B906">
        <v>2023</v>
      </c>
      <c r="C906" s="2" t="s">
        <v>96</v>
      </c>
      <c r="D906">
        <v>17</v>
      </c>
      <c r="E906" t="s">
        <v>102</v>
      </c>
      <c r="F906" t="s">
        <v>111</v>
      </c>
      <c r="G906">
        <v>150</v>
      </c>
      <c r="H906" t="s">
        <v>20</v>
      </c>
      <c r="I906">
        <v>1</v>
      </c>
      <c r="J906" s="3" t="s">
        <v>56</v>
      </c>
      <c r="K906">
        <v>5</v>
      </c>
      <c r="L906">
        <v>6</v>
      </c>
      <c r="M906" s="3" t="str">
        <f>VLOOKUP(J906,[1]Species!$A$2:$K$183,3,FALSE)</f>
        <v>Gramma_loreto</v>
      </c>
      <c r="N906" t="str">
        <f>VLOOKUP(J906,[1]Species!$A$2:$K$183,2,FALSE)</f>
        <v>basslet</v>
      </c>
      <c r="O906" t="str">
        <f>VLOOKUP(J906,[1]Species!$A$2:$K$183,5,FALSE)</f>
        <v>Grammatidae</v>
      </c>
      <c r="P906" t="str">
        <f>VLOOKUP(J906,[1]Species!$A$2:$D$183,4,FALSE)</f>
        <v>Omnivore</v>
      </c>
      <c r="Q906">
        <f>VLOOKUP(J906,[1]Species!$A$2:$F$183,6,FALSE)</f>
        <v>1.1220000000000001E-2</v>
      </c>
      <c r="R906">
        <f>VLOOKUP(J906,[1]Species!$A$2:$G$174,7, FALSE)</f>
        <v>3.04</v>
      </c>
      <c r="S906">
        <f t="shared" si="28"/>
        <v>8.9745549386834096</v>
      </c>
      <c r="T906">
        <f t="shared" si="29"/>
        <v>0.1</v>
      </c>
    </row>
    <row r="907" spans="1:20" x14ac:dyDescent="0.2">
      <c r="A907" s="7">
        <v>45155</v>
      </c>
      <c r="B907">
        <v>2023</v>
      </c>
      <c r="C907" s="2" t="s">
        <v>96</v>
      </c>
      <c r="D907">
        <v>17</v>
      </c>
      <c r="E907" t="s">
        <v>102</v>
      </c>
      <c r="F907" t="s">
        <v>111</v>
      </c>
      <c r="G907">
        <v>150</v>
      </c>
      <c r="H907" t="s">
        <v>20</v>
      </c>
      <c r="I907">
        <v>1</v>
      </c>
      <c r="J907" s="3" t="s">
        <v>35</v>
      </c>
      <c r="K907">
        <v>5</v>
      </c>
      <c r="L907">
        <v>2</v>
      </c>
      <c r="M907" s="3" t="str">
        <f>VLOOKUP(J907,[1]Species!$A$2:$K$183,3,FALSE)</f>
        <v>Scarus_taeniopterus</v>
      </c>
      <c r="N907" t="str">
        <f>VLOOKUP(J907,[1]Species!$A$2:$K$183,2,FALSE)</f>
        <v>parrotfish</v>
      </c>
      <c r="O907" t="str">
        <f>VLOOKUP(J907,[1]Species!$A$2:$K$183,5,FALSE)</f>
        <v>Scaridae</v>
      </c>
      <c r="P907" t="str">
        <f>VLOOKUP(J907,[1]Species!$A$2:$D$183,4,FALSE)</f>
        <v>Herbivore</v>
      </c>
      <c r="Q907">
        <f>VLOOKUP(J907,[1]Species!$A$2:$F$183,6,FALSE)</f>
        <v>1.4789999999999999E-2</v>
      </c>
      <c r="R907">
        <f>VLOOKUP(J907,[1]Species!$A$2:$G$174,7, FALSE)</f>
        <v>3.03</v>
      </c>
      <c r="S907">
        <f t="shared" si="28"/>
        <v>3.8804070307900105</v>
      </c>
      <c r="T907">
        <f t="shared" si="29"/>
        <v>3.3333333333333333E-2</v>
      </c>
    </row>
    <row r="908" spans="1:20" x14ac:dyDescent="0.2">
      <c r="A908" s="7">
        <v>45155</v>
      </c>
      <c r="B908">
        <v>2023</v>
      </c>
      <c r="C908" s="2" t="s">
        <v>96</v>
      </c>
      <c r="D908">
        <v>17</v>
      </c>
      <c r="E908" t="s">
        <v>102</v>
      </c>
      <c r="F908" t="s">
        <v>111</v>
      </c>
      <c r="G908">
        <v>150</v>
      </c>
      <c r="H908" t="s">
        <v>20</v>
      </c>
      <c r="I908">
        <v>1</v>
      </c>
      <c r="J908" s="3" t="s">
        <v>55</v>
      </c>
      <c r="K908">
        <v>5</v>
      </c>
      <c r="L908">
        <v>70</v>
      </c>
      <c r="M908" s="3" t="str">
        <f>VLOOKUP(J908,[1]Species!$A$2:$K$183,3,FALSE)</f>
        <v>Clepticus_parrae</v>
      </c>
      <c r="N908" t="str">
        <f>VLOOKUP(J908,[1]Species!$A$2:$K$183,2,FALSE)</f>
        <v>wrasse</v>
      </c>
      <c r="O908" t="str">
        <f>VLOOKUP(J908,[1]Species!$A$2:$K$183,5,FALSE)</f>
        <v>Labridae</v>
      </c>
      <c r="P908" t="str">
        <f>VLOOKUP(J908,[1]Species!$A$2:$D$183,4,FALSE)</f>
        <v>Omnivore</v>
      </c>
      <c r="Q908">
        <f>VLOOKUP(J908,[1]Species!$A$2:$F$183,6,FALSE)</f>
        <v>9.5499999999999995E-3</v>
      </c>
      <c r="R908">
        <f>VLOOKUP(J908,[1]Species!$A$2:$G$174,7, FALSE)</f>
        <v>3.07</v>
      </c>
      <c r="S908">
        <f t="shared" si="28"/>
        <v>93.527499816215141</v>
      </c>
      <c r="T908">
        <f t="shared" si="29"/>
        <v>1.1666666666666667</v>
      </c>
    </row>
    <row r="909" spans="1:20" x14ac:dyDescent="0.2">
      <c r="A909" s="7">
        <v>45155</v>
      </c>
      <c r="B909">
        <v>2023</v>
      </c>
      <c r="C909" s="2" t="s">
        <v>96</v>
      </c>
      <c r="D909">
        <v>17</v>
      </c>
      <c r="E909" t="s">
        <v>102</v>
      </c>
      <c r="F909" t="s">
        <v>111</v>
      </c>
      <c r="G909">
        <v>150</v>
      </c>
      <c r="H909" t="s">
        <v>20</v>
      </c>
      <c r="I909">
        <v>1</v>
      </c>
      <c r="J909" s="3" t="s">
        <v>55</v>
      </c>
      <c r="K909">
        <v>10</v>
      </c>
      <c r="L909">
        <v>41</v>
      </c>
      <c r="M909" s="3" t="str">
        <f>VLOOKUP(J909,[1]Species!$A$2:$K$183,3,FALSE)</f>
        <v>Clepticus_parrae</v>
      </c>
      <c r="N909" t="str">
        <f>VLOOKUP(J909,[1]Species!$A$2:$K$183,2,FALSE)</f>
        <v>wrasse</v>
      </c>
      <c r="O909" t="str">
        <f>VLOOKUP(J909,[1]Species!$A$2:$K$183,5,FALSE)</f>
        <v>Labridae</v>
      </c>
      <c r="P909" t="str">
        <f>VLOOKUP(J909,[1]Species!$A$2:$D$183,4,FALSE)</f>
        <v>Omnivore</v>
      </c>
      <c r="Q909">
        <f>VLOOKUP(J909,[1]Species!$A$2:$F$183,6,FALSE)</f>
        <v>9.5499999999999995E-3</v>
      </c>
      <c r="R909">
        <f>VLOOKUP(J909,[1]Species!$A$2:$G$174,7, FALSE)</f>
        <v>3.07</v>
      </c>
      <c r="S909">
        <f t="shared" si="28"/>
        <v>460.03113763657274</v>
      </c>
      <c r="T909">
        <f t="shared" si="29"/>
        <v>0.68333333333333335</v>
      </c>
    </row>
    <row r="910" spans="1:20" x14ac:dyDescent="0.2">
      <c r="A910" s="7">
        <v>45155</v>
      </c>
      <c r="B910">
        <v>2023</v>
      </c>
      <c r="C910" s="2" t="s">
        <v>96</v>
      </c>
      <c r="D910">
        <v>17</v>
      </c>
      <c r="E910" t="s">
        <v>102</v>
      </c>
      <c r="F910" t="s">
        <v>111</v>
      </c>
      <c r="G910">
        <v>150</v>
      </c>
      <c r="H910" t="s">
        <v>20</v>
      </c>
      <c r="I910">
        <v>1</v>
      </c>
      <c r="J910" s="3" t="s">
        <v>34</v>
      </c>
      <c r="K910">
        <v>5</v>
      </c>
      <c r="L910">
        <v>3</v>
      </c>
      <c r="M910" s="3" t="str">
        <f>VLOOKUP(J910,[1]Species!$A$2:$K$183,3,FALSE)</f>
        <v>Halochoeres_garnoti</v>
      </c>
      <c r="N910" t="str">
        <f>VLOOKUP(J910,[1]Species!$A$2:$K$183,2,FALSE)</f>
        <v>wrasse</v>
      </c>
      <c r="O910" t="str">
        <f>VLOOKUP(J910,[1]Species!$A$2:$K$183,5,FALSE)</f>
        <v>Labridae</v>
      </c>
      <c r="P910" t="str">
        <f>VLOOKUP(J910,[1]Species!$A$2:$D$183,4,FALSE)</f>
        <v>Invertivore</v>
      </c>
      <c r="Q910">
        <f>VLOOKUP(J910,[1]Species!$A$2:$F$183,6,FALSE)</f>
        <v>0.01</v>
      </c>
      <c r="R910">
        <f>VLOOKUP(J910,[1]Species!$A$2:$G$174,7, FALSE)</f>
        <v>3.14</v>
      </c>
      <c r="S910">
        <f t="shared" si="28"/>
        <v>4.6977193568456626</v>
      </c>
      <c r="T910">
        <f t="shared" si="29"/>
        <v>0.05</v>
      </c>
    </row>
    <row r="911" spans="1:20" x14ac:dyDescent="0.2">
      <c r="A911" s="7">
        <v>45155</v>
      </c>
      <c r="B911">
        <v>2023</v>
      </c>
      <c r="C911" s="2" t="s">
        <v>96</v>
      </c>
      <c r="D911">
        <v>17</v>
      </c>
      <c r="E911" t="s">
        <v>102</v>
      </c>
      <c r="F911" t="s">
        <v>111</v>
      </c>
      <c r="G911">
        <v>150</v>
      </c>
      <c r="H911" t="s">
        <v>20</v>
      </c>
      <c r="I911">
        <v>1</v>
      </c>
      <c r="J911" s="3" t="s">
        <v>34</v>
      </c>
      <c r="K911">
        <v>10</v>
      </c>
      <c r="L911">
        <v>1</v>
      </c>
      <c r="M911" s="3" t="str">
        <f>VLOOKUP(J911,[1]Species!$A$2:$K$183,3,FALSE)</f>
        <v>Halochoeres_garnoti</v>
      </c>
      <c r="N911" t="str">
        <f>VLOOKUP(J911,[1]Species!$A$2:$K$183,2,FALSE)</f>
        <v>wrasse</v>
      </c>
      <c r="O911" t="str">
        <f>VLOOKUP(J911,[1]Species!$A$2:$K$183,5,FALSE)</f>
        <v>Labridae</v>
      </c>
      <c r="P911" t="str">
        <f>VLOOKUP(J911,[1]Species!$A$2:$D$183,4,FALSE)</f>
        <v>Invertivore</v>
      </c>
      <c r="Q911">
        <f>VLOOKUP(J911,[1]Species!$A$2:$F$183,6,FALSE)</f>
        <v>0.01</v>
      </c>
      <c r="R911">
        <f>VLOOKUP(J911,[1]Species!$A$2:$G$174,7, FALSE)</f>
        <v>3.14</v>
      </c>
      <c r="S911">
        <f t="shared" si="28"/>
        <v>13.803842646028864</v>
      </c>
      <c r="T911">
        <f t="shared" si="29"/>
        <v>1.6666666666666666E-2</v>
      </c>
    </row>
    <row r="912" spans="1:20" x14ac:dyDescent="0.2">
      <c r="A912" s="7">
        <v>45155</v>
      </c>
      <c r="B912">
        <v>2023</v>
      </c>
      <c r="C912" s="2" t="s">
        <v>96</v>
      </c>
      <c r="D912">
        <v>17</v>
      </c>
      <c r="E912" t="s">
        <v>102</v>
      </c>
      <c r="F912" t="s">
        <v>111</v>
      </c>
      <c r="G912">
        <v>150</v>
      </c>
      <c r="H912" t="s">
        <v>20</v>
      </c>
      <c r="I912">
        <v>1</v>
      </c>
      <c r="J912" s="3" t="s">
        <v>34</v>
      </c>
      <c r="K912">
        <v>20</v>
      </c>
      <c r="L912">
        <v>1</v>
      </c>
      <c r="M912" s="3" t="str">
        <f>VLOOKUP(J912,[1]Species!$A$2:$K$183,3,FALSE)</f>
        <v>Halochoeres_garnoti</v>
      </c>
      <c r="N912" t="str">
        <f>VLOOKUP(J912,[1]Species!$A$2:$K$183,2,FALSE)</f>
        <v>wrasse</v>
      </c>
      <c r="O912" t="str">
        <f>VLOOKUP(J912,[1]Species!$A$2:$K$183,5,FALSE)</f>
        <v>Labridae</v>
      </c>
      <c r="P912" t="str">
        <f>VLOOKUP(J912,[1]Species!$A$2:$D$183,4,FALSE)</f>
        <v>Invertivore</v>
      </c>
      <c r="Q912">
        <f>VLOOKUP(J912,[1]Species!$A$2:$F$183,6,FALSE)</f>
        <v>0.01</v>
      </c>
      <c r="R912">
        <f>VLOOKUP(J912,[1]Species!$A$2:$G$174,7, FALSE)</f>
        <v>3.14</v>
      </c>
      <c r="S912">
        <f t="shared" si="28"/>
        <v>121.68419864331943</v>
      </c>
      <c r="T912">
        <f t="shared" si="29"/>
        <v>1.6666666666666666E-2</v>
      </c>
    </row>
    <row r="913" spans="1:20" x14ac:dyDescent="0.2">
      <c r="A913" s="7">
        <v>45155</v>
      </c>
      <c r="B913">
        <v>2023</v>
      </c>
      <c r="C913" s="2" t="s">
        <v>96</v>
      </c>
      <c r="D913">
        <v>17</v>
      </c>
      <c r="E913" t="s">
        <v>102</v>
      </c>
      <c r="F913" t="s">
        <v>111</v>
      </c>
      <c r="G913">
        <v>150</v>
      </c>
      <c r="H913" t="s">
        <v>20</v>
      </c>
      <c r="I913">
        <v>1</v>
      </c>
      <c r="J913" s="3" t="s">
        <v>76</v>
      </c>
      <c r="K913">
        <v>30</v>
      </c>
      <c r="L913">
        <v>1</v>
      </c>
      <c r="M913" s="3" t="str">
        <f>VLOOKUP(J913,[1]Species!$A$2:$K$183,3,FALSE)</f>
        <v>Scarus_taeniopterus</v>
      </c>
      <c r="N913" t="str">
        <f>VLOOKUP(J913,[1]Species!$A$2:$K$183,2,FALSE)</f>
        <v>parrotfish</v>
      </c>
      <c r="O913" t="str">
        <f>VLOOKUP(J913,[1]Species!$A$2:$K$183,5,FALSE)</f>
        <v>Scaridae</v>
      </c>
      <c r="P913" t="str">
        <f>VLOOKUP(J913,[1]Species!$A$2:$D$183,4,FALSE)</f>
        <v>Herbivore</v>
      </c>
      <c r="Q913">
        <f>VLOOKUP(J913,[1]Species!$A$2:$F$183,6,FALSE)</f>
        <v>1.4789999999999999E-2</v>
      </c>
      <c r="R913">
        <f>VLOOKUP(J913,[1]Species!$A$2:$G$174,7, FALSE)</f>
        <v>3.03</v>
      </c>
      <c r="S913">
        <f t="shared" si="28"/>
        <v>442.22732692655779</v>
      </c>
      <c r="T913">
        <f t="shared" si="29"/>
        <v>1.6666666666666666E-2</v>
      </c>
    </row>
    <row r="914" spans="1:20" x14ac:dyDescent="0.2">
      <c r="A914" s="7">
        <v>45155</v>
      </c>
      <c r="B914">
        <v>2023</v>
      </c>
      <c r="C914" s="2" t="s">
        <v>96</v>
      </c>
      <c r="D914">
        <v>17</v>
      </c>
      <c r="E914" t="s">
        <v>102</v>
      </c>
      <c r="F914" t="s">
        <v>111</v>
      </c>
      <c r="G914">
        <v>150</v>
      </c>
      <c r="H914" t="s">
        <v>20</v>
      </c>
      <c r="I914">
        <v>1</v>
      </c>
      <c r="J914" s="3" t="s">
        <v>37</v>
      </c>
      <c r="K914">
        <v>30</v>
      </c>
      <c r="L914">
        <v>2</v>
      </c>
      <c r="M914" s="3" t="str">
        <f>VLOOKUP(J914,[1]Species!$A$2:$K$183,3,FALSE)</f>
        <v>Melichthys_niger</v>
      </c>
      <c r="N914" t="str">
        <f>VLOOKUP(J914,[1]Species!$A$2:$K$183,2,FALSE)</f>
        <v>triggerfish</v>
      </c>
      <c r="O914" t="str">
        <f>VLOOKUP(J914,[1]Species!$A$2:$K$183,5,FALSE)</f>
        <v>Balistidae</v>
      </c>
      <c r="P914" t="str">
        <f>VLOOKUP(J914,[1]Species!$A$2:$D$183,4,FALSE)</f>
        <v>Planktivore</v>
      </c>
      <c r="Q914">
        <f>VLOOKUP(J914,[1]Species!$A$2:$F$183,6,FALSE)</f>
        <v>2.5700000000000001E-2</v>
      </c>
      <c r="R914">
        <f>VLOOKUP(J914,[1]Species!$A$2:$G$174,7, FALSE)</f>
        <v>2.94</v>
      </c>
      <c r="S914">
        <f t="shared" si="28"/>
        <v>1131.6173771395306</v>
      </c>
      <c r="T914">
        <f t="shared" si="29"/>
        <v>3.3333333333333333E-2</v>
      </c>
    </row>
    <row r="915" spans="1:20" x14ac:dyDescent="0.2">
      <c r="A915" s="7">
        <v>45155</v>
      </c>
      <c r="B915">
        <v>2023</v>
      </c>
      <c r="C915" s="2" t="s">
        <v>96</v>
      </c>
      <c r="D915">
        <v>17</v>
      </c>
      <c r="E915" t="s">
        <v>102</v>
      </c>
      <c r="F915" t="s">
        <v>111</v>
      </c>
      <c r="G915">
        <v>150</v>
      </c>
      <c r="H915" t="s">
        <v>20</v>
      </c>
      <c r="I915">
        <v>1</v>
      </c>
      <c r="J915" s="3" t="s">
        <v>60</v>
      </c>
      <c r="K915">
        <v>30</v>
      </c>
      <c r="L915">
        <v>1</v>
      </c>
      <c r="M915" s="3" t="str">
        <f>VLOOKUP(J915,[1]Species!$A$2:$K$183,3,FALSE)</f>
        <v>Sparisoma_aurofrenatum</v>
      </c>
      <c r="N915" t="str">
        <f>VLOOKUP(J915,[1]Species!$A$2:$K$183,2,FALSE)</f>
        <v>parrotfish</v>
      </c>
      <c r="O915" t="str">
        <f>VLOOKUP(J915,[1]Species!$A$2:$K$183,5,FALSE)</f>
        <v>Scaridae</v>
      </c>
      <c r="P915" t="str">
        <f>VLOOKUP(J915,[1]Species!$A$2:$D$183,4,FALSE)</f>
        <v>Herbivore</v>
      </c>
      <c r="Q915">
        <f>VLOOKUP(J915,[1]Species!$A$2:$F$183,6,FALSE)</f>
        <v>1.17E-2</v>
      </c>
      <c r="R915">
        <f>VLOOKUP(J915,[1]Species!$A$2:$G$174,7, FALSE)</f>
        <v>3.15</v>
      </c>
      <c r="S915">
        <f t="shared" si="28"/>
        <v>526.15998214437525</v>
      </c>
      <c r="T915">
        <f t="shared" si="29"/>
        <v>1.6666666666666666E-2</v>
      </c>
    </row>
    <row r="916" spans="1:20" x14ac:dyDescent="0.2">
      <c r="A916" s="7">
        <v>45155</v>
      </c>
      <c r="B916">
        <v>2023</v>
      </c>
      <c r="C916" s="2" t="s">
        <v>96</v>
      </c>
      <c r="D916">
        <v>17</v>
      </c>
      <c r="E916" t="s">
        <v>102</v>
      </c>
      <c r="F916" t="s">
        <v>111</v>
      </c>
      <c r="G916">
        <v>150</v>
      </c>
      <c r="H916" t="s">
        <v>20</v>
      </c>
      <c r="I916">
        <v>1</v>
      </c>
      <c r="J916" s="3" t="s">
        <v>48</v>
      </c>
      <c r="K916">
        <v>40</v>
      </c>
      <c r="L916">
        <v>1</v>
      </c>
      <c r="M916" s="3" t="str">
        <f>VLOOKUP(J916,[1]Species!$A$2:$K$183,3,FALSE)</f>
        <v>Epinephelus_guttatus</v>
      </c>
      <c r="N916" t="str">
        <f>VLOOKUP(J916,[1]Species!$A$2:$K$183,2,FALSE)</f>
        <v>grouper</v>
      </c>
      <c r="O916" t="str">
        <f>VLOOKUP(J916,[1]Species!$A$2:$K$183,5,FALSE)</f>
        <v>Serranidae</v>
      </c>
      <c r="P916" t="str">
        <f>VLOOKUP(J916,[1]Species!$A$2:$D$183,4,FALSE)</f>
        <v>Macrocarnivore</v>
      </c>
      <c r="Q916">
        <f>VLOOKUP(J916,[1]Species!$A$2:$F$183,6,FALSE)</f>
        <v>1.32E-2</v>
      </c>
      <c r="R916">
        <f>VLOOKUP(J916,[1]Species!$A$2:$G$174,7, FALSE)</f>
        <v>3.05</v>
      </c>
      <c r="S916">
        <f t="shared" si="28"/>
        <v>1015.9139052875651</v>
      </c>
      <c r="T916">
        <f t="shared" si="29"/>
        <v>1.6666666666666666E-2</v>
      </c>
    </row>
    <row r="917" spans="1:20" x14ac:dyDescent="0.2">
      <c r="A917" s="7">
        <v>45155</v>
      </c>
      <c r="B917">
        <v>2023</v>
      </c>
      <c r="C917" s="2" t="s">
        <v>96</v>
      </c>
      <c r="D917">
        <v>17</v>
      </c>
      <c r="E917" t="s">
        <v>102</v>
      </c>
      <c r="F917" t="s">
        <v>111</v>
      </c>
      <c r="G917">
        <v>150</v>
      </c>
      <c r="H917" t="s">
        <v>20</v>
      </c>
      <c r="I917">
        <v>1</v>
      </c>
      <c r="J917" s="3" t="s">
        <v>63</v>
      </c>
      <c r="K917">
        <v>30</v>
      </c>
      <c r="L917">
        <v>2</v>
      </c>
      <c r="M917" s="3" t="str">
        <f>VLOOKUP(J917,[1]Species!$A$2:$K$183,3,FALSE)</f>
        <v>Cephalopholis_cruentata</v>
      </c>
      <c r="N917" t="str">
        <f>VLOOKUP(J917,[1]Species!$A$2:$K$183,2,FALSE)</f>
        <v>grouper</v>
      </c>
      <c r="O917" t="str">
        <f>VLOOKUP(J917,[1]Species!$A$2:$K$183,5,FALSE)</f>
        <v>Serranidae</v>
      </c>
      <c r="P917" t="str">
        <f>VLOOKUP(J917,[1]Species!$A$2:$D$183,4,FALSE)</f>
        <v>Macrocarnivore</v>
      </c>
      <c r="Q917">
        <f>VLOOKUP(J917,[1]Species!$A$2:$F$183,6,FALSE)</f>
        <v>1.0999999999999999E-2</v>
      </c>
      <c r="R917">
        <f>VLOOKUP(J917,[1]Species!$A$2:$G$174,7, FALSE)</f>
        <v>3.11</v>
      </c>
      <c r="S917">
        <f t="shared" si="28"/>
        <v>863.51479512742731</v>
      </c>
      <c r="T917">
        <f t="shared" si="29"/>
        <v>3.3333333333333333E-2</v>
      </c>
    </row>
    <row r="918" spans="1:20" x14ac:dyDescent="0.2">
      <c r="A918" s="7">
        <v>45155</v>
      </c>
      <c r="B918">
        <v>2023</v>
      </c>
      <c r="C918" s="2" t="s">
        <v>96</v>
      </c>
      <c r="D918">
        <v>17</v>
      </c>
      <c r="E918" t="s">
        <v>102</v>
      </c>
      <c r="F918" t="s">
        <v>111</v>
      </c>
      <c r="G918">
        <v>150</v>
      </c>
      <c r="H918" t="s">
        <v>20</v>
      </c>
      <c r="I918">
        <v>1</v>
      </c>
      <c r="J918" s="3" t="s">
        <v>32</v>
      </c>
      <c r="K918">
        <v>5</v>
      </c>
      <c r="L918">
        <v>1</v>
      </c>
      <c r="M918" s="3" t="str">
        <f>VLOOKUP(J918,[1]Species!$A$2:$K$183,3,FALSE)</f>
        <v>Sparisoma_aurofrenatum</v>
      </c>
      <c r="N918" t="str">
        <f>VLOOKUP(J918,[1]Species!$A$2:$K$183,2,FALSE)</f>
        <v>parrotfish</v>
      </c>
      <c r="O918" t="str">
        <f>VLOOKUP(J918,[1]Species!$A$2:$K$183,5,FALSE)</f>
        <v>Scaridae</v>
      </c>
      <c r="P918" t="str">
        <f>VLOOKUP(J918,[1]Species!$A$2:$D$183,4,FALSE)</f>
        <v>Herbivore</v>
      </c>
      <c r="Q918">
        <f>VLOOKUP(J918,[1]Species!$A$2:$F$183,6,FALSE)</f>
        <v>1.17E-2</v>
      </c>
      <c r="R918">
        <f>VLOOKUP(J918,[1]Species!$A$2:$G$174,7, FALSE)</f>
        <v>3.15</v>
      </c>
      <c r="S918">
        <f t="shared" si="28"/>
        <v>1.8618357939866435</v>
      </c>
      <c r="T918">
        <f t="shared" si="29"/>
        <v>1.6666666666666666E-2</v>
      </c>
    </row>
    <row r="919" spans="1:20" x14ac:dyDescent="0.2">
      <c r="A919" s="7">
        <v>45155</v>
      </c>
      <c r="B919">
        <v>2023</v>
      </c>
      <c r="C919" s="2" t="s">
        <v>96</v>
      </c>
      <c r="D919">
        <v>17</v>
      </c>
      <c r="E919" t="s">
        <v>102</v>
      </c>
      <c r="F919" t="s">
        <v>111</v>
      </c>
      <c r="G919">
        <v>150</v>
      </c>
      <c r="H919" t="s">
        <v>20</v>
      </c>
      <c r="I919">
        <v>1</v>
      </c>
      <c r="J919" s="3" t="s">
        <v>32</v>
      </c>
      <c r="K919">
        <v>20</v>
      </c>
      <c r="L919">
        <v>1</v>
      </c>
      <c r="M919" s="3" t="str">
        <f>VLOOKUP(J919,[1]Species!$A$2:$K$183,3,FALSE)</f>
        <v>Sparisoma_aurofrenatum</v>
      </c>
      <c r="N919" t="str">
        <f>VLOOKUP(J919,[1]Species!$A$2:$K$183,2,FALSE)</f>
        <v>parrotfish</v>
      </c>
      <c r="O919" t="str">
        <f>VLOOKUP(J919,[1]Species!$A$2:$K$183,5,FALSE)</f>
        <v>Scaridae</v>
      </c>
      <c r="P919" t="str">
        <f>VLOOKUP(J919,[1]Species!$A$2:$D$183,4,FALSE)</f>
        <v>Herbivore</v>
      </c>
      <c r="Q919">
        <f>VLOOKUP(J919,[1]Species!$A$2:$F$183,6,FALSE)</f>
        <v>1.17E-2</v>
      </c>
      <c r="R919">
        <f>VLOOKUP(J919,[1]Species!$A$2:$G$174,7, FALSE)</f>
        <v>3.15</v>
      </c>
      <c r="S919">
        <f t="shared" si="28"/>
        <v>146.70007912526424</v>
      </c>
      <c r="T919">
        <f t="shared" si="29"/>
        <v>1.6666666666666666E-2</v>
      </c>
    </row>
    <row r="920" spans="1:20" x14ac:dyDescent="0.2">
      <c r="A920" s="7">
        <v>45155</v>
      </c>
      <c r="B920">
        <v>2023</v>
      </c>
      <c r="C920" s="2" t="s">
        <v>96</v>
      </c>
      <c r="D920">
        <v>17</v>
      </c>
      <c r="E920" t="s">
        <v>102</v>
      </c>
      <c r="F920" t="s">
        <v>111</v>
      </c>
      <c r="G920">
        <v>150</v>
      </c>
      <c r="H920" t="s">
        <v>20</v>
      </c>
      <c r="I920">
        <v>1</v>
      </c>
      <c r="J920" s="3" t="s">
        <v>36</v>
      </c>
      <c r="K920">
        <v>30</v>
      </c>
      <c r="L920">
        <v>1</v>
      </c>
      <c r="M920" s="3" t="str">
        <f>VLOOKUP(J920,[1]Species!$A$2:$K$183,3,FALSE)</f>
        <v>Canthidermis_sufflamen</v>
      </c>
      <c r="N920" t="str">
        <f>VLOOKUP(J920,[1]Species!$A$2:$K$183,2,FALSE)</f>
        <v>triggerfish</v>
      </c>
      <c r="O920" t="str">
        <f>VLOOKUP(J920,[1]Species!$A$2:$K$183,5,FALSE)</f>
        <v>Balistidae</v>
      </c>
      <c r="P920" t="str">
        <f>VLOOKUP(J920,[1]Species!$A$2:$D$183,4,FALSE)</f>
        <v>Planktivore</v>
      </c>
      <c r="Q920">
        <f>VLOOKUP(J920,[1]Species!$A$2:$F$183,6,FALSE)</f>
        <v>4.2700000000000002E-2</v>
      </c>
      <c r="R920">
        <f>VLOOKUP(J920,[1]Species!$A$2:$G$174,7, FALSE)</f>
        <v>2.84</v>
      </c>
      <c r="S920">
        <f t="shared" si="28"/>
        <v>669.04023824498051</v>
      </c>
      <c r="T920">
        <f t="shared" si="29"/>
        <v>1.6666666666666666E-2</v>
      </c>
    </row>
    <row r="921" spans="1:20" x14ac:dyDescent="0.2">
      <c r="A921" s="7">
        <v>45155</v>
      </c>
      <c r="B921">
        <v>2023</v>
      </c>
      <c r="C921" s="2" t="s">
        <v>96</v>
      </c>
      <c r="D921">
        <v>17</v>
      </c>
      <c r="E921" t="s">
        <v>102</v>
      </c>
      <c r="F921" t="s">
        <v>111</v>
      </c>
      <c r="G921">
        <v>150</v>
      </c>
      <c r="H921" t="s">
        <v>20</v>
      </c>
      <c r="I921">
        <v>1</v>
      </c>
      <c r="J921" s="3" t="s">
        <v>30</v>
      </c>
      <c r="K921">
        <v>20</v>
      </c>
      <c r="L921">
        <v>1</v>
      </c>
      <c r="M921" s="3" t="str">
        <f>VLOOKUP(J921,[1]Species!$A$2:$K$183,3,FALSE)</f>
        <v>Acanthurus_coeruleus</v>
      </c>
      <c r="N921" t="str">
        <f>VLOOKUP(J921,[1]Species!$A$2:$K$183,2,FALSE)</f>
        <v>surgeonfish</v>
      </c>
      <c r="O921" t="str">
        <f>VLOOKUP(J921,[1]Species!$A$2:$K$183,5,FALSE)</f>
        <v>Acanthuridae</v>
      </c>
      <c r="P921" t="str">
        <f>VLOOKUP(J921,[1]Species!$A$2:$D$183,4,FALSE)</f>
        <v>Omnivore</v>
      </c>
      <c r="Q921">
        <f>VLOOKUP(J921,[1]Species!$A$2:$F$183,6,FALSE)</f>
        <v>3.2399999999999998E-2</v>
      </c>
      <c r="R921">
        <f>VLOOKUP(J921,[1]Species!$A$2:$G$174,7, FALSE)</f>
        <v>2.95</v>
      </c>
      <c r="S921">
        <f t="shared" si="28"/>
        <v>223.14311809878566</v>
      </c>
      <c r="T921">
        <f t="shared" si="29"/>
        <v>1.6666666666666666E-2</v>
      </c>
    </row>
    <row r="922" spans="1:20" x14ac:dyDescent="0.2">
      <c r="A922" s="7">
        <v>45155</v>
      </c>
      <c r="B922">
        <v>2023</v>
      </c>
      <c r="C922" s="2" t="s">
        <v>96</v>
      </c>
      <c r="D922">
        <v>17</v>
      </c>
      <c r="E922" t="s">
        <v>102</v>
      </c>
      <c r="F922" t="s">
        <v>111</v>
      </c>
      <c r="G922">
        <v>150</v>
      </c>
      <c r="H922" t="s">
        <v>20</v>
      </c>
      <c r="I922">
        <v>1</v>
      </c>
      <c r="J922" s="3" t="s">
        <v>49</v>
      </c>
      <c r="K922">
        <v>20</v>
      </c>
      <c r="L922">
        <v>1</v>
      </c>
      <c r="M922" s="3" t="str">
        <f>VLOOKUP(J922,[1]Species!$A$2:$K$183,3,FALSE)</f>
        <v>Holocanthus_tricolor</v>
      </c>
      <c r="N922" t="str">
        <f>VLOOKUP(J922,[1]Species!$A$2:$K$183,2,FALSE)</f>
        <v>angelfish</v>
      </c>
      <c r="O922" t="str">
        <f>VLOOKUP(J922,[1]Species!$A$2:$K$183,5,FALSE)</f>
        <v>Pomacanthidae</v>
      </c>
      <c r="P922" t="str">
        <f>VLOOKUP(J922,[1]Species!$A$2:$D$183,4,FALSE)</f>
        <v>Invertivore</v>
      </c>
      <c r="Q922">
        <f>VLOOKUP(J922,[1]Species!$A$2:$F$183,6,FALSE)</f>
        <v>3.3099999999999997E-2</v>
      </c>
      <c r="R922">
        <f>VLOOKUP(J922,[1]Species!$A$2:$G$174,7, FALSE)</f>
        <v>2.95</v>
      </c>
      <c r="S922">
        <f t="shared" si="28"/>
        <v>227.96411139104339</v>
      </c>
      <c r="T922">
        <f t="shared" si="29"/>
        <v>1.6666666666666666E-2</v>
      </c>
    </row>
    <row r="923" spans="1:20" x14ac:dyDescent="0.2">
      <c r="A923" s="7">
        <v>45155</v>
      </c>
      <c r="B923">
        <v>2023</v>
      </c>
      <c r="C923" s="2" t="s">
        <v>96</v>
      </c>
      <c r="D923">
        <v>17</v>
      </c>
      <c r="E923" t="s">
        <v>102</v>
      </c>
      <c r="F923" t="s">
        <v>111</v>
      </c>
      <c r="G923">
        <v>150</v>
      </c>
      <c r="H923" t="s">
        <v>20</v>
      </c>
      <c r="I923">
        <v>1</v>
      </c>
      <c r="J923" s="3" t="s">
        <v>65</v>
      </c>
      <c r="K923">
        <v>40</v>
      </c>
      <c r="L923">
        <v>1</v>
      </c>
      <c r="M923" s="3" t="str">
        <f>VLOOKUP(J923,[1]Species!$A$2:$K$183,3,FALSE)</f>
        <v>Sparisoma_viride</v>
      </c>
      <c r="N923" t="str">
        <f>VLOOKUP(J923,[1]Species!$A$2:$K$183,2,FALSE)</f>
        <v>parrotfish</v>
      </c>
      <c r="O923" t="str">
        <f>VLOOKUP(J923,[1]Species!$A$2:$K$183,5,FALSE)</f>
        <v>Scaridae</v>
      </c>
      <c r="P923" t="str">
        <f>VLOOKUP(J923,[1]Species!$A$2:$D$183,4,FALSE)</f>
        <v>Herbivore</v>
      </c>
      <c r="Q923">
        <f>VLOOKUP(J923,[1]Species!$A$2:$F$183,6,FALSE)</f>
        <v>2.5700000000000001E-2</v>
      </c>
      <c r="R923">
        <f>VLOOKUP(J923,[1]Species!$A$2:$G$174,7, FALSE)</f>
        <v>2.93</v>
      </c>
      <c r="S923">
        <f t="shared" si="28"/>
        <v>1270.4831160726128</v>
      </c>
      <c r="T923">
        <f t="shared" si="29"/>
        <v>1.6666666666666666E-2</v>
      </c>
    </row>
    <row r="924" spans="1:20" x14ac:dyDescent="0.2">
      <c r="A924" s="7">
        <v>45155</v>
      </c>
      <c r="B924">
        <v>2023</v>
      </c>
      <c r="C924" s="2" t="s">
        <v>96</v>
      </c>
      <c r="D924">
        <v>17</v>
      </c>
      <c r="E924" t="s">
        <v>102</v>
      </c>
      <c r="F924" t="s">
        <v>111</v>
      </c>
      <c r="G924">
        <v>150</v>
      </c>
      <c r="H924" t="s">
        <v>20</v>
      </c>
      <c r="I924">
        <v>2</v>
      </c>
      <c r="J924" s="3" t="s">
        <v>21</v>
      </c>
      <c r="K924">
        <v>5</v>
      </c>
      <c r="L924">
        <v>15</v>
      </c>
      <c r="M924" s="3" t="str">
        <f>VLOOKUP(J924,[1]Species!$A$2:$K$183,3,FALSE)</f>
        <v>Stegastes_partitus</v>
      </c>
      <c r="N924" t="str">
        <f>VLOOKUP(J924,[1]Species!$A$2:$K$183,2,FALSE)</f>
        <v>damselfish</v>
      </c>
      <c r="O924" t="str">
        <f>VLOOKUP(J924,[1]Species!$A$2:$K$183,5,FALSE)</f>
        <v>Pomacentridae</v>
      </c>
      <c r="P924" t="str">
        <f>VLOOKUP(J924,[1]Species!$A$2:$D$183,4,FALSE)</f>
        <v>Omnivore</v>
      </c>
      <c r="Q924">
        <f>VLOOKUP(J924,[1]Species!$A$2:$F$183,6,FALSE)</f>
        <v>1.4789999999999999E-2</v>
      </c>
      <c r="R924">
        <f>VLOOKUP(J924,[1]Species!$A$2:$G$174,7, FALSE)</f>
        <v>3.01</v>
      </c>
      <c r="S924">
        <f t="shared" si="28"/>
        <v>28.181178196581996</v>
      </c>
      <c r="T924">
        <f t="shared" si="29"/>
        <v>0.25</v>
      </c>
    </row>
    <row r="925" spans="1:20" x14ac:dyDescent="0.2">
      <c r="A925" s="7">
        <v>45155</v>
      </c>
      <c r="B925">
        <v>2023</v>
      </c>
      <c r="C925" s="2" t="s">
        <v>96</v>
      </c>
      <c r="D925">
        <v>17</v>
      </c>
      <c r="E925" t="s">
        <v>102</v>
      </c>
      <c r="F925" t="s">
        <v>111</v>
      </c>
      <c r="G925">
        <v>150</v>
      </c>
      <c r="H925" t="s">
        <v>20</v>
      </c>
      <c r="I925">
        <v>2</v>
      </c>
      <c r="J925" s="3" t="s">
        <v>21</v>
      </c>
      <c r="K925">
        <v>10</v>
      </c>
      <c r="L925">
        <v>20</v>
      </c>
      <c r="M925" s="3" t="str">
        <f>VLOOKUP(J925,[1]Species!$A$2:$K$183,3,FALSE)</f>
        <v>Stegastes_partitus</v>
      </c>
      <c r="N925" t="str">
        <f>VLOOKUP(J925,[1]Species!$A$2:$K$183,2,FALSE)</f>
        <v>damselfish</v>
      </c>
      <c r="O925" t="str">
        <f>VLOOKUP(J925,[1]Species!$A$2:$K$183,5,FALSE)</f>
        <v>Pomacentridae</v>
      </c>
      <c r="P925" t="str">
        <f>VLOOKUP(J925,[1]Species!$A$2:$D$183,4,FALSE)</f>
        <v>Omnivore</v>
      </c>
      <c r="Q925">
        <f>VLOOKUP(J925,[1]Species!$A$2:$F$183,6,FALSE)</f>
        <v>1.4789999999999999E-2</v>
      </c>
      <c r="R925">
        <f>VLOOKUP(J925,[1]Species!$A$2:$G$174,7, FALSE)</f>
        <v>3.01</v>
      </c>
      <c r="S925">
        <f t="shared" si="28"/>
        <v>302.69006711664724</v>
      </c>
      <c r="T925">
        <f t="shared" si="29"/>
        <v>0.33333333333333331</v>
      </c>
    </row>
    <row r="926" spans="1:20" x14ac:dyDescent="0.2">
      <c r="A926" s="7">
        <v>45155</v>
      </c>
      <c r="B926">
        <v>2023</v>
      </c>
      <c r="C926" s="2" t="s">
        <v>96</v>
      </c>
      <c r="D926">
        <v>17</v>
      </c>
      <c r="E926" t="s">
        <v>102</v>
      </c>
      <c r="F926" t="s">
        <v>111</v>
      </c>
      <c r="G926">
        <v>150</v>
      </c>
      <c r="H926" t="s">
        <v>20</v>
      </c>
      <c r="I926">
        <v>2</v>
      </c>
      <c r="J926" s="3" t="s">
        <v>42</v>
      </c>
      <c r="K926">
        <v>5</v>
      </c>
      <c r="L926">
        <v>15</v>
      </c>
      <c r="M926" s="3" t="str">
        <f>VLOOKUP(J926,[1]Species!$A$2:$K$183,3,FALSE)</f>
        <v>Chromis_insolata</v>
      </c>
      <c r="N926" t="str">
        <f>VLOOKUP(J926,[1]Species!$A$2:$K$183,2,FALSE)</f>
        <v>damselfish</v>
      </c>
      <c r="O926" t="str">
        <f>VLOOKUP(J926,[1]Species!$A$2:$K$183,5,FALSE)</f>
        <v>Pomacentridae</v>
      </c>
      <c r="P926" t="str">
        <f>VLOOKUP(J926,[1]Species!$A$2:$D$183,4,FALSE)</f>
        <v>Planktivore</v>
      </c>
      <c r="Q926">
        <f>VLOOKUP(J926,[1]Species!$A$2:$F$183,6,FALSE)</f>
        <v>1.259E-2</v>
      </c>
      <c r="R926">
        <f>VLOOKUP(J926,[1]Species!$A$2:$G$174,7, FALSE)</f>
        <v>3.03</v>
      </c>
      <c r="S926">
        <f t="shared" si="28"/>
        <v>24.773998234100524</v>
      </c>
      <c r="T926">
        <f t="shared" si="29"/>
        <v>0.25</v>
      </c>
    </row>
    <row r="927" spans="1:20" x14ac:dyDescent="0.2">
      <c r="A927" s="7">
        <v>45155</v>
      </c>
      <c r="B927">
        <v>2023</v>
      </c>
      <c r="C927" s="2" t="s">
        <v>96</v>
      </c>
      <c r="D927">
        <v>17</v>
      </c>
      <c r="E927" t="s">
        <v>102</v>
      </c>
      <c r="F927" t="s">
        <v>111</v>
      </c>
      <c r="G927">
        <v>150</v>
      </c>
      <c r="H927" t="s">
        <v>20</v>
      </c>
      <c r="I927">
        <v>2</v>
      </c>
      <c r="J927" s="3" t="s">
        <v>42</v>
      </c>
      <c r="K927">
        <v>10</v>
      </c>
      <c r="L927">
        <v>10</v>
      </c>
      <c r="M927" s="3" t="str">
        <f>VLOOKUP(J927,[1]Species!$A$2:$K$183,3,FALSE)</f>
        <v>Chromis_insolata</v>
      </c>
      <c r="N927" t="str">
        <f>VLOOKUP(J927,[1]Species!$A$2:$K$183,2,FALSE)</f>
        <v>damselfish</v>
      </c>
      <c r="O927" t="str">
        <f>VLOOKUP(J927,[1]Species!$A$2:$K$183,5,FALSE)</f>
        <v>Pomacentridae</v>
      </c>
      <c r="P927" t="str">
        <f>VLOOKUP(J927,[1]Species!$A$2:$D$183,4,FALSE)</f>
        <v>Planktivore</v>
      </c>
      <c r="Q927">
        <f>VLOOKUP(J927,[1]Species!$A$2:$F$183,6,FALSE)</f>
        <v>1.259E-2</v>
      </c>
      <c r="R927">
        <f>VLOOKUP(J927,[1]Species!$A$2:$G$174,7, FALSE)</f>
        <v>3.03</v>
      </c>
      <c r="S927">
        <f t="shared" si="28"/>
        <v>134.90428052941471</v>
      </c>
      <c r="T927">
        <f t="shared" si="29"/>
        <v>0.16666666666666666</v>
      </c>
    </row>
    <row r="928" spans="1:20" x14ac:dyDescent="0.2">
      <c r="A928" s="7">
        <v>45155</v>
      </c>
      <c r="B928">
        <v>2023</v>
      </c>
      <c r="C928" s="2" t="s">
        <v>96</v>
      </c>
      <c r="D928">
        <v>17</v>
      </c>
      <c r="E928" t="s">
        <v>102</v>
      </c>
      <c r="F928" t="s">
        <v>111</v>
      </c>
      <c r="G928">
        <v>150</v>
      </c>
      <c r="H928" t="s">
        <v>20</v>
      </c>
      <c r="I928">
        <v>2</v>
      </c>
      <c r="J928" s="3" t="s">
        <v>25</v>
      </c>
      <c r="K928">
        <v>5</v>
      </c>
      <c r="L928">
        <v>20</v>
      </c>
      <c r="M928" s="3" t="str">
        <f>VLOOKUP(J928,[1]Species!$A$2:$K$183,3,FALSE)</f>
        <v>Chromis_cyanea</v>
      </c>
      <c r="N928" t="str">
        <f>VLOOKUP(J928,[1]Species!$A$2:$K$183,2,FALSE)</f>
        <v>chromis</v>
      </c>
      <c r="O928" t="str">
        <f>VLOOKUP(J928,[1]Species!$A$2:$K$183,5,FALSE)</f>
        <v>Pomacentridae</v>
      </c>
      <c r="P928" t="str">
        <f>VLOOKUP(J928,[1]Species!$A$2:$D$183,4,FALSE)</f>
        <v>Planktivore</v>
      </c>
      <c r="Q928">
        <f>VLOOKUP(J928,[1]Species!$A$2:$F$183,6,FALSE)</f>
        <v>1.4789999999999999E-2</v>
      </c>
      <c r="R928">
        <f>VLOOKUP(J928,[1]Species!$A$2:$G$174,7, FALSE)</f>
        <v>2.99</v>
      </c>
      <c r="S928">
        <f t="shared" si="28"/>
        <v>36.384673543363839</v>
      </c>
      <c r="T928">
        <f t="shared" si="29"/>
        <v>0.33333333333333331</v>
      </c>
    </row>
    <row r="929" spans="1:20" x14ac:dyDescent="0.2">
      <c r="A929" s="7">
        <v>45155</v>
      </c>
      <c r="B929">
        <v>2023</v>
      </c>
      <c r="C929" s="2" t="s">
        <v>96</v>
      </c>
      <c r="D929">
        <v>17</v>
      </c>
      <c r="E929" t="s">
        <v>102</v>
      </c>
      <c r="F929" t="s">
        <v>111</v>
      </c>
      <c r="G929">
        <v>150</v>
      </c>
      <c r="H929" t="s">
        <v>20</v>
      </c>
      <c r="I929">
        <v>2</v>
      </c>
      <c r="J929" s="3" t="s">
        <v>25</v>
      </c>
      <c r="K929">
        <v>10</v>
      </c>
      <c r="L929">
        <v>20</v>
      </c>
      <c r="M929" s="3" t="str">
        <f>VLOOKUP(J929,[1]Species!$A$2:$K$183,3,FALSE)</f>
        <v>Chromis_cyanea</v>
      </c>
      <c r="N929" t="str">
        <f>VLOOKUP(J929,[1]Species!$A$2:$K$183,2,FALSE)</f>
        <v>chromis</v>
      </c>
      <c r="O929" t="str">
        <f>VLOOKUP(J929,[1]Species!$A$2:$K$183,5,FALSE)</f>
        <v>Pomacentridae</v>
      </c>
      <c r="P929" t="str">
        <f>VLOOKUP(J929,[1]Species!$A$2:$D$183,4,FALSE)</f>
        <v>Planktivore</v>
      </c>
      <c r="Q929">
        <f>VLOOKUP(J929,[1]Species!$A$2:$F$183,6,FALSE)</f>
        <v>1.4789999999999999E-2</v>
      </c>
      <c r="R929">
        <f>VLOOKUP(J929,[1]Species!$A$2:$G$174,7, FALSE)</f>
        <v>2.99</v>
      </c>
      <c r="S929">
        <f t="shared" si="28"/>
        <v>289.06676995872897</v>
      </c>
      <c r="T929">
        <f t="shared" si="29"/>
        <v>0.33333333333333331</v>
      </c>
    </row>
    <row r="930" spans="1:20" x14ac:dyDescent="0.2">
      <c r="A930" s="7">
        <v>45155</v>
      </c>
      <c r="B930">
        <v>2023</v>
      </c>
      <c r="C930" s="2" t="s">
        <v>96</v>
      </c>
      <c r="D930">
        <v>17</v>
      </c>
      <c r="E930" t="s">
        <v>102</v>
      </c>
      <c r="F930" t="s">
        <v>111</v>
      </c>
      <c r="G930">
        <v>150</v>
      </c>
      <c r="H930" t="s">
        <v>20</v>
      </c>
      <c r="I930">
        <v>2</v>
      </c>
      <c r="J930" s="3" t="s">
        <v>24</v>
      </c>
      <c r="K930">
        <v>5</v>
      </c>
      <c r="L930">
        <v>2</v>
      </c>
      <c r="M930" s="3" t="str">
        <f>VLOOKUP(J930,[1]Species!$A$2:$K$183,3,FALSE)</f>
        <v>Thalassoma_bifasciatum</v>
      </c>
      <c r="N930" t="str">
        <f>VLOOKUP(J930,[1]Species!$A$2:$K$183,2,FALSE)</f>
        <v>wrasse</v>
      </c>
      <c r="O930" t="str">
        <f>VLOOKUP(J930,[1]Species!$A$2:$K$183,5,FALSE)</f>
        <v>Labridae</v>
      </c>
      <c r="P930" t="str">
        <f>VLOOKUP(J930,[1]Species!$A$2:$D$183,4,FALSE)</f>
        <v>Omnivore</v>
      </c>
      <c r="Q930">
        <f>VLOOKUP(J930,[1]Species!$A$2:$F$183,6,FALSE)</f>
        <v>1.0999999999999999E-2</v>
      </c>
      <c r="R930">
        <f>VLOOKUP(J930,[1]Species!$A$2:$G$174,7, FALSE)</f>
        <v>2.97</v>
      </c>
      <c r="S930">
        <f t="shared" si="28"/>
        <v>2.6203758830758184</v>
      </c>
      <c r="T930">
        <f t="shared" si="29"/>
        <v>3.3333333333333333E-2</v>
      </c>
    </row>
    <row r="931" spans="1:20" x14ac:dyDescent="0.2">
      <c r="A931" s="7">
        <v>45155</v>
      </c>
      <c r="B931">
        <v>2023</v>
      </c>
      <c r="C931" s="2" t="s">
        <v>96</v>
      </c>
      <c r="D931">
        <v>17</v>
      </c>
      <c r="E931" t="s">
        <v>102</v>
      </c>
      <c r="F931" t="s">
        <v>111</v>
      </c>
      <c r="G931">
        <v>150</v>
      </c>
      <c r="H931" t="s">
        <v>20</v>
      </c>
      <c r="I931">
        <v>2</v>
      </c>
      <c r="J931" s="3" t="s">
        <v>24</v>
      </c>
      <c r="K931">
        <v>10</v>
      </c>
      <c r="L931">
        <v>2</v>
      </c>
      <c r="M931" s="3" t="str">
        <f>VLOOKUP(J931,[1]Species!$A$2:$K$183,3,FALSE)</f>
        <v>Thalassoma_bifasciatum</v>
      </c>
      <c r="N931" t="str">
        <f>VLOOKUP(J931,[1]Species!$A$2:$K$183,2,FALSE)</f>
        <v>wrasse</v>
      </c>
      <c r="O931" t="str">
        <f>VLOOKUP(J931,[1]Species!$A$2:$K$183,5,FALSE)</f>
        <v>Labridae</v>
      </c>
      <c r="P931" t="str">
        <f>VLOOKUP(J931,[1]Species!$A$2:$D$183,4,FALSE)</f>
        <v>Omnivore</v>
      </c>
      <c r="Q931">
        <f>VLOOKUP(J931,[1]Species!$A$2:$F$183,6,FALSE)</f>
        <v>1.0999999999999999E-2</v>
      </c>
      <c r="R931">
        <f>VLOOKUP(J931,[1]Species!$A$2:$G$174,7, FALSE)</f>
        <v>2.97</v>
      </c>
      <c r="S931">
        <f t="shared" si="28"/>
        <v>20.531594617533823</v>
      </c>
      <c r="T931">
        <f t="shared" si="29"/>
        <v>3.3333333333333333E-2</v>
      </c>
    </row>
    <row r="932" spans="1:20" x14ac:dyDescent="0.2">
      <c r="A932" s="7">
        <v>45155</v>
      </c>
      <c r="B932">
        <v>2023</v>
      </c>
      <c r="C932" s="2" t="s">
        <v>96</v>
      </c>
      <c r="D932">
        <v>17</v>
      </c>
      <c r="E932" t="s">
        <v>102</v>
      </c>
      <c r="F932" t="s">
        <v>111</v>
      </c>
      <c r="G932">
        <v>150</v>
      </c>
      <c r="H932" t="s">
        <v>20</v>
      </c>
      <c r="I932">
        <v>2</v>
      </c>
      <c r="J932" s="3" t="s">
        <v>27</v>
      </c>
      <c r="K932">
        <v>20</v>
      </c>
      <c r="L932">
        <v>1</v>
      </c>
      <c r="M932" s="3" t="str">
        <f>VLOOKUP(J932,[1]Species!$A$2:$K$183,3,FALSE)</f>
        <v>Caranx_ruber</v>
      </c>
      <c r="N932" t="str">
        <f>VLOOKUP(J932,[1]Species!$A$2:$K$183,2,FALSE)</f>
        <v>jack</v>
      </c>
      <c r="O932" t="str">
        <f>VLOOKUP(J932,[1]Species!$A$2:$K$183,5,FALSE)</f>
        <v>Carangidae</v>
      </c>
      <c r="P932" t="str">
        <f>VLOOKUP(J932,[1]Species!$A$2:$D$183,4,FALSE)</f>
        <v>Invertivore</v>
      </c>
      <c r="Q932">
        <f>VLOOKUP(J932,[1]Species!$A$2:$F$183,6,FALSE)</f>
        <v>1.5800000000000002E-2</v>
      </c>
      <c r="R932">
        <f>VLOOKUP(J932,[1]Species!$A$2:$G$174,7, FALSE)</f>
        <v>2.99</v>
      </c>
      <c r="S932">
        <f t="shared" si="28"/>
        <v>122.66955052967026</v>
      </c>
      <c r="T932">
        <f t="shared" si="29"/>
        <v>1.6666666666666666E-2</v>
      </c>
    </row>
    <row r="933" spans="1:20" x14ac:dyDescent="0.2">
      <c r="A933" s="7">
        <v>45155</v>
      </c>
      <c r="B933">
        <v>2023</v>
      </c>
      <c r="C933" s="2" t="s">
        <v>96</v>
      </c>
      <c r="D933">
        <v>17</v>
      </c>
      <c r="E933" t="s">
        <v>102</v>
      </c>
      <c r="F933" t="s">
        <v>111</v>
      </c>
      <c r="G933">
        <v>150</v>
      </c>
      <c r="H933" t="s">
        <v>20</v>
      </c>
      <c r="I933">
        <v>2</v>
      </c>
      <c r="J933" s="3" t="s">
        <v>27</v>
      </c>
      <c r="K933">
        <v>30</v>
      </c>
      <c r="L933">
        <v>1</v>
      </c>
      <c r="M933" s="3" t="str">
        <f>VLOOKUP(J933,[1]Species!$A$2:$K$183,3,FALSE)</f>
        <v>Caranx_ruber</v>
      </c>
      <c r="N933" t="str">
        <f>VLOOKUP(J933,[1]Species!$A$2:$K$183,2,FALSE)</f>
        <v>jack</v>
      </c>
      <c r="O933" t="str">
        <f>VLOOKUP(J933,[1]Species!$A$2:$K$183,5,FALSE)</f>
        <v>Carangidae</v>
      </c>
      <c r="P933" t="str">
        <f>VLOOKUP(J933,[1]Species!$A$2:$D$183,4,FALSE)</f>
        <v>Invertivore</v>
      </c>
      <c r="Q933">
        <f>VLOOKUP(J933,[1]Species!$A$2:$F$183,6,FALSE)</f>
        <v>1.5800000000000002E-2</v>
      </c>
      <c r="R933">
        <f>VLOOKUP(J933,[1]Species!$A$2:$G$174,7, FALSE)</f>
        <v>2.99</v>
      </c>
      <c r="S933">
        <f t="shared" si="28"/>
        <v>412.33446663151204</v>
      </c>
      <c r="T933">
        <f t="shared" si="29"/>
        <v>1.6666666666666666E-2</v>
      </c>
    </row>
    <row r="934" spans="1:20" x14ac:dyDescent="0.2">
      <c r="A934" s="7">
        <v>45155</v>
      </c>
      <c r="B934">
        <v>2023</v>
      </c>
      <c r="C934" s="2" t="s">
        <v>96</v>
      </c>
      <c r="D934">
        <v>17</v>
      </c>
      <c r="E934" t="s">
        <v>102</v>
      </c>
      <c r="F934" t="s">
        <v>111</v>
      </c>
      <c r="G934">
        <v>150</v>
      </c>
      <c r="H934" t="s">
        <v>20</v>
      </c>
      <c r="I934">
        <v>2</v>
      </c>
      <c r="J934" s="3" t="s">
        <v>34</v>
      </c>
      <c r="K934">
        <v>5</v>
      </c>
      <c r="L934">
        <v>2</v>
      </c>
      <c r="M934" s="3" t="str">
        <f>VLOOKUP(J934,[1]Species!$A$2:$K$183,3,FALSE)</f>
        <v>Halochoeres_garnoti</v>
      </c>
      <c r="N934" t="str">
        <f>VLOOKUP(J934,[1]Species!$A$2:$K$183,2,FALSE)</f>
        <v>wrasse</v>
      </c>
      <c r="O934" t="str">
        <f>VLOOKUP(J934,[1]Species!$A$2:$K$183,5,FALSE)</f>
        <v>Labridae</v>
      </c>
      <c r="P934" t="str">
        <f>VLOOKUP(J934,[1]Species!$A$2:$D$183,4,FALSE)</f>
        <v>Invertivore</v>
      </c>
      <c r="Q934">
        <f>VLOOKUP(J934,[1]Species!$A$2:$F$183,6,FALSE)</f>
        <v>0.01</v>
      </c>
      <c r="R934">
        <f>VLOOKUP(J934,[1]Species!$A$2:$G$174,7, FALSE)</f>
        <v>3.14</v>
      </c>
      <c r="S934">
        <f t="shared" si="28"/>
        <v>3.131812904563775</v>
      </c>
      <c r="T934">
        <f t="shared" si="29"/>
        <v>3.3333333333333333E-2</v>
      </c>
    </row>
    <row r="935" spans="1:20" x14ac:dyDescent="0.2">
      <c r="A935" s="7">
        <v>45155</v>
      </c>
      <c r="B935">
        <v>2023</v>
      </c>
      <c r="C935" s="2" t="s">
        <v>96</v>
      </c>
      <c r="D935">
        <v>17</v>
      </c>
      <c r="E935" t="s">
        <v>102</v>
      </c>
      <c r="F935" t="s">
        <v>111</v>
      </c>
      <c r="G935">
        <v>150</v>
      </c>
      <c r="H935" t="s">
        <v>20</v>
      </c>
      <c r="I935">
        <v>2</v>
      </c>
      <c r="J935" s="3" t="s">
        <v>34</v>
      </c>
      <c r="K935">
        <v>10</v>
      </c>
      <c r="L935">
        <v>2</v>
      </c>
      <c r="M935" s="3" t="str">
        <f>VLOOKUP(J935,[1]Species!$A$2:$K$183,3,FALSE)</f>
        <v>Halochoeres_garnoti</v>
      </c>
      <c r="N935" t="str">
        <f>VLOOKUP(J935,[1]Species!$A$2:$K$183,2,FALSE)</f>
        <v>wrasse</v>
      </c>
      <c r="O935" t="str">
        <f>VLOOKUP(J935,[1]Species!$A$2:$K$183,5,FALSE)</f>
        <v>Labridae</v>
      </c>
      <c r="P935" t="str">
        <f>VLOOKUP(J935,[1]Species!$A$2:$D$183,4,FALSE)</f>
        <v>Invertivore</v>
      </c>
      <c r="Q935">
        <f>VLOOKUP(J935,[1]Species!$A$2:$F$183,6,FALSE)</f>
        <v>0.01</v>
      </c>
      <c r="R935">
        <f>VLOOKUP(J935,[1]Species!$A$2:$G$174,7, FALSE)</f>
        <v>3.14</v>
      </c>
      <c r="S935">
        <f t="shared" si="28"/>
        <v>27.607685292057727</v>
      </c>
      <c r="T935">
        <f t="shared" si="29"/>
        <v>3.3333333333333333E-2</v>
      </c>
    </row>
    <row r="936" spans="1:20" x14ac:dyDescent="0.2">
      <c r="A936" s="7">
        <v>45155</v>
      </c>
      <c r="B936">
        <v>2023</v>
      </c>
      <c r="C936" s="2" t="s">
        <v>96</v>
      </c>
      <c r="D936">
        <v>17</v>
      </c>
      <c r="E936" t="s">
        <v>102</v>
      </c>
      <c r="F936" t="s">
        <v>111</v>
      </c>
      <c r="G936">
        <v>150</v>
      </c>
      <c r="H936" t="s">
        <v>20</v>
      </c>
      <c r="I936">
        <v>2</v>
      </c>
      <c r="J936" s="3" t="s">
        <v>34</v>
      </c>
      <c r="K936">
        <v>20</v>
      </c>
      <c r="L936">
        <v>1</v>
      </c>
      <c r="M936" s="3" t="str">
        <f>VLOOKUP(J936,[1]Species!$A$2:$K$183,3,FALSE)</f>
        <v>Halochoeres_garnoti</v>
      </c>
      <c r="N936" t="str">
        <f>VLOOKUP(J936,[1]Species!$A$2:$K$183,2,FALSE)</f>
        <v>wrasse</v>
      </c>
      <c r="O936" t="str">
        <f>VLOOKUP(J936,[1]Species!$A$2:$K$183,5,FALSE)</f>
        <v>Labridae</v>
      </c>
      <c r="P936" t="str">
        <f>VLOOKUP(J936,[1]Species!$A$2:$D$183,4,FALSE)</f>
        <v>Invertivore</v>
      </c>
      <c r="Q936">
        <f>VLOOKUP(J936,[1]Species!$A$2:$F$183,6,FALSE)</f>
        <v>0.01</v>
      </c>
      <c r="R936">
        <f>VLOOKUP(J936,[1]Species!$A$2:$G$174,7, FALSE)</f>
        <v>3.14</v>
      </c>
      <c r="S936">
        <f t="shared" si="28"/>
        <v>121.68419864331943</v>
      </c>
      <c r="T936">
        <f t="shared" si="29"/>
        <v>1.6666666666666666E-2</v>
      </c>
    </row>
    <row r="937" spans="1:20" x14ac:dyDescent="0.2">
      <c r="A937" s="7">
        <v>45155</v>
      </c>
      <c r="B937">
        <v>2023</v>
      </c>
      <c r="C937" s="2" t="s">
        <v>96</v>
      </c>
      <c r="D937">
        <v>17</v>
      </c>
      <c r="E937" t="s">
        <v>102</v>
      </c>
      <c r="F937" t="s">
        <v>111</v>
      </c>
      <c r="G937">
        <v>150</v>
      </c>
      <c r="H937" t="s">
        <v>20</v>
      </c>
      <c r="I937">
        <v>2</v>
      </c>
      <c r="J937" s="3" t="s">
        <v>35</v>
      </c>
      <c r="K937">
        <v>10</v>
      </c>
      <c r="L937">
        <v>1</v>
      </c>
      <c r="M937" s="3" t="str">
        <f>VLOOKUP(J937,[1]Species!$A$2:$K$183,3,FALSE)</f>
        <v>Scarus_taeniopterus</v>
      </c>
      <c r="N937" t="str">
        <f>VLOOKUP(J937,[1]Species!$A$2:$K$183,2,FALSE)</f>
        <v>parrotfish</v>
      </c>
      <c r="O937" t="str">
        <f>VLOOKUP(J937,[1]Species!$A$2:$K$183,5,FALSE)</f>
        <v>Scaridae</v>
      </c>
      <c r="P937" t="str">
        <f>VLOOKUP(J937,[1]Species!$A$2:$D$183,4,FALSE)</f>
        <v>Herbivore</v>
      </c>
      <c r="Q937">
        <f>VLOOKUP(J937,[1]Species!$A$2:$F$183,6,FALSE)</f>
        <v>1.4789999999999999E-2</v>
      </c>
      <c r="R937">
        <f>VLOOKUP(J937,[1]Species!$A$2:$G$174,7, FALSE)</f>
        <v>3.03</v>
      </c>
      <c r="S937">
        <f t="shared" si="28"/>
        <v>15.847770524464206</v>
      </c>
      <c r="T937">
        <f t="shared" si="29"/>
        <v>1.6666666666666666E-2</v>
      </c>
    </row>
    <row r="938" spans="1:20" x14ac:dyDescent="0.2">
      <c r="A938" s="7">
        <v>45155</v>
      </c>
      <c r="B938">
        <v>2023</v>
      </c>
      <c r="C938" s="2" t="s">
        <v>96</v>
      </c>
      <c r="D938">
        <v>17</v>
      </c>
      <c r="E938" t="s">
        <v>102</v>
      </c>
      <c r="F938" t="s">
        <v>111</v>
      </c>
      <c r="G938">
        <v>150</v>
      </c>
      <c r="H938" t="s">
        <v>20</v>
      </c>
      <c r="I938">
        <v>2</v>
      </c>
      <c r="J938" s="3" t="s">
        <v>56</v>
      </c>
      <c r="K938">
        <v>5</v>
      </c>
      <c r="L938">
        <v>7</v>
      </c>
      <c r="M938" s="3" t="str">
        <f>VLOOKUP(J938,[1]Species!$A$2:$K$183,3,FALSE)</f>
        <v>Gramma_loreto</v>
      </c>
      <c r="N938" t="str">
        <f>VLOOKUP(J938,[1]Species!$A$2:$K$183,2,FALSE)</f>
        <v>basslet</v>
      </c>
      <c r="O938" t="str">
        <f>VLOOKUP(J938,[1]Species!$A$2:$K$183,5,FALSE)</f>
        <v>Grammatidae</v>
      </c>
      <c r="P938" t="str">
        <f>VLOOKUP(J938,[1]Species!$A$2:$D$183,4,FALSE)</f>
        <v>Omnivore</v>
      </c>
      <c r="Q938">
        <f>VLOOKUP(J938,[1]Species!$A$2:$F$183,6,FALSE)</f>
        <v>1.1220000000000001E-2</v>
      </c>
      <c r="R938">
        <f>VLOOKUP(J938,[1]Species!$A$2:$G$174,7, FALSE)</f>
        <v>3.04</v>
      </c>
      <c r="S938">
        <f t="shared" si="28"/>
        <v>10.470314095130645</v>
      </c>
      <c r="T938">
        <f t="shared" si="29"/>
        <v>0.11666666666666667</v>
      </c>
    </row>
    <row r="939" spans="1:20" x14ac:dyDescent="0.2">
      <c r="A939" s="7">
        <v>45155</v>
      </c>
      <c r="B939">
        <v>2023</v>
      </c>
      <c r="C939" s="2" t="s">
        <v>96</v>
      </c>
      <c r="D939">
        <v>17</v>
      </c>
      <c r="E939" t="s">
        <v>102</v>
      </c>
      <c r="F939" t="s">
        <v>111</v>
      </c>
      <c r="G939">
        <v>150</v>
      </c>
      <c r="H939" t="s">
        <v>20</v>
      </c>
      <c r="I939">
        <v>2</v>
      </c>
      <c r="J939" s="3" t="s">
        <v>32</v>
      </c>
      <c r="K939">
        <v>5</v>
      </c>
      <c r="L939">
        <v>3</v>
      </c>
      <c r="M939" s="3" t="str">
        <f>VLOOKUP(J939,[1]Species!$A$2:$K$183,3,FALSE)</f>
        <v>Sparisoma_aurofrenatum</v>
      </c>
      <c r="N939" t="str">
        <f>VLOOKUP(J939,[1]Species!$A$2:$K$183,2,FALSE)</f>
        <v>parrotfish</v>
      </c>
      <c r="O939" t="str">
        <f>VLOOKUP(J939,[1]Species!$A$2:$K$183,5,FALSE)</f>
        <v>Scaridae</v>
      </c>
      <c r="P939" t="str">
        <f>VLOOKUP(J939,[1]Species!$A$2:$D$183,4,FALSE)</f>
        <v>Herbivore</v>
      </c>
      <c r="Q939">
        <f>VLOOKUP(J939,[1]Species!$A$2:$F$183,6,FALSE)</f>
        <v>1.17E-2</v>
      </c>
      <c r="R939">
        <f>VLOOKUP(J939,[1]Species!$A$2:$G$174,7, FALSE)</f>
        <v>3.15</v>
      </c>
      <c r="S939">
        <f t="shared" si="28"/>
        <v>5.5855073819599301</v>
      </c>
      <c r="T939">
        <f t="shared" si="29"/>
        <v>0.05</v>
      </c>
    </row>
    <row r="940" spans="1:20" x14ac:dyDescent="0.2">
      <c r="A940" s="7">
        <v>45155</v>
      </c>
      <c r="B940">
        <v>2023</v>
      </c>
      <c r="C940" s="2" t="s">
        <v>96</v>
      </c>
      <c r="D940">
        <v>17</v>
      </c>
      <c r="E940" t="s">
        <v>102</v>
      </c>
      <c r="F940" t="s">
        <v>111</v>
      </c>
      <c r="G940">
        <v>150</v>
      </c>
      <c r="H940" t="s">
        <v>20</v>
      </c>
      <c r="I940">
        <v>2</v>
      </c>
      <c r="J940" s="3" t="s">
        <v>32</v>
      </c>
      <c r="K940">
        <v>10</v>
      </c>
      <c r="L940">
        <v>2</v>
      </c>
      <c r="M940" s="3" t="str">
        <f>VLOOKUP(J940,[1]Species!$A$2:$K$183,3,FALSE)</f>
        <v>Sparisoma_aurofrenatum</v>
      </c>
      <c r="N940" t="str">
        <f>VLOOKUP(J940,[1]Species!$A$2:$K$183,2,FALSE)</f>
        <v>parrotfish</v>
      </c>
      <c r="O940" t="str">
        <f>VLOOKUP(J940,[1]Species!$A$2:$K$183,5,FALSE)</f>
        <v>Scaridae</v>
      </c>
      <c r="P940" t="str">
        <f>VLOOKUP(J940,[1]Species!$A$2:$D$183,4,FALSE)</f>
        <v>Herbivore</v>
      </c>
      <c r="Q940">
        <f>VLOOKUP(J940,[1]Species!$A$2:$F$183,6,FALSE)</f>
        <v>1.17E-2</v>
      </c>
      <c r="R940">
        <f>VLOOKUP(J940,[1]Species!$A$2:$G$174,7, FALSE)</f>
        <v>3.15</v>
      </c>
      <c r="S940">
        <f t="shared" si="28"/>
        <v>33.053378544172453</v>
      </c>
      <c r="T940">
        <f t="shared" si="29"/>
        <v>3.3333333333333333E-2</v>
      </c>
    </row>
    <row r="941" spans="1:20" x14ac:dyDescent="0.2">
      <c r="A941" s="7">
        <v>45155</v>
      </c>
      <c r="B941">
        <v>2023</v>
      </c>
      <c r="C941" s="2" t="s">
        <v>96</v>
      </c>
      <c r="D941">
        <v>17</v>
      </c>
      <c r="E941" t="s">
        <v>102</v>
      </c>
      <c r="F941" t="s">
        <v>111</v>
      </c>
      <c r="G941">
        <v>150</v>
      </c>
      <c r="H941" t="s">
        <v>20</v>
      </c>
      <c r="I941">
        <v>2</v>
      </c>
      <c r="J941" s="3" t="s">
        <v>32</v>
      </c>
      <c r="K941">
        <v>20</v>
      </c>
      <c r="L941">
        <v>1</v>
      </c>
      <c r="M941" s="3" t="str">
        <f>VLOOKUP(J941,[1]Species!$A$2:$K$183,3,FALSE)</f>
        <v>Sparisoma_aurofrenatum</v>
      </c>
      <c r="N941" t="str">
        <f>VLOOKUP(J941,[1]Species!$A$2:$K$183,2,FALSE)</f>
        <v>parrotfish</v>
      </c>
      <c r="O941" t="str">
        <f>VLOOKUP(J941,[1]Species!$A$2:$K$183,5,FALSE)</f>
        <v>Scaridae</v>
      </c>
      <c r="P941" t="str">
        <f>VLOOKUP(J941,[1]Species!$A$2:$D$183,4,FALSE)</f>
        <v>Herbivore</v>
      </c>
      <c r="Q941">
        <f>VLOOKUP(J941,[1]Species!$A$2:$F$183,6,FALSE)</f>
        <v>1.17E-2</v>
      </c>
      <c r="R941">
        <f>VLOOKUP(J941,[1]Species!$A$2:$G$174,7, FALSE)</f>
        <v>3.15</v>
      </c>
      <c r="S941">
        <f t="shared" si="28"/>
        <v>146.70007912526424</v>
      </c>
      <c r="T941">
        <f t="shared" si="29"/>
        <v>1.6666666666666666E-2</v>
      </c>
    </row>
    <row r="942" spans="1:20" x14ac:dyDescent="0.2">
      <c r="A942" s="7">
        <v>45155</v>
      </c>
      <c r="B942">
        <v>2023</v>
      </c>
      <c r="C942" s="2" t="s">
        <v>96</v>
      </c>
      <c r="D942">
        <v>17</v>
      </c>
      <c r="E942" t="s">
        <v>102</v>
      </c>
      <c r="F942" t="s">
        <v>111</v>
      </c>
      <c r="G942">
        <v>150</v>
      </c>
      <c r="H942" t="s">
        <v>20</v>
      </c>
      <c r="I942">
        <v>2</v>
      </c>
      <c r="J942" s="3" t="s">
        <v>30</v>
      </c>
      <c r="K942">
        <v>5</v>
      </c>
      <c r="L942">
        <v>1</v>
      </c>
      <c r="M942" s="3" t="str">
        <f>VLOOKUP(J942,[1]Species!$A$2:$K$183,3,FALSE)</f>
        <v>Acanthurus_coeruleus</v>
      </c>
      <c r="N942" t="str">
        <f>VLOOKUP(J942,[1]Species!$A$2:$K$183,2,FALSE)</f>
        <v>surgeonfish</v>
      </c>
      <c r="O942" t="str">
        <f>VLOOKUP(J942,[1]Species!$A$2:$K$183,5,FALSE)</f>
        <v>Acanthuridae</v>
      </c>
      <c r="P942" t="str">
        <f>VLOOKUP(J942,[1]Species!$A$2:$D$183,4,FALSE)</f>
        <v>Omnivore</v>
      </c>
      <c r="Q942">
        <f>VLOOKUP(J942,[1]Species!$A$2:$F$183,6,FALSE)</f>
        <v>3.2399999999999998E-2</v>
      </c>
      <c r="R942">
        <f>VLOOKUP(J942,[1]Species!$A$2:$G$174,7, FALSE)</f>
        <v>2.95</v>
      </c>
      <c r="S942">
        <f t="shared" si="28"/>
        <v>3.7368573800918838</v>
      </c>
      <c r="T942">
        <f t="shared" si="29"/>
        <v>1.6666666666666666E-2</v>
      </c>
    </row>
    <row r="943" spans="1:20" x14ac:dyDescent="0.2">
      <c r="A943" s="7">
        <v>45155</v>
      </c>
      <c r="B943">
        <v>2023</v>
      </c>
      <c r="C943" s="2" t="s">
        <v>96</v>
      </c>
      <c r="D943">
        <v>17</v>
      </c>
      <c r="E943" t="s">
        <v>102</v>
      </c>
      <c r="F943" t="s">
        <v>111</v>
      </c>
      <c r="G943">
        <v>150</v>
      </c>
      <c r="H943" t="s">
        <v>20</v>
      </c>
      <c r="I943">
        <v>2</v>
      </c>
      <c r="J943" s="3" t="s">
        <v>37</v>
      </c>
      <c r="K943">
        <v>30</v>
      </c>
      <c r="L943">
        <v>4</v>
      </c>
      <c r="M943" s="3" t="str">
        <f>VLOOKUP(J943,[1]Species!$A$2:$K$183,3,FALSE)</f>
        <v>Melichthys_niger</v>
      </c>
      <c r="N943" t="str">
        <f>VLOOKUP(J943,[1]Species!$A$2:$K$183,2,FALSE)</f>
        <v>triggerfish</v>
      </c>
      <c r="O943" t="str">
        <f>VLOOKUP(J943,[1]Species!$A$2:$K$183,5,FALSE)</f>
        <v>Balistidae</v>
      </c>
      <c r="P943" t="str">
        <f>VLOOKUP(J943,[1]Species!$A$2:$D$183,4,FALSE)</f>
        <v>Planktivore</v>
      </c>
      <c r="Q943">
        <f>VLOOKUP(J943,[1]Species!$A$2:$F$183,6,FALSE)</f>
        <v>2.5700000000000001E-2</v>
      </c>
      <c r="R943">
        <f>VLOOKUP(J943,[1]Species!$A$2:$G$174,7, FALSE)</f>
        <v>2.94</v>
      </c>
      <c r="S943">
        <f t="shared" si="28"/>
        <v>2263.2347542790612</v>
      </c>
      <c r="T943">
        <f t="shared" si="29"/>
        <v>6.6666666666666666E-2</v>
      </c>
    </row>
    <row r="944" spans="1:20" x14ac:dyDescent="0.2">
      <c r="A944" s="7">
        <v>45155</v>
      </c>
      <c r="B944">
        <v>2023</v>
      </c>
      <c r="C944" s="2" t="s">
        <v>96</v>
      </c>
      <c r="D944">
        <v>17</v>
      </c>
      <c r="E944" t="s">
        <v>102</v>
      </c>
      <c r="F944" t="s">
        <v>111</v>
      </c>
      <c r="G944">
        <v>150</v>
      </c>
      <c r="H944" t="s">
        <v>20</v>
      </c>
      <c r="I944">
        <v>2</v>
      </c>
      <c r="J944" s="3" t="s">
        <v>29</v>
      </c>
      <c r="K944">
        <v>40</v>
      </c>
      <c r="L944">
        <v>1</v>
      </c>
      <c r="M944" s="3" t="str">
        <f>VLOOKUP(J944,[1]Species!$A$2:$K$183,3,FALSE)</f>
        <v>Cephalopholis_fulva</v>
      </c>
      <c r="N944" t="str">
        <f>VLOOKUP(J944,[1]Species!$A$2:$K$183,2,FALSE)</f>
        <v>grouper</v>
      </c>
      <c r="O944" t="str">
        <f>VLOOKUP(J944,[1]Species!$A$2:$K$183,5,FALSE)</f>
        <v>Serranidae</v>
      </c>
      <c r="P944" t="str">
        <f>VLOOKUP(J944,[1]Species!$A$2:$D$183,4,FALSE)</f>
        <v>Omnivore</v>
      </c>
      <c r="Q944">
        <f>VLOOKUP(J944,[1]Species!$A$2:$F$183,6,FALSE)</f>
        <v>1.4800000000000001E-2</v>
      </c>
      <c r="R944">
        <f>VLOOKUP(J944,[1]Species!$A$2:$G$174,7, FALSE)</f>
        <v>3.04</v>
      </c>
      <c r="S944">
        <f t="shared" si="28"/>
        <v>1097.8021804289338</v>
      </c>
      <c r="T944">
        <f t="shared" si="29"/>
        <v>1.6666666666666666E-2</v>
      </c>
    </row>
    <row r="945" spans="1:20" x14ac:dyDescent="0.2">
      <c r="A945" s="7">
        <v>45155</v>
      </c>
      <c r="B945">
        <v>2023</v>
      </c>
      <c r="C945" s="2" t="s">
        <v>96</v>
      </c>
      <c r="D945">
        <v>17</v>
      </c>
      <c r="E945" t="s">
        <v>102</v>
      </c>
      <c r="F945" t="s">
        <v>111</v>
      </c>
      <c r="G945">
        <v>150</v>
      </c>
      <c r="H945" t="s">
        <v>20</v>
      </c>
      <c r="I945">
        <v>2</v>
      </c>
      <c r="J945" s="3" t="s">
        <v>63</v>
      </c>
      <c r="K945">
        <v>30</v>
      </c>
      <c r="L945">
        <v>1</v>
      </c>
      <c r="M945" s="3" t="str">
        <f>VLOOKUP(J945,[1]Species!$A$2:$K$183,3,FALSE)</f>
        <v>Cephalopholis_cruentata</v>
      </c>
      <c r="N945" t="str">
        <f>VLOOKUP(J945,[1]Species!$A$2:$K$183,2,FALSE)</f>
        <v>grouper</v>
      </c>
      <c r="O945" t="str">
        <f>VLOOKUP(J945,[1]Species!$A$2:$K$183,5,FALSE)</f>
        <v>Serranidae</v>
      </c>
      <c r="P945" t="str">
        <f>VLOOKUP(J945,[1]Species!$A$2:$D$183,4,FALSE)</f>
        <v>Macrocarnivore</v>
      </c>
      <c r="Q945">
        <f>VLOOKUP(J945,[1]Species!$A$2:$F$183,6,FALSE)</f>
        <v>1.0999999999999999E-2</v>
      </c>
      <c r="R945">
        <f>VLOOKUP(J945,[1]Species!$A$2:$G$174,7, FALSE)</f>
        <v>3.11</v>
      </c>
      <c r="S945">
        <f t="shared" si="28"/>
        <v>431.75739756371365</v>
      </c>
      <c r="T945">
        <f t="shared" si="29"/>
        <v>1.6666666666666666E-2</v>
      </c>
    </row>
    <row r="946" spans="1:20" x14ac:dyDescent="0.2">
      <c r="A946" s="7">
        <v>45155</v>
      </c>
      <c r="B946">
        <v>2023</v>
      </c>
      <c r="C946" s="2" t="s">
        <v>96</v>
      </c>
      <c r="D946">
        <v>17</v>
      </c>
      <c r="E946" t="s">
        <v>102</v>
      </c>
      <c r="F946" t="s">
        <v>111</v>
      </c>
      <c r="G946">
        <v>150</v>
      </c>
      <c r="H946" t="s">
        <v>20</v>
      </c>
      <c r="I946">
        <v>2</v>
      </c>
      <c r="J946" s="3" t="s">
        <v>35</v>
      </c>
      <c r="K946">
        <v>30</v>
      </c>
      <c r="L946">
        <v>1</v>
      </c>
      <c r="M946" s="3" t="str">
        <f>VLOOKUP(J946,[1]Species!$A$2:$K$183,3,FALSE)</f>
        <v>Scarus_taeniopterus</v>
      </c>
      <c r="N946" t="str">
        <f>VLOOKUP(J946,[1]Species!$A$2:$K$183,2,FALSE)</f>
        <v>parrotfish</v>
      </c>
      <c r="O946" t="str">
        <f>VLOOKUP(J946,[1]Species!$A$2:$K$183,5,FALSE)</f>
        <v>Scaridae</v>
      </c>
      <c r="P946" t="str">
        <f>VLOOKUP(J946,[1]Species!$A$2:$D$183,4,FALSE)</f>
        <v>Herbivore</v>
      </c>
      <c r="Q946">
        <f>VLOOKUP(J946,[1]Species!$A$2:$F$183,6,FALSE)</f>
        <v>1.4789999999999999E-2</v>
      </c>
      <c r="R946">
        <f>VLOOKUP(J946,[1]Species!$A$2:$G$174,7, FALSE)</f>
        <v>3.03</v>
      </c>
      <c r="S946">
        <f t="shared" si="28"/>
        <v>442.22732692655779</v>
      </c>
      <c r="T946">
        <f t="shared" si="29"/>
        <v>1.6666666666666666E-2</v>
      </c>
    </row>
    <row r="947" spans="1:20" x14ac:dyDescent="0.2">
      <c r="A947" s="7">
        <v>45155</v>
      </c>
      <c r="B947">
        <v>2023</v>
      </c>
      <c r="C947" s="2" t="s">
        <v>96</v>
      </c>
      <c r="D947">
        <v>17</v>
      </c>
      <c r="E947" t="s">
        <v>102</v>
      </c>
      <c r="F947" t="s">
        <v>111</v>
      </c>
      <c r="G947">
        <v>150</v>
      </c>
      <c r="H947" t="s">
        <v>20</v>
      </c>
      <c r="I947">
        <v>2</v>
      </c>
      <c r="J947" s="3" t="s">
        <v>43</v>
      </c>
      <c r="K947">
        <v>20</v>
      </c>
      <c r="L947">
        <v>1</v>
      </c>
      <c r="M947" s="3" t="str">
        <f>VLOOKUP(J947,[1]Species!$A$2:$K$183,3,FALSE)</f>
        <v>Lactophrys_triqueter</v>
      </c>
      <c r="N947" t="str">
        <f>VLOOKUP(J947,[1]Species!$A$2:$K$183,2,FALSE)</f>
        <v>boxfish</v>
      </c>
      <c r="O947" t="str">
        <f>VLOOKUP(J947,[1]Species!$A$2:$K$183,5,FALSE)</f>
        <v>Ostraciidae</v>
      </c>
      <c r="P947" t="str">
        <f>VLOOKUP(J947,[1]Species!$A$2:$D$183,4,FALSE)</f>
        <v>Invertivore</v>
      </c>
      <c r="Q947">
        <f>VLOOKUP(J947,[1]Species!$A$2:$F$183,6,FALSE)</f>
        <v>5.0119999999999998E-2</v>
      </c>
      <c r="R947">
        <f>VLOOKUP(J947,[1]Species!$A$2:$G$174,7, FALSE)</f>
        <v>2.77</v>
      </c>
      <c r="S947">
        <f t="shared" si="28"/>
        <v>201.30944444144259</v>
      </c>
      <c r="T947">
        <f t="shared" si="29"/>
        <v>1.6666666666666666E-2</v>
      </c>
    </row>
    <row r="948" spans="1:20" x14ac:dyDescent="0.2">
      <c r="A948" s="7">
        <v>45156</v>
      </c>
      <c r="B948">
        <v>2023</v>
      </c>
      <c r="C948" s="2" t="s">
        <v>96</v>
      </c>
      <c r="D948">
        <v>18</v>
      </c>
      <c r="E948" t="s">
        <v>103</v>
      </c>
      <c r="F948" t="s">
        <v>111</v>
      </c>
      <c r="G948">
        <v>150</v>
      </c>
      <c r="H948" t="s">
        <v>20</v>
      </c>
      <c r="I948">
        <v>1</v>
      </c>
      <c r="J948" s="3" t="s">
        <v>29</v>
      </c>
      <c r="K948">
        <v>30</v>
      </c>
      <c r="L948">
        <v>2</v>
      </c>
      <c r="M948" s="3" t="str">
        <f>VLOOKUP(J948,[1]Species!$A$2:$K$183,3,FALSE)</f>
        <v>Cephalopholis_fulva</v>
      </c>
      <c r="N948" t="str">
        <f>VLOOKUP(J948,[1]Species!$A$2:$K$183,2,FALSE)</f>
        <v>grouper</v>
      </c>
      <c r="O948" t="str">
        <f>VLOOKUP(J948,[1]Species!$A$2:$K$183,5,FALSE)</f>
        <v>Serranidae</v>
      </c>
      <c r="P948" t="str">
        <f>VLOOKUP(J948,[1]Species!$A$2:$D$183,4,FALSE)</f>
        <v>Omnivore</v>
      </c>
      <c r="Q948">
        <f>VLOOKUP(J948,[1]Species!$A$2:$F$183,6,FALSE)</f>
        <v>1.4800000000000001E-2</v>
      </c>
      <c r="R948">
        <f>VLOOKUP(J948,[1]Species!$A$2:$G$174,7, FALSE)</f>
        <v>3.04</v>
      </c>
      <c r="S948">
        <f t="shared" si="28"/>
        <v>915.67282470472685</v>
      </c>
      <c r="T948">
        <f t="shared" si="29"/>
        <v>3.3333333333333333E-2</v>
      </c>
    </row>
    <row r="949" spans="1:20" x14ac:dyDescent="0.2">
      <c r="A949" s="7">
        <v>45156</v>
      </c>
      <c r="B949">
        <v>2023</v>
      </c>
      <c r="C949" s="2" t="s">
        <v>96</v>
      </c>
      <c r="D949">
        <v>18</v>
      </c>
      <c r="E949" t="s">
        <v>103</v>
      </c>
      <c r="F949" t="s">
        <v>111</v>
      </c>
      <c r="G949">
        <v>150</v>
      </c>
      <c r="H949" t="s">
        <v>20</v>
      </c>
      <c r="I949">
        <v>1</v>
      </c>
      <c r="J949" s="3" t="s">
        <v>21</v>
      </c>
      <c r="K949">
        <v>5</v>
      </c>
      <c r="L949">
        <v>45</v>
      </c>
      <c r="M949" s="3" t="str">
        <f>VLOOKUP(J949,[1]Species!$A$2:$K$183,3,FALSE)</f>
        <v>Stegastes_partitus</v>
      </c>
      <c r="N949" t="str">
        <f>VLOOKUP(J949,[1]Species!$A$2:$K$183,2,FALSE)</f>
        <v>damselfish</v>
      </c>
      <c r="O949" t="str">
        <f>VLOOKUP(J949,[1]Species!$A$2:$K$183,5,FALSE)</f>
        <v>Pomacentridae</v>
      </c>
      <c r="P949" t="str">
        <f>VLOOKUP(J949,[1]Species!$A$2:$D$183,4,FALSE)</f>
        <v>Omnivore</v>
      </c>
      <c r="Q949">
        <f>VLOOKUP(J949,[1]Species!$A$2:$F$183,6,FALSE)</f>
        <v>1.4789999999999999E-2</v>
      </c>
      <c r="R949">
        <f>VLOOKUP(J949,[1]Species!$A$2:$G$174,7, FALSE)</f>
        <v>3.01</v>
      </c>
      <c r="S949">
        <f t="shared" si="28"/>
        <v>84.543534589745988</v>
      </c>
      <c r="T949">
        <f t="shared" si="29"/>
        <v>0.75</v>
      </c>
    </row>
    <row r="950" spans="1:20" x14ac:dyDescent="0.2">
      <c r="A950" s="7">
        <v>45156</v>
      </c>
      <c r="B950">
        <v>2023</v>
      </c>
      <c r="C950" s="2" t="s">
        <v>96</v>
      </c>
      <c r="D950">
        <v>18</v>
      </c>
      <c r="E950" t="s">
        <v>103</v>
      </c>
      <c r="F950" t="s">
        <v>111</v>
      </c>
      <c r="G950">
        <v>150</v>
      </c>
      <c r="H950" t="s">
        <v>20</v>
      </c>
      <c r="I950">
        <v>1</v>
      </c>
      <c r="J950" s="3" t="s">
        <v>21</v>
      </c>
      <c r="K950">
        <v>10</v>
      </c>
      <c r="L950">
        <v>25</v>
      </c>
      <c r="M950" s="3" t="str">
        <f>VLOOKUP(J950,[1]Species!$A$2:$K$183,3,FALSE)</f>
        <v>Stegastes_partitus</v>
      </c>
      <c r="N950" t="str">
        <f>VLOOKUP(J950,[1]Species!$A$2:$K$183,2,FALSE)</f>
        <v>damselfish</v>
      </c>
      <c r="O950" t="str">
        <f>VLOOKUP(J950,[1]Species!$A$2:$K$183,5,FALSE)</f>
        <v>Pomacentridae</v>
      </c>
      <c r="P950" t="str">
        <f>VLOOKUP(J950,[1]Species!$A$2:$D$183,4,FALSE)</f>
        <v>Omnivore</v>
      </c>
      <c r="Q950">
        <f>VLOOKUP(J950,[1]Species!$A$2:$F$183,6,FALSE)</f>
        <v>1.4789999999999999E-2</v>
      </c>
      <c r="R950">
        <f>VLOOKUP(J950,[1]Species!$A$2:$G$174,7, FALSE)</f>
        <v>3.01</v>
      </c>
      <c r="S950">
        <f t="shared" si="28"/>
        <v>378.36258389580905</v>
      </c>
      <c r="T950">
        <f t="shared" si="29"/>
        <v>0.41666666666666669</v>
      </c>
    </row>
    <row r="951" spans="1:20" x14ac:dyDescent="0.2">
      <c r="A951" s="7">
        <v>45156</v>
      </c>
      <c r="B951">
        <v>2023</v>
      </c>
      <c r="C951" s="2" t="s">
        <v>96</v>
      </c>
      <c r="D951">
        <v>18</v>
      </c>
      <c r="E951" t="s">
        <v>103</v>
      </c>
      <c r="F951" t="s">
        <v>111</v>
      </c>
      <c r="G951">
        <v>150</v>
      </c>
      <c r="H951" t="s">
        <v>20</v>
      </c>
      <c r="I951">
        <v>1</v>
      </c>
      <c r="J951" s="3" t="s">
        <v>42</v>
      </c>
      <c r="K951">
        <v>5</v>
      </c>
      <c r="L951">
        <v>25</v>
      </c>
      <c r="M951" s="3" t="str">
        <f>VLOOKUP(J951,[1]Species!$A$2:$K$183,3,FALSE)</f>
        <v>Chromis_insolata</v>
      </c>
      <c r="N951" t="str">
        <f>VLOOKUP(J951,[1]Species!$A$2:$K$183,2,FALSE)</f>
        <v>damselfish</v>
      </c>
      <c r="O951" t="str">
        <f>VLOOKUP(J951,[1]Species!$A$2:$K$183,5,FALSE)</f>
        <v>Pomacentridae</v>
      </c>
      <c r="P951" t="str">
        <f>VLOOKUP(J951,[1]Species!$A$2:$D$183,4,FALSE)</f>
        <v>Planktivore</v>
      </c>
      <c r="Q951">
        <f>VLOOKUP(J951,[1]Species!$A$2:$F$183,6,FALSE)</f>
        <v>1.259E-2</v>
      </c>
      <c r="R951">
        <f>VLOOKUP(J951,[1]Species!$A$2:$G$174,7, FALSE)</f>
        <v>3.03</v>
      </c>
      <c r="S951">
        <f t="shared" si="28"/>
        <v>41.28999705683421</v>
      </c>
      <c r="T951">
        <f t="shared" si="29"/>
        <v>0.41666666666666669</v>
      </c>
    </row>
    <row r="952" spans="1:20" x14ac:dyDescent="0.2">
      <c r="A952" s="7">
        <v>45156</v>
      </c>
      <c r="B952">
        <v>2023</v>
      </c>
      <c r="C952" s="2" t="s">
        <v>96</v>
      </c>
      <c r="D952">
        <v>18</v>
      </c>
      <c r="E952" t="s">
        <v>103</v>
      </c>
      <c r="F952" t="s">
        <v>111</v>
      </c>
      <c r="G952">
        <v>150</v>
      </c>
      <c r="H952" t="s">
        <v>20</v>
      </c>
      <c r="I952">
        <v>1</v>
      </c>
      <c r="J952" s="3" t="s">
        <v>42</v>
      </c>
      <c r="K952">
        <v>10</v>
      </c>
      <c r="L952">
        <v>10</v>
      </c>
      <c r="M952" s="3" t="str">
        <f>VLOOKUP(J952,[1]Species!$A$2:$K$183,3,FALSE)</f>
        <v>Chromis_insolata</v>
      </c>
      <c r="N952" t="str">
        <f>VLOOKUP(J952,[1]Species!$A$2:$K$183,2,FALSE)</f>
        <v>damselfish</v>
      </c>
      <c r="O952" t="str">
        <f>VLOOKUP(J952,[1]Species!$A$2:$K$183,5,FALSE)</f>
        <v>Pomacentridae</v>
      </c>
      <c r="P952" t="str">
        <f>VLOOKUP(J952,[1]Species!$A$2:$D$183,4,FALSE)</f>
        <v>Planktivore</v>
      </c>
      <c r="Q952">
        <f>VLOOKUP(J952,[1]Species!$A$2:$F$183,6,FALSE)</f>
        <v>1.259E-2</v>
      </c>
      <c r="R952">
        <f>VLOOKUP(J952,[1]Species!$A$2:$G$174,7, FALSE)</f>
        <v>3.03</v>
      </c>
      <c r="S952">
        <f t="shared" si="28"/>
        <v>134.90428052941471</v>
      </c>
      <c r="T952">
        <f t="shared" si="29"/>
        <v>0.16666666666666666</v>
      </c>
    </row>
    <row r="953" spans="1:20" x14ac:dyDescent="0.2">
      <c r="A953" s="7">
        <v>45156</v>
      </c>
      <c r="B953">
        <v>2023</v>
      </c>
      <c r="C953" s="2" t="s">
        <v>96</v>
      </c>
      <c r="D953">
        <v>18</v>
      </c>
      <c r="E953" t="s">
        <v>103</v>
      </c>
      <c r="F953" t="s">
        <v>111</v>
      </c>
      <c r="G953">
        <v>150</v>
      </c>
      <c r="H953" t="s">
        <v>20</v>
      </c>
      <c r="I953">
        <v>1</v>
      </c>
      <c r="J953" s="3" t="s">
        <v>25</v>
      </c>
      <c r="K953">
        <v>5</v>
      </c>
      <c r="L953">
        <v>25</v>
      </c>
      <c r="M953" s="3" t="str">
        <f>VLOOKUP(J953,[1]Species!$A$2:$K$183,3,FALSE)</f>
        <v>Chromis_cyanea</v>
      </c>
      <c r="N953" t="str">
        <f>VLOOKUP(J953,[1]Species!$A$2:$K$183,2,FALSE)</f>
        <v>chromis</v>
      </c>
      <c r="O953" t="str">
        <f>VLOOKUP(J953,[1]Species!$A$2:$K$183,5,FALSE)</f>
        <v>Pomacentridae</v>
      </c>
      <c r="P953" t="str">
        <f>VLOOKUP(J953,[1]Species!$A$2:$D$183,4,FALSE)</f>
        <v>Planktivore</v>
      </c>
      <c r="Q953">
        <f>VLOOKUP(J953,[1]Species!$A$2:$F$183,6,FALSE)</f>
        <v>1.4789999999999999E-2</v>
      </c>
      <c r="R953">
        <f>VLOOKUP(J953,[1]Species!$A$2:$G$174,7, FALSE)</f>
        <v>2.99</v>
      </c>
      <c r="S953">
        <f t="shared" si="28"/>
        <v>45.4808419292048</v>
      </c>
      <c r="T953">
        <f t="shared" si="29"/>
        <v>0.41666666666666669</v>
      </c>
    </row>
    <row r="954" spans="1:20" x14ac:dyDescent="0.2">
      <c r="A954" s="7">
        <v>45156</v>
      </c>
      <c r="B954">
        <v>2023</v>
      </c>
      <c r="C954" s="2" t="s">
        <v>96</v>
      </c>
      <c r="D954">
        <v>18</v>
      </c>
      <c r="E954" t="s">
        <v>103</v>
      </c>
      <c r="F954" t="s">
        <v>111</v>
      </c>
      <c r="G954">
        <v>150</v>
      </c>
      <c r="H954" t="s">
        <v>20</v>
      </c>
      <c r="I954">
        <v>1</v>
      </c>
      <c r="J954" s="3" t="s">
        <v>25</v>
      </c>
      <c r="K954">
        <v>10</v>
      </c>
      <c r="L954">
        <v>15</v>
      </c>
      <c r="M954" s="3" t="str">
        <f>VLOOKUP(J954,[1]Species!$A$2:$K$183,3,FALSE)</f>
        <v>Chromis_cyanea</v>
      </c>
      <c r="N954" t="str">
        <f>VLOOKUP(J954,[1]Species!$A$2:$K$183,2,FALSE)</f>
        <v>chromis</v>
      </c>
      <c r="O954" t="str">
        <f>VLOOKUP(J954,[1]Species!$A$2:$K$183,5,FALSE)</f>
        <v>Pomacentridae</v>
      </c>
      <c r="P954" t="str">
        <f>VLOOKUP(J954,[1]Species!$A$2:$D$183,4,FALSE)</f>
        <v>Planktivore</v>
      </c>
      <c r="Q954">
        <f>VLOOKUP(J954,[1]Species!$A$2:$F$183,6,FALSE)</f>
        <v>1.4789999999999999E-2</v>
      </c>
      <c r="R954">
        <f>VLOOKUP(J954,[1]Species!$A$2:$G$174,7, FALSE)</f>
        <v>2.99</v>
      </c>
      <c r="S954">
        <f t="shared" si="28"/>
        <v>216.80007746904676</v>
      </c>
      <c r="T954">
        <f t="shared" si="29"/>
        <v>0.25</v>
      </c>
    </row>
    <row r="955" spans="1:20" x14ac:dyDescent="0.2">
      <c r="A955" s="7">
        <v>45156</v>
      </c>
      <c r="B955">
        <v>2023</v>
      </c>
      <c r="C955" s="2" t="s">
        <v>96</v>
      </c>
      <c r="D955">
        <v>18</v>
      </c>
      <c r="E955" t="s">
        <v>103</v>
      </c>
      <c r="F955" t="s">
        <v>111</v>
      </c>
      <c r="G955">
        <v>150</v>
      </c>
      <c r="H955" t="s">
        <v>20</v>
      </c>
      <c r="I955">
        <v>1</v>
      </c>
      <c r="J955" s="3" t="s">
        <v>56</v>
      </c>
      <c r="K955">
        <v>5</v>
      </c>
      <c r="L955">
        <v>5</v>
      </c>
      <c r="M955" s="3" t="str">
        <f>VLOOKUP(J955,[1]Species!$A$2:$K$183,3,FALSE)</f>
        <v>Gramma_loreto</v>
      </c>
      <c r="N955" t="str">
        <f>VLOOKUP(J955,[1]Species!$A$2:$K$183,2,FALSE)</f>
        <v>basslet</v>
      </c>
      <c r="O955" t="str">
        <f>VLOOKUP(J955,[1]Species!$A$2:$K$183,5,FALSE)</f>
        <v>Grammatidae</v>
      </c>
      <c r="P955" t="str">
        <f>VLOOKUP(J955,[1]Species!$A$2:$D$183,4,FALSE)</f>
        <v>Omnivore</v>
      </c>
      <c r="Q955">
        <f>VLOOKUP(J955,[1]Species!$A$2:$F$183,6,FALSE)</f>
        <v>1.1220000000000001E-2</v>
      </c>
      <c r="R955">
        <f>VLOOKUP(J955,[1]Species!$A$2:$G$174,7, FALSE)</f>
        <v>3.04</v>
      </c>
      <c r="S955">
        <f t="shared" si="28"/>
        <v>7.4787957822361752</v>
      </c>
      <c r="T955">
        <f t="shared" si="29"/>
        <v>8.3333333333333329E-2</v>
      </c>
    </row>
    <row r="956" spans="1:20" x14ac:dyDescent="0.2">
      <c r="A956" s="7">
        <v>45156</v>
      </c>
      <c r="B956">
        <v>2023</v>
      </c>
      <c r="C956" s="2" t="s">
        <v>96</v>
      </c>
      <c r="D956">
        <v>18</v>
      </c>
      <c r="E956" t="s">
        <v>103</v>
      </c>
      <c r="F956" t="s">
        <v>111</v>
      </c>
      <c r="G956">
        <v>150</v>
      </c>
      <c r="H956" t="s">
        <v>20</v>
      </c>
      <c r="I956">
        <v>1</v>
      </c>
      <c r="J956" s="3" t="s">
        <v>49</v>
      </c>
      <c r="K956">
        <v>20</v>
      </c>
      <c r="L956">
        <v>1</v>
      </c>
      <c r="M956" s="3" t="str">
        <f>VLOOKUP(J956,[1]Species!$A$2:$K$183,3,FALSE)</f>
        <v>Holocanthus_tricolor</v>
      </c>
      <c r="N956" t="str">
        <f>VLOOKUP(J956,[1]Species!$A$2:$K$183,2,FALSE)</f>
        <v>angelfish</v>
      </c>
      <c r="O956" t="str">
        <f>VLOOKUP(J956,[1]Species!$A$2:$K$183,5,FALSE)</f>
        <v>Pomacanthidae</v>
      </c>
      <c r="P956" t="str">
        <f>VLOOKUP(J956,[1]Species!$A$2:$D$183,4,FALSE)</f>
        <v>Invertivore</v>
      </c>
      <c r="Q956">
        <f>VLOOKUP(J956,[1]Species!$A$2:$F$183,6,FALSE)</f>
        <v>3.3099999999999997E-2</v>
      </c>
      <c r="R956">
        <f>VLOOKUP(J956,[1]Species!$A$2:$G$174,7, FALSE)</f>
        <v>2.95</v>
      </c>
      <c r="S956">
        <f t="shared" si="28"/>
        <v>227.96411139104339</v>
      </c>
      <c r="T956">
        <f t="shared" si="29"/>
        <v>1.6666666666666666E-2</v>
      </c>
    </row>
    <row r="957" spans="1:20" x14ac:dyDescent="0.2">
      <c r="A957" s="7">
        <v>45156</v>
      </c>
      <c r="B957">
        <v>2023</v>
      </c>
      <c r="C957" s="2" t="s">
        <v>96</v>
      </c>
      <c r="D957">
        <v>18</v>
      </c>
      <c r="E957" t="s">
        <v>103</v>
      </c>
      <c r="F957" t="s">
        <v>111</v>
      </c>
      <c r="G957">
        <v>150</v>
      </c>
      <c r="H957" t="s">
        <v>20</v>
      </c>
      <c r="I957">
        <v>1</v>
      </c>
      <c r="J957" s="3" t="s">
        <v>55</v>
      </c>
      <c r="K957">
        <v>5</v>
      </c>
      <c r="L957">
        <v>15</v>
      </c>
      <c r="M957" s="3" t="str">
        <f>VLOOKUP(J957,[1]Species!$A$2:$K$183,3,FALSE)</f>
        <v>Clepticus_parrae</v>
      </c>
      <c r="N957" t="str">
        <f>VLOOKUP(J957,[1]Species!$A$2:$K$183,2,FALSE)</f>
        <v>wrasse</v>
      </c>
      <c r="O957" t="str">
        <f>VLOOKUP(J957,[1]Species!$A$2:$K$183,5,FALSE)</f>
        <v>Labridae</v>
      </c>
      <c r="P957" t="str">
        <f>VLOOKUP(J957,[1]Species!$A$2:$D$183,4,FALSE)</f>
        <v>Omnivore</v>
      </c>
      <c r="Q957">
        <f>VLOOKUP(J957,[1]Species!$A$2:$F$183,6,FALSE)</f>
        <v>9.5499999999999995E-3</v>
      </c>
      <c r="R957">
        <f>VLOOKUP(J957,[1]Species!$A$2:$G$174,7, FALSE)</f>
        <v>3.07</v>
      </c>
      <c r="S957">
        <f t="shared" si="28"/>
        <v>20.041607103474675</v>
      </c>
      <c r="T957">
        <f t="shared" si="29"/>
        <v>0.25</v>
      </c>
    </row>
    <row r="958" spans="1:20" x14ac:dyDescent="0.2">
      <c r="A958" s="7">
        <v>45156</v>
      </c>
      <c r="B958">
        <v>2023</v>
      </c>
      <c r="C958" s="2" t="s">
        <v>96</v>
      </c>
      <c r="D958">
        <v>18</v>
      </c>
      <c r="E958" t="s">
        <v>103</v>
      </c>
      <c r="F958" t="s">
        <v>111</v>
      </c>
      <c r="G958">
        <v>150</v>
      </c>
      <c r="H958" t="s">
        <v>20</v>
      </c>
      <c r="I958">
        <v>1</v>
      </c>
      <c r="J958" s="3" t="s">
        <v>55</v>
      </c>
      <c r="K958">
        <v>20</v>
      </c>
      <c r="L958">
        <v>5</v>
      </c>
      <c r="M958" s="3" t="str">
        <f>VLOOKUP(J958,[1]Species!$A$2:$K$183,3,FALSE)</f>
        <v>Clepticus_parrae</v>
      </c>
      <c r="N958" t="str">
        <f>VLOOKUP(J958,[1]Species!$A$2:$K$183,2,FALSE)</f>
        <v>wrasse</v>
      </c>
      <c r="O958" t="str">
        <f>VLOOKUP(J958,[1]Species!$A$2:$K$183,5,FALSE)</f>
        <v>Labridae</v>
      </c>
      <c r="P958" t="str">
        <f>VLOOKUP(J958,[1]Species!$A$2:$D$183,4,FALSE)</f>
        <v>Omnivore</v>
      </c>
      <c r="Q958">
        <f>VLOOKUP(J958,[1]Species!$A$2:$F$183,6,FALSE)</f>
        <v>9.5499999999999995E-3</v>
      </c>
      <c r="R958">
        <f>VLOOKUP(J958,[1]Species!$A$2:$G$174,7, FALSE)</f>
        <v>3.07</v>
      </c>
      <c r="S958">
        <f t="shared" si="28"/>
        <v>471.12425381776518</v>
      </c>
      <c r="T958">
        <f t="shared" si="29"/>
        <v>8.3333333333333329E-2</v>
      </c>
    </row>
    <row r="959" spans="1:20" x14ac:dyDescent="0.2">
      <c r="A959" s="7">
        <v>45156</v>
      </c>
      <c r="B959">
        <v>2023</v>
      </c>
      <c r="C959" s="2" t="s">
        <v>96</v>
      </c>
      <c r="D959">
        <v>18</v>
      </c>
      <c r="E959" t="s">
        <v>103</v>
      </c>
      <c r="F959" t="s">
        <v>111</v>
      </c>
      <c r="G959">
        <v>150</v>
      </c>
      <c r="H959" t="s">
        <v>20</v>
      </c>
      <c r="I959">
        <v>1</v>
      </c>
      <c r="J959" s="3" t="s">
        <v>101</v>
      </c>
      <c r="K959">
        <v>10</v>
      </c>
      <c r="L959">
        <v>1</v>
      </c>
      <c r="M959" s="3" t="str">
        <f>VLOOKUP(J959,[1]Species!$A$2:$K$183,3,FALSE)</f>
        <v>Sargocentron_vexillarium</v>
      </c>
      <c r="N959" t="str">
        <f>VLOOKUP(J959,[1]Species!$A$2:$K$183,2,FALSE)</f>
        <v>squirrelfish</v>
      </c>
      <c r="O959" t="str">
        <f>VLOOKUP(J959,[1]Species!$A$2:$K$183,5,FALSE)</f>
        <v>Holocentridae</v>
      </c>
      <c r="P959" t="str">
        <f>VLOOKUP(J959,[1]Species!$A$2:$D$183,4,FALSE)</f>
        <v>Invertivore</v>
      </c>
      <c r="Q959">
        <f>VLOOKUP(J959,[1]Species!$A$2:$F$183,6,FALSE)</f>
        <v>1.349E-2</v>
      </c>
      <c r="R959">
        <f>VLOOKUP(J959,[1]Species!$A$2:$G$174,7, FALSE)</f>
        <v>2.97</v>
      </c>
      <c r="S959">
        <f t="shared" si="28"/>
        <v>12.589600517751421</v>
      </c>
      <c r="T959">
        <f t="shared" si="29"/>
        <v>1.6666666666666666E-2</v>
      </c>
    </row>
    <row r="960" spans="1:20" x14ac:dyDescent="0.2">
      <c r="A960" s="7">
        <v>45156</v>
      </c>
      <c r="B960">
        <v>2023</v>
      </c>
      <c r="C960" s="2" t="s">
        <v>96</v>
      </c>
      <c r="D960">
        <v>18</v>
      </c>
      <c r="E960" t="s">
        <v>103</v>
      </c>
      <c r="F960" t="s">
        <v>111</v>
      </c>
      <c r="G960">
        <v>150</v>
      </c>
      <c r="H960" t="s">
        <v>20</v>
      </c>
      <c r="I960">
        <v>1</v>
      </c>
      <c r="J960" s="3" t="s">
        <v>47</v>
      </c>
      <c r="K960">
        <v>40</v>
      </c>
      <c r="L960">
        <v>1</v>
      </c>
      <c r="M960" s="3" t="str">
        <f>VLOOKUP(J960,[1]Species!$A$2:$K$183,3,FALSE)</f>
        <v>Epinephelus_striatus</v>
      </c>
      <c r="N960" t="str">
        <f>VLOOKUP(J960,[1]Species!$A$2:$K$183,2,FALSE)</f>
        <v>grouper</v>
      </c>
      <c r="O960" t="str">
        <f>VLOOKUP(J960,[1]Species!$A$2:$K$183,5,FALSE)</f>
        <v>Serranidae</v>
      </c>
      <c r="P960" t="str">
        <f>VLOOKUP(J960,[1]Species!$A$2:$D$183,4,FALSE)</f>
        <v>Macrocarnivore</v>
      </c>
      <c r="Q960">
        <f>VLOOKUP(J960,[1]Species!$A$2:$F$183,6,FALSE)</f>
        <v>9.1000000000000004E-3</v>
      </c>
      <c r="R960">
        <f>VLOOKUP(J960,[1]Species!$A$2:$G$174,7, FALSE)</f>
        <v>3.16</v>
      </c>
      <c r="S960">
        <f t="shared" si="28"/>
        <v>1050.8747688971077</v>
      </c>
      <c r="T960">
        <f t="shared" si="29"/>
        <v>1.6666666666666666E-2</v>
      </c>
    </row>
    <row r="961" spans="1:20" x14ac:dyDescent="0.2">
      <c r="A961" s="7">
        <v>45156</v>
      </c>
      <c r="B961">
        <v>2023</v>
      </c>
      <c r="C961" s="2" t="s">
        <v>96</v>
      </c>
      <c r="D961">
        <v>18</v>
      </c>
      <c r="E961" t="s">
        <v>103</v>
      </c>
      <c r="F961" t="s">
        <v>111</v>
      </c>
      <c r="G961">
        <v>150</v>
      </c>
      <c r="H961" t="s">
        <v>20</v>
      </c>
      <c r="I961">
        <v>1</v>
      </c>
      <c r="J961" s="3" t="s">
        <v>34</v>
      </c>
      <c r="K961">
        <v>10</v>
      </c>
      <c r="L961">
        <v>2</v>
      </c>
      <c r="M961" s="3" t="str">
        <f>VLOOKUP(J961,[1]Species!$A$2:$K$183,3,FALSE)</f>
        <v>Halochoeres_garnoti</v>
      </c>
      <c r="N961" t="str">
        <f>VLOOKUP(J961,[1]Species!$A$2:$K$183,2,FALSE)</f>
        <v>wrasse</v>
      </c>
      <c r="O961" t="str">
        <f>VLOOKUP(J961,[1]Species!$A$2:$K$183,5,FALSE)</f>
        <v>Labridae</v>
      </c>
      <c r="P961" t="str">
        <f>VLOOKUP(J961,[1]Species!$A$2:$D$183,4,FALSE)</f>
        <v>Invertivore</v>
      </c>
      <c r="Q961">
        <f>VLOOKUP(J961,[1]Species!$A$2:$F$183,6,FALSE)</f>
        <v>0.01</v>
      </c>
      <c r="R961">
        <f>VLOOKUP(J961,[1]Species!$A$2:$G$174,7, FALSE)</f>
        <v>3.14</v>
      </c>
      <c r="S961">
        <f t="shared" si="28"/>
        <v>27.607685292057727</v>
      </c>
      <c r="T961">
        <f t="shared" si="29"/>
        <v>3.3333333333333333E-2</v>
      </c>
    </row>
    <row r="962" spans="1:20" x14ac:dyDescent="0.2">
      <c r="A962" s="7">
        <v>45156</v>
      </c>
      <c r="B962">
        <v>2023</v>
      </c>
      <c r="C962" s="2" t="s">
        <v>96</v>
      </c>
      <c r="D962">
        <v>18</v>
      </c>
      <c r="E962" t="s">
        <v>103</v>
      </c>
      <c r="F962" t="s">
        <v>111</v>
      </c>
      <c r="G962">
        <v>150</v>
      </c>
      <c r="H962" t="s">
        <v>20</v>
      </c>
      <c r="I962">
        <v>1</v>
      </c>
      <c r="J962" s="3" t="s">
        <v>34</v>
      </c>
      <c r="K962">
        <v>20</v>
      </c>
      <c r="L962">
        <v>1</v>
      </c>
      <c r="M962" s="3" t="str">
        <f>VLOOKUP(J962,[1]Species!$A$2:$K$183,3,FALSE)</f>
        <v>Halochoeres_garnoti</v>
      </c>
      <c r="N962" t="str">
        <f>VLOOKUP(J962,[1]Species!$A$2:$K$183,2,FALSE)</f>
        <v>wrasse</v>
      </c>
      <c r="O962" t="str">
        <f>VLOOKUP(J962,[1]Species!$A$2:$K$183,5,FALSE)</f>
        <v>Labridae</v>
      </c>
      <c r="P962" t="str">
        <f>VLOOKUP(J962,[1]Species!$A$2:$D$183,4,FALSE)</f>
        <v>Invertivore</v>
      </c>
      <c r="Q962">
        <f>VLOOKUP(J962,[1]Species!$A$2:$F$183,6,FALSE)</f>
        <v>0.01</v>
      </c>
      <c r="R962">
        <f>VLOOKUP(J962,[1]Species!$A$2:$G$174,7, FALSE)</f>
        <v>3.14</v>
      </c>
      <c r="S962">
        <f t="shared" ref="S962:S1025" si="30">(Q962*K962^R962)*L962</f>
        <v>121.68419864331943</v>
      </c>
      <c r="T962">
        <f t="shared" si="29"/>
        <v>1.6666666666666666E-2</v>
      </c>
    </row>
    <row r="963" spans="1:20" x14ac:dyDescent="0.2">
      <c r="A963" s="7">
        <v>45156</v>
      </c>
      <c r="B963">
        <v>2023</v>
      </c>
      <c r="C963" s="2" t="s">
        <v>96</v>
      </c>
      <c r="D963">
        <v>18</v>
      </c>
      <c r="E963" t="s">
        <v>103</v>
      </c>
      <c r="F963" t="s">
        <v>111</v>
      </c>
      <c r="G963">
        <v>150</v>
      </c>
      <c r="H963" t="s">
        <v>20</v>
      </c>
      <c r="I963">
        <v>1</v>
      </c>
      <c r="J963" s="3" t="s">
        <v>23</v>
      </c>
      <c r="K963">
        <v>10</v>
      </c>
      <c r="L963">
        <v>2</v>
      </c>
      <c r="M963" s="3" t="str">
        <f>VLOOKUP(J963,[1]Species!$A$2:$K$183,3,FALSE)</f>
        <v>Serranus_tigrinus</v>
      </c>
      <c r="N963" t="str">
        <f>VLOOKUP(J963,[1]Species!$A$2:$K$183,2,FALSE)</f>
        <v>grouper</v>
      </c>
      <c r="O963" t="str">
        <f>VLOOKUP(J963,[1]Species!$A$2:$K$183,5,FALSE)</f>
        <v>Serranidae</v>
      </c>
      <c r="P963" t="str">
        <f>VLOOKUP(J963,[1]Species!$A$2:$D$183,4,FALSE)</f>
        <v>Invertivore</v>
      </c>
      <c r="Q963">
        <f>VLOOKUP(J963,[1]Species!$A$2:$F$183,6,FALSE)</f>
        <v>1.023E-2</v>
      </c>
      <c r="R963">
        <f>VLOOKUP(J963,[1]Species!$A$2:$G$174,7, FALSE)</f>
        <v>3.04</v>
      </c>
      <c r="S963">
        <f t="shared" si="30"/>
        <v>22.433943893089591</v>
      </c>
      <c r="T963">
        <f t="shared" ref="T963:T1026" si="31">L963/60</f>
        <v>3.3333333333333333E-2</v>
      </c>
    </row>
    <row r="964" spans="1:20" x14ac:dyDescent="0.2">
      <c r="A964" s="7">
        <v>45156</v>
      </c>
      <c r="B964">
        <v>2023</v>
      </c>
      <c r="C964" s="2" t="s">
        <v>96</v>
      </c>
      <c r="D964">
        <v>18</v>
      </c>
      <c r="E964" t="s">
        <v>103</v>
      </c>
      <c r="F964" t="s">
        <v>111</v>
      </c>
      <c r="G964">
        <v>150</v>
      </c>
      <c r="H964" t="s">
        <v>20</v>
      </c>
      <c r="I964">
        <v>1</v>
      </c>
      <c r="J964" s="3" t="s">
        <v>27</v>
      </c>
      <c r="K964">
        <v>30</v>
      </c>
      <c r="L964">
        <v>2</v>
      </c>
      <c r="M964" s="3" t="str">
        <f>VLOOKUP(J964,[1]Species!$A$2:$K$183,3,FALSE)</f>
        <v>Caranx_ruber</v>
      </c>
      <c r="N964" t="str">
        <f>VLOOKUP(J964,[1]Species!$A$2:$K$183,2,FALSE)</f>
        <v>jack</v>
      </c>
      <c r="O964" t="str">
        <f>VLOOKUP(J964,[1]Species!$A$2:$K$183,5,FALSE)</f>
        <v>Carangidae</v>
      </c>
      <c r="P964" t="str">
        <f>VLOOKUP(J964,[1]Species!$A$2:$D$183,4,FALSE)</f>
        <v>Invertivore</v>
      </c>
      <c r="Q964">
        <f>VLOOKUP(J964,[1]Species!$A$2:$F$183,6,FALSE)</f>
        <v>1.5800000000000002E-2</v>
      </c>
      <c r="R964">
        <f>VLOOKUP(J964,[1]Species!$A$2:$G$174,7, FALSE)</f>
        <v>2.99</v>
      </c>
      <c r="S964">
        <f t="shared" si="30"/>
        <v>824.66893326302409</v>
      </c>
      <c r="T964">
        <f t="shared" si="31"/>
        <v>3.3333333333333333E-2</v>
      </c>
    </row>
    <row r="965" spans="1:20" x14ac:dyDescent="0.2">
      <c r="A965" s="7">
        <v>45156</v>
      </c>
      <c r="B965">
        <v>2023</v>
      </c>
      <c r="C965" s="2" t="s">
        <v>96</v>
      </c>
      <c r="D965">
        <v>18</v>
      </c>
      <c r="E965" t="s">
        <v>103</v>
      </c>
      <c r="F965" t="s">
        <v>111</v>
      </c>
      <c r="G965">
        <v>150</v>
      </c>
      <c r="H965" t="s">
        <v>20</v>
      </c>
      <c r="I965">
        <v>1</v>
      </c>
      <c r="J965" s="3" t="s">
        <v>22</v>
      </c>
      <c r="K965">
        <v>5</v>
      </c>
      <c r="L965">
        <v>2</v>
      </c>
      <c r="M965" s="3" t="str">
        <f>VLOOKUP(J965,[1]Species!$A$2:$K$183,3,FALSE)</f>
        <v>Centropyge_argi</v>
      </c>
      <c r="N965" t="str">
        <f>VLOOKUP(J965,[1]Species!$A$2:$K$183,2,FALSE)</f>
        <v>angelfish</v>
      </c>
      <c r="O965" t="str">
        <f>VLOOKUP(J965,[1]Species!$A$2:$K$183,5,FALSE)</f>
        <v>Pomacanthidae</v>
      </c>
      <c r="P965" t="str">
        <f>VLOOKUP(J965,[1]Species!$A$2:$D$183,4,FALSE)</f>
        <v>Herbivore</v>
      </c>
      <c r="Q965">
        <f>VLOOKUP(J965,[1]Species!$A$2:$F$183,6,FALSE)</f>
        <v>3.3110000000000001E-2</v>
      </c>
      <c r="R965">
        <f>VLOOKUP(J965,[1]Species!$A$2:$G$174,7, FALSE)</f>
        <v>2.88</v>
      </c>
      <c r="S965">
        <f t="shared" si="30"/>
        <v>6.8237449970558473</v>
      </c>
      <c r="T965">
        <f t="shared" si="31"/>
        <v>3.3333333333333333E-2</v>
      </c>
    </row>
    <row r="966" spans="1:20" x14ac:dyDescent="0.2">
      <c r="A966" s="7">
        <v>45156</v>
      </c>
      <c r="B966">
        <v>2023</v>
      </c>
      <c r="C966" s="2" t="s">
        <v>96</v>
      </c>
      <c r="D966">
        <v>18</v>
      </c>
      <c r="E966" t="s">
        <v>103</v>
      </c>
      <c r="F966" t="s">
        <v>111</v>
      </c>
      <c r="G966">
        <v>150</v>
      </c>
      <c r="H966" t="s">
        <v>20</v>
      </c>
      <c r="I966">
        <v>1</v>
      </c>
      <c r="J966" s="3" t="s">
        <v>32</v>
      </c>
      <c r="K966">
        <v>5</v>
      </c>
      <c r="L966">
        <v>2</v>
      </c>
      <c r="M966" s="3" t="str">
        <f>VLOOKUP(J966,[1]Species!$A$2:$K$183,3,FALSE)</f>
        <v>Sparisoma_aurofrenatum</v>
      </c>
      <c r="N966" t="str">
        <f>VLOOKUP(J966,[1]Species!$A$2:$K$183,2,FALSE)</f>
        <v>parrotfish</v>
      </c>
      <c r="O966" t="str">
        <f>VLOOKUP(J966,[1]Species!$A$2:$K$183,5,FALSE)</f>
        <v>Scaridae</v>
      </c>
      <c r="P966" t="str">
        <f>VLOOKUP(J966,[1]Species!$A$2:$D$183,4,FALSE)</f>
        <v>Herbivore</v>
      </c>
      <c r="Q966">
        <f>VLOOKUP(J966,[1]Species!$A$2:$F$183,6,FALSE)</f>
        <v>1.17E-2</v>
      </c>
      <c r="R966">
        <f>VLOOKUP(J966,[1]Species!$A$2:$G$174,7, FALSE)</f>
        <v>3.15</v>
      </c>
      <c r="S966">
        <f t="shared" si="30"/>
        <v>3.7236715879732869</v>
      </c>
      <c r="T966">
        <f t="shared" si="31"/>
        <v>3.3333333333333333E-2</v>
      </c>
    </row>
    <row r="967" spans="1:20" x14ac:dyDescent="0.2">
      <c r="A967" s="7">
        <v>45156</v>
      </c>
      <c r="B967">
        <v>2023</v>
      </c>
      <c r="C967" s="2" t="s">
        <v>96</v>
      </c>
      <c r="D967">
        <v>18</v>
      </c>
      <c r="E967" t="s">
        <v>103</v>
      </c>
      <c r="F967" t="s">
        <v>111</v>
      </c>
      <c r="G967">
        <v>150</v>
      </c>
      <c r="H967" t="s">
        <v>20</v>
      </c>
      <c r="I967">
        <v>1</v>
      </c>
      <c r="J967" s="3" t="s">
        <v>32</v>
      </c>
      <c r="K967">
        <v>20</v>
      </c>
      <c r="L967">
        <v>3</v>
      </c>
      <c r="M967" s="3" t="str">
        <f>VLOOKUP(J967,[1]Species!$A$2:$K$183,3,FALSE)</f>
        <v>Sparisoma_aurofrenatum</v>
      </c>
      <c r="N967" t="str">
        <f>VLOOKUP(J967,[1]Species!$A$2:$K$183,2,FALSE)</f>
        <v>parrotfish</v>
      </c>
      <c r="O967" t="str">
        <f>VLOOKUP(J967,[1]Species!$A$2:$K$183,5,FALSE)</f>
        <v>Scaridae</v>
      </c>
      <c r="P967" t="str">
        <f>VLOOKUP(J967,[1]Species!$A$2:$D$183,4,FALSE)</f>
        <v>Herbivore</v>
      </c>
      <c r="Q967">
        <f>VLOOKUP(J967,[1]Species!$A$2:$F$183,6,FALSE)</f>
        <v>1.17E-2</v>
      </c>
      <c r="R967">
        <f>VLOOKUP(J967,[1]Species!$A$2:$G$174,7, FALSE)</f>
        <v>3.15</v>
      </c>
      <c r="S967">
        <f t="shared" si="30"/>
        <v>440.10023737579274</v>
      </c>
      <c r="T967">
        <f t="shared" si="31"/>
        <v>0.05</v>
      </c>
    </row>
    <row r="968" spans="1:20" x14ac:dyDescent="0.2">
      <c r="A968" s="7">
        <v>45156</v>
      </c>
      <c r="B968">
        <v>2023</v>
      </c>
      <c r="C968" s="2" t="s">
        <v>96</v>
      </c>
      <c r="D968">
        <v>18</v>
      </c>
      <c r="E968" t="s">
        <v>103</v>
      </c>
      <c r="F968" t="s">
        <v>111</v>
      </c>
      <c r="G968">
        <v>150</v>
      </c>
      <c r="H968" t="s">
        <v>20</v>
      </c>
      <c r="I968">
        <v>1</v>
      </c>
      <c r="J968" s="3" t="s">
        <v>32</v>
      </c>
      <c r="K968">
        <v>30</v>
      </c>
      <c r="L968">
        <v>3</v>
      </c>
      <c r="M968" s="3" t="str">
        <f>VLOOKUP(J968,[1]Species!$A$2:$K$183,3,FALSE)</f>
        <v>Sparisoma_aurofrenatum</v>
      </c>
      <c r="N968" t="str">
        <f>VLOOKUP(J968,[1]Species!$A$2:$K$183,2,FALSE)</f>
        <v>parrotfish</v>
      </c>
      <c r="O968" t="str">
        <f>VLOOKUP(J968,[1]Species!$A$2:$K$183,5,FALSE)</f>
        <v>Scaridae</v>
      </c>
      <c r="P968" t="str">
        <f>VLOOKUP(J968,[1]Species!$A$2:$D$183,4,FALSE)</f>
        <v>Herbivore</v>
      </c>
      <c r="Q968">
        <f>VLOOKUP(J968,[1]Species!$A$2:$F$183,6,FALSE)</f>
        <v>1.17E-2</v>
      </c>
      <c r="R968">
        <f>VLOOKUP(J968,[1]Species!$A$2:$G$174,7, FALSE)</f>
        <v>3.15</v>
      </c>
      <c r="S968">
        <f t="shared" si="30"/>
        <v>1578.4799464331259</v>
      </c>
      <c r="T968">
        <f t="shared" si="31"/>
        <v>0.05</v>
      </c>
    </row>
    <row r="969" spans="1:20" x14ac:dyDescent="0.2">
      <c r="A969" s="7">
        <v>45156</v>
      </c>
      <c r="B969">
        <v>2023</v>
      </c>
      <c r="C969" s="2" t="s">
        <v>96</v>
      </c>
      <c r="D969">
        <v>18</v>
      </c>
      <c r="E969" t="s">
        <v>103</v>
      </c>
      <c r="F969" t="s">
        <v>111</v>
      </c>
      <c r="G969">
        <v>150</v>
      </c>
      <c r="H969" t="s">
        <v>20</v>
      </c>
      <c r="I969">
        <v>1</v>
      </c>
      <c r="J969" s="3" t="s">
        <v>35</v>
      </c>
      <c r="K969">
        <v>5</v>
      </c>
      <c r="L969">
        <v>1</v>
      </c>
      <c r="M969" s="3" t="str">
        <f>VLOOKUP(J969,[1]Species!$A$2:$K$183,3,FALSE)</f>
        <v>Scarus_taeniopterus</v>
      </c>
      <c r="N969" t="str">
        <f>VLOOKUP(J969,[1]Species!$A$2:$K$183,2,FALSE)</f>
        <v>parrotfish</v>
      </c>
      <c r="O969" t="str">
        <f>VLOOKUP(J969,[1]Species!$A$2:$K$183,5,FALSE)</f>
        <v>Scaridae</v>
      </c>
      <c r="P969" t="str">
        <f>VLOOKUP(J969,[1]Species!$A$2:$D$183,4,FALSE)</f>
        <v>Herbivore</v>
      </c>
      <c r="Q969">
        <f>VLOOKUP(J969,[1]Species!$A$2:$F$183,6,FALSE)</f>
        <v>1.4789999999999999E-2</v>
      </c>
      <c r="R969">
        <f>VLOOKUP(J969,[1]Species!$A$2:$G$174,7, FALSE)</f>
        <v>3.03</v>
      </c>
      <c r="S969">
        <f t="shared" si="30"/>
        <v>1.9402035153950052</v>
      </c>
      <c r="T969">
        <f t="shared" si="31"/>
        <v>1.6666666666666666E-2</v>
      </c>
    </row>
    <row r="970" spans="1:20" x14ac:dyDescent="0.2">
      <c r="A970" s="7">
        <v>45156</v>
      </c>
      <c r="B970">
        <v>2023</v>
      </c>
      <c r="C970" s="2" t="s">
        <v>96</v>
      </c>
      <c r="D970">
        <v>18</v>
      </c>
      <c r="E970" t="s">
        <v>103</v>
      </c>
      <c r="F970" t="s">
        <v>111</v>
      </c>
      <c r="G970">
        <v>150</v>
      </c>
      <c r="H970" t="s">
        <v>20</v>
      </c>
      <c r="I970">
        <v>1</v>
      </c>
      <c r="J970" s="3" t="s">
        <v>35</v>
      </c>
      <c r="K970">
        <v>10</v>
      </c>
      <c r="L970">
        <v>1</v>
      </c>
      <c r="M970" s="3" t="str">
        <f>VLOOKUP(J970,[1]Species!$A$2:$K$183,3,FALSE)</f>
        <v>Scarus_taeniopterus</v>
      </c>
      <c r="N970" t="str">
        <f>VLOOKUP(J970,[1]Species!$A$2:$K$183,2,FALSE)</f>
        <v>parrotfish</v>
      </c>
      <c r="O970" t="str">
        <f>VLOOKUP(J970,[1]Species!$A$2:$K$183,5,FALSE)</f>
        <v>Scaridae</v>
      </c>
      <c r="P970" t="str">
        <f>VLOOKUP(J970,[1]Species!$A$2:$D$183,4,FALSE)</f>
        <v>Herbivore</v>
      </c>
      <c r="Q970">
        <f>VLOOKUP(J970,[1]Species!$A$2:$F$183,6,FALSE)</f>
        <v>1.4789999999999999E-2</v>
      </c>
      <c r="R970">
        <f>VLOOKUP(J970,[1]Species!$A$2:$G$174,7, FALSE)</f>
        <v>3.03</v>
      </c>
      <c r="S970">
        <f t="shared" si="30"/>
        <v>15.847770524464206</v>
      </c>
      <c r="T970">
        <f t="shared" si="31"/>
        <v>1.6666666666666666E-2</v>
      </c>
    </row>
    <row r="971" spans="1:20" x14ac:dyDescent="0.2">
      <c r="A971" s="7">
        <v>45156</v>
      </c>
      <c r="B971">
        <v>2023</v>
      </c>
      <c r="C971" s="2" t="s">
        <v>96</v>
      </c>
      <c r="D971">
        <v>18</v>
      </c>
      <c r="E971" t="s">
        <v>103</v>
      </c>
      <c r="F971" t="s">
        <v>111</v>
      </c>
      <c r="G971">
        <v>150</v>
      </c>
      <c r="H971" t="s">
        <v>20</v>
      </c>
      <c r="I971">
        <v>1</v>
      </c>
      <c r="J971" s="3" t="s">
        <v>35</v>
      </c>
      <c r="K971">
        <v>20</v>
      </c>
      <c r="L971">
        <v>2</v>
      </c>
      <c r="M971" s="3" t="str">
        <f>VLOOKUP(J971,[1]Species!$A$2:$K$183,3,FALSE)</f>
        <v>Scarus_taeniopterus</v>
      </c>
      <c r="N971" t="str">
        <f>VLOOKUP(J971,[1]Species!$A$2:$K$183,2,FALSE)</f>
        <v>parrotfish</v>
      </c>
      <c r="O971" t="str">
        <f>VLOOKUP(J971,[1]Species!$A$2:$K$183,5,FALSE)</f>
        <v>Scaridae</v>
      </c>
      <c r="P971" t="str">
        <f>VLOOKUP(J971,[1]Species!$A$2:$D$183,4,FALSE)</f>
        <v>Herbivore</v>
      </c>
      <c r="Q971">
        <f>VLOOKUP(J971,[1]Species!$A$2:$F$183,6,FALSE)</f>
        <v>1.4789999999999999E-2</v>
      </c>
      <c r="R971">
        <f>VLOOKUP(J971,[1]Species!$A$2:$G$174,7, FALSE)</f>
        <v>3.03</v>
      </c>
      <c r="S971">
        <f t="shared" si="30"/>
        <v>258.89225393444775</v>
      </c>
      <c r="T971">
        <f t="shared" si="31"/>
        <v>3.3333333333333333E-2</v>
      </c>
    </row>
    <row r="972" spans="1:20" x14ac:dyDescent="0.2">
      <c r="A972" s="7">
        <v>45156</v>
      </c>
      <c r="B972">
        <v>2023</v>
      </c>
      <c r="C972" s="2" t="s">
        <v>96</v>
      </c>
      <c r="D972">
        <v>18</v>
      </c>
      <c r="E972" t="s">
        <v>103</v>
      </c>
      <c r="F972" t="s">
        <v>111</v>
      </c>
      <c r="G972">
        <v>150</v>
      </c>
      <c r="H972" t="s">
        <v>20</v>
      </c>
      <c r="I972">
        <v>1</v>
      </c>
      <c r="J972" s="3" t="s">
        <v>63</v>
      </c>
      <c r="K972">
        <v>10</v>
      </c>
      <c r="L972">
        <v>1</v>
      </c>
      <c r="M972" s="3" t="str">
        <f>VLOOKUP(J972,[1]Species!$A$2:$K$183,3,FALSE)</f>
        <v>Cephalopholis_cruentata</v>
      </c>
      <c r="N972" t="str">
        <f>VLOOKUP(J972,[1]Species!$A$2:$K$183,2,FALSE)</f>
        <v>grouper</v>
      </c>
      <c r="O972" t="str">
        <f>VLOOKUP(J972,[1]Species!$A$2:$K$183,5,FALSE)</f>
        <v>Serranidae</v>
      </c>
      <c r="P972" t="str">
        <f>VLOOKUP(J972,[1]Species!$A$2:$D$183,4,FALSE)</f>
        <v>Macrocarnivore</v>
      </c>
      <c r="Q972">
        <f>VLOOKUP(J972,[1]Species!$A$2:$F$183,6,FALSE)</f>
        <v>1.0999999999999999E-2</v>
      </c>
      <c r="R972">
        <f>VLOOKUP(J972,[1]Species!$A$2:$G$174,7, FALSE)</f>
        <v>3.11</v>
      </c>
      <c r="S972">
        <f t="shared" si="30"/>
        <v>14.17074506862448</v>
      </c>
      <c r="T972">
        <f t="shared" si="31"/>
        <v>1.6666666666666666E-2</v>
      </c>
    </row>
    <row r="973" spans="1:20" x14ac:dyDescent="0.2">
      <c r="A973" s="7">
        <v>45156</v>
      </c>
      <c r="B973">
        <v>2023</v>
      </c>
      <c r="C973" s="2" t="s">
        <v>96</v>
      </c>
      <c r="D973">
        <v>18</v>
      </c>
      <c r="E973" t="s">
        <v>103</v>
      </c>
      <c r="F973" t="s">
        <v>111</v>
      </c>
      <c r="G973">
        <v>150</v>
      </c>
      <c r="H973" t="s">
        <v>20</v>
      </c>
      <c r="I973">
        <v>1</v>
      </c>
      <c r="J973" s="3" t="s">
        <v>63</v>
      </c>
      <c r="K973">
        <v>20</v>
      </c>
      <c r="L973">
        <v>1</v>
      </c>
      <c r="M973" s="3" t="str">
        <f>VLOOKUP(J973,[1]Species!$A$2:$K$183,3,FALSE)</f>
        <v>Cephalopholis_cruentata</v>
      </c>
      <c r="N973" t="str">
        <f>VLOOKUP(J973,[1]Species!$A$2:$K$183,2,FALSE)</f>
        <v>grouper</v>
      </c>
      <c r="O973" t="str">
        <f>VLOOKUP(J973,[1]Species!$A$2:$K$183,5,FALSE)</f>
        <v>Serranidae</v>
      </c>
      <c r="P973" t="str">
        <f>VLOOKUP(J973,[1]Species!$A$2:$D$183,4,FALSE)</f>
        <v>Macrocarnivore</v>
      </c>
      <c r="Q973">
        <f>VLOOKUP(J973,[1]Species!$A$2:$F$183,6,FALSE)</f>
        <v>1.0999999999999999E-2</v>
      </c>
      <c r="R973">
        <f>VLOOKUP(J973,[1]Species!$A$2:$G$174,7, FALSE)</f>
        <v>3.11</v>
      </c>
      <c r="S973">
        <f t="shared" si="30"/>
        <v>122.34774568292309</v>
      </c>
      <c r="T973">
        <f t="shared" si="31"/>
        <v>1.6666666666666666E-2</v>
      </c>
    </row>
    <row r="974" spans="1:20" x14ac:dyDescent="0.2">
      <c r="A974" s="7">
        <v>45156</v>
      </c>
      <c r="B974">
        <v>2023</v>
      </c>
      <c r="C974" s="2" t="s">
        <v>96</v>
      </c>
      <c r="D974">
        <v>18</v>
      </c>
      <c r="E974" t="s">
        <v>103</v>
      </c>
      <c r="F974" t="s">
        <v>111</v>
      </c>
      <c r="G974">
        <v>150</v>
      </c>
      <c r="H974" t="s">
        <v>20</v>
      </c>
      <c r="I974">
        <v>1</v>
      </c>
      <c r="J974" s="3" t="s">
        <v>63</v>
      </c>
      <c r="K974">
        <v>30</v>
      </c>
      <c r="L974">
        <v>1</v>
      </c>
      <c r="M974" s="3" t="str">
        <f>VLOOKUP(J974,[1]Species!$A$2:$K$183,3,FALSE)</f>
        <v>Cephalopholis_cruentata</v>
      </c>
      <c r="N974" t="str">
        <f>VLOOKUP(J974,[1]Species!$A$2:$K$183,2,FALSE)</f>
        <v>grouper</v>
      </c>
      <c r="O974" t="str">
        <f>VLOOKUP(J974,[1]Species!$A$2:$K$183,5,FALSE)</f>
        <v>Serranidae</v>
      </c>
      <c r="P974" t="str">
        <f>VLOOKUP(J974,[1]Species!$A$2:$D$183,4,FALSE)</f>
        <v>Macrocarnivore</v>
      </c>
      <c r="Q974">
        <f>VLOOKUP(J974,[1]Species!$A$2:$F$183,6,FALSE)</f>
        <v>1.0999999999999999E-2</v>
      </c>
      <c r="R974">
        <f>VLOOKUP(J974,[1]Species!$A$2:$G$174,7, FALSE)</f>
        <v>3.11</v>
      </c>
      <c r="S974">
        <f t="shared" si="30"/>
        <v>431.75739756371365</v>
      </c>
      <c r="T974">
        <f t="shared" si="31"/>
        <v>1.6666666666666666E-2</v>
      </c>
    </row>
    <row r="975" spans="1:20" x14ac:dyDescent="0.2">
      <c r="A975" s="7">
        <v>45156</v>
      </c>
      <c r="B975">
        <v>2023</v>
      </c>
      <c r="C975" s="2" t="s">
        <v>96</v>
      </c>
      <c r="D975">
        <v>18</v>
      </c>
      <c r="E975" t="s">
        <v>103</v>
      </c>
      <c r="F975" t="s">
        <v>111</v>
      </c>
      <c r="G975">
        <v>150</v>
      </c>
      <c r="H975" t="s">
        <v>20</v>
      </c>
      <c r="I975">
        <v>1</v>
      </c>
      <c r="J975" s="3" t="s">
        <v>98</v>
      </c>
      <c r="K975">
        <v>30</v>
      </c>
      <c r="L975">
        <v>1</v>
      </c>
      <c r="M975" s="3" t="str">
        <f>VLOOKUP(J975,[1]Species!$A$2:$K$183,3,FALSE)</f>
        <v>Holocentrus_rufus</v>
      </c>
      <c r="N975" t="str">
        <f>VLOOKUP(J975,[1]Species!$A$2:$K$183,2,FALSE)</f>
        <v>squirrelfish</v>
      </c>
      <c r="O975" t="str">
        <f>VLOOKUP(J975,[1]Species!$A$2:$K$183,5,FALSE)</f>
        <v>Holocentridae</v>
      </c>
      <c r="P975" t="str">
        <f>VLOOKUP(J975,[1]Species!$A$2:$D$183,4,FALSE)</f>
        <v>Invertivore</v>
      </c>
      <c r="Q975">
        <f>VLOOKUP(J975,[1]Species!$A$2:$F$183,6,FALSE)</f>
        <v>1.8599999999999998E-2</v>
      </c>
      <c r="R975">
        <f>VLOOKUP(J975,[1]Species!$A$2:$G$174,7, FALSE)</f>
        <v>2.89</v>
      </c>
      <c r="S975">
        <f t="shared" si="30"/>
        <v>345.45650136310616</v>
      </c>
      <c r="T975">
        <f t="shared" si="31"/>
        <v>1.6666666666666666E-2</v>
      </c>
    </row>
    <row r="976" spans="1:20" x14ac:dyDescent="0.2">
      <c r="A976" s="7">
        <v>45156</v>
      </c>
      <c r="B976">
        <v>2023</v>
      </c>
      <c r="C976" s="2" t="s">
        <v>96</v>
      </c>
      <c r="D976">
        <v>18</v>
      </c>
      <c r="E976" t="s">
        <v>103</v>
      </c>
      <c r="F976" t="s">
        <v>111</v>
      </c>
      <c r="G976">
        <v>150</v>
      </c>
      <c r="H976" t="s">
        <v>20</v>
      </c>
      <c r="I976">
        <v>1</v>
      </c>
      <c r="J976" s="3" t="s">
        <v>30</v>
      </c>
      <c r="K976">
        <v>30</v>
      </c>
      <c r="L976">
        <v>1</v>
      </c>
      <c r="M976" s="3" t="str">
        <f>VLOOKUP(J976,[1]Species!$A$2:$K$183,3,FALSE)</f>
        <v>Acanthurus_coeruleus</v>
      </c>
      <c r="N976" t="str">
        <f>VLOOKUP(J976,[1]Species!$A$2:$K$183,2,FALSE)</f>
        <v>surgeonfish</v>
      </c>
      <c r="O976" t="str">
        <f>VLOOKUP(J976,[1]Species!$A$2:$K$183,5,FALSE)</f>
        <v>Acanthuridae</v>
      </c>
      <c r="P976" t="str">
        <f>VLOOKUP(J976,[1]Species!$A$2:$D$183,4,FALSE)</f>
        <v>Omnivore</v>
      </c>
      <c r="Q976">
        <f>VLOOKUP(J976,[1]Species!$A$2:$F$183,6,FALSE)</f>
        <v>3.2399999999999998E-2</v>
      </c>
      <c r="R976">
        <f>VLOOKUP(J976,[1]Species!$A$2:$G$174,7, FALSE)</f>
        <v>2.95</v>
      </c>
      <c r="S976">
        <f t="shared" si="30"/>
        <v>737.99379722391382</v>
      </c>
      <c r="T976">
        <f t="shared" si="31"/>
        <v>1.6666666666666666E-2</v>
      </c>
    </row>
    <row r="977" spans="1:20" x14ac:dyDescent="0.2">
      <c r="A977" s="7">
        <v>45156</v>
      </c>
      <c r="B977">
        <v>2023</v>
      </c>
      <c r="C977" s="2" t="s">
        <v>96</v>
      </c>
      <c r="D977">
        <v>18</v>
      </c>
      <c r="E977" t="s">
        <v>103</v>
      </c>
      <c r="F977" t="s">
        <v>111</v>
      </c>
      <c r="G977">
        <v>150</v>
      </c>
      <c r="H977" t="s">
        <v>20</v>
      </c>
      <c r="I977">
        <v>2</v>
      </c>
      <c r="J977" s="3" t="s">
        <v>48</v>
      </c>
      <c r="K977">
        <v>40</v>
      </c>
      <c r="L977">
        <v>1</v>
      </c>
      <c r="M977" s="3" t="str">
        <f>VLOOKUP(J977,[1]Species!$A$2:$K$183,3,FALSE)</f>
        <v>Epinephelus_guttatus</v>
      </c>
      <c r="N977" t="str">
        <f>VLOOKUP(J977,[1]Species!$A$2:$K$183,2,FALSE)</f>
        <v>grouper</v>
      </c>
      <c r="O977" t="str">
        <f>VLOOKUP(J977,[1]Species!$A$2:$K$183,5,FALSE)</f>
        <v>Serranidae</v>
      </c>
      <c r="P977" t="str">
        <f>VLOOKUP(J977,[1]Species!$A$2:$D$183,4,FALSE)</f>
        <v>Macrocarnivore</v>
      </c>
      <c r="Q977">
        <f>VLOOKUP(J977,[1]Species!$A$2:$F$183,6,FALSE)</f>
        <v>1.32E-2</v>
      </c>
      <c r="R977">
        <f>VLOOKUP(J977,[1]Species!$A$2:$G$174,7, FALSE)</f>
        <v>3.05</v>
      </c>
      <c r="S977">
        <f t="shared" si="30"/>
        <v>1015.9139052875651</v>
      </c>
      <c r="T977">
        <f t="shared" si="31"/>
        <v>1.6666666666666666E-2</v>
      </c>
    </row>
    <row r="978" spans="1:20" x14ac:dyDescent="0.2">
      <c r="A978" s="7">
        <v>45156</v>
      </c>
      <c r="B978">
        <v>2023</v>
      </c>
      <c r="C978" s="2" t="s">
        <v>96</v>
      </c>
      <c r="D978">
        <v>18</v>
      </c>
      <c r="E978" t="s">
        <v>103</v>
      </c>
      <c r="F978" t="s">
        <v>111</v>
      </c>
      <c r="G978">
        <v>150</v>
      </c>
      <c r="H978" t="s">
        <v>20</v>
      </c>
      <c r="I978">
        <v>2</v>
      </c>
      <c r="J978" s="3" t="s">
        <v>63</v>
      </c>
      <c r="K978">
        <v>20</v>
      </c>
      <c r="L978">
        <v>1</v>
      </c>
      <c r="M978" s="3" t="str">
        <f>VLOOKUP(J978,[1]Species!$A$2:$K$183,3,FALSE)</f>
        <v>Cephalopholis_cruentata</v>
      </c>
      <c r="N978" t="str">
        <f>VLOOKUP(J978,[1]Species!$A$2:$K$183,2,FALSE)</f>
        <v>grouper</v>
      </c>
      <c r="O978" t="str">
        <f>VLOOKUP(J978,[1]Species!$A$2:$K$183,5,FALSE)</f>
        <v>Serranidae</v>
      </c>
      <c r="P978" t="str">
        <f>VLOOKUP(J978,[1]Species!$A$2:$D$183,4,FALSE)</f>
        <v>Macrocarnivore</v>
      </c>
      <c r="Q978">
        <f>VLOOKUP(J978,[1]Species!$A$2:$F$183,6,FALSE)</f>
        <v>1.0999999999999999E-2</v>
      </c>
      <c r="R978">
        <f>VLOOKUP(J978,[1]Species!$A$2:$G$174,7, FALSE)</f>
        <v>3.11</v>
      </c>
      <c r="S978">
        <f t="shared" si="30"/>
        <v>122.34774568292309</v>
      </c>
      <c r="T978">
        <f t="shared" si="31"/>
        <v>1.6666666666666666E-2</v>
      </c>
    </row>
    <row r="979" spans="1:20" x14ac:dyDescent="0.2">
      <c r="A979" s="7">
        <v>45156</v>
      </c>
      <c r="B979">
        <v>2023</v>
      </c>
      <c r="C979" s="2" t="s">
        <v>96</v>
      </c>
      <c r="D979">
        <v>18</v>
      </c>
      <c r="E979" t="s">
        <v>103</v>
      </c>
      <c r="F979" t="s">
        <v>111</v>
      </c>
      <c r="G979">
        <v>150</v>
      </c>
      <c r="H979" t="s">
        <v>20</v>
      </c>
      <c r="I979">
        <v>2</v>
      </c>
      <c r="J979" s="3" t="s">
        <v>21</v>
      </c>
      <c r="K979">
        <v>5</v>
      </c>
      <c r="L979">
        <v>35</v>
      </c>
      <c r="M979" s="3" t="str">
        <f>VLOOKUP(J979,[1]Species!$A$2:$K$183,3,FALSE)</f>
        <v>Stegastes_partitus</v>
      </c>
      <c r="N979" t="str">
        <f>VLOOKUP(J979,[1]Species!$A$2:$K$183,2,FALSE)</f>
        <v>damselfish</v>
      </c>
      <c r="O979" t="str">
        <f>VLOOKUP(J979,[1]Species!$A$2:$K$183,5,FALSE)</f>
        <v>Pomacentridae</v>
      </c>
      <c r="P979" t="str">
        <f>VLOOKUP(J979,[1]Species!$A$2:$D$183,4,FALSE)</f>
        <v>Omnivore</v>
      </c>
      <c r="Q979">
        <f>VLOOKUP(J979,[1]Species!$A$2:$F$183,6,FALSE)</f>
        <v>1.4789999999999999E-2</v>
      </c>
      <c r="R979">
        <f>VLOOKUP(J979,[1]Species!$A$2:$G$174,7, FALSE)</f>
        <v>3.01</v>
      </c>
      <c r="S979">
        <f t="shared" si="30"/>
        <v>65.756082458691324</v>
      </c>
      <c r="T979">
        <f t="shared" si="31"/>
        <v>0.58333333333333337</v>
      </c>
    </row>
    <row r="980" spans="1:20" x14ac:dyDescent="0.2">
      <c r="A980" s="7">
        <v>45156</v>
      </c>
      <c r="B980">
        <v>2023</v>
      </c>
      <c r="C980" s="2" t="s">
        <v>96</v>
      </c>
      <c r="D980">
        <v>18</v>
      </c>
      <c r="E980" t="s">
        <v>103</v>
      </c>
      <c r="F980" t="s">
        <v>111</v>
      </c>
      <c r="G980">
        <v>150</v>
      </c>
      <c r="H980" t="s">
        <v>20</v>
      </c>
      <c r="I980">
        <v>2</v>
      </c>
      <c r="J980" s="3" t="s">
        <v>21</v>
      </c>
      <c r="K980">
        <v>10</v>
      </c>
      <c r="L980">
        <v>25</v>
      </c>
      <c r="M980" s="3" t="str">
        <f>VLOOKUP(J980,[1]Species!$A$2:$K$183,3,FALSE)</f>
        <v>Stegastes_partitus</v>
      </c>
      <c r="N980" t="str">
        <f>VLOOKUP(J980,[1]Species!$A$2:$K$183,2,FALSE)</f>
        <v>damselfish</v>
      </c>
      <c r="O980" t="str">
        <f>VLOOKUP(J980,[1]Species!$A$2:$K$183,5,FALSE)</f>
        <v>Pomacentridae</v>
      </c>
      <c r="P980" t="str">
        <f>VLOOKUP(J980,[1]Species!$A$2:$D$183,4,FALSE)</f>
        <v>Omnivore</v>
      </c>
      <c r="Q980">
        <f>VLOOKUP(J980,[1]Species!$A$2:$F$183,6,FALSE)</f>
        <v>1.4789999999999999E-2</v>
      </c>
      <c r="R980">
        <f>VLOOKUP(J980,[1]Species!$A$2:$G$174,7, FALSE)</f>
        <v>3.01</v>
      </c>
      <c r="S980">
        <f t="shared" si="30"/>
        <v>378.36258389580905</v>
      </c>
      <c r="T980">
        <f t="shared" si="31"/>
        <v>0.41666666666666669</v>
      </c>
    </row>
    <row r="981" spans="1:20" x14ac:dyDescent="0.2">
      <c r="A981" s="7">
        <v>45156</v>
      </c>
      <c r="B981">
        <v>2023</v>
      </c>
      <c r="C981" s="2" t="s">
        <v>96</v>
      </c>
      <c r="D981">
        <v>18</v>
      </c>
      <c r="E981" t="s">
        <v>103</v>
      </c>
      <c r="F981" t="s">
        <v>111</v>
      </c>
      <c r="G981">
        <v>150</v>
      </c>
      <c r="H981" t="s">
        <v>20</v>
      </c>
      <c r="I981">
        <v>2</v>
      </c>
      <c r="J981" s="3" t="s">
        <v>46</v>
      </c>
      <c r="K981">
        <v>40</v>
      </c>
      <c r="L981">
        <v>1</v>
      </c>
      <c r="M981" s="3" t="str">
        <f>VLOOKUP(J981,[1]Species!$A$2:$K$183,3,FALSE)</f>
        <v>Lutjanus_analis</v>
      </c>
      <c r="N981" t="str">
        <f>VLOOKUP(J981,[1]Species!$A$2:$K$183,2,FALSE)</f>
        <v>snapper</v>
      </c>
      <c r="O981" t="str">
        <f>VLOOKUP(J981,[1]Species!$A$2:$K$183,5,FALSE)</f>
        <v>Lutjanidae</v>
      </c>
      <c r="P981" t="str">
        <f>VLOOKUP(J981,[1]Species!$A$2:$D$183,4,FALSE)</f>
        <v>Macrocarnivore</v>
      </c>
      <c r="Q981">
        <f>VLOOKUP(J981,[1]Species!$A$2:$F$183,6,FALSE)</f>
        <v>1.5100000000000001E-2</v>
      </c>
      <c r="R981">
        <f>VLOOKUP(J981,[1]Species!$A$2:$G$174,7, FALSE)</f>
        <v>3.03</v>
      </c>
      <c r="S981">
        <f t="shared" si="30"/>
        <v>1079.4902422807113</v>
      </c>
      <c r="T981">
        <f t="shared" si="31"/>
        <v>1.6666666666666666E-2</v>
      </c>
    </row>
    <row r="982" spans="1:20" x14ac:dyDescent="0.2">
      <c r="A982" s="7">
        <v>45156</v>
      </c>
      <c r="B982">
        <v>2023</v>
      </c>
      <c r="C982" s="2" t="s">
        <v>96</v>
      </c>
      <c r="D982">
        <v>18</v>
      </c>
      <c r="E982" t="s">
        <v>103</v>
      </c>
      <c r="F982" t="s">
        <v>111</v>
      </c>
      <c r="G982">
        <v>150</v>
      </c>
      <c r="H982" t="s">
        <v>20</v>
      </c>
      <c r="I982">
        <v>2</v>
      </c>
      <c r="J982" s="3" t="s">
        <v>25</v>
      </c>
      <c r="K982">
        <v>5</v>
      </c>
      <c r="L982">
        <v>45</v>
      </c>
      <c r="M982" s="3" t="str">
        <f>VLOOKUP(J982,[1]Species!$A$2:$K$183,3,FALSE)</f>
        <v>Chromis_cyanea</v>
      </c>
      <c r="N982" t="str">
        <f>VLOOKUP(J982,[1]Species!$A$2:$K$183,2,FALSE)</f>
        <v>chromis</v>
      </c>
      <c r="O982" t="str">
        <f>VLOOKUP(J982,[1]Species!$A$2:$K$183,5,FALSE)</f>
        <v>Pomacentridae</v>
      </c>
      <c r="P982" t="str">
        <f>VLOOKUP(J982,[1]Species!$A$2:$D$183,4,FALSE)</f>
        <v>Planktivore</v>
      </c>
      <c r="Q982">
        <f>VLOOKUP(J982,[1]Species!$A$2:$F$183,6,FALSE)</f>
        <v>1.4789999999999999E-2</v>
      </c>
      <c r="R982">
        <f>VLOOKUP(J982,[1]Species!$A$2:$G$174,7, FALSE)</f>
        <v>2.99</v>
      </c>
      <c r="S982">
        <f t="shared" si="30"/>
        <v>81.865515472568646</v>
      </c>
      <c r="T982">
        <f t="shared" si="31"/>
        <v>0.75</v>
      </c>
    </row>
    <row r="983" spans="1:20" x14ac:dyDescent="0.2">
      <c r="A983" s="7">
        <v>45156</v>
      </c>
      <c r="B983">
        <v>2023</v>
      </c>
      <c r="C983" s="2" t="s">
        <v>96</v>
      </c>
      <c r="D983">
        <v>18</v>
      </c>
      <c r="E983" t="s">
        <v>103</v>
      </c>
      <c r="F983" t="s">
        <v>111</v>
      </c>
      <c r="G983">
        <v>150</v>
      </c>
      <c r="H983" t="s">
        <v>20</v>
      </c>
      <c r="I983">
        <v>2</v>
      </c>
      <c r="J983" s="3" t="s">
        <v>25</v>
      </c>
      <c r="K983">
        <v>10</v>
      </c>
      <c r="L983">
        <v>10</v>
      </c>
      <c r="M983" s="3" t="str">
        <f>VLOOKUP(J983,[1]Species!$A$2:$K$183,3,FALSE)</f>
        <v>Chromis_cyanea</v>
      </c>
      <c r="N983" t="str">
        <f>VLOOKUP(J983,[1]Species!$A$2:$K$183,2,FALSE)</f>
        <v>chromis</v>
      </c>
      <c r="O983" t="str">
        <f>VLOOKUP(J983,[1]Species!$A$2:$K$183,5,FALSE)</f>
        <v>Pomacentridae</v>
      </c>
      <c r="P983" t="str">
        <f>VLOOKUP(J983,[1]Species!$A$2:$D$183,4,FALSE)</f>
        <v>Planktivore</v>
      </c>
      <c r="Q983">
        <f>VLOOKUP(J983,[1]Species!$A$2:$F$183,6,FALSE)</f>
        <v>1.4789999999999999E-2</v>
      </c>
      <c r="R983">
        <f>VLOOKUP(J983,[1]Species!$A$2:$G$174,7, FALSE)</f>
        <v>2.99</v>
      </c>
      <c r="S983">
        <f t="shared" si="30"/>
        <v>144.53338497936448</v>
      </c>
      <c r="T983">
        <f t="shared" si="31"/>
        <v>0.16666666666666666</v>
      </c>
    </row>
    <row r="984" spans="1:20" x14ac:dyDescent="0.2">
      <c r="A984" s="7">
        <v>45156</v>
      </c>
      <c r="B984">
        <v>2023</v>
      </c>
      <c r="C984" s="2" t="s">
        <v>96</v>
      </c>
      <c r="D984">
        <v>18</v>
      </c>
      <c r="E984" t="s">
        <v>103</v>
      </c>
      <c r="F984" t="s">
        <v>111</v>
      </c>
      <c r="G984">
        <v>150</v>
      </c>
      <c r="H984" t="s">
        <v>20</v>
      </c>
      <c r="I984">
        <v>2</v>
      </c>
      <c r="J984" s="3" t="s">
        <v>94</v>
      </c>
      <c r="K984">
        <v>30</v>
      </c>
      <c r="L984">
        <v>1</v>
      </c>
      <c r="M984" s="3" t="str">
        <f>VLOOKUP(J984,[1]Species!$A$2:$K$183,3,FALSE)</f>
        <v>Holocanthus_ciliaris</v>
      </c>
      <c r="N984" t="str">
        <f>VLOOKUP(J984,[1]Species!$A$2:$K$183,2,FALSE)</f>
        <v>angelfish</v>
      </c>
      <c r="O984" t="str">
        <f>VLOOKUP(J984,[1]Species!$A$2:$K$183,5,FALSE)</f>
        <v>Pomacanthidae</v>
      </c>
      <c r="P984" t="str">
        <f>VLOOKUP(J984,[1]Species!$A$2:$D$183,4,FALSE)</f>
        <v>Invertivore</v>
      </c>
      <c r="Q984">
        <f>VLOOKUP(J984,[1]Species!$A$2:$F$183,6,FALSE)</f>
        <v>3.3110000000000001E-2</v>
      </c>
      <c r="R984">
        <f>VLOOKUP(J984,[1]Species!$A$2:$G$174,7, FALSE)</f>
        <v>2.88</v>
      </c>
      <c r="S984">
        <f t="shared" si="30"/>
        <v>594.38575737210567</v>
      </c>
      <c r="T984">
        <f t="shared" si="31"/>
        <v>1.6666666666666666E-2</v>
      </c>
    </row>
    <row r="985" spans="1:20" x14ac:dyDescent="0.2">
      <c r="A985" s="7">
        <v>45156</v>
      </c>
      <c r="B985">
        <v>2023</v>
      </c>
      <c r="C985" s="2" t="s">
        <v>96</v>
      </c>
      <c r="D985">
        <v>18</v>
      </c>
      <c r="E985" t="s">
        <v>103</v>
      </c>
      <c r="F985" t="s">
        <v>111</v>
      </c>
      <c r="G985">
        <v>150</v>
      </c>
      <c r="H985" t="s">
        <v>20</v>
      </c>
      <c r="I985">
        <v>2</v>
      </c>
      <c r="J985" s="3" t="s">
        <v>56</v>
      </c>
      <c r="K985">
        <v>5</v>
      </c>
      <c r="L985">
        <v>5</v>
      </c>
      <c r="M985" s="3" t="str">
        <f>VLOOKUP(J985,[1]Species!$A$2:$K$183,3,FALSE)</f>
        <v>Gramma_loreto</v>
      </c>
      <c r="N985" t="str">
        <f>VLOOKUP(J985,[1]Species!$A$2:$K$183,2,FALSE)</f>
        <v>basslet</v>
      </c>
      <c r="O985" t="str">
        <f>VLOOKUP(J985,[1]Species!$A$2:$K$183,5,FALSE)</f>
        <v>Grammatidae</v>
      </c>
      <c r="P985" t="str">
        <f>VLOOKUP(J985,[1]Species!$A$2:$D$183,4,FALSE)</f>
        <v>Omnivore</v>
      </c>
      <c r="Q985">
        <f>VLOOKUP(J985,[1]Species!$A$2:$F$183,6,FALSE)</f>
        <v>1.1220000000000001E-2</v>
      </c>
      <c r="R985">
        <f>VLOOKUP(J985,[1]Species!$A$2:$G$174,7, FALSE)</f>
        <v>3.04</v>
      </c>
      <c r="S985">
        <f t="shared" si="30"/>
        <v>7.4787957822361752</v>
      </c>
      <c r="T985">
        <f t="shared" si="31"/>
        <v>8.3333333333333329E-2</v>
      </c>
    </row>
    <row r="986" spans="1:20" x14ac:dyDescent="0.2">
      <c r="A986" s="7">
        <v>45156</v>
      </c>
      <c r="B986">
        <v>2023</v>
      </c>
      <c r="C986" s="2" t="s">
        <v>96</v>
      </c>
      <c r="D986">
        <v>18</v>
      </c>
      <c r="E986" t="s">
        <v>103</v>
      </c>
      <c r="F986" t="s">
        <v>111</v>
      </c>
      <c r="G986">
        <v>150</v>
      </c>
      <c r="H986" t="s">
        <v>20</v>
      </c>
      <c r="I986">
        <v>2</v>
      </c>
      <c r="J986" s="3" t="s">
        <v>82</v>
      </c>
      <c r="K986">
        <v>5</v>
      </c>
      <c r="L986">
        <v>1</v>
      </c>
      <c r="M986" s="3" t="str">
        <f>VLOOKUP(J986,[1]Species!$A$2:$K$183,3,FALSE)</f>
        <v>Hypoplectrus_puella</v>
      </c>
      <c r="N986" t="str">
        <f>VLOOKUP(J986,[1]Species!$A$2:$K$183,2,FALSE)</f>
        <v>seabasses</v>
      </c>
      <c r="O986" t="str">
        <f>VLOOKUP(J986,[1]Species!$A$2:$K$183,5,FALSE)</f>
        <v>Serranidae</v>
      </c>
      <c r="P986" t="str">
        <f>VLOOKUP(J986,[1]Species!$A$2:$D$183,4,FALSE)</f>
        <v>Invertivore</v>
      </c>
      <c r="Q986">
        <f>VLOOKUP(J986,[1]Species!$A$2:$F$183,6,FALSE)</f>
        <v>1.7780000000000001E-2</v>
      </c>
      <c r="R986">
        <f>VLOOKUP(J986,[1]Species!$A$2:$G$174,7, FALSE)</f>
        <v>3.03</v>
      </c>
      <c r="S986">
        <f t="shared" si="30"/>
        <v>2.3324420895012303</v>
      </c>
      <c r="T986">
        <f t="shared" si="31"/>
        <v>1.6666666666666666E-2</v>
      </c>
    </row>
    <row r="987" spans="1:20" x14ac:dyDescent="0.2">
      <c r="A987" s="7">
        <v>45156</v>
      </c>
      <c r="B987">
        <v>2023</v>
      </c>
      <c r="C987" s="2" t="s">
        <v>96</v>
      </c>
      <c r="D987">
        <v>18</v>
      </c>
      <c r="E987" t="s">
        <v>103</v>
      </c>
      <c r="F987" t="s">
        <v>111</v>
      </c>
      <c r="G987">
        <v>150</v>
      </c>
      <c r="H987" t="s">
        <v>20</v>
      </c>
      <c r="I987">
        <v>2</v>
      </c>
      <c r="J987" s="3" t="s">
        <v>82</v>
      </c>
      <c r="K987">
        <v>10</v>
      </c>
      <c r="L987">
        <v>1</v>
      </c>
      <c r="M987" s="3" t="str">
        <f>VLOOKUP(J987,[1]Species!$A$2:$K$183,3,FALSE)</f>
        <v>Hypoplectrus_puella</v>
      </c>
      <c r="N987" t="str">
        <f>VLOOKUP(J987,[1]Species!$A$2:$K$183,2,FALSE)</f>
        <v>seabasses</v>
      </c>
      <c r="O987" t="str">
        <f>VLOOKUP(J987,[1]Species!$A$2:$K$183,5,FALSE)</f>
        <v>Serranidae</v>
      </c>
      <c r="P987" t="str">
        <f>VLOOKUP(J987,[1]Species!$A$2:$D$183,4,FALSE)</f>
        <v>Invertivore</v>
      </c>
      <c r="Q987">
        <f>VLOOKUP(J987,[1]Species!$A$2:$F$183,6,FALSE)</f>
        <v>1.7780000000000001E-2</v>
      </c>
      <c r="R987">
        <f>VLOOKUP(J987,[1]Species!$A$2:$G$174,7, FALSE)</f>
        <v>3.03</v>
      </c>
      <c r="S987">
        <f t="shared" si="30"/>
        <v>19.051613247124653</v>
      </c>
      <c r="T987">
        <f t="shared" si="31"/>
        <v>1.6666666666666666E-2</v>
      </c>
    </row>
    <row r="988" spans="1:20" x14ac:dyDescent="0.2">
      <c r="A988" s="7">
        <v>45156</v>
      </c>
      <c r="B988">
        <v>2023</v>
      </c>
      <c r="C988" s="2" t="s">
        <v>96</v>
      </c>
      <c r="D988">
        <v>18</v>
      </c>
      <c r="E988" t="s">
        <v>103</v>
      </c>
      <c r="F988" t="s">
        <v>111</v>
      </c>
      <c r="G988">
        <v>150</v>
      </c>
      <c r="H988" t="s">
        <v>20</v>
      </c>
      <c r="I988">
        <v>2</v>
      </c>
      <c r="J988" s="3" t="s">
        <v>34</v>
      </c>
      <c r="K988">
        <v>5</v>
      </c>
      <c r="L988">
        <v>1</v>
      </c>
      <c r="M988" s="3" t="str">
        <f>VLOOKUP(J988,[1]Species!$A$2:$K$183,3,FALSE)</f>
        <v>Halochoeres_garnoti</v>
      </c>
      <c r="N988" t="str">
        <f>VLOOKUP(J988,[1]Species!$A$2:$K$183,2,FALSE)</f>
        <v>wrasse</v>
      </c>
      <c r="O988" t="str">
        <f>VLOOKUP(J988,[1]Species!$A$2:$K$183,5,FALSE)</f>
        <v>Labridae</v>
      </c>
      <c r="P988" t="str">
        <f>VLOOKUP(J988,[1]Species!$A$2:$D$183,4,FALSE)</f>
        <v>Invertivore</v>
      </c>
      <c r="Q988">
        <f>VLOOKUP(J988,[1]Species!$A$2:$F$183,6,FALSE)</f>
        <v>0.01</v>
      </c>
      <c r="R988">
        <f>VLOOKUP(J988,[1]Species!$A$2:$G$174,7, FALSE)</f>
        <v>3.14</v>
      </c>
      <c r="S988">
        <f t="shared" si="30"/>
        <v>1.5659064522818875</v>
      </c>
      <c r="T988">
        <f t="shared" si="31"/>
        <v>1.6666666666666666E-2</v>
      </c>
    </row>
    <row r="989" spans="1:20" x14ac:dyDescent="0.2">
      <c r="A989" s="7">
        <v>45156</v>
      </c>
      <c r="B989">
        <v>2023</v>
      </c>
      <c r="C989" s="2" t="s">
        <v>96</v>
      </c>
      <c r="D989">
        <v>18</v>
      </c>
      <c r="E989" t="s">
        <v>103</v>
      </c>
      <c r="F989" t="s">
        <v>111</v>
      </c>
      <c r="G989">
        <v>150</v>
      </c>
      <c r="H989" t="s">
        <v>20</v>
      </c>
      <c r="I989">
        <v>2</v>
      </c>
      <c r="J989" s="3" t="s">
        <v>34</v>
      </c>
      <c r="K989">
        <v>10</v>
      </c>
      <c r="L989">
        <v>2</v>
      </c>
      <c r="M989" s="3" t="str">
        <f>VLOOKUP(J989,[1]Species!$A$2:$K$183,3,FALSE)</f>
        <v>Halochoeres_garnoti</v>
      </c>
      <c r="N989" t="str">
        <f>VLOOKUP(J989,[1]Species!$A$2:$K$183,2,FALSE)</f>
        <v>wrasse</v>
      </c>
      <c r="O989" t="str">
        <f>VLOOKUP(J989,[1]Species!$A$2:$K$183,5,FALSE)</f>
        <v>Labridae</v>
      </c>
      <c r="P989" t="str">
        <f>VLOOKUP(J989,[1]Species!$A$2:$D$183,4,FALSE)</f>
        <v>Invertivore</v>
      </c>
      <c r="Q989">
        <f>VLOOKUP(J989,[1]Species!$A$2:$F$183,6,FALSE)</f>
        <v>0.01</v>
      </c>
      <c r="R989">
        <f>VLOOKUP(J989,[1]Species!$A$2:$G$174,7, FALSE)</f>
        <v>3.14</v>
      </c>
      <c r="S989">
        <f t="shared" si="30"/>
        <v>27.607685292057727</v>
      </c>
      <c r="T989">
        <f t="shared" si="31"/>
        <v>3.3333333333333333E-2</v>
      </c>
    </row>
    <row r="990" spans="1:20" x14ac:dyDescent="0.2">
      <c r="A990" s="7">
        <v>45156</v>
      </c>
      <c r="B990">
        <v>2023</v>
      </c>
      <c r="C990" s="2" t="s">
        <v>96</v>
      </c>
      <c r="D990">
        <v>18</v>
      </c>
      <c r="E990" t="s">
        <v>103</v>
      </c>
      <c r="F990" t="s">
        <v>111</v>
      </c>
      <c r="G990">
        <v>150</v>
      </c>
      <c r="H990" t="s">
        <v>20</v>
      </c>
      <c r="I990">
        <v>2</v>
      </c>
      <c r="J990" s="3" t="s">
        <v>34</v>
      </c>
      <c r="K990">
        <v>20</v>
      </c>
      <c r="L990">
        <v>1</v>
      </c>
      <c r="M990" s="3" t="str">
        <f>VLOOKUP(J990,[1]Species!$A$2:$K$183,3,FALSE)</f>
        <v>Halochoeres_garnoti</v>
      </c>
      <c r="N990" t="str">
        <f>VLOOKUP(J990,[1]Species!$A$2:$K$183,2,FALSE)</f>
        <v>wrasse</v>
      </c>
      <c r="O990" t="str">
        <f>VLOOKUP(J990,[1]Species!$A$2:$K$183,5,FALSE)</f>
        <v>Labridae</v>
      </c>
      <c r="P990" t="str">
        <f>VLOOKUP(J990,[1]Species!$A$2:$D$183,4,FALSE)</f>
        <v>Invertivore</v>
      </c>
      <c r="Q990">
        <f>VLOOKUP(J990,[1]Species!$A$2:$F$183,6,FALSE)</f>
        <v>0.01</v>
      </c>
      <c r="R990">
        <f>VLOOKUP(J990,[1]Species!$A$2:$G$174,7, FALSE)</f>
        <v>3.14</v>
      </c>
      <c r="S990">
        <f t="shared" si="30"/>
        <v>121.68419864331943</v>
      </c>
      <c r="T990">
        <f t="shared" si="31"/>
        <v>1.6666666666666666E-2</v>
      </c>
    </row>
    <row r="991" spans="1:20" x14ac:dyDescent="0.2">
      <c r="A991" s="7">
        <v>45156</v>
      </c>
      <c r="B991">
        <v>2023</v>
      </c>
      <c r="C991" s="2" t="s">
        <v>96</v>
      </c>
      <c r="D991">
        <v>18</v>
      </c>
      <c r="E991" t="s">
        <v>103</v>
      </c>
      <c r="F991" t="s">
        <v>111</v>
      </c>
      <c r="G991">
        <v>150</v>
      </c>
      <c r="H991" t="s">
        <v>20</v>
      </c>
      <c r="I991">
        <v>2</v>
      </c>
      <c r="J991" s="3" t="s">
        <v>32</v>
      </c>
      <c r="K991">
        <v>5</v>
      </c>
      <c r="L991">
        <v>6</v>
      </c>
      <c r="M991" s="3" t="str">
        <f>VLOOKUP(J991,[1]Species!$A$2:$K$183,3,FALSE)</f>
        <v>Sparisoma_aurofrenatum</v>
      </c>
      <c r="N991" t="str">
        <f>VLOOKUP(J991,[1]Species!$A$2:$K$183,2,FALSE)</f>
        <v>parrotfish</v>
      </c>
      <c r="O991" t="str">
        <f>VLOOKUP(J991,[1]Species!$A$2:$K$183,5,FALSE)</f>
        <v>Scaridae</v>
      </c>
      <c r="P991" t="str">
        <f>VLOOKUP(J991,[1]Species!$A$2:$D$183,4,FALSE)</f>
        <v>Herbivore</v>
      </c>
      <c r="Q991">
        <f>VLOOKUP(J991,[1]Species!$A$2:$F$183,6,FALSE)</f>
        <v>1.17E-2</v>
      </c>
      <c r="R991">
        <f>VLOOKUP(J991,[1]Species!$A$2:$G$174,7, FALSE)</f>
        <v>3.15</v>
      </c>
      <c r="S991">
        <f t="shared" si="30"/>
        <v>11.17101476391986</v>
      </c>
      <c r="T991">
        <f t="shared" si="31"/>
        <v>0.1</v>
      </c>
    </row>
    <row r="992" spans="1:20" x14ac:dyDescent="0.2">
      <c r="A992" s="7">
        <v>45156</v>
      </c>
      <c r="B992">
        <v>2023</v>
      </c>
      <c r="C992" s="2" t="s">
        <v>96</v>
      </c>
      <c r="D992">
        <v>18</v>
      </c>
      <c r="E992" t="s">
        <v>103</v>
      </c>
      <c r="F992" t="s">
        <v>111</v>
      </c>
      <c r="G992">
        <v>150</v>
      </c>
      <c r="H992" t="s">
        <v>20</v>
      </c>
      <c r="I992">
        <v>2</v>
      </c>
      <c r="J992" s="3" t="s">
        <v>32</v>
      </c>
      <c r="K992">
        <v>10</v>
      </c>
      <c r="L992">
        <v>2</v>
      </c>
      <c r="M992" s="3" t="str">
        <f>VLOOKUP(J992,[1]Species!$A$2:$K$183,3,FALSE)</f>
        <v>Sparisoma_aurofrenatum</v>
      </c>
      <c r="N992" t="str">
        <f>VLOOKUP(J992,[1]Species!$A$2:$K$183,2,FALSE)</f>
        <v>parrotfish</v>
      </c>
      <c r="O992" t="str">
        <f>VLOOKUP(J992,[1]Species!$A$2:$K$183,5,FALSE)</f>
        <v>Scaridae</v>
      </c>
      <c r="P992" t="str">
        <f>VLOOKUP(J992,[1]Species!$A$2:$D$183,4,FALSE)</f>
        <v>Herbivore</v>
      </c>
      <c r="Q992">
        <f>VLOOKUP(J992,[1]Species!$A$2:$F$183,6,FALSE)</f>
        <v>1.17E-2</v>
      </c>
      <c r="R992">
        <f>VLOOKUP(J992,[1]Species!$A$2:$G$174,7, FALSE)</f>
        <v>3.15</v>
      </c>
      <c r="S992">
        <f t="shared" si="30"/>
        <v>33.053378544172453</v>
      </c>
      <c r="T992">
        <f t="shared" si="31"/>
        <v>3.3333333333333333E-2</v>
      </c>
    </row>
    <row r="993" spans="1:20" x14ac:dyDescent="0.2">
      <c r="A993" s="7">
        <v>45156</v>
      </c>
      <c r="B993">
        <v>2023</v>
      </c>
      <c r="C993" s="2" t="s">
        <v>96</v>
      </c>
      <c r="D993">
        <v>18</v>
      </c>
      <c r="E993" t="s">
        <v>103</v>
      </c>
      <c r="F993" t="s">
        <v>111</v>
      </c>
      <c r="G993">
        <v>150</v>
      </c>
      <c r="H993" t="s">
        <v>20</v>
      </c>
      <c r="I993">
        <v>2</v>
      </c>
      <c r="J993" s="3" t="s">
        <v>32</v>
      </c>
      <c r="K993">
        <v>20</v>
      </c>
      <c r="L993">
        <v>4</v>
      </c>
      <c r="M993" s="3" t="str">
        <f>VLOOKUP(J993,[1]Species!$A$2:$K$183,3,FALSE)</f>
        <v>Sparisoma_aurofrenatum</v>
      </c>
      <c r="N993" t="str">
        <f>VLOOKUP(J993,[1]Species!$A$2:$K$183,2,FALSE)</f>
        <v>parrotfish</v>
      </c>
      <c r="O993" t="str">
        <f>VLOOKUP(J993,[1]Species!$A$2:$K$183,5,FALSE)</f>
        <v>Scaridae</v>
      </c>
      <c r="P993" t="str">
        <f>VLOOKUP(J993,[1]Species!$A$2:$D$183,4,FALSE)</f>
        <v>Herbivore</v>
      </c>
      <c r="Q993">
        <f>VLOOKUP(J993,[1]Species!$A$2:$F$183,6,FALSE)</f>
        <v>1.17E-2</v>
      </c>
      <c r="R993">
        <f>VLOOKUP(J993,[1]Species!$A$2:$G$174,7, FALSE)</f>
        <v>3.15</v>
      </c>
      <c r="S993">
        <f t="shared" si="30"/>
        <v>586.80031650105695</v>
      </c>
      <c r="T993">
        <f t="shared" si="31"/>
        <v>6.6666666666666666E-2</v>
      </c>
    </row>
    <row r="994" spans="1:20" x14ac:dyDescent="0.2">
      <c r="A994" s="7">
        <v>45156</v>
      </c>
      <c r="B994">
        <v>2023</v>
      </c>
      <c r="C994" s="2" t="s">
        <v>96</v>
      </c>
      <c r="D994">
        <v>18</v>
      </c>
      <c r="E994" t="s">
        <v>103</v>
      </c>
      <c r="F994" t="s">
        <v>111</v>
      </c>
      <c r="G994">
        <v>150</v>
      </c>
      <c r="H994" t="s">
        <v>20</v>
      </c>
      <c r="I994">
        <v>2</v>
      </c>
      <c r="J994" s="3" t="s">
        <v>35</v>
      </c>
      <c r="K994">
        <v>5</v>
      </c>
      <c r="L994">
        <v>1</v>
      </c>
      <c r="M994" s="3" t="str">
        <f>VLOOKUP(J994,[1]Species!$A$2:$K$183,3,FALSE)</f>
        <v>Scarus_taeniopterus</v>
      </c>
      <c r="N994" t="str">
        <f>VLOOKUP(J994,[1]Species!$A$2:$K$183,2,FALSE)</f>
        <v>parrotfish</v>
      </c>
      <c r="O994" t="str">
        <f>VLOOKUP(J994,[1]Species!$A$2:$K$183,5,FALSE)</f>
        <v>Scaridae</v>
      </c>
      <c r="P994" t="str">
        <f>VLOOKUP(J994,[1]Species!$A$2:$D$183,4,FALSE)</f>
        <v>Herbivore</v>
      </c>
      <c r="Q994">
        <f>VLOOKUP(J994,[1]Species!$A$2:$F$183,6,FALSE)</f>
        <v>1.4789999999999999E-2</v>
      </c>
      <c r="R994">
        <f>VLOOKUP(J994,[1]Species!$A$2:$G$174,7, FALSE)</f>
        <v>3.03</v>
      </c>
      <c r="S994">
        <f t="shared" si="30"/>
        <v>1.9402035153950052</v>
      </c>
      <c r="T994">
        <f t="shared" si="31"/>
        <v>1.6666666666666666E-2</v>
      </c>
    </row>
    <row r="995" spans="1:20" x14ac:dyDescent="0.2">
      <c r="A995" s="7">
        <v>45156</v>
      </c>
      <c r="B995">
        <v>2023</v>
      </c>
      <c r="C995" s="2" t="s">
        <v>96</v>
      </c>
      <c r="D995">
        <v>18</v>
      </c>
      <c r="E995" t="s">
        <v>103</v>
      </c>
      <c r="F995" t="s">
        <v>111</v>
      </c>
      <c r="G995">
        <v>150</v>
      </c>
      <c r="H995" t="s">
        <v>20</v>
      </c>
      <c r="I995">
        <v>2</v>
      </c>
      <c r="J995" s="3" t="s">
        <v>35</v>
      </c>
      <c r="K995">
        <v>10</v>
      </c>
      <c r="L995">
        <v>1</v>
      </c>
      <c r="M995" s="3" t="str">
        <f>VLOOKUP(J995,[1]Species!$A$2:$K$183,3,FALSE)</f>
        <v>Scarus_taeniopterus</v>
      </c>
      <c r="N995" t="str">
        <f>VLOOKUP(J995,[1]Species!$A$2:$K$183,2,FALSE)</f>
        <v>parrotfish</v>
      </c>
      <c r="O995" t="str">
        <f>VLOOKUP(J995,[1]Species!$A$2:$K$183,5,FALSE)</f>
        <v>Scaridae</v>
      </c>
      <c r="P995" t="str">
        <f>VLOOKUP(J995,[1]Species!$A$2:$D$183,4,FALSE)</f>
        <v>Herbivore</v>
      </c>
      <c r="Q995">
        <f>VLOOKUP(J995,[1]Species!$A$2:$F$183,6,FALSE)</f>
        <v>1.4789999999999999E-2</v>
      </c>
      <c r="R995">
        <f>VLOOKUP(J995,[1]Species!$A$2:$G$174,7, FALSE)</f>
        <v>3.03</v>
      </c>
      <c r="S995">
        <f t="shared" si="30"/>
        <v>15.847770524464206</v>
      </c>
      <c r="T995">
        <f t="shared" si="31"/>
        <v>1.6666666666666666E-2</v>
      </c>
    </row>
    <row r="996" spans="1:20" x14ac:dyDescent="0.2">
      <c r="A996" s="7">
        <v>45156</v>
      </c>
      <c r="B996">
        <v>2023</v>
      </c>
      <c r="C996" s="2" t="s">
        <v>96</v>
      </c>
      <c r="D996">
        <v>18</v>
      </c>
      <c r="E996" t="s">
        <v>103</v>
      </c>
      <c r="F996" t="s">
        <v>111</v>
      </c>
      <c r="G996">
        <v>150</v>
      </c>
      <c r="H996" t="s">
        <v>20</v>
      </c>
      <c r="I996">
        <v>2</v>
      </c>
      <c r="J996" s="3" t="s">
        <v>35</v>
      </c>
      <c r="K996">
        <v>20</v>
      </c>
      <c r="L996">
        <v>3</v>
      </c>
      <c r="M996" s="3" t="str">
        <f>VLOOKUP(J996,[1]Species!$A$2:$K$183,3,FALSE)</f>
        <v>Scarus_taeniopterus</v>
      </c>
      <c r="N996" t="str">
        <f>VLOOKUP(J996,[1]Species!$A$2:$K$183,2,FALSE)</f>
        <v>parrotfish</v>
      </c>
      <c r="O996" t="str">
        <f>VLOOKUP(J996,[1]Species!$A$2:$K$183,5,FALSE)</f>
        <v>Scaridae</v>
      </c>
      <c r="P996" t="str">
        <f>VLOOKUP(J996,[1]Species!$A$2:$D$183,4,FALSE)</f>
        <v>Herbivore</v>
      </c>
      <c r="Q996">
        <f>VLOOKUP(J996,[1]Species!$A$2:$F$183,6,FALSE)</f>
        <v>1.4789999999999999E-2</v>
      </c>
      <c r="R996">
        <f>VLOOKUP(J996,[1]Species!$A$2:$G$174,7, FALSE)</f>
        <v>3.03</v>
      </c>
      <c r="S996">
        <f t="shared" si="30"/>
        <v>388.3383809016716</v>
      </c>
      <c r="T996">
        <f t="shared" si="31"/>
        <v>0.05</v>
      </c>
    </row>
    <row r="997" spans="1:20" x14ac:dyDescent="0.2">
      <c r="A997" s="7">
        <v>45156</v>
      </c>
      <c r="B997">
        <v>2023</v>
      </c>
      <c r="C997" s="2" t="s">
        <v>96</v>
      </c>
      <c r="D997">
        <v>18</v>
      </c>
      <c r="E997" t="s">
        <v>103</v>
      </c>
      <c r="F997" t="s">
        <v>111</v>
      </c>
      <c r="G997">
        <v>150</v>
      </c>
      <c r="H997" t="s">
        <v>20</v>
      </c>
      <c r="I997">
        <v>2</v>
      </c>
      <c r="J997" s="3" t="s">
        <v>62</v>
      </c>
      <c r="K997">
        <v>10</v>
      </c>
      <c r="L997">
        <v>1</v>
      </c>
      <c r="M997" s="3" t="str">
        <f>VLOOKUP(J997,[1]Species!$A$2:$K$183,3,FALSE)</f>
        <v>Chaetodon_capistratus</v>
      </c>
      <c r="N997" t="str">
        <f>VLOOKUP(J997,[1]Species!$A$2:$K$183,2,FALSE)</f>
        <v>butterflyfish</v>
      </c>
      <c r="O997" t="str">
        <f>VLOOKUP(J997,[1]Species!$A$2:$K$183,5,FALSE)</f>
        <v>Chaetodontidae</v>
      </c>
      <c r="P997" t="str">
        <f>VLOOKUP(J997,[1]Species!$A$2:$D$183,4,FALSE)</f>
        <v>Invertivore</v>
      </c>
      <c r="Q997">
        <f>VLOOKUP(J997,[1]Species!$A$2:$F$183,6,FALSE)</f>
        <v>2.3400000000000001E-2</v>
      </c>
      <c r="R997">
        <f>VLOOKUP(J997,[1]Species!$A$2:$G$174,7, FALSE)</f>
        <v>3.19</v>
      </c>
      <c r="S997">
        <f t="shared" si="30"/>
        <v>36.242308882552088</v>
      </c>
      <c r="T997">
        <f t="shared" si="31"/>
        <v>1.6666666666666666E-2</v>
      </c>
    </row>
    <row r="998" spans="1:20" x14ac:dyDescent="0.2">
      <c r="A998" s="7">
        <v>45156</v>
      </c>
      <c r="B998">
        <v>2023</v>
      </c>
      <c r="C998" s="2" t="s">
        <v>96</v>
      </c>
      <c r="D998">
        <v>18</v>
      </c>
      <c r="E998" t="s">
        <v>103</v>
      </c>
      <c r="F998" t="s">
        <v>111</v>
      </c>
      <c r="G998">
        <v>150</v>
      </c>
      <c r="H998" t="s">
        <v>20</v>
      </c>
      <c r="I998">
        <v>2</v>
      </c>
      <c r="J998" s="3" t="s">
        <v>98</v>
      </c>
      <c r="K998">
        <v>30</v>
      </c>
      <c r="L998">
        <v>1</v>
      </c>
      <c r="M998" s="3" t="str">
        <f>VLOOKUP(J998,[1]Species!$A$2:$K$183,3,FALSE)</f>
        <v>Holocentrus_rufus</v>
      </c>
      <c r="N998" t="str">
        <f>VLOOKUP(J998,[1]Species!$A$2:$K$183,2,FALSE)</f>
        <v>squirrelfish</v>
      </c>
      <c r="O998" t="str">
        <f>VLOOKUP(J998,[1]Species!$A$2:$K$183,5,FALSE)</f>
        <v>Holocentridae</v>
      </c>
      <c r="P998" t="str">
        <f>VLOOKUP(J998,[1]Species!$A$2:$D$183,4,FALSE)</f>
        <v>Invertivore</v>
      </c>
      <c r="Q998">
        <f>VLOOKUP(J998,[1]Species!$A$2:$F$183,6,FALSE)</f>
        <v>1.8599999999999998E-2</v>
      </c>
      <c r="R998">
        <f>VLOOKUP(J998,[1]Species!$A$2:$G$174,7, FALSE)</f>
        <v>2.89</v>
      </c>
      <c r="S998">
        <f t="shared" si="30"/>
        <v>345.45650136310616</v>
      </c>
      <c r="T998">
        <f t="shared" si="31"/>
        <v>1.6666666666666666E-2</v>
      </c>
    </row>
    <row r="999" spans="1:20" x14ac:dyDescent="0.2">
      <c r="A999" s="7">
        <v>45156</v>
      </c>
      <c r="B999">
        <v>2023</v>
      </c>
      <c r="C999" s="2" t="s">
        <v>96</v>
      </c>
      <c r="D999">
        <v>18</v>
      </c>
      <c r="E999" t="s">
        <v>103</v>
      </c>
      <c r="F999" t="s">
        <v>111</v>
      </c>
      <c r="G999">
        <v>150</v>
      </c>
      <c r="H999" t="s">
        <v>20</v>
      </c>
      <c r="I999">
        <v>2</v>
      </c>
      <c r="J999" s="3" t="s">
        <v>37</v>
      </c>
      <c r="K999">
        <v>30</v>
      </c>
      <c r="L999">
        <v>10</v>
      </c>
      <c r="M999" s="3" t="str">
        <f>VLOOKUP(J999,[1]Species!$A$2:$K$183,3,FALSE)</f>
        <v>Melichthys_niger</v>
      </c>
      <c r="N999" t="str">
        <f>VLOOKUP(J999,[1]Species!$A$2:$K$183,2,FALSE)</f>
        <v>triggerfish</v>
      </c>
      <c r="O999" t="str">
        <f>VLOOKUP(J999,[1]Species!$A$2:$K$183,5,FALSE)</f>
        <v>Balistidae</v>
      </c>
      <c r="P999" t="str">
        <f>VLOOKUP(J999,[1]Species!$A$2:$D$183,4,FALSE)</f>
        <v>Planktivore</v>
      </c>
      <c r="Q999">
        <f>VLOOKUP(J999,[1]Species!$A$2:$F$183,6,FALSE)</f>
        <v>2.5700000000000001E-2</v>
      </c>
      <c r="R999">
        <f>VLOOKUP(J999,[1]Species!$A$2:$G$174,7, FALSE)</f>
        <v>2.94</v>
      </c>
      <c r="S999">
        <f t="shared" si="30"/>
        <v>5658.0868856976531</v>
      </c>
      <c r="T999">
        <f t="shared" si="31"/>
        <v>0.16666666666666666</v>
      </c>
    </row>
    <row r="1000" spans="1:20" x14ac:dyDescent="0.2">
      <c r="A1000" s="7">
        <v>45156</v>
      </c>
      <c r="B1000">
        <v>2023</v>
      </c>
      <c r="C1000" s="2" t="s">
        <v>96</v>
      </c>
      <c r="D1000">
        <v>18</v>
      </c>
      <c r="E1000" t="s">
        <v>103</v>
      </c>
      <c r="F1000" t="s">
        <v>111</v>
      </c>
      <c r="G1000">
        <v>150</v>
      </c>
      <c r="H1000" t="s">
        <v>20</v>
      </c>
      <c r="I1000">
        <v>2</v>
      </c>
      <c r="J1000" s="3" t="s">
        <v>42</v>
      </c>
      <c r="K1000">
        <v>5</v>
      </c>
      <c r="L1000">
        <v>30</v>
      </c>
      <c r="M1000" s="3" t="str">
        <f>VLOOKUP(J1000,[1]Species!$A$2:$K$183,3,FALSE)</f>
        <v>Chromis_insolata</v>
      </c>
      <c r="N1000" t="str">
        <f>VLOOKUP(J1000,[1]Species!$A$2:$K$183,2,FALSE)</f>
        <v>damselfish</v>
      </c>
      <c r="O1000" t="str">
        <f>VLOOKUP(J1000,[1]Species!$A$2:$K$183,5,FALSE)</f>
        <v>Pomacentridae</v>
      </c>
      <c r="P1000" t="str">
        <f>VLOOKUP(J1000,[1]Species!$A$2:$D$183,4,FALSE)</f>
        <v>Planktivore</v>
      </c>
      <c r="Q1000">
        <f>VLOOKUP(J1000,[1]Species!$A$2:$F$183,6,FALSE)</f>
        <v>1.259E-2</v>
      </c>
      <c r="R1000">
        <f>VLOOKUP(J1000,[1]Species!$A$2:$G$174,7, FALSE)</f>
        <v>3.03</v>
      </c>
      <c r="S1000">
        <f t="shared" si="30"/>
        <v>49.547996468201049</v>
      </c>
      <c r="T1000">
        <f t="shared" si="31"/>
        <v>0.5</v>
      </c>
    </row>
    <row r="1001" spans="1:20" x14ac:dyDescent="0.2">
      <c r="A1001" s="7">
        <v>45156</v>
      </c>
      <c r="B1001">
        <v>2023</v>
      </c>
      <c r="C1001" s="2" t="s">
        <v>96</v>
      </c>
      <c r="D1001">
        <v>18</v>
      </c>
      <c r="E1001" t="s">
        <v>103</v>
      </c>
      <c r="F1001" t="s">
        <v>111</v>
      </c>
      <c r="G1001">
        <v>150</v>
      </c>
      <c r="H1001" t="s">
        <v>20</v>
      </c>
      <c r="I1001">
        <v>2</v>
      </c>
      <c r="J1001" s="3" t="s">
        <v>42</v>
      </c>
      <c r="K1001">
        <v>10</v>
      </c>
      <c r="L1001">
        <v>15</v>
      </c>
      <c r="M1001" s="3" t="str">
        <f>VLOOKUP(J1001,[1]Species!$A$2:$K$183,3,FALSE)</f>
        <v>Chromis_insolata</v>
      </c>
      <c r="N1001" t="str">
        <f>VLOOKUP(J1001,[1]Species!$A$2:$K$183,2,FALSE)</f>
        <v>damselfish</v>
      </c>
      <c r="O1001" t="str">
        <f>VLOOKUP(J1001,[1]Species!$A$2:$K$183,5,FALSE)</f>
        <v>Pomacentridae</v>
      </c>
      <c r="P1001" t="str">
        <f>VLOOKUP(J1001,[1]Species!$A$2:$D$183,4,FALSE)</f>
        <v>Planktivore</v>
      </c>
      <c r="Q1001">
        <f>VLOOKUP(J1001,[1]Species!$A$2:$F$183,6,FALSE)</f>
        <v>1.259E-2</v>
      </c>
      <c r="R1001">
        <f>VLOOKUP(J1001,[1]Species!$A$2:$G$174,7, FALSE)</f>
        <v>3.03</v>
      </c>
      <c r="S1001">
        <f t="shared" si="30"/>
        <v>202.35642079412207</v>
      </c>
      <c r="T1001">
        <f t="shared" si="31"/>
        <v>0.25</v>
      </c>
    </row>
    <row r="1002" spans="1:20" x14ac:dyDescent="0.2">
      <c r="A1002" s="7">
        <v>45156</v>
      </c>
      <c r="B1002">
        <v>2023</v>
      </c>
      <c r="C1002" s="2" t="s">
        <v>96</v>
      </c>
      <c r="D1002">
        <v>18</v>
      </c>
      <c r="E1002" t="s">
        <v>103</v>
      </c>
      <c r="F1002" t="s">
        <v>111</v>
      </c>
      <c r="G1002">
        <v>150</v>
      </c>
      <c r="H1002" t="s">
        <v>20</v>
      </c>
      <c r="I1002">
        <v>2</v>
      </c>
      <c r="J1002" s="3" t="s">
        <v>60</v>
      </c>
      <c r="K1002">
        <v>30</v>
      </c>
      <c r="L1002">
        <v>2</v>
      </c>
      <c r="M1002" s="3" t="str">
        <f>VLOOKUP(J1002,[1]Species!$A$2:$K$183,3,FALSE)</f>
        <v>Sparisoma_aurofrenatum</v>
      </c>
      <c r="N1002" t="str">
        <f>VLOOKUP(J1002,[1]Species!$A$2:$K$183,2,FALSE)</f>
        <v>parrotfish</v>
      </c>
      <c r="O1002" t="str">
        <f>VLOOKUP(J1002,[1]Species!$A$2:$K$183,5,FALSE)</f>
        <v>Scaridae</v>
      </c>
      <c r="P1002" t="str">
        <f>VLOOKUP(J1002,[1]Species!$A$2:$D$183,4,FALSE)</f>
        <v>Herbivore</v>
      </c>
      <c r="Q1002">
        <f>VLOOKUP(J1002,[1]Species!$A$2:$F$183,6,FALSE)</f>
        <v>1.17E-2</v>
      </c>
      <c r="R1002">
        <f>VLOOKUP(J1002,[1]Species!$A$2:$G$174,7, FALSE)</f>
        <v>3.15</v>
      </c>
      <c r="S1002">
        <f t="shared" si="30"/>
        <v>1052.3199642887505</v>
      </c>
      <c r="T1002">
        <f t="shared" si="31"/>
        <v>3.3333333333333333E-2</v>
      </c>
    </row>
    <row r="1003" spans="1:20" x14ac:dyDescent="0.2">
      <c r="A1003" s="7">
        <v>45156</v>
      </c>
      <c r="B1003">
        <v>2023</v>
      </c>
      <c r="C1003" s="2" t="s">
        <v>96</v>
      </c>
      <c r="D1003">
        <v>18</v>
      </c>
      <c r="E1003" t="s">
        <v>103</v>
      </c>
      <c r="F1003" t="s">
        <v>111</v>
      </c>
      <c r="G1003">
        <v>150</v>
      </c>
      <c r="H1003" t="s">
        <v>20</v>
      </c>
      <c r="I1003">
        <v>2</v>
      </c>
      <c r="J1003" s="3" t="s">
        <v>55</v>
      </c>
      <c r="K1003">
        <v>10</v>
      </c>
      <c r="L1003">
        <v>5</v>
      </c>
      <c r="M1003" s="3" t="str">
        <f>VLOOKUP(J1003,[1]Species!$A$2:$K$183,3,FALSE)</f>
        <v>Clepticus_parrae</v>
      </c>
      <c r="N1003" t="str">
        <f>VLOOKUP(J1003,[1]Species!$A$2:$K$183,2,FALSE)</f>
        <v>wrasse</v>
      </c>
      <c r="O1003" t="str">
        <f>VLOOKUP(J1003,[1]Species!$A$2:$K$183,5,FALSE)</f>
        <v>Labridae</v>
      </c>
      <c r="P1003" t="str">
        <f>VLOOKUP(J1003,[1]Species!$A$2:$D$183,4,FALSE)</f>
        <v>Omnivore</v>
      </c>
      <c r="Q1003">
        <f>VLOOKUP(J1003,[1]Species!$A$2:$F$183,6,FALSE)</f>
        <v>9.5499999999999995E-3</v>
      </c>
      <c r="R1003">
        <f>VLOOKUP(J1003,[1]Species!$A$2:$G$174,7, FALSE)</f>
        <v>3.07</v>
      </c>
      <c r="S1003">
        <f t="shared" si="30"/>
        <v>56.10135824836253</v>
      </c>
      <c r="T1003">
        <f t="shared" si="31"/>
        <v>8.3333333333333329E-2</v>
      </c>
    </row>
    <row r="1004" spans="1:20" x14ac:dyDescent="0.2">
      <c r="A1004" s="7">
        <v>45156</v>
      </c>
      <c r="B1004">
        <v>2023</v>
      </c>
      <c r="C1004" s="2" t="s">
        <v>96</v>
      </c>
      <c r="D1004">
        <v>18</v>
      </c>
      <c r="E1004" t="s">
        <v>103</v>
      </c>
      <c r="F1004" t="s">
        <v>111</v>
      </c>
      <c r="G1004">
        <v>150</v>
      </c>
      <c r="H1004" t="s">
        <v>20</v>
      </c>
      <c r="I1004">
        <v>2</v>
      </c>
      <c r="J1004" s="3" t="s">
        <v>55</v>
      </c>
      <c r="K1004">
        <v>20</v>
      </c>
      <c r="L1004">
        <v>10</v>
      </c>
      <c r="M1004" s="3" t="str">
        <f>VLOOKUP(J1004,[1]Species!$A$2:$K$183,3,FALSE)</f>
        <v>Clepticus_parrae</v>
      </c>
      <c r="N1004" t="str">
        <f>VLOOKUP(J1004,[1]Species!$A$2:$K$183,2,FALSE)</f>
        <v>wrasse</v>
      </c>
      <c r="O1004" t="str">
        <f>VLOOKUP(J1004,[1]Species!$A$2:$K$183,5,FALSE)</f>
        <v>Labridae</v>
      </c>
      <c r="P1004" t="str">
        <f>VLOOKUP(J1004,[1]Species!$A$2:$D$183,4,FALSE)</f>
        <v>Omnivore</v>
      </c>
      <c r="Q1004">
        <f>VLOOKUP(J1004,[1]Species!$A$2:$F$183,6,FALSE)</f>
        <v>9.5499999999999995E-3</v>
      </c>
      <c r="R1004">
        <f>VLOOKUP(J1004,[1]Species!$A$2:$G$174,7, FALSE)</f>
        <v>3.07</v>
      </c>
      <c r="S1004">
        <f t="shared" si="30"/>
        <v>942.24850763553036</v>
      </c>
      <c r="T1004">
        <f t="shared" si="31"/>
        <v>0.16666666666666666</v>
      </c>
    </row>
    <row r="1005" spans="1:20" x14ac:dyDescent="0.2">
      <c r="A1005" s="7">
        <v>45156</v>
      </c>
      <c r="B1005">
        <v>2023</v>
      </c>
      <c r="C1005" s="2" t="s">
        <v>96</v>
      </c>
      <c r="D1005">
        <v>18</v>
      </c>
      <c r="E1005" t="s">
        <v>103</v>
      </c>
      <c r="F1005" t="s">
        <v>111</v>
      </c>
      <c r="G1005">
        <v>150</v>
      </c>
      <c r="H1005" t="s">
        <v>20</v>
      </c>
      <c r="I1005">
        <v>2</v>
      </c>
      <c r="J1005" s="3" t="s">
        <v>104</v>
      </c>
      <c r="K1005">
        <v>40</v>
      </c>
      <c r="L1005">
        <v>1</v>
      </c>
      <c r="M1005" s="3" t="str">
        <f>VLOOKUP(J1005,[1]Species!$A$2:$K$183,3,FALSE)</f>
        <v>Acanthostracion_quadricornis</v>
      </c>
      <c r="N1005" t="str">
        <f>VLOOKUP(J1005,[1]Species!$A$2:$K$183,2,FALSE)</f>
        <v>boxfish</v>
      </c>
      <c r="O1005" t="str">
        <f>VLOOKUP(J1005,[1]Species!$A$2:$K$183,5,FALSE)</f>
        <v>Ostraciidae</v>
      </c>
      <c r="P1005" t="str">
        <f>VLOOKUP(J1005,[1]Species!$A$2:$D$183,4,FALSE)</f>
        <v>Invertivore</v>
      </c>
      <c r="Q1005">
        <f>VLOOKUP(J1005,[1]Species!$A$2:$F$183,6,FALSE)</f>
        <v>0.16600000000000001</v>
      </c>
      <c r="R1005">
        <f>VLOOKUP(J1005,[1]Species!$A$2:$G$174,7, FALSE)</f>
        <v>2.2599999999999998</v>
      </c>
      <c r="S1005">
        <f t="shared" si="30"/>
        <v>693.04856470362711</v>
      </c>
      <c r="T1005">
        <f t="shared" si="31"/>
        <v>1.6666666666666666E-2</v>
      </c>
    </row>
    <row r="1006" spans="1:20" x14ac:dyDescent="0.2">
      <c r="A1006" s="7">
        <v>45156</v>
      </c>
      <c r="B1006">
        <v>2023</v>
      </c>
      <c r="C1006" s="2" t="s">
        <v>96</v>
      </c>
      <c r="D1006">
        <v>18</v>
      </c>
      <c r="E1006" t="s">
        <v>103</v>
      </c>
      <c r="F1006" t="s">
        <v>111</v>
      </c>
      <c r="G1006">
        <v>150</v>
      </c>
      <c r="H1006" t="s">
        <v>20</v>
      </c>
      <c r="I1006">
        <v>2</v>
      </c>
      <c r="J1006" s="3" t="s">
        <v>47</v>
      </c>
      <c r="K1006">
        <v>40</v>
      </c>
      <c r="L1006">
        <v>1</v>
      </c>
      <c r="M1006" s="3" t="str">
        <f>VLOOKUP(J1006,[1]Species!$A$2:$K$183,3,FALSE)</f>
        <v>Epinephelus_striatus</v>
      </c>
      <c r="N1006" t="str">
        <f>VLOOKUP(J1006,[1]Species!$A$2:$K$183,2,FALSE)</f>
        <v>grouper</v>
      </c>
      <c r="O1006" t="str">
        <f>VLOOKUP(J1006,[1]Species!$A$2:$K$183,5,FALSE)</f>
        <v>Serranidae</v>
      </c>
      <c r="P1006" t="str">
        <f>VLOOKUP(J1006,[1]Species!$A$2:$D$183,4,FALSE)</f>
        <v>Macrocarnivore</v>
      </c>
      <c r="Q1006">
        <f>VLOOKUP(J1006,[1]Species!$A$2:$F$183,6,FALSE)</f>
        <v>9.1000000000000004E-3</v>
      </c>
      <c r="R1006">
        <f>VLOOKUP(J1006,[1]Species!$A$2:$G$174,7, FALSE)</f>
        <v>3.16</v>
      </c>
      <c r="S1006">
        <f t="shared" si="30"/>
        <v>1050.8747688971077</v>
      </c>
      <c r="T1006">
        <f t="shared" si="31"/>
        <v>1.6666666666666666E-2</v>
      </c>
    </row>
    <row r="1007" spans="1:20" x14ac:dyDescent="0.2">
      <c r="A1007" s="7">
        <v>45156</v>
      </c>
      <c r="B1007">
        <v>2023</v>
      </c>
      <c r="C1007" s="2" t="s">
        <v>96</v>
      </c>
      <c r="D1007">
        <v>18</v>
      </c>
      <c r="E1007" t="s">
        <v>103</v>
      </c>
      <c r="F1007" t="s">
        <v>111</v>
      </c>
      <c r="G1007">
        <v>150</v>
      </c>
      <c r="H1007" t="s">
        <v>20</v>
      </c>
      <c r="I1007">
        <v>2</v>
      </c>
      <c r="J1007" s="3" t="s">
        <v>57</v>
      </c>
      <c r="K1007">
        <v>30</v>
      </c>
      <c r="L1007">
        <v>2</v>
      </c>
      <c r="M1007" s="3" t="str">
        <f>VLOOKUP(J1007,[1]Species!$A$2:$K$183,3,FALSE)</f>
        <v>Pterois_volitans</v>
      </c>
      <c r="N1007" t="str">
        <f>VLOOKUP(J1007,[1]Species!$A$2:$K$183,2,FALSE)</f>
        <v>scorpionfish</v>
      </c>
      <c r="O1007" t="str">
        <f>VLOOKUP(J1007,[1]Species!$A$2:$K$183,5,FALSE)</f>
        <v>Scorpaenidae</v>
      </c>
      <c r="P1007" t="str">
        <f>VLOOKUP(J1007,[1]Species!$A$2:$D$183,4,FALSE)</f>
        <v>Macrocarnivore</v>
      </c>
      <c r="Q1007">
        <f>VLOOKUP(J1007,[1]Species!$A$2:$F$183,6,FALSE)</f>
        <v>4.8999999999999998E-3</v>
      </c>
      <c r="R1007">
        <f>VLOOKUP(J1007,[1]Species!$A$2:$G$174,7, FALSE)</f>
        <v>3.26</v>
      </c>
      <c r="S1007">
        <f t="shared" si="30"/>
        <v>640.68029382419354</v>
      </c>
      <c r="T1007">
        <f t="shared" si="31"/>
        <v>3.3333333333333333E-2</v>
      </c>
    </row>
    <row r="1008" spans="1:20" x14ac:dyDescent="0.2">
      <c r="A1008" s="7">
        <v>45156</v>
      </c>
      <c r="B1008">
        <v>2023</v>
      </c>
      <c r="C1008" s="2" t="s">
        <v>96</v>
      </c>
      <c r="D1008">
        <v>18</v>
      </c>
      <c r="E1008" t="s">
        <v>103</v>
      </c>
      <c r="F1008" t="s">
        <v>111</v>
      </c>
      <c r="G1008">
        <v>150</v>
      </c>
      <c r="H1008" t="s">
        <v>20</v>
      </c>
      <c r="I1008">
        <v>2</v>
      </c>
      <c r="J1008" s="3" t="s">
        <v>63</v>
      </c>
      <c r="K1008">
        <v>10</v>
      </c>
      <c r="L1008">
        <v>1</v>
      </c>
      <c r="M1008" s="3" t="str">
        <f>VLOOKUP(J1008,[1]Species!$A$2:$K$183,3,FALSE)</f>
        <v>Cephalopholis_cruentata</v>
      </c>
      <c r="N1008" t="str">
        <f>VLOOKUP(J1008,[1]Species!$A$2:$K$183,2,FALSE)</f>
        <v>grouper</v>
      </c>
      <c r="O1008" t="str">
        <f>VLOOKUP(J1008,[1]Species!$A$2:$K$183,5,FALSE)</f>
        <v>Serranidae</v>
      </c>
      <c r="P1008" t="str">
        <f>VLOOKUP(J1008,[1]Species!$A$2:$D$183,4,FALSE)</f>
        <v>Macrocarnivore</v>
      </c>
      <c r="Q1008">
        <f>VLOOKUP(J1008,[1]Species!$A$2:$F$183,6,FALSE)</f>
        <v>1.0999999999999999E-2</v>
      </c>
      <c r="R1008">
        <f>VLOOKUP(J1008,[1]Species!$A$2:$G$174,7, FALSE)</f>
        <v>3.11</v>
      </c>
      <c r="S1008">
        <f t="shared" si="30"/>
        <v>14.17074506862448</v>
      </c>
      <c r="T1008">
        <f t="shared" si="31"/>
        <v>1.6666666666666666E-2</v>
      </c>
    </row>
    <row r="1009" spans="1:20" x14ac:dyDescent="0.2">
      <c r="A1009" s="7">
        <v>45156</v>
      </c>
      <c r="B1009">
        <v>2023</v>
      </c>
      <c r="C1009" s="2" t="s">
        <v>96</v>
      </c>
      <c r="D1009">
        <v>18</v>
      </c>
      <c r="E1009" t="s">
        <v>103</v>
      </c>
      <c r="F1009" t="s">
        <v>111</v>
      </c>
      <c r="G1009">
        <v>150</v>
      </c>
      <c r="H1009" t="s">
        <v>20</v>
      </c>
      <c r="I1009">
        <v>2</v>
      </c>
      <c r="J1009" s="3" t="s">
        <v>63</v>
      </c>
      <c r="K1009">
        <v>20</v>
      </c>
      <c r="L1009">
        <v>1</v>
      </c>
      <c r="M1009" s="3" t="str">
        <f>VLOOKUP(J1009,[1]Species!$A$2:$K$183,3,FALSE)</f>
        <v>Cephalopholis_cruentata</v>
      </c>
      <c r="N1009" t="str">
        <f>VLOOKUP(J1009,[1]Species!$A$2:$K$183,2,FALSE)</f>
        <v>grouper</v>
      </c>
      <c r="O1009" t="str">
        <f>VLOOKUP(J1009,[1]Species!$A$2:$K$183,5,FALSE)</f>
        <v>Serranidae</v>
      </c>
      <c r="P1009" t="str">
        <f>VLOOKUP(J1009,[1]Species!$A$2:$D$183,4,FALSE)</f>
        <v>Macrocarnivore</v>
      </c>
      <c r="Q1009">
        <f>VLOOKUP(J1009,[1]Species!$A$2:$F$183,6,FALSE)</f>
        <v>1.0999999999999999E-2</v>
      </c>
      <c r="R1009">
        <f>VLOOKUP(J1009,[1]Species!$A$2:$G$174,7, FALSE)</f>
        <v>3.11</v>
      </c>
      <c r="S1009">
        <f t="shared" si="30"/>
        <v>122.34774568292309</v>
      </c>
      <c r="T1009">
        <f t="shared" si="31"/>
        <v>1.6666666666666666E-2</v>
      </c>
    </row>
    <row r="1010" spans="1:20" x14ac:dyDescent="0.2">
      <c r="A1010" s="7">
        <v>45156</v>
      </c>
      <c r="B1010">
        <v>2023</v>
      </c>
      <c r="C1010" s="2" t="s">
        <v>96</v>
      </c>
      <c r="D1010">
        <v>18</v>
      </c>
      <c r="E1010" t="s">
        <v>103</v>
      </c>
      <c r="F1010" t="s">
        <v>111</v>
      </c>
      <c r="G1010">
        <v>150</v>
      </c>
      <c r="H1010" t="s">
        <v>20</v>
      </c>
      <c r="I1010">
        <v>2</v>
      </c>
      <c r="J1010" s="3" t="s">
        <v>29</v>
      </c>
      <c r="K1010">
        <v>30</v>
      </c>
      <c r="L1010">
        <v>1</v>
      </c>
      <c r="M1010" s="3" t="str">
        <f>VLOOKUP(J1010,[1]Species!$A$2:$K$183,3,FALSE)</f>
        <v>Cephalopholis_fulva</v>
      </c>
      <c r="N1010" t="str">
        <f>VLOOKUP(J1010,[1]Species!$A$2:$K$183,2,FALSE)</f>
        <v>grouper</v>
      </c>
      <c r="O1010" t="str">
        <f>VLOOKUP(J1010,[1]Species!$A$2:$K$183,5,FALSE)</f>
        <v>Serranidae</v>
      </c>
      <c r="P1010" t="str">
        <f>VLOOKUP(J1010,[1]Species!$A$2:$D$183,4,FALSE)</f>
        <v>Omnivore</v>
      </c>
      <c r="Q1010">
        <f>VLOOKUP(J1010,[1]Species!$A$2:$F$183,6,FALSE)</f>
        <v>1.4800000000000001E-2</v>
      </c>
      <c r="R1010">
        <f>VLOOKUP(J1010,[1]Species!$A$2:$G$174,7, FALSE)</f>
        <v>3.04</v>
      </c>
      <c r="S1010">
        <f t="shared" si="30"/>
        <v>457.83641235236342</v>
      </c>
      <c r="T1010">
        <f t="shared" si="31"/>
        <v>1.6666666666666666E-2</v>
      </c>
    </row>
    <row r="1011" spans="1:20" x14ac:dyDescent="0.2">
      <c r="A1011" s="7">
        <v>45156</v>
      </c>
      <c r="B1011">
        <v>2023</v>
      </c>
      <c r="C1011" s="2" t="s">
        <v>96</v>
      </c>
      <c r="D1011">
        <v>18</v>
      </c>
      <c r="E1011" t="s">
        <v>105</v>
      </c>
      <c r="F1011" t="s">
        <v>111</v>
      </c>
      <c r="G1011">
        <v>150</v>
      </c>
      <c r="H1011" t="s">
        <v>20</v>
      </c>
      <c r="I1011">
        <v>1</v>
      </c>
      <c r="J1011" s="3" t="s">
        <v>42</v>
      </c>
      <c r="K1011">
        <v>5</v>
      </c>
      <c r="L1011">
        <v>40</v>
      </c>
      <c r="M1011" s="3" t="str">
        <f>VLOOKUP(J1011,[1]Species!$A$2:$K$183,3,FALSE)</f>
        <v>Chromis_insolata</v>
      </c>
      <c r="N1011" t="str">
        <f>VLOOKUP(J1011,[1]Species!$A$2:$K$183,2,FALSE)</f>
        <v>damselfish</v>
      </c>
      <c r="O1011" t="str">
        <f>VLOOKUP(J1011,[1]Species!$A$2:$K$183,5,FALSE)</f>
        <v>Pomacentridae</v>
      </c>
      <c r="P1011" t="str">
        <f>VLOOKUP(J1011,[1]Species!$A$2:$D$183,4,FALSE)</f>
        <v>Planktivore</v>
      </c>
      <c r="Q1011">
        <f>VLOOKUP(J1011,[1]Species!$A$2:$F$183,6,FALSE)</f>
        <v>1.259E-2</v>
      </c>
      <c r="R1011">
        <f>VLOOKUP(J1011,[1]Species!$A$2:$G$174,7, FALSE)</f>
        <v>3.03</v>
      </c>
      <c r="S1011">
        <f t="shared" si="30"/>
        <v>66.063995290934741</v>
      </c>
      <c r="T1011">
        <f t="shared" si="31"/>
        <v>0.66666666666666663</v>
      </c>
    </row>
    <row r="1012" spans="1:20" x14ac:dyDescent="0.2">
      <c r="A1012" s="7">
        <v>45156</v>
      </c>
      <c r="B1012">
        <v>2023</v>
      </c>
      <c r="C1012" s="2" t="s">
        <v>96</v>
      </c>
      <c r="D1012">
        <v>18</v>
      </c>
      <c r="E1012" t="s">
        <v>105</v>
      </c>
      <c r="F1012" t="s">
        <v>111</v>
      </c>
      <c r="G1012">
        <v>150</v>
      </c>
      <c r="H1012" t="s">
        <v>20</v>
      </c>
      <c r="I1012">
        <v>1</v>
      </c>
      <c r="J1012" s="3" t="s">
        <v>42</v>
      </c>
      <c r="K1012">
        <v>10</v>
      </c>
      <c r="L1012">
        <v>5</v>
      </c>
      <c r="M1012" s="3" t="str">
        <f>VLOOKUP(J1012,[1]Species!$A$2:$K$183,3,FALSE)</f>
        <v>Chromis_insolata</v>
      </c>
      <c r="N1012" t="str">
        <f>VLOOKUP(J1012,[1]Species!$A$2:$K$183,2,FALSE)</f>
        <v>damselfish</v>
      </c>
      <c r="O1012" t="str">
        <f>VLOOKUP(J1012,[1]Species!$A$2:$K$183,5,FALSE)</f>
        <v>Pomacentridae</v>
      </c>
      <c r="P1012" t="str">
        <f>VLOOKUP(J1012,[1]Species!$A$2:$D$183,4,FALSE)</f>
        <v>Planktivore</v>
      </c>
      <c r="Q1012">
        <f>VLOOKUP(J1012,[1]Species!$A$2:$F$183,6,FALSE)</f>
        <v>1.259E-2</v>
      </c>
      <c r="R1012">
        <f>VLOOKUP(J1012,[1]Species!$A$2:$G$174,7, FALSE)</f>
        <v>3.03</v>
      </c>
      <c r="S1012">
        <f t="shared" si="30"/>
        <v>67.452140264707353</v>
      </c>
      <c r="T1012">
        <f t="shared" si="31"/>
        <v>8.3333333333333329E-2</v>
      </c>
    </row>
    <row r="1013" spans="1:20" x14ac:dyDescent="0.2">
      <c r="A1013" s="7">
        <v>45156</v>
      </c>
      <c r="B1013">
        <v>2023</v>
      </c>
      <c r="C1013" s="2" t="s">
        <v>96</v>
      </c>
      <c r="D1013">
        <v>18</v>
      </c>
      <c r="E1013" t="s">
        <v>105</v>
      </c>
      <c r="F1013" t="s">
        <v>111</v>
      </c>
      <c r="G1013">
        <v>150</v>
      </c>
      <c r="H1013" t="s">
        <v>20</v>
      </c>
      <c r="I1013">
        <v>1</v>
      </c>
      <c r="J1013" s="3" t="s">
        <v>56</v>
      </c>
      <c r="K1013">
        <v>5</v>
      </c>
      <c r="L1013">
        <v>20</v>
      </c>
      <c r="M1013" s="3" t="str">
        <f>VLOOKUP(J1013,[1]Species!$A$2:$K$183,3,FALSE)</f>
        <v>Gramma_loreto</v>
      </c>
      <c r="N1013" t="str">
        <f>VLOOKUP(J1013,[1]Species!$A$2:$K$183,2,FALSE)</f>
        <v>basslet</v>
      </c>
      <c r="O1013" t="str">
        <f>VLOOKUP(J1013,[1]Species!$A$2:$K$183,5,FALSE)</f>
        <v>Grammatidae</v>
      </c>
      <c r="P1013" t="str">
        <f>VLOOKUP(J1013,[1]Species!$A$2:$D$183,4,FALSE)</f>
        <v>Omnivore</v>
      </c>
      <c r="Q1013">
        <f>VLOOKUP(J1013,[1]Species!$A$2:$F$183,6,FALSE)</f>
        <v>1.1220000000000001E-2</v>
      </c>
      <c r="R1013">
        <f>VLOOKUP(J1013,[1]Species!$A$2:$G$174,7, FALSE)</f>
        <v>3.04</v>
      </c>
      <c r="S1013">
        <f t="shared" si="30"/>
        <v>29.915183128944701</v>
      </c>
      <c r="T1013">
        <f t="shared" si="31"/>
        <v>0.33333333333333331</v>
      </c>
    </row>
    <row r="1014" spans="1:20" x14ac:dyDescent="0.2">
      <c r="A1014" s="7">
        <v>45156</v>
      </c>
      <c r="B1014">
        <v>2023</v>
      </c>
      <c r="C1014" s="2" t="s">
        <v>96</v>
      </c>
      <c r="D1014">
        <v>18</v>
      </c>
      <c r="E1014" t="s">
        <v>105</v>
      </c>
      <c r="F1014" t="s">
        <v>111</v>
      </c>
      <c r="G1014">
        <v>150</v>
      </c>
      <c r="H1014" t="s">
        <v>20</v>
      </c>
      <c r="I1014">
        <v>1</v>
      </c>
      <c r="J1014" s="3" t="s">
        <v>56</v>
      </c>
      <c r="K1014">
        <v>10</v>
      </c>
      <c r="L1014">
        <v>14</v>
      </c>
      <c r="M1014" s="3" t="str">
        <f>VLOOKUP(J1014,[1]Species!$A$2:$K$183,3,FALSE)</f>
        <v>Gramma_loreto</v>
      </c>
      <c r="N1014" t="str">
        <f>VLOOKUP(J1014,[1]Species!$A$2:$K$183,2,FALSE)</f>
        <v>basslet</v>
      </c>
      <c r="O1014" t="str">
        <f>VLOOKUP(J1014,[1]Species!$A$2:$K$183,5,FALSE)</f>
        <v>Grammatidae</v>
      </c>
      <c r="P1014" t="str">
        <f>VLOOKUP(J1014,[1]Species!$A$2:$D$183,4,FALSE)</f>
        <v>Omnivore</v>
      </c>
      <c r="Q1014">
        <f>VLOOKUP(J1014,[1]Species!$A$2:$F$183,6,FALSE)</f>
        <v>1.1220000000000001E-2</v>
      </c>
      <c r="R1014">
        <f>VLOOKUP(J1014,[1]Species!$A$2:$G$174,7, FALSE)</f>
        <v>3.04</v>
      </c>
      <c r="S1014">
        <f t="shared" si="30"/>
        <v>172.23479505017173</v>
      </c>
      <c r="T1014">
        <f t="shared" si="31"/>
        <v>0.23333333333333334</v>
      </c>
    </row>
    <row r="1015" spans="1:20" x14ac:dyDescent="0.2">
      <c r="A1015" s="7">
        <v>45156</v>
      </c>
      <c r="B1015">
        <v>2023</v>
      </c>
      <c r="C1015" s="2" t="s">
        <v>96</v>
      </c>
      <c r="D1015">
        <v>18</v>
      </c>
      <c r="E1015" t="s">
        <v>105</v>
      </c>
      <c r="F1015" t="s">
        <v>111</v>
      </c>
      <c r="G1015">
        <v>150</v>
      </c>
      <c r="H1015" t="s">
        <v>20</v>
      </c>
      <c r="I1015">
        <v>1</v>
      </c>
      <c r="J1015" s="3" t="s">
        <v>25</v>
      </c>
      <c r="K1015">
        <v>5</v>
      </c>
      <c r="L1015">
        <v>30</v>
      </c>
      <c r="M1015" s="3" t="str">
        <f>VLOOKUP(J1015,[1]Species!$A$2:$K$183,3,FALSE)</f>
        <v>Chromis_cyanea</v>
      </c>
      <c r="N1015" t="str">
        <f>VLOOKUP(J1015,[1]Species!$A$2:$K$183,2,FALSE)</f>
        <v>chromis</v>
      </c>
      <c r="O1015" t="str">
        <f>VLOOKUP(J1015,[1]Species!$A$2:$K$183,5,FALSE)</f>
        <v>Pomacentridae</v>
      </c>
      <c r="P1015" t="str">
        <f>VLOOKUP(J1015,[1]Species!$A$2:$D$183,4,FALSE)</f>
        <v>Planktivore</v>
      </c>
      <c r="Q1015">
        <f>VLOOKUP(J1015,[1]Species!$A$2:$F$183,6,FALSE)</f>
        <v>1.4789999999999999E-2</v>
      </c>
      <c r="R1015">
        <f>VLOOKUP(J1015,[1]Species!$A$2:$G$174,7, FALSE)</f>
        <v>2.99</v>
      </c>
      <c r="S1015">
        <f t="shared" si="30"/>
        <v>54.577010315045762</v>
      </c>
      <c r="T1015">
        <f t="shared" si="31"/>
        <v>0.5</v>
      </c>
    </row>
    <row r="1016" spans="1:20" x14ac:dyDescent="0.2">
      <c r="A1016" s="7">
        <v>45156</v>
      </c>
      <c r="B1016">
        <v>2023</v>
      </c>
      <c r="C1016" s="2" t="s">
        <v>96</v>
      </c>
      <c r="D1016">
        <v>18</v>
      </c>
      <c r="E1016" t="s">
        <v>105</v>
      </c>
      <c r="F1016" t="s">
        <v>111</v>
      </c>
      <c r="G1016">
        <v>150</v>
      </c>
      <c r="H1016" t="s">
        <v>20</v>
      </c>
      <c r="I1016">
        <v>1</v>
      </c>
      <c r="J1016" s="3" t="s">
        <v>25</v>
      </c>
      <c r="K1016">
        <v>10</v>
      </c>
      <c r="L1016">
        <v>40</v>
      </c>
      <c r="M1016" s="3" t="str">
        <f>VLOOKUP(J1016,[1]Species!$A$2:$K$183,3,FALSE)</f>
        <v>Chromis_cyanea</v>
      </c>
      <c r="N1016" t="str">
        <f>VLOOKUP(J1016,[1]Species!$A$2:$K$183,2,FALSE)</f>
        <v>chromis</v>
      </c>
      <c r="O1016" t="str">
        <f>VLOOKUP(J1016,[1]Species!$A$2:$K$183,5,FALSE)</f>
        <v>Pomacentridae</v>
      </c>
      <c r="P1016" t="str">
        <f>VLOOKUP(J1016,[1]Species!$A$2:$D$183,4,FALSE)</f>
        <v>Planktivore</v>
      </c>
      <c r="Q1016">
        <f>VLOOKUP(J1016,[1]Species!$A$2:$F$183,6,FALSE)</f>
        <v>1.4789999999999999E-2</v>
      </c>
      <c r="R1016">
        <f>VLOOKUP(J1016,[1]Species!$A$2:$G$174,7, FALSE)</f>
        <v>2.99</v>
      </c>
      <c r="S1016">
        <f t="shared" si="30"/>
        <v>578.13353991745794</v>
      </c>
      <c r="T1016">
        <f t="shared" si="31"/>
        <v>0.66666666666666663</v>
      </c>
    </row>
    <row r="1017" spans="1:20" x14ac:dyDescent="0.2">
      <c r="A1017" s="7">
        <v>45156</v>
      </c>
      <c r="B1017">
        <v>2023</v>
      </c>
      <c r="C1017" s="2" t="s">
        <v>96</v>
      </c>
      <c r="D1017">
        <v>18</v>
      </c>
      <c r="E1017" t="s">
        <v>105</v>
      </c>
      <c r="F1017" t="s">
        <v>111</v>
      </c>
      <c r="G1017">
        <v>150</v>
      </c>
      <c r="H1017" t="s">
        <v>20</v>
      </c>
      <c r="I1017">
        <v>1</v>
      </c>
      <c r="J1017" s="3" t="s">
        <v>21</v>
      </c>
      <c r="K1017">
        <v>5</v>
      </c>
      <c r="L1017">
        <v>30</v>
      </c>
      <c r="M1017" s="3" t="str">
        <f>VLOOKUP(J1017,[1]Species!$A$2:$K$183,3,FALSE)</f>
        <v>Stegastes_partitus</v>
      </c>
      <c r="N1017" t="str">
        <f>VLOOKUP(J1017,[1]Species!$A$2:$K$183,2,FALSE)</f>
        <v>damselfish</v>
      </c>
      <c r="O1017" t="str">
        <f>VLOOKUP(J1017,[1]Species!$A$2:$K$183,5,FALSE)</f>
        <v>Pomacentridae</v>
      </c>
      <c r="P1017" t="str">
        <f>VLOOKUP(J1017,[1]Species!$A$2:$D$183,4,FALSE)</f>
        <v>Omnivore</v>
      </c>
      <c r="Q1017">
        <f>VLOOKUP(J1017,[1]Species!$A$2:$F$183,6,FALSE)</f>
        <v>1.4789999999999999E-2</v>
      </c>
      <c r="R1017">
        <f>VLOOKUP(J1017,[1]Species!$A$2:$G$174,7, FALSE)</f>
        <v>3.01</v>
      </c>
      <c r="S1017">
        <f t="shared" si="30"/>
        <v>56.362356393163992</v>
      </c>
      <c r="T1017">
        <f t="shared" si="31"/>
        <v>0.5</v>
      </c>
    </row>
    <row r="1018" spans="1:20" x14ac:dyDescent="0.2">
      <c r="A1018" s="7">
        <v>45156</v>
      </c>
      <c r="B1018">
        <v>2023</v>
      </c>
      <c r="C1018" s="2" t="s">
        <v>96</v>
      </c>
      <c r="D1018">
        <v>18</v>
      </c>
      <c r="E1018" t="s">
        <v>105</v>
      </c>
      <c r="F1018" t="s">
        <v>111</v>
      </c>
      <c r="G1018">
        <v>150</v>
      </c>
      <c r="H1018" t="s">
        <v>20</v>
      </c>
      <c r="I1018">
        <v>1</v>
      </c>
      <c r="J1018" s="3" t="s">
        <v>21</v>
      </c>
      <c r="K1018">
        <v>10</v>
      </c>
      <c r="L1018">
        <v>25</v>
      </c>
      <c r="M1018" s="3" t="str">
        <f>VLOOKUP(J1018,[1]Species!$A$2:$K$183,3,FALSE)</f>
        <v>Stegastes_partitus</v>
      </c>
      <c r="N1018" t="str">
        <f>VLOOKUP(J1018,[1]Species!$A$2:$K$183,2,FALSE)</f>
        <v>damselfish</v>
      </c>
      <c r="O1018" t="str">
        <f>VLOOKUP(J1018,[1]Species!$A$2:$K$183,5,FALSE)</f>
        <v>Pomacentridae</v>
      </c>
      <c r="P1018" t="str">
        <f>VLOOKUP(J1018,[1]Species!$A$2:$D$183,4,FALSE)</f>
        <v>Omnivore</v>
      </c>
      <c r="Q1018">
        <f>VLOOKUP(J1018,[1]Species!$A$2:$F$183,6,FALSE)</f>
        <v>1.4789999999999999E-2</v>
      </c>
      <c r="R1018">
        <f>VLOOKUP(J1018,[1]Species!$A$2:$G$174,7, FALSE)</f>
        <v>3.01</v>
      </c>
      <c r="S1018">
        <f t="shared" si="30"/>
        <v>378.36258389580905</v>
      </c>
      <c r="T1018">
        <f t="shared" si="31"/>
        <v>0.41666666666666669</v>
      </c>
    </row>
    <row r="1019" spans="1:20" x14ac:dyDescent="0.2">
      <c r="A1019" s="7">
        <v>45156</v>
      </c>
      <c r="B1019">
        <v>2023</v>
      </c>
      <c r="C1019" s="2" t="s">
        <v>96</v>
      </c>
      <c r="D1019">
        <v>18</v>
      </c>
      <c r="E1019" t="s">
        <v>105</v>
      </c>
      <c r="F1019" t="s">
        <v>111</v>
      </c>
      <c r="G1019">
        <v>150</v>
      </c>
      <c r="H1019" t="s">
        <v>20</v>
      </c>
      <c r="I1019">
        <v>1</v>
      </c>
      <c r="J1019" s="3" t="s">
        <v>63</v>
      </c>
      <c r="K1019">
        <v>10</v>
      </c>
      <c r="L1019">
        <v>1</v>
      </c>
      <c r="M1019" s="3" t="str">
        <f>VLOOKUP(J1019,[1]Species!$A$2:$K$183,3,FALSE)</f>
        <v>Cephalopholis_cruentata</v>
      </c>
      <c r="N1019" t="str">
        <f>VLOOKUP(J1019,[1]Species!$A$2:$K$183,2,FALSE)</f>
        <v>grouper</v>
      </c>
      <c r="O1019" t="str">
        <f>VLOOKUP(J1019,[1]Species!$A$2:$K$183,5,FALSE)</f>
        <v>Serranidae</v>
      </c>
      <c r="P1019" t="str">
        <f>VLOOKUP(J1019,[1]Species!$A$2:$D$183,4,FALSE)</f>
        <v>Macrocarnivore</v>
      </c>
      <c r="Q1019">
        <f>VLOOKUP(J1019,[1]Species!$A$2:$F$183,6,FALSE)</f>
        <v>1.0999999999999999E-2</v>
      </c>
      <c r="R1019">
        <f>VLOOKUP(J1019,[1]Species!$A$2:$G$174,7, FALSE)</f>
        <v>3.11</v>
      </c>
      <c r="S1019">
        <f t="shared" si="30"/>
        <v>14.17074506862448</v>
      </c>
      <c r="T1019">
        <f t="shared" si="31"/>
        <v>1.6666666666666666E-2</v>
      </c>
    </row>
    <row r="1020" spans="1:20" x14ac:dyDescent="0.2">
      <c r="A1020" s="7">
        <v>45156</v>
      </c>
      <c r="B1020">
        <v>2023</v>
      </c>
      <c r="C1020" s="2" t="s">
        <v>96</v>
      </c>
      <c r="D1020">
        <v>18</v>
      </c>
      <c r="E1020" t="s">
        <v>105</v>
      </c>
      <c r="F1020" t="s">
        <v>111</v>
      </c>
      <c r="G1020">
        <v>150</v>
      </c>
      <c r="H1020" t="s">
        <v>20</v>
      </c>
      <c r="I1020">
        <v>1</v>
      </c>
      <c r="J1020" s="3" t="s">
        <v>63</v>
      </c>
      <c r="K1020">
        <v>20</v>
      </c>
      <c r="L1020">
        <v>2</v>
      </c>
      <c r="M1020" s="3" t="str">
        <f>VLOOKUP(J1020,[1]Species!$A$2:$K$183,3,FALSE)</f>
        <v>Cephalopholis_cruentata</v>
      </c>
      <c r="N1020" t="str">
        <f>VLOOKUP(J1020,[1]Species!$A$2:$K$183,2,FALSE)</f>
        <v>grouper</v>
      </c>
      <c r="O1020" t="str">
        <f>VLOOKUP(J1020,[1]Species!$A$2:$K$183,5,FALSE)</f>
        <v>Serranidae</v>
      </c>
      <c r="P1020" t="str">
        <f>VLOOKUP(J1020,[1]Species!$A$2:$D$183,4,FALSE)</f>
        <v>Macrocarnivore</v>
      </c>
      <c r="Q1020">
        <f>VLOOKUP(J1020,[1]Species!$A$2:$F$183,6,FALSE)</f>
        <v>1.0999999999999999E-2</v>
      </c>
      <c r="R1020">
        <f>VLOOKUP(J1020,[1]Species!$A$2:$G$174,7, FALSE)</f>
        <v>3.11</v>
      </c>
      <c r="S1020">
        <f t="shared" si="30"/>
        <v>244.69549136584618</v>
      </c>
      <c r="T1020">
        <f t="shared" si="31"/>
        <v>3.3333333333333333E-2</v>
      </c>
    </row>
    <row r="1021" spans="1:20" x14ac:dyDescent="0.2">
      <c r="A1021" s="7">
        <v>45156</v>
      </c>
      <c r="B1021">
        <v>2023</v>
      </c>
      <c r="C1021" s="2" t="s">
        <v>96</v>
      </c>
      <c r="D1021">
        <v>18</v>
      </c>
      <c r="E1021" t="s">
        <v>105</v>
      </c>
      <c r="F1021" t="s">
        <v>111</v>
      </c>
      <c r="G1021">
        <v>150</v>
      </c>
      <c r="H1021" t="s">
        <v>20</v>
      </c>
      <c r="I1021">
        <v>1</v>
      </c>
      <c r="J1021" s="3" t="s">
        <v>30</v>
      </c>
      <c r="K1021">
        <v>5</v>
      </c>
      <c r="L1021">
        <v>1</v>
      </c>
      <c r="M1021" s="3" t="str">
        <f>VLOOKUP(J1021,[1]Species!$A$2:$K$183,3,FALSE)</f>
        <v>Acanthurus_coeruleus</v>
      </c>
      <c r="N1021" t="str">
        <f>VLOOKUP(J1021,[1]Species!$A$2:$K$183,2,FALSE)</f>
        <v>surgeonfish</v>
      </c>
      <c r="O1021" t="str">
        <f>VLOOKUP(J1021,[1]Species!$A$2:$K$183,5,FALSE)</f>
        <v>Acanthuridae</v>
      </c>
      <c r="P1021" t="str">
        <f>VLOOKUP(J1021,[1]Species!$A$2:$D$183,4,FALSE)</f>
        <v>Omnivore</v>
      </c>
      <c r="Q1021">
        <f>VLOOKUP(J1021,[1]Species!$A$2:$F$183,6,FALSE)</f>
        <v>3.2399999999999998E-2</v>
      </c>
      <c r="R1021">
        <f>VLOOKUP(J1021,[1]Species!$A$2:$G$174,7, FALSE)</f>
        <v>2.95</v>
      </c>
      <c r="S1021">
        <f t="shared" si="30"/>
        <v>3.7368573800918838</v>
      </c>
      <c r="T1021">
        <f t="shared" si="31"/>
        <v>1.6666666666666666E-2</v>
      </c>
    </row>
    <row r="1022" spans="1:20" x14ac:dyDescent="0.2">
      <c r="A1022" s="7">
        <v>45156</v>
      </c>
      <c r="B1022">
        <v>2023</v>
      </c>
      <c r="C1022" s="2" t="s">
        <v>96</v>
      </c>
      <c r="D1022">
        <v>18</v>
      </c>
      <c r="E1022" t="s">
        <v>105</v>
      </c>
      <c r="F1022" t="s">
        <v>111</v>
      </c>
      <c r="G1022">
        <v>150</v>
      </c>
      <c r="H1022" t="s">
        <v>20</v>
      </c>
      <c r="I1022">
        <v>1</v>
      </c>
      <c r="J1022" s="3" t="s">
        <v>35</v>
      </c>
      <c r="K1022">
        <v>5</v>
      </c>
      <c r="L1022">
        <v>3</v>
      </c>
      <c r="M1022" s="3" t="str">
        <f>VLOOKUP(J1022,[1]Species!$A$2:$K$183,3,FALSE)</f>
        <v>Scarus_taeniopterus</v>
      </c>
      <c r="N1022" t="str">
        <f>VLOOKUP(J1022,[1]Species!$A$2:$K$183,2,FALSE)</f>
        <v>parrotfish</v>
      </c>
      <c r="O1022" t="str">
        <f>VLOOKUP(J1022,[1]Species!$A$2:$K$183,5,FALSE)</f>
        <v>Scaridae</v>
      </c>
      <c r="P1022" t="str">
        <f>VLOOKUP(J1022,[1]Species!$A$2:$D$183,4,FALSE)</f>
        <v>Herbivore</v>
      </c>
      <c r="Q1022">
        <f>VLOOKUP(J1022,[1]Species!$A$2:$F$183,6,FALSE)</f>
        <v>1.4789999999999999E-2</v>
      </c>
      <c r="R1022">
        <f>VLOOKUP(J1022,[1]Species!$A$2:$G$174,7, FALSE)</f>
        <v>3.03</v>
      </c>
      <c r="S1022">
        <f t="shared" si="30"/>
        <v>5.8206105461850157</v>
      </c>
      <c r="T1022">
        <f t="shared" si="31"/>
        <v>0.05</v>
      </c>
    </row>
    <row r="1023" spans="1:20" x14ac:dyDescent="0.2">
      <c r="A1023" s="7">
        <v>45156</v>
      </c>
      <c r="B1023">
        <v>2023</v>
      </c>
      <c r="C1023" s="2" t="s">
        <v>96</v>
      </c>
      <c r="D1023">
        <v>18</v>
      </c>
      <c r="E1023" t="s">
        <v>105</v>
      </c>
      <c r="F1023" t="s">
        <v>111</v>
      </c>
      <c r="G1023">
        <v>150</v>
      </c>
      <c r="H1023" t="s">
        <v>20</v>
      </c>
      <c r="I1023">
        <v>1</v>
      </c>
      <c r="J1023" s="3" t="s">
        <v>35</v>
      </c>
      <c r="K1023">
        <v>10</v>
      </c>
      <c r="L1023">
        <v>3</v>
      </c>
      <c r="M1023" s="3" t="str">
        <f>VLOOKUP(J1023,[1]Species!$A$2:$K$183,3,FALSE)</f>
        <v>Scarus_taeniopterus</v>
      </c>
      <c r="N1023" t="str">
        <f>VLOOKUP(J1023,[1]Species!$A$2:$K$183,2,FALSE)</f>
        <v>parrotfish</v>
      </c>
      <c r="O1023" t="str">
        <f>VLOOKUP(J1023,[1]Species!$A$2:$K$183,5,FALSE)</f>
        <v>Scaridae</v>
      </c>
      <c r="P1023" t="str">
        <f>VLOOKUP(J1023,[1]Species!$A$2:$D$183,4,FALSE)</f>
        <v>Herbivore</v>
      </c>
      <c r="Q1023">
        <f>VLOOKUP(J1023,[1]Species!$A$2:$F$183,6,FALSE)</f>
        <v>1.4789999999999999E-2</v>
      </c>
      <c r="R1023">
        <f>VLOOKUP(J1023,[1]Species!$A$2:$G$174,7, FALSE)</f>
        <v>3.03</v>
      </c>
      <c r="S1023">
        <f t="shared" si="30"/>
        <v>47.543311573392614</v>
      </c>
      <c r="T1023">
        <f t="shared" si="31"/>
        <v>0.05</v>
      </c>
    </row>
    <row r="1024" spans="1:20" x14ac:dyDescent="0.2">
      <c r="A1024" s="7">
        <v>45156</v>
      </c>
      <c r="B1024">
        <v>2023</v>
      </c>
      <c r="C1024" s="2" t="s">
        <v>96</v>
      </c>
      <c r="D1024">
        <v>18</v>
      </c>
      <c r="E1024" t="s">
        <v>105</v>
      </c>
      <c r="F1024" t="s">
        <v>111</v>
      </c>
      <c r="G1024">
        <v>150</v>
      </c>
      <c r="H1024" t="s">
        <v>20</v>
      </c>
      <c r="I1024">
        <v>1</v>
      </c>
      <c r="J1024" s="3" t="s">
        <v>32</v>
      </c>
      <c r="K1024">
        <v>5</v>
      </c>
      <c r="L1024">
        <v>2</v>
      </c>
      <c r="M1024" s="3" t="str">
        <f>VLOOKUP(J1024,[1]Species!$A$2:$K$183,3,FALSE)</f>
        <v>Sparisoma_aurofrenatum</v>
      </c>
      <c r="N1024" t="str">
        <f>VLOOKUP(J1024,[1]Species!$A$2:$K$183,2,FALSE)</f>
        <v>parrotfish</v>
      </c>
      <c r="O1024" t="str">
        <f>VLOOKUP(J1024,[1]Species!$A$2:$K$183,5,FALSE)</f>
        <v>Scaridae</v>
      </c>
      <c r="P1024" t="str">
        <f>VLOOKUP(J1024,[1]Species!$A$2:$D$183,4,FALSE)</f>
        <v>Herbivore</v>
      </c>
      <c r="Q1024">
        <f>VLOOKUP(J1024,[1]Species!$A$2:$F$183,6,FALSE)</f>
        <v>1.17E-2</v>
      </c>
      <c r="R1024">
        <f>VLOOKUP(J1024,[1]Species!$A$2:$G$174,7, FALSE)</f>
        <v>3.15</v>
      </c>
      <c r="S1024">
        <f t="shared" si="30"/>
        <v>3.7236715879732869</v>
      </c>
      <c r="T1024">
        <f t="shared" si="31"/>
        <v>3.3333333333333333E-2</v>
      </c>
    </row>
    <row r="1025" spans="1:20" x14ac:dyDescent="0.2">
      <c r="A1025" s="7">
        <v>45156</v>
      </c>
      <c r="B1025">
        <v>2023</v>
      </c>
      <c r="C1025" s="2" t="s">
        <v>96</v>
      </c>
      <c r="D1025">
        <v>18</v>
      </c>
      <c r="E1025" t="s">
        <v>105</v>
      </c>
      <c r="F1025" t="s">
        <v>111</v>
      </c>
      <c r="G1025">
        <v>150</v>
      </c>
      <c r="H1025" t="s">
        <v>20</v>
      </c>
      <c r="I1025">
        <v>1</v>
      </c>
      <c r="J1025" s="3" t="s">
        <v>32</v>
      </c>
      <c r="K1025">
        <v>10</v>
      </c>
      <c r="L1025">
        <v>3</v>
      </c>
      <c r="M1025" s="3" t="str">
        <f>VLOOKUP(J1025,[1]Species!$A$2:$K$183,3,FALSE)</f>
        <v>Sparisoma_aurofrenatum</v>
      </c>
      <c r="N1025" t="str">
        <f>VLOOKUP(J1025,[1]Species!$A$2:$K$183,2,FALSE)</f>
        <v>parrotfish</v>
      </c>
      <c r="O1025" t="str">
        <f>VLOOKUP(J1025,[1]Species!$A$2:$K$183,5,FALSE)</f>
        <v>Scaridae</v>
      </c>
      <c r="P1025" t="str">
        <f>VLOOKUP(J1025,[1]Species!$A$2:$D$183,4,FALSE)</f>
        <v>Herbivore</v>
      </c>
      <c r="Q1025">
        <f>VLOOKUP(J1025,[1]Species!$A$2:$F$183,6,FALSE)</f>
        <v>1.17E-2</v>
      </c>
      <c r="R1025">
        <f>VLOOKUP(J1025,[1]Species!$A$2:$G$174,7, FALSE)</f>
        <v>3.15</v>
      </c>
      <c r="S1025">
        <f t="shared" si="30"/>
        <v>49.580067816258676</v>
      </c>
      <c r="T1025">
        <f t="shared" si="31"/>
        <v>0.05</v>
      </c>
    </row>
    <row r="1026" spans="1:20" x14ac:dyDescent="0.2">
      <c r="A1026" s="7">
        <v>45156</v>
      </c>
      <c r="B1026">
        <v>2023</v>
      </c>
      <c r="C1026" s="2" t="s">
        <v>96</v>
      </c>
      <c r="D1026">
        <v>18</v>
      </c>
      <c r="E1026" t="s">
        <v>105</v>
      </c>
      <c r="F1026" t="s">
        <v>111</v>
      </c>
      <c r="G1026">
        <v>150</v>
      </c>
      <c r="H1026" t="s">
        <v>20</v>
      </c>
      <c r="I1026">
        <v>1</v>
      </c>
      <c r="J1026" s="3" t="s">
        <v>32</v>
      </c>
      <c r="K1026">
        <v>20</v>
      </c>
      <c r="L1026">
        <v>1</v>
      </c>
      <c r="M1026" s="3" t="str">
        <f>VLOOKUP(J1026,[1]Species!$A$2:$K$183,3,FALSE)</f>
        <v>Sparisoma_aurofrenatum</v>
      </c>
      <c r="N1026" t="str">
        <f>VLOOKUP(J1026,[1]Species!$A$2:$K$183,2,FALSE)</f>
        <v>parrotfish</v>
      </c>
      <c r="O1026" t="str">
        <f>VLOOKUP(J1026,[1]Species!$A$2:$K$183,5,FALSE)</f>
        <v>Scaridae</v>
      </c>
      <c r="P1026" t="str">
        <f>VLOOKUP(J1026,[1]Species!$A$2:$D$183,4,FALSE)</f>
        <v>Herbivore</v>
      </c>
      <c r="Q1026">
        <f>VLOOKUP(J1026,[1]Species!$A$2:$F$183,6,FALSE)</f>
        <v>1.17E-2</v>
      </c>
      <c r="R1026">
        <f>VLOOKUP(J1026,[1]Species!$A$2:$G$174,7, FALSE)</f>
        <v>3.15</v>
      </c>
      <c r="S1026">
        <f t="shared" ref="S1026:S1089" si="32">(Q1026*K1026^R1026)*L1026</f>
        <v>146.70007912526424</v>
      </c>
      <c r="T1026">
        <f t="shared" si="31"/>
        <v>1.6666666666666666E-2</v>
      </c>
    </row>
    <row r="1027" spans="1:20" x14ac:dyDescent="0.2">
      <c r="A1027" s="7">
        <v>45156</v>
      </c>
      <c r="B1027">
        <v>2023</v>
      </c>
      <c r="C1027" s="2" t="s">
        <v>96</v>
      </c>
      <c r="D1027">
        <v>18</v>
      </c>
      <c r="E1027" t="s">
        <v>105</v>
      </c>
      <c r="F1027" t="s">
        <v>111</v>
      </c>
      <c r="G1027">
        <v>150</v>
      </c>
      <c r="H1027" t="s">
        <v>20</v>
      </c>
      <c r="I1027">
        <v>1</v>
      </c>
      <c r="J1027" s="3" t="s">
        <v>60</v>
      </c>
      <c r="K1027">
        <v>30</v>
      </c>
      <c r="L1027">
        <v>1</v>
      </c>
      <c r="M1027" s="3" t="str">
        <f>VLOOKUP(J1027,[1]Species!$A$2:$K$183,3,FALSE)</f>
        <v>Sparisoma_aurofrenatum</v>
      </c>
      <c r="N1027" t="str">
        <f>VLOOKUP(J1027,[1]Species!$A$2:$K$183,2,FALSE)</f>
        <v>parrotfish</v>
      </c>
      <c r="O1027" t="str">
        <f>VLOOKUP(J1027,[1]Species!$A$2:$K$183,5,FALSE)</f>
        <v>Scaridae</v>
      </c>
      <c r="P1027" t="str">
        <f>VLOOKUP(J1027,[1]Species!$A$2:$D$183,4,FALSE)</f>
        <v>Herbivore</v>
      </c>
      <c r="Q1027">
        <f>VLOOKUP(J1027,[1]Species!$A$2:$F$183,6,FALSE)</f>
        <v>1.17E-2</v>
      </c>
      <c r="R1027">
        <f>VLOOKUP(J1027,[1]Species!$A$2:$G$174,7, FALSE)</f>
        <v>3.15</v>
      </c>
      <c r="S1027">
        <f t="shared" si="32"/>
        <v>526.15998214437525</v>
      </c>
      <c r="T1027">
        <f t="shared" ref="T1027:T1090" si="33">L1027/60</f>
        <v>1.6666666666666666E-2</v>
      </c>
    </row>
    <row r="1028" spans="1:20" x14ac:dyDescent="0.2">
      <c r="A1028" s="7">
        <v>45156</v>
      </c>
      <c r="B1028">
        <v>2023</v>
      </c>
      <c r="C1028" s="2" t="s">
        <v>96</v>
      </c>
      <c r="D1028">
        <v>18</v>
      </c>
      <c r="E1028" t="s">
        <v>105</v>
      </c>
      <c r="F1028" t="s">
        <v>111</v>
      </c>
      <c r="G1028">
        <v>150</v>
      </c>
      <c r="H1028" t="s">
        <v>20</v>
      </c>
      <c r="I1028">
        <v>1</v>
      </c>
      <c r="J1028" s="3" t="s">
        <v>34</v>
      </c>
      <c r="K1028">
        <v>5</v>
      </c>
      <c r="L1028">
        <v>3</v>
      </c>
      <c r="M1028" s="3" t="str">
        <f>VLOOKUP(J1028,[1]Species!$A$2:$K$183,3,FALSE)</f>
        <v>Halochoeres_garnoti</v>
      </c>
      <c r="N1028" t="str">
        <f>VLOOKUP(J1028,[1]Species!$A$2:$K$183,2,FALSE)</f>
        <v>wrasse</v>
      </c>
      <c r="O1028" t="str">
        <f>VLOOKUP(J1028,[1]Species!$A$2:$K$183,5,FALSE)</f>
        <v>Labridae</v>
      </c>
      <c r="P1028" t="str">
        <f>VLOOKUP(J1028,[1]Species!$A$2:$D$183,4,FALSE)</f>
        <v>Invertivore</v>
      </c>
      <c r="Q1028">
        <f>VLOOKUP(J1028,[1]Species!$A$2:$F$183,6,FALSE)</f>
        <v>0.01</v>
      </c>
      <c r="R1028">
        <f>VLOOKUP(J1028,[1]Species!$A$2:$G$174,7, FALSE)</f>
        <v>3.14</v>
      </c>
      <c r="S1028">
        <f t="shared" si="32"/>
        <v>4.6977193568456626</v>
      </c>
      <c r="T1028">
        <f t="shared" si="33"/>
        <v>0.05</v>
      </c>
    </row>
    <row r="1029" spans="1:20" x14ac:dyDescent="0.2">
      <c r="A1029" s="7">
        <v>45156</v>
      </c>
      <c r="B1029">
        <v>2023</v>
      </c>
      <c r="C1029" s="2" t="s">
        <v>96</v>
      </c>
      <c r="D1029">
        <v>18</v>
      </c>
      <c r="E1029" t="s">
        <v>105</v>
      </c>
      <c r="F1029" t="s">
        <v>111</v>
      </c>
      <c r="G1029">
        <v>150</v>
      </c>
      <c r="H1029" t="s">
        <v>20</v>
      </c>
      <c r="I1029">
        <v>1</v>
      </c>
      <c r="J1029" s="3" t="s">
        <v>34</v>
      </c>
      <c r="K1029">
        <v>10</v>
      </c>
      <c r="L1029">
        <v>3</v>
      </c>
      <c r="M1029" s="3" t="str">
        <f>VLOOKUP(J1029,[1]Species!$A$2:$K$183,3,FALSE)</f>
        <v>Halochoeres_garnoti</v>
      </c>
      <c r="N1029" t="str">
        <f>VLOOKUP(J1029,[1]Species!$A$2:$K$183,2,FALSE)</f>
        <v>wrasse</v>
      </c>
      <c r="O1029" t="str">
        <f>VLOOKUP(J1029,[1]Species!$A$2:$K$183,5,FALSE)</f>
        <v>Labridae</v>
      </c>
      <c r="P1029" t="str">
        <f>VLOOKUP(J1029,[1]Species!$A$2:$D$183,4,FALSE)</f>
        <v>Invertivore</v>
      </c>
      <c r="Q1029">
        <f>VLOOKUP(J1029,[1]Species!$A$2:$F$183,6,FALSE)</f>
        <v>0.01</v>
      </c>
      <c r="R1029">
        <f>VLOOKUP(J1029,[1]Species!$A$2:$G$174,7, FALSE)</f>
        <v>3.14</v>
      </c>
      <c r="S1029">
        <f t="shared" si="32"/>
        <v>41.411527938086593</v>
      </c>
      <c r="T1029">
        <f t="shared" si="33"/>
        <v>0.05</v>
      </c>
    </row>
    <row r="1030" spans="1:20" x14ac:dyDescent="0.2">
      <c r="A1030" s="7">
        <v>45156</v>
      </c>
      <c r="B1030">
        <v>2023</v>
      </c>
      <c r="C1030" s="2" t="s">
        <v>96</v>
      </c>
      <c r="D1030">
        <v>18</v>
      </c>
      <c r="E1030" t="s">
        <v>105</v>
      </c>
      <c r="F1030" t="s">
        <v>111</v>
      </c>
      <c r="G1030">
        <v>150</v>
      </c>
      <c r="H1030" t="s">
        <v>20</v>
      </c>
      <c r="I1030">
        <v>1</v>
      </c>
      <c r="J1030" s="3" t="s">
        <v>34</v>
      </c>
      <c r="K1030">
        <v>20</v>
      </c>
      <c r="L1030">
        <v>5</v>
      </c>
      <c r="M1030" s="3" t="str">
        <f>VLOOKUP(J1030,[1]Species!$A$2:$K$183,3,FALSE)</f>
        <v>Halochoeres_garnoti</v>
      </c>
      <c r="N1030" t="str">
        <f>VLOOKUP(J1030,[1]Species!$A$2:$K$183,2,FALSE)</f>
        <v>wrasse</v>
      </c>
      <c r="O1030" t="str">
        <f>VLOOKUP(J1030,[1]Species!$A$2:$K$183,5,FALSE)</f>
        <v>Labridae</v>
      </c>
      <c r="P1030" t="str">
        <f>VLOOKUP(J1030,[1]Species!$A$2:$D$183,4,FALSE)</f>
        <v>Invertivore</v>
      </c>
      <c r="Q1030">
        <f>VLOOKUP(J1030,[1]Species!$A$2:$F$183,6,FALSE)</f>
        <v>0.01</v>
      </c>
      <c r="R1030">
        <f>VLOOKUP(J1030,[1]Species!$A$2:$G$174,7, FALSE)</f>
        <v>3.14</v>
      </c>
      <c r="S1030">
        <f t="shared" si="32"/>
        <v>608.42099321659714</v>
      </c>
      <c r="T1030">
        <f t="shared" si="33"/>
        <v>8.3333333333333329E-2</v>
      </c>
    </row>
    <row r="1031" spans="1:20" x14ac:dyDescent="0.2">
      <c r="A1031" s="7">
        <v>45156</v>
      </c>
      <c r="B1031">
        <v>2023</v>
      </c>
      <c r="C1031" s="2" t="s">
        <v>96</v>
      </c>
      <c r="D1031">
        <v>18</v>
      </c>
      <c r="E1031" t="s">
        <v>105</v>
      </c>
      <c r="F1031" t="s">
        <v>111</v>
      </c>
      <c r="G1031">
        <v>150</v>
      </c>
      <c r="H1031" t="s">
        <v>20</v>
      </c>
      <c r="I1031">
        <v>1</v>
      </c>
      <c r="J1031" s="3" t="s">
        <v>62</v>
      </c>
      <c r="K1031">
        <v>10</v>
      </c>
      <c r="L1031">
        <v>2</v>
      </c>
      <c r="M1031" s="3" t="str">
        <f>VLOOKUP(J1031,[1]Species!$A$2:$K$183,3,FALSE)</f>
        <v>Chaetodon_capistratus</v>
      </c>
      <c r="N1031" t="str">
        <f>VLOOKUP(J1031,[1]Species!$A$2:$K$183,2,FALSE)</f>
        <v>butterflyfish</v>
      </c>
      <c r="O1031" t="str">
        <f>VLOOKUP(J1031,[1]Species!$A$2:$K$183,5,FALSE)</f>
        <v>Chaetodontidae</v>
      </c>
      <c r="P1031" t="str">
        <f>VLOOKUP(J1031,[1]Species!$A$2:$D$183,4,FALSE)</f>
        <v>Invertivore</v>
      </c>
      <c r="Q1031">
        <f>VLOOKUP(J1031,[1]Species!$A$2:$F$183,6,FALSE)</f>
        <v>2.3400000000000001E-2</v>
      </c>
      <c r="R1031">
        <f>VLOOKUP(J1031,[1]Species!$A$2:$G$174,7, FALSE)</f>
        <v>3.19</v>
      </c>
      <c r="S1031">
        <f t="shared" si="32"/>
        <v>72.484617765104176</v>
      </c>
      <c r="T1031">
        <f t="shared" si="33"/>
        <v>3.3333333333333333E-2</v>
      </c>
    </row>
    <row r="1032" spans="1:20" x14ac:dyDescent="0.2">
      <c r="A1032" s="7">
        <v>45156</v>
      </c>
      <c r="B1032">
        <v>2023</v>
      </c>
      <c r="C1032" s="2" t="s">
        <v>96</v>
      </c>
      <c r="D1032">
        <v>18</v>
      </c>
      <c r="E1032" t="s">
        <v>105</v>
      </c>
      <c r="F1032" t="s">
        <v>111</v>
      </c>
      <c r="G1032">
        <v>150</v>
      </c>
      <c r="H1032" t="s">
        <v>20</v>
      </c>
      <c r="I1032">
        <v>1</v>
      </c>
      <c r="J1032" s="3" t="s">
        <v>24</v>
      </c>
      <c r="K1032">
        <v>5</v>
      </c>
      <c r="L1032">
        <v>2</v>
      </c>
      <c r="M1032" s="3" t="str">
        <f>VLOOKUP(J1032,[1]Species!$A$2:$K$183,3,FALSE)</f>
        <v>Thalassoma_bifasciatum</v>
      </c>
      <c r="N1032" t="str">
        <f>VLOOKUP(J1032,[1]Species!$A$2:$K$183,2,FALSE)</f>
        <v>wrasse</v>
      </c>
      <c r="O1032" t="str">
        <f>VLOOKUP(J1032,[1]Species!$A$2:$K$183,5,FALSE)</f>
        <v>Labridae</v>
      </c>
      <c r="P1032" t="str">
        <f>VLOOKUP(J1032,[1]Species!$A$2:$D$183,4,FALSE)</f>
        <v>Omnivore</v>
      </c>
      <c r="Q1032">
        <f>VLOOKUP(J1032,[1]Species!$A$2:$F$183,6,FALSE)</f>
        <v>1.0999999999999999E-2</v>
      </c>
      <c r="R1032">
        <f>VLOOKUP(J1032,[1]Species!$A$2:$G$174,7, FALSE)</f>
        <v>2.97</v>
      </c>
      <c r="S1032">
        <f t="shared" si="32"/>
        <v>2.6203758830758184</v>
      </c>
      <c r="T1032">
        <f t="shared" si="33"/>
        <v>3.3333333333333333E-2</v>
      </c>
    </row>
    <row r="1033" spans="1:20" x14ac:dyDescent="0.2">
      <c r="A1033" s="7">
        <v>45156</v>
      </c>
      <c r="B1033">
        <v>2023</v>
      </c>
      <c r="C1033" s="2" t="s">
        <v>96</v>
      </c>
      <c r="D1033">
        <v>18</v>
      </c>
      <c r="E1033" t="s">
        <v>105</v>
      </c>
      <c r="F1033" t="s">
        <v>111</v>
      </c>
      <c r="G1033">
        <v>150</v>
      </c>
      <c r="H1033" t="s">
        <v>20</v>
      </c>
      <c r="I1033">
        <v>1</v>
      </c>
      <c r="J1033" s="3" t="s">
        <v>24</v>
      </c>
      <c r="K1033">
        <v>10</v>
      </c>
      <c r="L1033">
        <v>2</v>
      </c>
      <c r="M1033" s="3" t="str">
        <f>VLOOKUP(J1033,[1]Species!$A$2:$K$183,3,FALSE)</f>
        <v>Thalassoma_bifasciatum</v>
      </c>
      <c r="N1033" t="str">
        <f>VLOOKUP(J1033,[1]Species!$A$2:$K$183,2,FALSE)</f>
        <v>wrasse</v>
      </c>
      <c r="O1033" t="str">
        <f>VLOOKUP(J1033,[1]Species!$A$2:$K$183,5,FALSE)</f>
        <v>Labridae</v>
      </c>
      <c r="P1033" t="str">
        <f>VLOOKUP(J1033,[1]Species!$A$2:$D$183,4,FALSE)</f>
        <v>Omnivore</v>
      </c>
      <c r="Q1033">
        <f>VLOOKUP(J1033,[1]Species!$A$2:$F$183,6,FALSE)</f>
        <v>1.0999999999999999E-2</v>
      </c>
      <c r="R1033">
        <f>VLOOKUP(J1033,[1]Species!$A$2:$G$174,7, FALSE)</f>
        <v>2.97</v>
      </c>
      <c r="S1033">
        <f t="shared" si="32"/>
        <v>20.531594617533823</v>
      </c>
      <c r="T1033">
        <f t="shared" si="33"/>
        <v>3.3333333333333333E-2</v>
      </c>
    </row>
    <row r="1034" spans="1:20" x14ac:dyDescent="0.2">
      <c r="A1034" s="7">
        <v>45156</v>
      </c>
      <c r="B1034">
        <v>2023</v>
      </c>
      <c r="C1034" s="2" t="s">
        <v>96</v>
      </c>
      <c r="D1034">
        <v>18</v>
      </c>
      <c r="E1034" t="s">
        <v>105</v>
      </c>
      <c r="F1034" t="s">
        <v>111</v>
      </c>
      <c r="G1034">
        <v>150</v>
      </c>
      <c r="H1034" t="s">
        <v>20</v>
      </c>
      <c r="I1034">
        <v>1</v>
      </c>
      <c r="J1034" s="3" t="s">
        <v>24</v>
      </c>
      <c r="K1034">
        <v>20</v>
      </c>
      <c r="L1034">
        <v>1</v>
      </c>
      <c r="M1034" s="3" t="str">
        <f>VLOOKUP(J1034,[1]Species!$A$2:$K$183,3,FALSE)</f>
        <v>Thalassoma_bifasciatum</v>
      </c>
      <c r="N1034" t="str">
        <f>VLOOKUP(J1034,[1]Species!$A$2:$K$183,2,FALSE)</f>
        <v>wrasse</v>
      </c>
      <c r="O1034" t="str">
        <f>VLOOKUP(J1034,[1]Species!$A$2:$K$183,5,FALSE)</f>
        <v>Labridae</v>
      </c>
      <c r="P1034" t="str">
        <f>VLOOKUP(J1034,[1]Species!$A$2:$D$183,4,FALSE)</f>
        <v>Omnivore</v>
      </c>
      <c r="Q1034">
        <f>VLOOKUP(J1034,[1]Species!$A$2:$F$183,6,FALSE)</f>
        <v>1.0999999999999999E-2</v>
      </c>
      <c r="R1034">
        <f>VLOOKUP(J1034,[1]Species!$A$2:$G$174,7, FALSE)</f>
        <v>2.97</v>
      </c>
      <c r="S1034">
        <f t="shared" si="32"/>
        <v>80.436242040956444</v>
      </c>
      <c r="T1034">
        <f t="shared" si="33"/>
        <v>1.6666666666666666E-2</v>
      </c>
    </row>
    <row r="1035" spans="1:20" x14ac:dyDescent="0.2">
      <c r="A1035" s="7">
        <v>45156</v>
      </c>
      <c r="B1035">
        <v>2023</v>
      </c>
      <c r="C1035" s="2" t="s">
        <v>96</v>
      </c>
      <c r="D1035">
        <v>18</v>
      </c>
      <c r="E1035" t="s">
        <v>105</v>
      </c>
      <c r="F1035" t="s">
        <v>111</v>
      </c>
      <c r="G1035">
        <v>150</v>
      </c>
      <c r="H1035" t="s">
        <v>20</v>
      </c>
      <c r="I1035">
        <v>1</v>
      </c>
      <c r="J1035" s="3" t="s">
        <v>37</v>
      </c>
      <c r="K1035">
        <v>30</v>
      </c>
      <c r="L1035">
        <v>5</v>
      </c>
      <c r="M1035" s="3" t="str">
        <f>VLOOKUP(J1035,[1]Species!$A$2:$K$183,3,FALSE)</f>
        <v>Melichthys_niger</v>
      </c>
      <c r="N1035" t="str">
        <f>VLOOKUP(J1035,[1]Species!$A$2:$K$183,2,FALSE)</f>
        <v>triggerfish</v>
      </c>
      <c r="O1035" t="str">
        <f>VLOOKUP(J1035,[1]Species!$A$2:$K$183,5,FALSE)</f>
        <v>Balistidae</v>
      </c>
      <c r="P1035" t="str">
        <f>VLOOKUP(J1035,[1]Species!$A$2:$D$183,4,FALSE)</f>
        <v>Planktivore</v>
      </c>
      <c r="Q1035">
        <f>VLOOKUP(J1035,[1]Species!$A$2:$F$183,6,FALSE)</f>
        <v>2.5700000000000001E-2</v>
      </c>
      <c r="R1035">
        <f>VLOOKUP(J1035,[1]Species!$A$2:$G$174,7, FALSE)</f>
        <v>2.94</v>
      </c>
      <c r="S1035">
        <f t="shared" si="32"/>
        <v>2829.0434428488265</v>
      </c>
      <c r="T1035">
        <f t="shared" si="33"/>
        <v>8.3333333333333329E-2</v>
      </c>
    </row>
    <row r="1036" spans="1:20" x14ac:dyDescent="0.2">
      <c r="A1036" s="7">
        <v>45156</v>
      </c>
      <c r="B1036">
        <v>2023</v>
      </c>
      <c r="C1036" s="2" t="s">
        <v>96</v>
      </c>
      <c r="D1036">
        <v>18</v>
      </c>
      <c r="E1036" t="s">
        <v>105</v>
      </c>
      <c r="F1036" t="s">
        <v>111</v>
      </c>
      <c r="G1036">
        <v>150</v>
      </c>
      <c r="H1036" t="s">
        <v>20</v>
      </c>
      <c r="I1036">
        <v>1</v>
      </c>
      <c r="J1036" s="3" t="s">
        <v>88</v>
      </c>
      <c r="K1036">
        <v>30</v>
      </c>
      <c r="L1036">
        <v>1</v>
      </c>
      <c r="M1036" s="3" t="str">
        <f>VLOOKUP(J1036,[1]Species!$A$2:$K$183,3,FALSE)</f>
        <v>Mycteroperca_interstitialis</v>
      </c>
      <c r="N1036" t="str">
        <f>VLOOKUP(J1036,[1]Species!$A$2:$K$183,2,FALSE)</f>
        <v>grouper</v>
      </c>
      <c r="O1036" t="str">
        <f>VLOOKUP(J1036,[1]Species!$A$2:$K$183,5,FALSE)</f>
        <v>Serranidae</v>
      </c>
      <c r="P1036" t="str">
        <f>VLOOKUP(J1036,[1]Species!$A$2:$D$183,4,FALSE)</f>
        <v>Macrocarnivore</v>
      </c>
      <c r="Q1036">
        <f>VLOOKUP(J1036,[1]Species!$A$2:$F$183,6,FALSE)</f>
        <v>4.1000000000000003E-3</v>
      </c>
      <c r="R1036">
        <f>VLOOKUP(J1036,[1]Species!$A$2:$G$174,7, FALSE)</f>
        <v>3.26</v>
      </c>
      <c r="S1036">
        <f t="shared" si="32"/>
        <v>268.03971476318304</v>
      </c>
      <c r="T1036">
        <f t="shared" si="33"/>
        <v>1.6666666666666666E-2</v>
      </c>
    </row>
    <row r="1037" spans="1:20" x14ac:dyDescent="0.2">
      <c r="A1037" s="7">
        <v>45155</v>
      </c>
      <c r="B1037">
        <v>2023</v>
      </c>
      <c r="C1037" s="2" t="s">
        <v>96</v>
      </c>
      <c r="D1037">
        <v>17</v>
      </c>
      <c r="E1037" t="s">
        <v>100</v>
      </c>
      <c r="F1037" t="s">
        <v>111</v>
      </c>
      <c r="G1037">
        <v>150</v>
      </c>
      <c r="H1037" t="s">
        <v>106</v>
      </c>
      <c r="I1037">
        <v>3</v>
      </c>
      <c r="J1037" s="3" t="s">
        <v>42</v>
      </c>
      <c r="K1037">
        <v>5</v>
      </c>
      <c r="L1037">
        <v>17</v>
      </c>
      <c r="M1037" s="3" t="str">
        <f>VLOOKUP(J1037,[1]Species!$A$2:$K$183,3,FALSE)</f>
        <v>Chromis_insolata</v>
      </c>
      <c r="N1037" t="str">
        <f>VLOOKUP(J1037,[1]Species!$A$2:$K$183,2,FALSE)</f>
        <v>damselfish</v>
      </c>
      <c r="O1037" t="str">
        <f>VLOOKUP(J1037,[1]Species!$A$2:$K$183,5,FALSE)</f>
        <v>Pomacentridae</v>
      </c>
      <c r="P1037" t="str">
        <f>VLOOKUP(J1037,[1]Species!$A$2:$D$183,4,FALSE)</f>
        <v>Planktivore</v>
      </c>
      <c r="Q1037">
        <f>VLOOKUP(J1037,[1]Species!$A$2:$F$183,6,FALSE)</f>
        <v>1.259E-2</v>
      </c>
      <c r="R1037">
        <f>VLOOKUP(J1037,[1]Species!$A$2:$G$174,7, FALSE)</f>
        <v>3.03</v>
      </c>
      <c r="S1037">
        <f t="shared" si="32"/>
        <v>28.077197998647264</v>
      </c>
      <c r="T1037">
        <f t="shared" si="33"/>
        <v>0.28333333333333333</v>
      </c>
    </row>
    <row r="1038" spans="1:20" x14ac:dyDescent="0.2">
      <c r="A1038" s="7">
        <v>45155</v>
      </c>
      <c r="B1038">
        <v>2023</v>
      </c>
      <c r="C1038" s="2" t="s">
        <v>96</v>
      </c>
      <c r="D1038">
        <v>17</v>
      </c>
      <c r="E1038" t="s">
        <v>100</v>
      </c>
      <c r="F1038" t="s">
        <v>111</v>
      </c>
      <c r="G1038">
        <v>150</v>
      </c>
      <c r="H1038" t="s">
        <v>106</v>
      </c>
      <c r="I1038">
        <v>3</v>
      </c>
      <c r="J1038" s="3" t="s">
        <v>42</v>
      </c>
      <c r="K1038">
        <v>10</v>
      </c>
      <c r="L1038">
        <v>6</v>
      </c>
      <c r="M1038" s="3" t="str">
        <f>VLOOKUP(J1038,[1]Species!$A$2:$K$183,3,FALSE)</f>
        <v>Chromis_insolata</v>
      </c>
      <c r="N1038" t="str">
        <f>VLOOKUP(J1038,[1]Species!$A$2:$K$183,2,FALSE)</f>
        <v>damselfish</v>
      </c>
      <c r="O1038" t="str">
        <f>VLOOKUP(J1038,[1]Species!$A$2:$K$183,5,FALSE)</f>
        <v>Pomacentridae</v>
      </c>
      <c r="P1038" t="str">
        <f>VLOOKUP(J1038,[1]Species!$A$2:$D$183,4,FALSE)</f>
        <v>Planktivore</v>
      </c>
      <c r="Q1038">
        <f>VLOOKUP(J1038,[1]Species!$A$2:$F$183,6,FALSE)</f>
        <v>1.259E-2</v>
      </c>
      <c r="R1038">
        <f>VLOOKUP(J1038,[1]Species!$A$2:$G$174,7, FALSE)</f>
        <v>3.03</v>
      </c>
      <c r="S1038">
        <f t="shared" si="32"/>
        <v>80.942568317648835</v>
      </c>
      <c r="T1038">
        <f t="shared" si="33"/>
        <v>0.1</v>
      </c>
    </row>
    <row r="1039" spans="1:20" x14ac:dyDescent="0.2">
      <c r="A1039" s="7">
        <v>45155</v>
      </c>
      <c r="B1039">
        <v>2023</v>
      </c>
      <c r="C1039" s="2" t="s">
        <v>96</v>
      </c>
      <c r="D1039">
        <v>17</v>
      </c>
      <c r="E1039" t="s">
        <v>100</v>
      </c>
      <c r="F1039" t="s">
        <v>111</v>
      </c>
      <c r="G1039">
        <v>150</v>
      </c>
      <c r="H1039" t="s">
        <v>106</v>
      </c>
      <c r="I1039">
        <v>3</v>
      </c>
      <c r="J1039" s="3" t="s">
        <v>21</v>
      </c>
      <c r="K1039">
        <v>5</v>
      </c>
      <c r="L1039">
        <v>20</v>
      </c>
      <c r="M1039" s="3" t="str">
        <f>VLOOKUP(J1039,[1]Species!$A$2:$K$183,3,FALSE)</f>
        <v>Stegastes_partitus</v>
      </c>
      <c r="N1039" t="str">
        <f>VLOOKUP(J1039,[1]Species!$A$2:$K$183,2,FALSE)</f>
        <v>damselfish</v>
      </c>
      <c r="O1039" t="str">
        <f>VLOOKUP(J1039,[1]Species!$A$2:$K$183,5,FALSE)</f>
        <v>Pomacentridae</v>
      </c>
      <c r="P1039" t="str">
        <f>VLOOKUP(J1039,[1]Species!$A$2:$D$183,4,FALSE)</f>
        <v>Omnivore</v>
      </c>
      <c r="Q1039">
        <f>VLOOKUP(J1039,[1]Species!$A$2:$F$183,6,FALSE)</f>
        <v>1.4789999999999999E-2</v>
      </c>
      <c r="R1039">
        <f>VLOOKUP(J1039,[1]Species!$A$2:$G$174,7, FALSE)</f>
        <v>3.01</v>
      </c>
      <c r="S1039">
        <f t="shared" si="32"/>
        <v>37.574904262109328</v>
      </c>
      <c r="T1039">
        <f t="shared" si="33"/>
        <v>0.33333333333333331</v>
      </c>
    </row>
    <row r="1040" spans="1:20" x14ac:dyDescent="0.2">
      <c r="A1040" s="7">
        <v>45155</v>
      </c>
      <c r="B1040">
        <v>2023</v>
      </c>
      <c r="C1040" s="2" t="s">
        <v>96</v>
      </c>
      <c r="D1040">
        <v>17</v>
      </c>
      <c r="E1040" t="s">
        <v>100</v>
      </c>
      <c r="F1040" t="s">
        <v>111</v>
      </c>
      <c r="G1040">
        <v>150</v>
      </c>
      <c r="H1040" t="s">
        <v>106</v>
      </c>
      <c r="I1040">
        <v>3</v>
      </c>
      <c r="J1040" s="3" t="s">
        <v>21</v>
      </c>
      <c r="K1040">
        <v>10</v>
      </c>
      <c r="L1040">
        <v>6</v>
      </c>
      <c r="M1040" s="3" t="str">
        <f>VLOOKUP(J1040,[1]Species!$A$2:$K$183,3,FALSE)</f>
        <v>Stegastes_partitus</v>
      </c>
      <c r="N1040" t="str">
        <f>VLOOKUP(J1040,[1]Species!$A$2:$K$183,2,FALSE)</f>
        <v>damselfish</v>
      </c>
      <c r="O1040" t="str">
        <f>VLOOKUP(J1040,[1]Species!$A$2:$K$183,5,FALSE)</f>
        <v>Pomacentridae</v>
      </c>
      <c r="P1040" t="str">
        <f>VLOOKUP(J1040,[1]Species!$A$2:$D$183,4,FALSE)</f>
        <v>Omnivore</v>
      </c>
      <c r="Q1040">
        <f>VLOOKUP(J1040,[1]Species!$A$2:$F$183,6,FALSE)</f>
        <v>1.4789999999999999E-2</v>
      </c>
      <c r="R1040">
        <f>VLOOKUP(J1040,[1]Species!$A$2:$G$174,7, FALSE)</f>
        <v>3.01</v>
      </c>
      <c r="S1040">
        <f t="shared" si="32"/>
        <v>90.807020134994161</v>
      </c>
      <c r="T1040">
        <f t="shared" si="33"/>
        <v>0.1</v>
      </c>
    </row>
    <row r="1041" spans="1:20" x14ac:dyDescent="0.2">
      <c r="A1041" s="7">
        <v>45155</v>
      </c>
      <c r="B1041">
        <v>2023</v>
      </c>
      <c r="C1041" s="2" t="s">
        <v>96</v>
      </c>
      <c r="D1041">
        <v>17</v>
      </c>
      <c r="E1041" t="s">
        <v>100</v>
      </c>
      <c r="F1041" t="s">
        <v>111</v>
      </c>
      <c r="G1041">
        <v>150</v>
      </c>
      <c r="H1041" t="s">
        <v>106</v>
      </c>
      <c r="I1041">
        <v>3</v>
      </c>
      <c r="J1041" s="3" t="s">
        <v>83</v>
      </c>
      <c r="K1041">
        <v>5</v>
      </c>
      <c r="L1041">
        <v>4</v>
      </c>
      <c r="M1041" s="3" t="str">
        <f>VLOOKUP(J1041,[1]Species!$A$2:$K$183,3,FALSE)</f>
        <v>Gramma_melacara</v>
      </c>
      <c r="N1041" t="str">
        <f>VLOOKUP(J1041,[1]Species!$A$2:$K$183,2,FALSE)</f>
        <v>basslet</v>
      </c>
      <c r="O1041" t="str">
        <f>VLOOKUP(J1041,[1]Species!$A$2:$K$183,5,FALSE)</f>
        <v>Grammatidae</v>
      </c>
      <c r="P1041" t="str">
        <f>VLOOKUP(J1041,[1]Species!$A$2:$D$183,4,FALSE)</f>
        <v>Omnivore</v>
      </c>
      <c r="Q1041">
        <f>VLOOKUP(J1041,[1]Species!$A$2:$F$183,6,FALSE)</f>
        <v>3.8899999999999998E-3</v>
      </c>
      <c r="R1041">
        <f>VLOOKUP(J1041,[1]Species!$A$2:$G$174,7, FALSE)</f>
        <v>3.12</v>
      </c>
      <c r="S1041">
        <f t="shared" si="32"/>
        <v>2.3593697459307652</v>
      </c>
      <c r="T1041">
        <f t="shared" si="33"/>
        <v>6.6666666666666666E-2</v>
      </c>
    </row>
    <row r="1042" spans="1:20" x14ac:dyDescent="0.2">
      <c r="A1042" s="7">
        <v>45155</v>
      </c>
      <c r="B1042">
        <v>2023</v>
      </c>
      <c r="C1042" s="2" t="s">
        <v>96</v>
      </c>
      <c r="D1042">
        <v>17</v>
      </c>
      <c r="E1042" t="s">
        <v>100</v>
      </c>
      <c r="F1042" t="s">
        <v>111</v>
      </c>
      <c r="G1042">
        <v>150</v>
      </c>
      <c r="H1042" t="s">
        <v>106</v>
      </c>
      <c r="I1042">
        <v>3</v>
      </c>
      <c r="J1042" s="3" t="s">
        <v>83</v>
      </c>
      <c r="K1042">
        <v>10</v>
      </c>
      <c r="L1042">
        <v>2</v>
      </c>
      <c r="M1042" s="3" t="str">
        <f>VLOOKUP(J1042,[1]Species!$A$2:$K$183,3,FALSE)</f>
        <v>Gramma_melacara</v>
      </c>
      <c r="N1042" t="str">
        <f>VLOOKUP(J1042,[1]Species!$A$2:$K$183,2,FALSE)</f>
        <v>basslet</v>
      </c>
      <c r="O1042" t="str">
        <f>VLOOKUP(J1042,[1]Species!$A$2:$K$183,5,FALSE)</f>
        <v>Grammatidae</v>
      </c>
      <c r="P1042" t="str">
        <f>VLOOKUP(J1042,[1]Species!$A$2:$D$183,4,FALSE)</f>
        <v>Omnivore</v>
      </c>
      <c r="Q1042">
        <f>VLOOKUP(J1042,[1]Species!$A$2:$F$183,6,FALSE)</f>
        <v>3.8899999999999998E-3</v>
      </c>
      <c r="R1042">
        <f>VLOOKUP(J1042,[1]Species!$A$2:$G$174,7, FALSE)</f>
        <v>3.12</v>
      </c>
      <c r="S1042">
        <f t="shared" si="32"/>
        <v>10.256037425968861</v>
      </c>
      <c r="T1042">
        <f t="shared" si="33"/>
        <v>3.3333333333333333E-2</v>
      </c>
    </row>
    <row r="1043" spans="1:20" x14ac:dyDescent="0.2">
      <c r="A1043" s="7">
        <v>45155</v>
      </c>
      <c r="B1043">
        <v>2023</v>
      </c>
      <c r="C1043" s="2" t="s">
        <v>96</v>
      </c>
      <c r="D1043">
        <v>17</v>
      </c>
      <c r="E1043" t="s">
        <v>100</v>
      </c>
      <c r="F1043" t="s">
        <v>111</v>
      </c>
      <c r="G1043">
        <v>150</v>
      </c>
      <c r="H1043" t="s">
        <v>106</v>
      </c>
      <c r="I1043">
        <v>3</v>
      </c>
      <c r="J1043" s="3" t="s">
        <v>34</v>
      </c>
      <c r="K1043">
        <v>10</v>
      </c>
      <c r="L1043">
        <v>5</v>
      </c>
      <c r="M1043" s="3" t="str">
        <f>VLOOKUP(J1043,[1]Species!$A$2:$K$183,3,FALSE)</f>
        <v>Halochoeres_garnoti</v>
      </c>
      <c r="N1043" t="str">
        <f>VLOOKUP(J1043,[1]Species!$A$2:$K$183,2,FALSE)</f>
        <v>wrasse</v>
      </c>
      <c r="O1043" t="str">
        <f>VLOOKUP(J1043,[1]Species!$A$2:$K$183,5,FALSE)</f>
        <v>Labridae</v>
      </c>
      <c r="P1043" t="str">
        <f>VLOOKUP(J1043,[1]Species!$A$2:$D$183,4,FALSE)</f>
        <v>Invertivore</v>
      </c>
      <c r="Q1043">
        <f>VLOOKUP(J1043,[1]Species!$A$2:$F$183,6,FALSE)</f>
        <v>0.01</v>
      </c>
      <c r="R1043">
        <f>VLOOKUP(J1043,[1]Species!$A$2:$G$174,7, FALSE)</f>
        <v>3.14</v>
      </c>
      <c r="S1043">
        <f t="shared" si="32"/>
        <v>69.019213230144317</v>
      </c>
      <c r="T1043">
        <f t="shared" si="33"/>
        <v>8.3333333333333329E-2</v>
      </c>
    </row>
    <row r="1044" spans="1:20" x14ac:dyDescent="0.2">
      <c r="A1044" s="7">
        <v>45155</v>
      </c>
      <c r="B1044">
        <v>2023</v>
      </c>
      <c r="C1044" s="2" t="s">
        <v>96</v>
      </c>
      <c r="D1044">
        <v>17</v>
      </c>
      <c r="E1044" t="s">
        <v>100</v>
      </c>
      <c r="F1044" t="s">
        <v>111</v>
      </c>
      <c r="G1044">
        <v>150</v>
      </c>
      <c r="H1044" t="s">
        <v>106</v>
      </c>
      <c r="I1044">
        <v>3</v>
      </c>
      <c r="J1044" s="3" t="s">
        <v>34</v>
      </c>
      <c r="K1044">
        <v>20</v>
      </c>
      <c r="L1044">
        <v>2</v>
      </c>
      <c r="M1044" s="3" t="str">
        <f>VLOOKUP(J1044,[1]Species!$A$2:$K$183,3,FALSE)</f>
        <v>Halochoeres_garnoti</v>
      </c>
      <c r="N1044" t="str">
        <f>VLOOKUP(J1044,[1]Species!$A$2:$K$183,2,FALSE)</f>
        <v>wrasse</v>
      </c>
      <c r="O1044" t="str">
        <f>VLOOKUP(J1044,[1]Species!$A$2:$K$183,5,FALSE)</f>
        <v>Labridae</v>
      </c>
      <c r="P1044" t="str">
        <f>VLOOKUP(J1044,[1]Species!$A$2:$D$183,4,FALSE)</f>
        <v>Invertivore</v>
      </c>
      <c r="Q1044">
        <f>VLOOKUP(J1044,[1]Species!$A$2:$F$183,6,FALSE)</f>
        <v>0.01</v>
      </c>
      <c r="R1044">
        <f>VLOOKUP(J1044,[1]Species!$A$2:$G$174,7, FALSE)</f>
        <v>3.14</v>
      </c>
      <c r="S1044">
        <f t="shared" si="32"/>
        <v>243.36839728663887</v>
      </c>
      <c r="T1044">
        <f t="shared" si="33"/>
        <v>3.3333333333333333E-2</v>
      </c>
    </row>
    <row r="1045" spans="1:20" x14ac:dyDescent="0.2">
      <c r="A1045" s="7">
        <v>45155</v>
      </c>
      <c r="B1045">
        <v>2023</v>
      </c>
      <c r="C1045" s="2" t="s">
        <v>96</v>
      </c>
      <c r="D1045">
        <v>17</v>
      </c>
      <c r="E1045" t="s">
        <v>100</v>
      </c>
      <c r="F1045" t="s">
        <v>111</v>
      </c>
      <c r="G1045">
        <v>150</v>
      </c>
      <c r="H1045" t="s">
        <v>106</v>
      </c>
      <c r="I1045">
        <v>3</v>
      </c>
      <c r="J1045" s="3" t="s">
        <v>25</v>
      </c>
      <c r="K1045">
        <v>5</v>
      </c>
      <c r="L1045">
        <v>8</v>
      </c>
      <c r="M1045" s="3" t="str">
        <f>VLOOKUP(J1045,[1]Species!$A$2:$K$183,3,FALSE)</f>
        <v>Chromis_cyanea</v>
      </c>
      <c r="N1045" t="str">
        <f>VLOOKUP(J1045,[1]Species!$A$2:$K$183,2,FALSE)</f>
        <v>chromis</v>
      </c>
      <c r="O1045" t="str">
        <f>VLOOKUP(J1045,[1]Species!$A$2:$K$183,5,FALSE)</f>
        <v>Pomacentridae</v>
      </c>
      <c r="P1045" t="str">
        <f>VLOOKUP(J1045,[1]Species!$A$2:$D$183,4,FALSE)</f>
        <v>Planktivore</v>
      </c>
      <c r="Q1045">
        <f>VLOOKUP(J1045,[1]Species!$A$2:$F$183,6,FALSE)</f>
        <v>1.4789999999999999E-2</v>
      </c>
      <c r="R1045">
        <f>VLOOKUP(J1045,[1]Species!$A$2:$G$174,7, FALSE)</f>
        <v>2.99</v>
      </c>
      <c r="S1045">
        <f t="shared" si="32"/>
        <v>14.553869417345537</v>
      </c>
      <c r="T1045">
        <f t="shared" si="33"/>
        <v>0.13333333333333333</v>
      </c>
    </row>
    <row r="1046" spans="1:20" x14ac:dyDescent="0.2">
      <c r="A1046" s="7">
        <v>45155</v>
      </c>
      <c r="B1046">
        <v>2023</v>
      </c>
      <c r="C1046" s="2" t="s">
        <v>96</v>
      </c>
      <c r="D1046">
        <v>17</v>
      </c>
      <c r="E1046" t="s">
        <v>100</v>
      </c>
      <c r="F1046" t="s">
        <v>111</v>
      </c>
      <c r="G1046">
        <v>150</v>
      </c>
      <c r="H1046" t="s">
        <v>106</v>
      </c>
      <c r="I1046">
        <v>3</v>
      </c>
      <c r="J1046" s="3" t="s">
        <v>25</v>
      </c>
      <c r="K1046">
        <v>10</v>
      </c>
      <c r="L1046">
        <v>10</v>
      </c>
      <c r="M1046" s="3" t="str">
        <f>VLOOKUP(J1046,[1]Species!$A$2:$K$183,3,FALSE)</f>
        <v>Chromis_cyanea</v>
      </c>
      <c r="N1046" t="str">
        <f>VLOOKUP(J1046,[1]Species!$A$2:$K$183,2,FALSE)</f>
        <v>chromis</v>
      </c>
      <c r="O1046" t="str">
        <f>VLOOKUP(J1046,[1]Species!$A$2:$K$183,5,FALSE)</f>
        <v>Pomacentridae</v>
      </c>
      <c r="P1046" t="str">
        <f>VLOOKUP(J1046,[1]Species!$A$2:$D$183,4,FALSE)</f>
        <v>Planktivore</v>
      </c>
      <c r="Q1046">
        <f>VLOOKUP(J1046,[1]Species!$A$2:$F$183,6,FALSE)</f>
        <v>1.4789999999999999E-2</v>
      </c>
      <c r="R1046">
        <f>VLOOKUP(J1046,[1]Species!$A$2:$G$174,7, FALSE)</f>
        <v>2.99</v>
      </c>
      <c r="S1046">
        <f t="shared" si="32"/>
        <v>144.53338497936448</v>
      </c>
      <c r="T1046">
        <f t="shared" si="33"/>
        <v>0.16666666666666666</v>
      </c>
    </row>
    <row r="1047" spans="1:20" x14ac:dyDescent="0.2">
      <c r="A1047" s="7">
        <v>45155</v>
      </c>
      <c r="B1047">
        <v>2023</v>
      </c>
      <c r="C1047" s="2" t="s">
        <v>96</v>
      </c>
      <c r="D1047">
        <v>17</v>
      </c>
      <c r="E1047" t="s">
        <v>100</v>
      </c>
      <c r="F1047" t="s">
        <v>111</v>
      </c>
      <c r="G1047">
        <v>150</v>
      </c>
      <c r="H1047" t="s">
        <v>106</v>
      </c>
      <c r="I1047">
        <v>3</v>
      </c>
      <c r="J1047" s="3" t="s">
        <v>25</v>
      </c>
      <c r="K1047">
        <v>20</v>
      </c>
      <c r="L1047">
        <v>1</v>
      </c>
      <c r="M1047" s="3" t="str">
        <f>VLOOKUP(J1047,[1]Species!$A$2:$K$183,3,FALSE)</f>
        <v>Chromis_cyanea</v>
      </c>
      <c r="N1047" t="str">
        <f>VLOOKUP(J1047,[1]Species!$A$2:$K$183,2,FALSE)</f>
        <v>chromis</v>
      </c>
      <c r="O1047" t="str">
        <f>VLOOKUP(J1047,[1]Species!$A$2:$K$183,5,FALSE)</f>
        <v>Pomacentridae</v>
      </c>
      <c r="P1047" t="str">
        <f>VLOOKUP(J1047,[1]Species!$A$2:$D$183,4,FALSE)</f>
        <v>Planktivore</v>
      </c>
      <c r="Q1047">
        <f>VLOOKUP(J1047,[1]Species!$A$2:$F$183,6,FALSE)</f>
        <v>1.4789999999999999E-2</v>
      </c>
      <c r="R1047">
        <f>VLOOKUP(J1047,[1]Species!$A$2:$G$174,7, FALSE)</f>
        <v>2.99</v>
      </c>
      <c r="S1047">
        <f t="shared" si="32"/>
        <v>114.82801597049512</v>
      </c>
      <c r="T1047">
        <f t="shared" si="33"/>
        <v>1.6666666666666666E-2</v>
      </c>
    </row>
    <row r="1048" spans="1:20" x14ac:dyDescent="0.2">
      <c r="A1048" s="7">
        <v>45155</v>
      </c>
      <c r="B1048">
        <v>2023</v>
      </c>
      <c r="C1048" s="2" t="s">
        <v>96</v>
      </c>
      <c r="D1048">
        <v>17</v>
      </c>
      <c r="E1048" t="s">
        <v>100</v>
      </c>
      <c r="F1048" t="s">
        <v>111</v>
      </c>
      <c r="G1048">
        <v>150</v>
      </c>
      <c r="H1048" t="s">
        <v>106</v>
      </c>
      <c r="I1048">
        <v>3</v>
      </c>
      <c r="J1048" s="3" t="s">
        <v>37</v>
      </c>
      <c r="K1048">
        <v>20</v>
      </c>
      <c r="L1048">
        <v>3</v>
      </c>
      <c r="M1048" s="3" t="str">
        <f>VLOOKUP(J1048,[1]Species!$A$2:$K$183,3,FALSE)</f>
        <v>Melichthys_niger</v>
      </c>
      <c r="N1048" t="str">
        <f>VLOOKUP(J1048,[1]Species!$A$2:$K$183,2,FALSE)</f>
        <v>triggerfish</v>
      </c>
      <c r="O1048" t="str">
        <f>VLOOKUP(J1048,[1]Species!$A$2:$K$183,5,FALSE)</f>
        <v>Balistidae</v>
      </c>
      <c r="P1048" t="str">
        <f>VLOOKUP(J1048,[1]Species!$A$2:$D$183,4,FALSE)</f>
        <v>Planktivore</v>
      </c>
      <c r="Q1048">
        <f>VLOOKUP(J1048,[1]Species!$A$2:$F$183,6,FALSE)</f>
        <v>2.5700000000000001E-2</v>
      </c>
      <c r="R1048">
        <f>VLOOKUP(J1048,[1]Species!$A$2:$G$174,7, FALSE)</f>
        <v>2.94</v>
      </c>
      <c r="S1048">
        <f t="shared" si="32"/>
        <v>515.32660588435806</v>
      </c>
      <c r="T1048">
        <f t="shared" si="33"/>
        <v>0.05</v>
      </c>
    </row>
    <row r="1049" spans="1:20" x14ac:dyDescent="0.2">
      <c r="A1049" s="7">
        <v>45155</v>
      </c>
      <c r="B1049">
        <v>2023</v>
      </c>
      <c r="C1049" s="2" t="s">
        <v>96</v>
      </c>
      <c r="D1049">
        <v>17</v>
      </c>
      <c r="E1049" t="s">
        <v>100</v>
      </c>
      <c r="F1049" t="s">
        <v>111</v>
      </c>
      <c r="G1049">
        <v>150</v>
      </c>
      <c r="H1049" t="s">
        <v>106</v>
      </c>
      <c r="I1049">
        <v>3</v>
      </c>
      <c r="J1049" s="3" t="s">
        <v>31</v>
      </c>
      <c r="K1049">
        <v>20</v>
      </c>
      <c r="L1049">
        <v>1</v>
      </c>
      <c r="M1049" s="3" t="str">
        <f>VLOOKUP(J1049,[1]Species!$A$2:$K$183,3,FALSE)</f>
        <v>Acanthurus_tractus</v>
      </c>
      <c r="N1049" t="str">
        <f>VLOOKUP(J1049,[1]Species!$A$2:$K$183,2,FALSE)</f>
        <v>surgeonfish</v>
      </c>
      <c r="O1049" t="str">
        <f>VLOOKUP(J1049,[1]Species!$A$2:$K$183,5,FALSE)</f>
        <v>Acanthuridae</v>
      </c>
      <c r="P1049" t="str">
        <f>VLOOKUP(J1049,[1]Species!$A$2:$D$183,4,FALSE)</f>
        <v>Herbivore</v>
      </c>
      <c r="Q1049">
        <f>VLOOKUP(J1049,[1]Species!$A$2:$F$183,6,FALSE)</f>
        <v>2.5700000000000001E-2</v>
      </c>
      <c r="R1049">
        <f>VLOOKUP(J1049,[1]Species!$A$2:$G$174,7, FALSE)</f>
        <v>2.9</v>
      </c>
      <c r="S1049">
        <f t="shared" si="32"/>
        <v>152.37724273638847</v>
      </c>
      <c r="T1049">
        <f t="shared" si="33"/>
        <v>1.6666666666666666E-2</v>
      </c>
    </row>
    <row r="1050" spans="1:20" x14ac:dyDescent="0.2">
      <c r="A1050" s="7">
        <v>45155</v>
      </c>
      <c r="B1050">
        <v>2023</v>
      </c>
      <c r="C1050" s="2" t="s">
        <v>96</v>
      </c>
      <c r="D1050">
        <v>17</v>
      </c>
      <c r="E1050" t="s">
        <v>100</v>
      </c>
      <c r="F1050" t="s">
        <v>111</v>
      </c>
      <c r="G1050">
        <v>150</v>
      </c>
      <c r="H1050" t="s">
        <v>106</v>
      </c>
      <c r="I1050">
        <v>3</v>
      </c>
      <c r="J1050" s="3" t="s">
        <v>23</v>
      </c>
      <c r="K1050">
        <v>20</v>
      </c>
      <c r="L1050">
        <v>1</v>
      </c>
      <c r="M1050" s="3" t="str">
        <f>VLOOKUP(J1050,[1]Species!$A$2:$K$183,3,FALSE)</f>
        <v>Serranus_tigrinus</v>
      </c>
      <c r="N1050" t="str">
        <f>VLOOKUP(J1050,[1]Species!$A$2:$K$183,2,FALSE)</f>
        <v>grouper</v>
      </c>
      <c r="O1050" t="str">
        <f>VLOOKUP(J1050,[1]Species!$A$2:$K$183,5,FALSE)</f>
        <v>Serranidae</v>
      </c>
      <c r="P1050" t="str">
        <f>VLOOKUP(J1050,[1]Species!$A$2:$D$183,4,FALSE)</f>
        <v>Invertivore</v>
      </c>
      <c r="Q1050">
        <f>VLOOKUP(J1050,[1]Species!$A$2:$F$183,6,FALSE)</f>
        <v>1.023E-2</v>
      </c>
      <c r="R1050">
        <f>VLOOKUP(J1050,[1]Species!$A$2:$G$174,7, FALSE)</f>
        <v>3.04</v>
      </c>
      <c r="S1050">
        <f t="shared" si="32"/>
        <v>92.258591611647134</v>
      </c>
      <c r="T1050">
        <f t="shared" si="33"/>
        <v>1.6666666666666666E-2</v>
      </c>
    </row>
    <row r="1051" spans="1:20" x14ac:dyDescent="0.2">
      <c r="A1051" s="7">
        <v>45155</v>
      </c>
      <c r="B1051">
        <v>2023</v>
      </c>
      <c r="C1051" s="2" t="s">
        <v>96</v>
      </c>
      <c r="D1051">
        <v>17</v>
      </c>
      <c r="E1051" t="s">
        <v>100</v>
      </c>
      <c r="F1051" t="s">
        <v>111</v>
      </c>
      <c r="G1051">
        <v>150</v>
      </c>
      <c r="H1051" t="s">
        <v>106</v>
      </c>
      <c r="I1051">
        <v>3</v>
      </c>
      <c r="J1051" s="3" t="s">
        <v>63</v>
      </c>
      <c r="K1051">
        <v>20</v>
      </c>
      <c r="L1051">
        <v>1</v>
      </c>
      <c r="M1051" s="3" t="str">
        <f>VLOOKUP(J1051,[1]Species!$A$2:$K$183,3,FALSE)</f>
        <v>Cephalopholis_cruentata</v>
      </c>
      <c r="N1051" t="str">
        <f>VLOOKUP(J1051,[1]Species!$A$2:$K$183,2,FALSE)</f>
        <v>grouper</v>
      </c>
      <c r="O1051" t="str">
        <f>VLOOKUP(J1051,[1]Species!$A$2:$K$183,5,FALSE)</f>
        <v>Serranidae</v>
      </c>
      <c r="P1051" t="str">
        <f>VLOOKUP(J1051,[1]Species!$A$2:$D$183,4,FALSE)</f>
        <v>Macrocarnivore</v>
      </c>
      <c r="Q1051">
        <f>VLOOKUP(J1051,[1]Species!$A$2:$F$183,6,FALSE)</f>
        <v>1.0999999999999999E-2</v>
      </c>
      <c r="R1051">
        <f>VLOOKUP(J1051,[1]Species!$A$2:$G$174,7, FALSE)</f>
        <v>3.11</v>
      </c>
      <c r="S1051">
        <f t="shared" si="32"/>
        <v>122.34774568292309</v>
      </c>
      <c r="T1051">
        <f t="shared" si="33"/>
        <v>1.6666666666666666E-2</v>
      </c>
    </row>
    <row r="1052" spans="1:20" x14ac:dyDescent="0.2">
      <c r="A1052" s="7">
        <v>45155</v>
      </c>
      <c r="B1052">
        <v>2023</v>
      </c>
      <c r="C1052" s="2" t="s">
        <v>96</v>
      </c>
      <c r="D1052">
        <v>17</v>
      </c>
      <c r="E1052" t="s">
        <v>100</v>
      </c>
      <c r="F1052" t="s">
        <v>111</v>
      </c>
      <c r="G1052">
        <v>150</v>
      </c>
      <c r="H1052" t="s">
        <v>106</v>
      </c>
      <c r="I1052">
        <v>3</v>
      </c>
      <c r="J1052" s="3" t="s">
        <v>58</v>
      </c>
      <c r="K1052">
        <v>40</v>
      </c>
      <c r="L1052">
        <v>2</v>
      </c>
      <c r="M1052" s="3" t="str">
        <f>VLOOKUP(J1052,[1]Species!$A$2:$K$183,3,FALSE)</f>
        <v>Lutjanus_apodus</v>
      </c>
      <c r="N1052" t="str">
        <f>VLOOKUP(J1052,[1]Species!$A$2:$K$183,2,FALSE)</f>
        <v>snapper</v>
      </c>
      <c r="O1052" t="str">
        <f>VLOOKUP(J1052,[1]Species!$A$2:$K$183,5,FALSE)</f>
        <v>Lutjanidae</v>
      </c>
      <c r="P1052" t="str">
        <f>VLOOKUP(J1052,[1]Species!$A$2:$D$183,4,FALSE)</f>
        <v>Macrocarnivore</v>
      </c>
      <c r="Q1052">
        <f>VLOOKUP(J1052,[1]Species!$A$2:$F$183,6,FALSE)</f>
        <v>1.8200000000000001E-2</v>
      </c>
      <c r="R1052">
        <f>VLOOKUP(J1052,[1]Species!$A$2:$G$174,7, FALSE)</f>
        <v>3</v>
      </c>
      <c r="S1052">
        <f t="shared" si="32"/>
        <v>2329.6</v>
      </c>
      <c r="T1052">
        <f t="shared" si="33"/>
        <v>3.3333333333333333E-2</v>
      </c>
    </row>
    <row r="1053" spans="1:20" x14ac:dyDescent="0.2">
      <c r="A1053" s="7">
        <v>45155</v>
      </c>
      <c r="B1053">
        <v>2023</v>
      </c>
      <c r="C1053" s="2" t="s">
        <v>96</v>
      </c>
      <c r="D1053">
        <v>17</v>
      </c>
      <c r="E1053" t="s">
        <v>100</v>
      </c>
      <c r="F1053" t="s">
        <v>111</v>
      </c>
      <c r="G1053">
        <v>150</v>
      </c>
      <c r="H1053" t="s">
        <v>106</v>
      </c>
      <c r="I1053">
        <v>3</v>
      </c>
      <c r="J1053" s="3" t="s">
        <v>32</v>
      </c>
      <c r="K1053">
        <v>20</v>
      </c>
      <c r="L1053">
        <v>1</v>
      </c>
      <c r="M1053" s="3" t="str">
        <f>VLOOKUP(J1053,[1]Species!$A$2:$K$183,3,FALSE)</f>
        <v>Sparisoma_aurofrenatum</v>
      </c>
      <c r="N1053" t="str">
        <f>VLOOKUP(J1053,[1]Species!$A$2:$K$183,2,FALSE)</f>
        <v>parrotfish</v>
      </c>
      <c r="O1053" t="str">
        <f>VLOOKUP(J1053,[1]Species!$A$2:$K$183,5,FALSE)</f>
        <v>Scaridae</v>
      </c>
      <c r="P1053" t="str">
        <f>VLOOKUP(J1053,[1]Species!$A$2:$D$183,4,FALSE)</f>
        <v>Herbivore</v>
      </c>
      <c r="Q1053">
        <f>VLOOKUP(J1053,[1]Species!$A$2:$F$183,6,FALSE)</f>
        <v>1.17E-2</v>
      </c>
      <c r="R1053">
        <f>VLOOKUP(J1053,[1]Species!$A$2:$G$174,7, FALSE)</f>
        <v>3.15</v>
      </c>
      <c r="S1053">
        <f t="shared" si="32"/>
        <v>146.70007912526424</v>
      </c>
      <c r="T1053">
        <f t="shared" si="33"/>
        <v>1.6666666666666666E-2</v>
      </c>
    </row>
    <row r="1054" spans="1:20" x14ac:dyDescent="0.2">
      <c r="A1054" s="7">
        <v>45155</v>
      </c>
      <c r="B1054">
        <v>2023</v>
      </c>
      <c r="C1054" s="2" t="s">
        <v>96</v>
      </c>
      <c r="D1054">
        <v>17</v>
      </c>
      <c r="E1054" t="s">
        <v>102</v>
      </c>
      <c r="F1054" t="s">
        <v>111</v>
      </c>
      <c r="G1054">
        <v>150</v>
      </c>
      <c r="H1054" t="s">
        <v>106</v>
      </c>
      <c r="I1054">
        <v>3</v>
      </c>
      <c r="J1054" s="3" t="s">
        <v>25</v>
      </c>
      <c r="K1054">
        <v>5</v>
      </c>
      <c r="L1054">
        <v>15</v>
      </c>
      <c r="M1054" s="3" t="str">
        <f>VLOOKUP(J1054,[1]Species!$A$2:$K$183,3,FALSE)</f>
        <v>Chromis_cyanea</v>
      </c>
      <c r="N1054" t="str">
        <f>VLOOKUP(J1054,[1]Species!$A$2:$K$183,2,FALSE)</f>
        <v>chromis</v>
      </c>
      <c r="O1054" t="str">
        <f>VLOOKUP(J1054,[1]Species!$A$2:$K$183,5,FALSE)</f>
        <v>Pomacentridae</v>
      </c>
      <c r="P1054" t="str">
        <f>VLOOKUP(J1054,[1]Species!$A$2:$D$183,4,FALSE)</f>
        <v>Planktivore</v>
      </c>
      <c r="Q1054">
        <f>VLOOKUP(J1054,[1]Species!$A$2:$F$183,6,FALSE)</f>
        <v>1.4789999999999999E-2</v>
      </c>
      <c r="R1054">
        <f>VLOOKUP(J1054,[1]Species!$A$2:$G$174,7, FALSE)</f>
        <v>2.99</v>
      </c>
      <c r="S1054">
        <f t="shared" si="32"/>
        <v>27.288505157522881</v>
      </c>
      <c r="T1054">
        <f t="shared" si="33"/>
        <v>0.25</v>
      </c>
    </row>
    <row r="1055" spans="1:20" x14ac:dyDescent="0.2">
      <c r="A1055" s="7">
        <v>45155</v>
      </c>
      <c r="B1055">
        <v>2023</v>
      </c>
      <c r="C1055" s="2" t="s">
        <v>96</v>
      </c>
      <c r="D1055">
        <v>17</v>
      </c>
      <c r="E1055" t="s">
        <v>102</v>
      </c>
      <c r="F1055" t="s">
        <v>111</v>
      </c>
      <c r="G1055">
        <v>150</v>
      </c>
      <c r="H1055" t="s">
        <v>106</v>
      </c>
      <c r="I1055">
        <v>3</v>
      </c>
      <c r="J1055" s="3" t="s">
        <v>25</v>
      </c>
      <c r="K1055">
        <v>10</v>
      </c>
      <c r="L1055">
        <v>6</v>
      </c>
      <c r="M1055" s="3" t="str">
        <f>VLOOKUP(J1055,[1]Species!$A$2:$K$183,3,FALSE)</f>
        <v>Chromis_cyanea</v>
      </c>
      <c r="N1055" t="str">
        <f>VLOOKUP(J1055,[1]Species!$A$2:$K$183,2,FALSE)</f>
        <v>chromis</v>
      </c>
      <c r="O1055" t="str">
        <f>VLOOKUP(J1055,[1]Species!$A$2:$K$183,5,FALSE)</f>
        <v>Pomacentridae</v>
      </c>
      <c r="P1055" t="str">
        <f>VLOOKUP(J1055,[1]Species!$A$2:$D$183,4,FALSE)</f>
        <v>Planktivore</v>
      </c>
      <c r="Q1055">
        <f>VLOOKUP(J1055,[1]Species!$A$2:$F$183,6,FALSE)</f>
        <v>1.4789999999999999E-2</v>
      </c>
      <c r="R1055">
        <f>VLOOKUP(J1055,[1]Species!$A$2:$G$174,7, FALSE)</f>
        <v>2.99</v>
      </c>
      <c r="S1055">
        <f t="shared" si="32"/>
        <v>86.720030987618699</v>
      </c>
      <c r="T1055">
        <f t="shared" si="33"/>
        <v>0.1</v>
      </c>
    </row>
    <row r="1056" spans="1:20" x14ac:dyDescent="0.2">
      <c r="A1056" s="7">
        <v>45155</v>
      </c>
      <c r="B1056">
        <v>2023</v>
      </c>
      <c r="C1056" s="2" t="s">
        <v>96</v>
      </c>
      <c r="D1056">
        <v>17</v>
      </c>
      <c r="E1056" t="s">
        <v>102</v>
      </c>
      <c r="F1056" t="s">
        <v>111</v>
      </c>
      <c r="G1056">
        <v>150</v>
      </c>
      <c r="H1056" t="s">
        <v>106</v>
      </c>
      <c r="I1056">
        <v>3</v>
      </c>
      <c r="J1056" s="3" t="s">
        <v>21</v>
      </c>
      <c r="K1056">
        <v>5</v>
      </c>
      <c r="L1056">
        <v>6</v>
      </c>
      <c r="M1056" s="3" t="str">
        <f>VLOOKUP(J1056,[1]Species!$A$2:$K$183,3,FALSE)</f>
        <v>Stegastes_partitus</v>
      </c>
      <c r="N1056" t="str">
        <f>VLOOKUP(J1056,[1]Species!$A$2:$K$183,2,FALSE)</f>
        <v>damselfish</v>
      </c>
      <c r="O1056" t="str">
        <f>VLOOKUP(J1056,[1]Species!$A$2:$K$183,5,FALSE)</f>
        <v>Pomacentridae</v>
      </c>
      <c r="P1056" t="str">
        <f>VLOOKUP(J1056,[1]Species!$A$2:$D$183,4,FALSE)</f>
        <v>Omnivore</v>
      </c>
      <c r="Q1056">
        <f>VLOOKUP(J1056,[1]Species!$A$2:$F$183,6,FALSE)</f>
        <v>1.4789999999999999E-2</v>
      </c>
      <c r="R1056">
        <f>VLOOKUP(J1056,[1]Species!$A$2:$G$174,7, FALSE)</f>
        <v>3.01</v>
      </c>
      <c r="S1056">
        <f t="shared" si="32"/>
        <v>11.2724712786328</v>
      </c>
      <c r="T1056">
        <f t="shared" si="33"/>
        <v>0.1</v>
      </c>
    </row>
    <row r="1057" spans="1:20" x14ac:dyDescent="0.2">
      <c r="A1057" s="7">
        <v>45155</v>
      </c>
      <c r="B1057">
        <v>2023</v>
      </c>
      <c r="C1057" s="2" t="s">
        <v>96</v>
      </c>
      <c r="D1057">
        <v>17</v>
      </c>
      <c r="E1057" t="s">
        <v>102</v>
      </c>
      <c r="F1057" t="s">
        <v>111</v>
      </c>
      <c r="G1057">
        <v>150</v>
      </c>
      <c r="H1057" t="s">
        <v>106</v>
      </c>
      <c r="I1057">
        <v>3</v>
      </c>
      <c r="J1057" s="3" t="s">
        <v>21</v>
      </c>
      <c r="K1057">
        <v>10</v>
      </c>
      <c r="L1057">
        <v>2</v>
      </c>
      <c r="M1057" s="3" t="str">
        <f>VLOOKUP(J1057,[1]Species!$A$2:$K$183,3,FALSE)</f>
        <v>Stegastes_partitus</v>
      </c>
      <c r="N1057" t="str">
        <f>VLOOKUP(J1057,[1]Species!$A$2:$K$183,2,FALSE)</f>
        <v>damselfish</v>
      </c>
      <c r="O1057" t="str">
        <f>VLOOKUP(J1057,[1]Species!$A$2:$K$183,5,FALSE)</f>
        <v>Pomacentridae</v>
      </c>
      <c r="P1057" t="str">
        <f>VLOOKUP(J1057,[1]Species!$A$2:$D$183,4,FALSE)</f>
        <v>Omnivore</v>
      </c>
      <c r="Q1057">
        <f>VLOOKUP(J1057,[1]Species!$A$2:$F$183,6,FALSE)</f>
        <v>1.4789999999999999E-2</v>
      </c>
      <c r="R1057">
        <f>VLOOKUP(J1057,[1]Species!$A$2:$G$174,7, FALSE)</f>
        <v>3.01</v>
      </c>
      <c r="S1057">
        <f t="shared" si="32"/>
        <v>30.269006711664723</v>
      </c>
      <c r="T1057">
        <f t="shared" si="33"/>
        <v>3.3333333333333333E-2</v>
      </c>
    </row>
    <row r="1058" spans="1:20" x14ac:dyDescent="0.2">
      <c r="A1058" s="7">
        <v>45155</v>
      </c>
      <c r="B1058">
        <v>2023</v>
      </c>
      <c r="C1058" s="2" t="s">
        <v>96</v>
      </c>
      <c r="D1058">
        <v>17</v>
      </c>
      <c r="E1058" t="s">
        <v>102</v>
      </c>
      <c r="F1058" t="s">
        <v>111</v>
      </c>
      <c r="G1058">
        <v>150</v>
      </c>
      <c r="H1058" t="s">
        <v>106</v>
      </c>
      <c r="I1058">
        <v>3</v>
      </c>
      <c r="J1058" s="3" t="s">
        <v>30</v>
      </c>
      <c r="K1058">
        <v>20</v>
      </c>
      <c r="L1058">
        <v>1</v>
      </c>
      <c r="M1058" s="3" t="str">
        <f>VLOOKUP(J1058,[1]Species!$A$2:$K$183,3,FALSE)</f>
        <v>Acanthurus_coeruleus</v>
      </c>
      <c r="N1058" t="str">
        <f>VLOOKUP(J1058,[1]Species!$A$2:$K$183,2,FALSE)</f>
        <v>surgeonfish</v>
      </c>
      <c r="O1058" t="str">
        <f>VLOOKUP(J1058,[1]Species!$A$2:$K$183,5,FALSE)</f>
        <v>Acanthuridae</v>
      </c>
      <c r="P1058" t="str">
        <f>VLOOKUP(J1058,[1]Species!$A$2:$D$183,4,FALSE)</f>
        <v>Omnivore</v>
      </c>
      <c r="Q1058">
        <f>VLOOKUP(J1058,[1]Species!$A$2:$F$183,6,FALSE)</f>
        <v>3.2399999999999998E-2</v>
      </c>
      <c r="R1058">
        <f>VLOOKUP(J1058,[1]Species!$A$2:$G$174,7, FALSE)</f>
        <v>2.95</v>
      </c>
      <c r="S1058">
        <f t="shared" si="32"/>
        <v>223.14311809878566</v>
      </c>
      <c r="T1058">
        <f t="shared" si="33"/>
        <v>1.6666666666666666E-2</v>
      </c>
    </row>
    <row r="1059" spans="1:20" x14ac:dyDescent="0.2">
      <c r="A1059" s="7">
        <v>45155</v>
      </c>
      <c r="B1059">
        <v>2023</v>
      </c>
      <c r="C1059" s="2" t="s">
        <v>96</v>
      </c>
      <c r="D1059">
        <v>17</v>
      </c>
      <c r="E1059" t="s">
        <v>102</v>
      </c>
      <c r="F1059" t="s">
        <v>111</v>
      </c>
      <c r="G1059">
        <v>150</v>
      </c>
      <c r="H1059" t="s">
        <v>106</v>
      </c>
      <c r="I1059">
        <v>3</v>
      </c>
      <c r="J1059" s="3" t="s">
        <v>42</v>
      </c>
      <c r="K1059">
        <v>5</v>
      </c>
      <c r="L1059">
        <v>17</v>
      </c>
      <c r="M1059" s="3" t="str">
        <f>VLOOKUP(J1059,[1]Species!$A$2:$K$183,3,FALSE)</f>
        <v>Chromis_insolata</v>
      </c>
      <c r="N1059" t="str">
        <f>VLOOKUP(J1059,[1]Species!$A$2:$K$183,2,FALSE)</f>
        <v>damselfish</v>
      </c>
      <c r="O1059" t="str">
        <f>VLOOKUP(J1059,[1]Species!$A$2:$K$183,5,FALSE)</f>
        <v>Pomacentridae</v>
      </c>
      <c r="P1059" t="str">
        <f>VLOOKUP(J1059,[1]Species!$A$2:$D$183,4,FALSE)</f>
        <v>Planktivore</v>
      </c>
      <c r="Q1059">
        <f>VLOOKUP(J1059,[1]Species!$A$2:$F$183,6,FALSE)</f>
        <v>1.259E-2</v>
      </c>
      <c r="R1059">
        <f>VLOOKUP(J1059,[1]Species!$A$2:$G$174,7, FALSE)</f>
        <v>3.03</v>
      </c>
      <c r="S1059">
        <f t="shared" si="32"/>
        <v>28.077197998647264</v>
      </c>
      <c r="T1059">
        <f t="shared" si="33"/>
        <v>0.28333333333333333</v>
      </c>
    </row>
    <row r="1060" spans="1:20" ht="17" x14ac:dyDescent="0.2">
      <c r="A1060" s="7">
        <v>45155</v>
      </c>
      <c r="B1060">
        <v>2023</v>
      </c>
      <c r="C1060" s="2" t="s">
        <v>96</v>
      </c>
      <c r="D1060">
        <v>17</v>
      </c>
      <c r="E1060" t="s">
        <v>102</v>
      </c>
      <c r="F1060" t="s">
        <v>111</v>
      </c>
      <c r="G1060">
        <v>150</v>
      </c>
      <c r="H1060" t="s">
        <v>106</v>
      </c>
      <c r="I1060">
        <v>3</v>
      </c>
      <c r="J1060" s="6" t="s">
        <v>42</v>
      </c>
      <c r="K1060">
        <v>10</v>
      </c>
      <c r="L1060">
        <v>3</v>
      </c>
      <c r="M1060" s="3" t="str">
        <f>VLOOKUP(J1060,[1]Species!$A$2:$K$183,3,FALSE)</f>
        <v>Chromis_insolata</v>
      </c>
      <c r="N1060" t="str">
        <f>VLOOKUP(J1060,[1]Species!$A$2:$K$183,2,FALSE)</f>
        <v>damselfish</v>
      </c>
      <c r="O1060" t="str">
        <f>VLOOKUP(J1060,[1]Species!$A$2:$K$183,5,FALSE)</f>
        <v>Pomacentridae</v>
      </c>
      <c r="P1060" t="str">
        <f>VLOOKUP(J1060,[1]Species!$A$2:$D$183,4,FALSE)</f>
        <v>Planktivore</v>
      </c>
      <c r="Q1060">
        <f>VLOOKUP(J1060,[1]Species!$A$2:$F$183,6,FALSE)</f>
        <v>1.259E-2</v>
      </c>
      <c r="R1060">
        <f>VLOOKUP(J1060,[1]Species!$A$2:$G$174,7, FALSE)</f>
        <v>3.03</v>
      </c>
      <c r="S1060">
        <f t="shared" si="32"/>
        <v>40.471284158824417</v>
      </c>
      <c r="T1060">
        <f t="shared" si="33"/>
        <v>0.05</v>
      </c>
    </row>
    <row r="1061" spans="1:20" x14ac:dyDescent="0.2">
      <c r="A1061" s="7">
        <v>45155</v>
      </c>
      <c r="B1061">
        <v>2023</v>
      </c>
      <c r="C1061" s="2" t="s">
        <v>96</v>
      </c>
      <c r="D1061">
        <v>17</v>
      </c>
      <c r="E1061" t="s">
        <v>102</v>
      </c>
      <c r="F1061" t="s">
        <v>111</v>
      </c>
      <c r="G1061">
        <v>150</v>
      </c>
      <c r="H1061" t="s">
        <v>106</v>
      </c>
      <c r="I1061">
        <v>3</v>
      </c>
      <c r="J1061" s="3" t="s">
        <v>34</v>
      </c>
      <c r="K1061">
        <v>5</v>
      </c>
      <c r="L1061">
        <v>5</v>
      </c>
      <c r="M1061" s="3" t="str">
        <f>VLOOKUP(J1061,[1]Species!$A$2:$K$183,3,FALSE)</f>
        <v>Halochoeres_garnoti</v>
      </c>
      <c r="N1061" t="str">
        <f>VLOOKUP(J1061,[1]Species!$A$2:$K$183,2,FALSE)</f>
        <v>wrasse</v>
      </c>
      <c r="O1061" t="str">
        <f>VLOOKUP(J1061,[1]Species!$A$2:$K$183,5,FALSE)</f>
        <v>Labridae</v>
      </c>
      <c r="P1061" t="str">
        <f>VLOOKUP(J1061,[1]Species!$A$2:$D$183,4,FALSE)</f>
        <v>Invertivore</v>
      </c>
      <c r="Q1061">
        <f>VLOOKUP(J1061,[1]Species!$A$2:$F$183,6,FALSE)</f>
        <v>0.01</v>
      </c>
      <c r="R1061">
        <f>VLOOKUP(J1061,[1]Species!$A$2:$G$174,7, FALSE)</f>
        <v>3.14</v>
      </c>
      <c r="S1061">
        <f t="shared" si="32"/>
        <v>7.8295322614094376</v>
      </c>
      <c r="T1061">
        <f t="shared" si="33"/>
        <v>8.3333333333333329E-2</v>
      </c>
    </row>
    <row r="1062" spans="1:20" x14ac:dyDescent="0.2">
      <c r="A1062" s="7">
        <v>45155</v>
      </c>
      <c r="B1062">
        <v>2023</v>
      </c>
      <c r="C1062" s="2" t="s">
        <v>96</v>
      </c>
      <c r="D1062">
        <v>17</v>
      </c>
      <c r="E1062" t="s">
        <v>102</v>
      </c>
      <c r="F1062" t="s">
        <v>111</v>
      </c>
      <c r="G1062">
        <v>150</v>
      </c>
      <c r="H1062" t="s">
        <v>106</v>
      </c>
      <c r="I1062">
        <v>3</v>
      </c>
      <c r="J1062" s="3" t="s">
        <v>34</v>
      </c>
      <c r="K1062">
        <v>10</v>
      </c>
      <c r="L1062">
        <v>2</v>
      </c>
      <c r="M1062" s="3" t="str">
        <f>VLOOKUP(J1062,[1]Species!$A$2:$K$183,3,FALSE)</f>
        <v>Halochoeres_garnoti</v>
      </c>
      <c r="N1062" t="str">
        <f>VLOOKUP(J1062,[1]Species!$A$2:$K$183,2,FALSE)</f>
        <v>wrasse</v>
      </c>
      <c r="O1062" t="str">
        <f>VLOOKUP(J1062,[1]Species!$A$2:$K$183,5,FALSE)</f>
        <v>Labridae</v>
      </c>
      <c r="P1062" t="str">
        <f>VLOOKUP(J1062,[1]Species!$A$2:$D$183,4,FALSE)</f>
        <v>Invertivore</v>
      </c>
      <c r="Q1062">
        <f>VLOOKUP(J1062,[1]Species!$A$2:$F$183,6,FALSE)</f>
        <v>0.01</v>
      </c>
      <c r="R1062">
        <f>VLOOKUP(J1062,[1]Species!$A$2:$G$174,7, FALSE)</f>
        <v>3.14</v>
      </c>
      <c r="S1062">
        <f t="shared" si="32"/>
        <v>27.607685292057727</v>
      </c>
      <c r="T1062">
        <f t="shared" si="33"/>
        <v>3.3333333333333333E-2</v>
      </c>
    </row>
    <row r="1063" spans="1:20" x14ac:dyDescent="0.2">
      <c r="A1063" s="7">
        <v>45155</v>
      </c>
      <c r="B1063">
        <v>2023</v>
      </c>
      <c r="C1063" s="2" t="s">
        <v>96</v>
      </c>
      <c r="D1063">
        <v>17</v>
      </c>
      <c r="E1063" t="s">
        <v>102</v>
      </c>
      <c r="F1063" t="s">
        <v>111</v>
      </c>
      <c r="G1063">
        <v>150</v>
      </c>
      <c r="H1063" t="s">
        <v>106</v>
      </c>
      <c r="I1063">
        <v>3</v>
      </c>
      <c r="J1063" s="3" t="s">
        <v>34</v>
      </c>
      <c r="K1063">
        <v>20</v>
      </c>
      <c r="L1063">
        <v>6</v>
      </c>
      <c r="M1063" s="3" t="str">
        <f>VLOOKUP(J1063,[1]Species!$A$2:$K$183,3,FALSE)</f>
        <v>Halochoeres_garnoti</v>
      </c>
      <c r="N1063" t="str">
        <f>VLOOKUP(J1063,[1]Species!$A$2:$K$183,2,FALSE)</f>
        <v>wrasse</v>
      </c>
      <c r="O1063" t="str">
        <f>VLOOKUP(J1063,[1]Species!$A$2:$K$183,5,FALSE)</f>
        <v>Labridae</v>
      </c>
      <c r="P1063" t="str">
        <f>VLOOKUP(J1063,[1]Species!$A$2:$D$183,4,FALSE)</f>
        <v>Invertivore</v>
      </c>
      <c r="Q1063">
        <f>VLOOKUP(J1063,[1]Species!$A$2:$F$183,6,FALSE)</f>
        <v>0.01</v>
      </c>
      <c r="R1063">
        <f>VLOOKUP(J1063,[1]Species!$A$2:$G$174,7, FALSE)</f>
        <v>3.14</v>
      </c>
      <c r="S1063">
        <f t="shared" si="32"/>
        <v>730.10519185991666</v>
      </c>
      <c r="T1063">
        <f t="shared" si="33"/>
        <v>0.1</v>
      </c>
    </row>
    <row r="1064" spans="1:20" x14ac:dyDescent="0.2">
      <c r="A1064" s="7">
        <v>45155</v>
      </c>
      <c r="B1064">
        <v>2023</v>
      </c>
      <c r="C1064" s="2" t="s">
        <v>96</v>
      </c>
      <c r="D1064">
        <v>17</v>
      </c>
      <c r="E1064" t="s">
        <v>102</v>
      </c>
      <c r="F1064" t="s">
        <v>111</v>
      </c>
      <c r="G1064">
        <v>150</v>
      </c>
      <c r="H1064" t="s">
        <v>106</v>
      </c>
      <c r="I1064">
        <v>3</v>
      </c>
      <c r="J1064" s="3" t="s">
        <v>24</v>
      </c>
      <c r="K1064">
        <v>10</v>
      </c>
      <c r="L1064">
        <v>2</v>
      </c>
      <c r="M1064" s="3" t="str">
        <f>VLOOKUP(J1064,[1]Species!$A$2:$K$183,3,FALSE)</f>
        <v>Thalassoma_bifasciatum</v>
      </c>
      <c r="N1064" t="str">
        <f>VLOOKUP(J1064,[1]Species!$A$2:$K$183,2,FALSE)</f>
        <v>wrasse</v>
      </c>
      <c r="O1064" t="str">
        <f>VLOOKUP(J1064,[1]Species!$A$2:$K$183,5,FALSE)</f>
        <v>Labridae</v>
      </c>
      <c r="P1064" t="str">
        <f>VLOOKUP(J1064,[1]Species!$A$2:$D$183,4,FALSE)</f>
        <v>Omnivore</v>
      </c>
      <c r="Q1064">
        <f>VLOOKUP(J1064,[1]Species!$A$2:$F$183,6,FALSE)</f>
        <v>1.0999999999999999E-2</v>
      </c>
      <c r="R1064">
        <f>VLOOKUP(J1064,[1]Species!$A$2:$G$174,7, FALSE)</f>
        <v>2.97</v>
      </c>
      <c r="S1064">
        <f t="shared" si="32"/>
        <v>20.531594617533823</v>
      </c>
      <c r="T1064">
        <f t="shared" si="33"/>
        <v>3.3333333333333333E-2</v>
      </c>
    </row>
    <row r="1065" spans="1:20" x14ac:dyDescent="0.2">
      <c r="A1065" s="7">
        <v>45155</v>
      </c>
      <c r="B1065">
        <v>2023</v>
      </c>
      <c r="C1065" s="2" t="s">
        <v>96</v>
      </c>
      <c r="D1065">
        <v>17</v>
      </c>
      <c r="E1065" t="s">
        <v>102</v>
      </c>
      <c r="F1065" t="s">
        <v>111</v>
      </c>
      <c r="G1065">
        <v>150</v>
      </c>
      <c r="H1065" t="s">
        <v>106</v>
      </c>
      <c r="I1065">
        <v>3</v>
      </c>
      <c r="J1065" s="3" t="s">
        <v>32</v>
      </c>
      <c r="K1065">
        <v>20</v>
      </c>
      <c r="L1065">
        <v>2</v>
      </c>
      <c r="M1065" s="3" t="str">
        <f>VLOOKUP(J1065,[1]Species!$A$2:$K$183,3,FALSE)</f>
        <v>Sparisoma_aurofrenatum</v>
      </c>
      <c r="N1065" t="str">
        <f>VLOOKUP(J1065,[1]Species!$A$2:$K$183,2,FALSE)</f>
        <v>parrotfish</v>
      </c>
      <c r="O1065" t="str">
        <f>VLOOKUP(J1065,[1]Species!$A$2:$K$183,5,FALSE)</f>
        <v>Scaridae</v>
      </c>
      <c r="P1065" t="str">
        <f>VLOOKUP(J1065,[1]Species!$A$2:$D$183,4,FALSE)</f>
        <v>Herbivore</v>
      </c>
      <c r="Q1065">
        <f>VLOOKUP(J1065,[1]Species!$A$2:$F$183,6,FALSE)</f>
        <v>1.17E-2</v>
      </c>
      <c r="R1065">
        <f>VLOOKUP(J1065,[1]Species!$A$2:$G$174,7, FALSE)</f>
        <v>3.15</v>
      </c>
      <c r="S1065">
        <f t="shared" si="32"/>
        <v>293.40015825052848</v>
      </c>
      <c r="T1065">
        <f t="shared" si="33"/>
        <v>3.3333333333333333E-2</v>
      </c>
    </row>
    <row r="1066" spans="1:20" ht="17" x14ac:dyDescent="0.2">
      <c r="A1066" s="7">
        <v>45155</v>
      </c>
      <c r="B1066">
        <v>2023</v>
      </c>
      <c r="C1066" s="2" t="s">
        <v>96</v>
      </c>
      <c r="D1066">
        <v>17</v>
      </c>
      <c r="E1066" t="s">
        <v>102</v>
      </c>
      <c r="F1066" t="s">
        <v>111</v>
      </c>
      <c r="G1066">
        <v>150</v>
      </c>
      <c r="H1066" t="s">
        <v>106</v>
      </c>
      <c r="I1066">
        <v>3</v>
      </c>
      <c r="J1066" s="6" t="s">
        <v>37</v>
      </c>
      <c r="K1066">
        <v>20</v>
      </c>
      <c r="L1066">
        <v>2</v>
      </c>
      <c r="M1066" s="3" t="str">
        <f>VLOOKUP(J1066,[1]Species!$A$2:$K$183,3,FALSE)</f>
        <v>Melichthys_niger</v>
      </c>
      <c r="N1066" t="str">
        <f>VLOOKUP(J1066,[1]Species!$A$2:$K$183,2,FALSE)</f>
        <v>triggerfish</v>
      </c>
      <c r="O1066" t="str">
        <f>VLOOKUP(J1066,[1]Species!$A$2:$K$183,5,FALSE)</f>
        <v>Balistidae</v>
      </c>
      <c r="P1066" t="str">
        <f>VLOOKUP(J1066,[1]Species!$A$2:$D$183,4,FALSE)</f>
        <v>Planktivore</v>
      </c>
      <c r="Q1066">
        <f>VLOOKUP(J1066,[1]Species!$A$2:$F$183,6,FALSE)</f>
        <v>2.5700000000000001E-2</v>
      </c>
      <c r="R1066">
        <f>VLOOKUP(J1066,[1]Species!$A$2:$G$174,7, FALSE)</f>
        <v>2.94</v>
      </c>
      <c r="S1066">
        <f t="shared" si="32"/>
        <v>343.55107058957202</v>
      </c>
      <c r="T1066">
        <f t="shared" si="33"/>
        <v>3.3333333333333333E-2</v>
      </c>
    </row>
    <row r="1067" spans="1:20" ht="17" x14ac:dyDescent="0.2">
      <c r="A1067" s="7">
        <v>45155</v>
      </c>
      <c r="B1067">
        <v>2023</v>
      </c>
      <c r="C1067" s="2" t="s">
        <v>96</v>
      </c>
      <c r="D1067">
        <v>17</v>
      </c>
      <c r="E1067" t="s">
        <v>102</v>
      </c>
      <c r="F1067" t="s">
        <v>111</v>
      </c>
      <c r="G1067">
        <v>150</v>
      </c>
      <c r="H1067" t="s">
        <v>106</v>
      </c>
      <c r="I1067">
        <v>3</v>
      </c>
      <c r="J1067" s="6" t="s">
        <v>37</v>
      </c>
      <c r="K1067">
        <v>30</v>
      </c>
      <c r="L1067">
        <v>2</v>
      </c>
      <c r="M1067" s="3" t="str">
        <f>VLOOKUP(J1067,[1]Species!$A$2:$K$183,3,FALSE)</f>
        <v>Melichthys_niger</v>
      </c>
      <c r="N1067" t="str">
        <f>VLOOKUP(J1067,[1]Species!$A$2:$K$183,2,FALSE)</f>
        <v>triggerfish</v>
      </c>
      <c r="O1067" t="str">
        <f>VLOOKUP(J1067,[1]Species!$A$2:$K$183,5,FALSE)</f>
        <v>Balistidae</v>
      </c>
      <c r="P1067" t="str">
        <f>VLOOKUP(J1067,[1]Species!$A$2:$D$183,4,FALSE)</f>
        <v>Planktivore</v>
      </c>
      <c r="Q1067">
        <f>VLOOKUP(J1067,[1]Species!$A$2:$F$183,6,FALSE)</f>
        <v>2.5700000000000001E-2</v>
      </c>
      <c r="R1067">
        <f>VLOOKUP(J1067,[1]Species!$A$2:$G$174,7, FALSE)</f>
        <v>2.94</v>
      </c>
      <c r="S1067">
        <f t="shared" si="32"/>
        <v>1131.6173771395306</v>
      </c>
      <c r="T1067">
        <f t="shared" si="33"/>
        <v>3.3333333333333333E-2</v>
      </c>
    </row>
    <row r="1068" spans="1:20" x14ac:dyDescent="0.2">
      <c r="A1068" s="7">
        <v>45155</v>
      </c>
      <c r="B1068">
        <v>2023</v>
      </c>
      <c r="C1068" s="2" t="s">
        <v>96</v>
      </c>
      <c r="D1068">
        <v>17</v>
      </c>
      <c r="E1068" t="s">
        <v>102</v>
      </c>
      <c r="F1068" t="s">
        <v>111</v>
      </c>
      <c r="G1068">
        <v>150</v>
      </c>
      <c r="H1068" t="s">
        <v>106</v>
      </c>
      <c r="I1068">
        <v>3</v>
      </c>
      <c r="J1068" s="3" t="s">
        <v>35</v>
      </c>
      <c r="K1068">
        <v>20</v>
      </c>
      <c r="L1068">
        <v>1</v>
      </c>
      <c r="M1068" s="3" t="str">
        <f>VLOOKUP(J1068,[1]Species!$A$2:$K$183,3,FALSE)</f>
        <v>Scarus_taeniopterus</v>
      </c>
      <c r="N1068" t="str">
        <f>VLOOKUP(J1068,[1]Species!$A$2:$K$183,2,FALSE)</f>
        <v>parrotfish</v>
      </c>
      <c r="O1068" t="str">
        <f>VLOOKUP(J1068,[1]Species!$A$2:$K$183,5,FALSE)</f>
        <v>Scaridae</v>
      </c>
      <c r="P1068" t="str">
        <f>VLOOKUP(J1068,[1]Species!$A$2:$D$183,4,FALSE)</f>
        <v>Herbivore</v>
      </c>
      <c r="Q1068">
        <f>VLOOKUP(J1068,[1]Species!$A$2:$F$183,6,FALSE)</f>
        <v>1.4789999999999999E-2</v>
      </c>
      <c r="R1068">
        <f>VLOOKUP(J1068,[1]Species!$A$2:$G$174,7, FALSE)</f>
        <v>3.03</v>
      </c>
      <c r="S1068">
        <f t="shared" si="32"/>
        <v>129.44612696722388</v>
      </c>
      <c r="T1068">
        <f t="shared" si="33"/>
        <v>1.6666666666666666E-2</v>
      </c>
    </row>
    <row r="1069" spans="1:20" x14ac:dyDescent="0.2">
      <c r="A1069" s="7">
        <v>45155</v>
      </c>
      <c r="B1069">
        <v>2023</v>
      </c>
      <c r="C1069" s="2" t="s">
        <v>96</v>
      </c>
      <c r="D1069">
        <v>17</v>
      </c>
      <c r="E1069" t="s">
        <v>102</v>
      </c>
      <c r="F1069" t="s">
        <v>111</v>
      </c>
      <c r="G1069">
        <v>150</v>
      </c>
      <c r="H1069" t="s">
        <v>106</v>
      </c>
      <c r="I1069">
        <v>3</v>
      </c>
      <c r="J1069" s="3" t="s">
        <v>107</v>
      </c>
      <c r="K1069">
        <v>10</v>
      </c>
      <c r="L1069">
        <v>2</v>
      </c>
      <c r="M1069" s="3" t="str">
        <f>VLOOKUP(J1069,[1]Species!$A$2:$K$183,3,FALSE)</f>
        <v>Stegastes_adustus</v>
      </c>
      <c r="N1069" t="str">
        <f>VLOOKUP(J1069,[1]Species!$A$2:$K$183,2,FALSE)</f>
        <v>damselfish</v>
      </c>
      <c r="O1069" t="str">
        <f>VLOOKUP(J1069,[1]Species!$A$2:$K$183,5,FALSE)</f>
        <v>Pomacentridae</v>
      </c>
      <c r="P1069" t="str">
        <f>VLOOKUP(J1069,[1]Species!$A$2:$D$183,4,FALSE)</f>
        <v>Omnivore</v>
      </c>
      <c r="Q1069">
        <f>VLOOKUP(J1069,[1]Species!$A$2:$F$183,6,FALSE)</f>
        <v>1.95E-2</v>
      </c>
      <c r="R1069">
        <f>VLOOKUP(J1069,[1]Species!$A$2:$G$174,7, FALSE)</f>
        <v>2.99</v>
      </c>
      <c r="S1069">
        <f t="shared" si="32"/>
        <v>38.112251617276641</v>
      </c>
      <c r="T1069">
        <f t="shared" si="33"/>
        <v>3.3333333333333333E-2</v>
      </c>
    </row>
    <row r="1070" spans="1:20" x14ac:dyDescent="0.2">
      <c r="A1070" s="7">
        <v>45155</v>
      </c>
      <c r="B1070">
        <v>2023</v>
      </c>
      <c r="C1070" s="2" t="s">
        <v>96</v>
      </c>
      <c r="D1070">
        <v>17</v>
      </c>
      <c r="E1070" t="s">
        <v>102</v>
      </c>
      <c r="F1070" t="s">
        <v>111</v>
      </c>
      <c r="G1070">
        <v>150</v>
      </c>
      <c r="H1070" t="s">
        <v>106</v>
      </c>
      <c r="I1070">
        <v>3</v>
      </c>
      <c r="J1070" s="3" t="s">
        <v>56</v>
      </c>
      <c r="K1070">
        <v>5</v>
      </c>
      <c r="L1070">
        <v>3</v>
      </c>
      <c r="M1070" s="3" t="str">
        <f>VLOOKUP(J1070,[1]Species!$A$2:$K$183,3,FALSE)</f>
        <v>Gramma_loreto</v>
      </c>
      <c r="N1070" t="str">
        <f>VLOOKUP(J1070,[1]Species!$A$2:$K$183,2,FALSE)</f>
        <v>basslet</v>
      </c>
      <c r="O1070" t="str">
        <f>VLOOKUP(J1070,[1]Species!$A$2:$K$183,5,FALSE)</f>
        <v>Grammatidae</v>
      </c>
      <c r="P1070" t="str">
        <f>VLOOKUP(J1070,[1]Species!$A$2:$D$183,4,FALSE)</f>
        <v>Omnivore</v>
      </c>
      <c r="Q1070">
        <f>VLOOKUP(J1070,[1]Species!$A$2:$F$183,6,FALSE)</f>
        <v>1.1220000000000001E-2</v>
      </c>
      <c r="R1070">
        <f>VLOOKUP(J1070,[1]Species!$A$2:$G$174,7, FALSE)</f>
        <v>3.04</v>
      </c>
      <c r="S1070">
        <f t="shared" si="32"/>
        <v>4.4872774693417048</v>
      </c>
      <c r="T1070">
        <f t="shared" si="33"/>
        <v>0.05</v>
      </c>
    </row>
    <row r="1071" spans="1:20" x14ac:dyDescent="0.2">
      <c r="A1071" s="7">
        <v>45155</v>
      </c>
      <c r="B1071">
        <v>2023</v>
      </c>
      <c r="C1071" s="2" t="s">
        <v>96</v>
      </c>
      <c r="D1071">
        <v>17</v>
      </c>
      <c r="E1071" t="s">
        <v>102</v>
      </c>
      <c r="F1071" t="s">
        <v>111</v>
      </c>
      <c r="G1071">
        <v>150</v>
      </c>
      <c r="H1071" t="s">
        <v>106</v>
      </c>
      <c r="I1071">
        <v>3</v>
      </c>
      <c r="J1071" s="3" t="s">
        <v>56</v>
      </c>
      <c r="K1071">
        <v>10</v>
      </c>
      <c r="L1071">
        <v>2</v>
      </c>
      <c r="M1071" s="3" t="str">
        <f>VLOOKUP(J1071,[1]Species!$A$2:$K$183,3,FALSE)</f>
        <v>Gramma_loreto</v>
      </c>
      <c r="N1071" t="str">
        <f>VLOOKUP(J1071,[1]Species!$A$2:$K$183,2,FALSE)</f>
        <v>basslet</v>
      </c>
      <c r="O1071" t="str">
        <f>VLOOKUP(J1071,[1]Species!$A$2:$K$183,5,FALSE)</f>
        <v>Grammatidae</v>
      </c>
      <c r="P1071" t="str">
        <f>VLOOKUP(J1071,[1]Species!$A$2:$D$183,4,FALSE)</f>
        <v>Omnivore</v>
      </c>
      <c r="Q1071">
        <f>VLOOKUP(J1071,[1]Species!$A$2:$F$183,6,FALSE)</f>
        <v>1.1220000000000001E-2</v>
      </c>
      <c r="R1071">
        <f>VLOOKUP(J1071,[1]Species!$A$2:$G$174,7, FALSE)</f>
        <v>3.04</v>
      </c>
      <c r="S1071">
        <f t="shared" si="32"/>
        <v>24.604970721453103</v>
      </c>
      <c r="T1071">
        <f t="shared" si="33"/>
        <v>3.3333333333333333E-2</v>
      </c>
    </row>
    <row r="1072" spans="1:20" x14ac:dyDescent="0.2">
      <c r="A1072" s="7">
        <v>45155</v>
      </c>
      <c r="B1072">
        <v>2023</v>
      </c>
      <c r="C1072" s="2" t="s">
        <v>96</v>
      </c>
      <c r="D1072">
        <v>17</v>
      </c>
      <c r="E1072" t="s">
        <v>102</v>
      </c>
      <c r="F1072" t="s">
        <v>111</v>
      </c>
      <c r="G1072">
        <v>150</v>
      </c>
      <c r="H1072" t="s">
        <v>106</v>
      </c>
      <c r="I1072">
        <v>3</v>
      </c>
      <c r="J1072" s="3" t="s">
        <v>75</v>
      </c>
      <c r="K1072">
        <v>20</v>
      </c>
      <c r="L1072">
        <v>1</v>
      </c>
      <c r="M1072" s="3" t="str">
        <f>VLOOKUP(J1072,[1]Species!$A$2:$K$183,3,FALSE)</f>
        <v>Sparisoma_viride</v>
      </c>
      <c r="N1072" t="str">
        <f>VLOOKUP(J1072,[1]Species!$A$2:$K$183,2,FALSE)</f>
        <v>parrotfish</v>
      </c>
      <c r="O1072" t="str">
        <f>VLOOKUP(J1072,[1]Species!$A$2:$K$183,5,FALSE)</f>
        <v>Scaridae</v>
      </c>
      <c r="P1072" t="str">
        <f>VLOOKUP(J1072,[1]Species!$A$2:$D$183,4,FALSE)</f>
        <v>Herbivore</v>
      </c>
      <c r="Q1072">
        <f>VLOOKUP(J1072,[1]Species!$A$2:$F$183,6,FALSE)</f>
        <v>2.5700000000000001E-2</v>
      </c>
      <c r="R1072">
        <f>VLOOKUP(J1072,[1]Species!$A$2:$G$174,7, FALSE)</f>
        <v>2.93</v>
      </c>
      <c r="S1072">
        <f t="shared" si="32"/>
        <v>166.70591540035525</v>
      </c>
      <c r="T1072">
        <f t="shared" si="33"/>
        <v>1.6666666666666666E-2</v>
      </c>
    </row>
    <row r="1073" spans="1:20" x14ac:dyDescent="0.2">
      <c r="A1073" s="7">
        <v>45155</v>
      </c>
      <c r="B1073">
        <v>2023</v>
      </c>
      <c r="C1073" s="2" t="s">
        <v>96</v>
      </c>
      <c r="D1073">
        <v>17</v>
      </c>
      <c r="E1073" t="s">
        <v>102</v>
      </c>
      <c r="F1073" t="s">
        <v>111</v>
      </c>
      <c r="G1073">
        <v>150</v>
      </c>
      <c r="H1073" t="s">
        <v>106</v>
      </c>
      <c r="I1073">
        <v>3</v>
      </c>
      <c r="J1073" s="3" t="s">
        <v>65</v>
      </c>
      <c r="K1073">
        <v>40</v>
      </c>
      <c r="L1073">
        <v>1</v>
      </c>
      <c r="M1073" s="3" t="str">
        <f>VLOOKUP(J1073,[1]Species!$A$2:$K$183,3,FALSE)</f>
        <v>Sparisoma_viride</v>
      </c>
      <c r="N1073" t="str">
        <f>VLOOKUP(J1073,[1]Species!$A$2:$K$183,2,FALSE)</f>
        <v>parrotfish</v>
      </c>
      <c r="O1073" t="str">
        <f>VLOOKUP(J1073,[1]Species!$A$2:$K$183,5,FALSE)</f>
        <v>Scaridae</v>
      </c>
      <c r="P1073" t="str">
        <f>VLOOKUP(J1073,[1]Species!$A$2:$D$183,4,FALSE)</f>
        <v>Herbivore</v>
      </c>
      <c r="Q1073">
        <f>VLOOKUP(J1073,[1]Species!$A$2:$F$183,6,FALSE)</f>
        <v>2.5700000000000001E-2</v>
      </c>
      <c r="R1073">
        <f>VLOOKUP(J1073,[1]Species!$A$2:$G$174,7, FALSE)</f>
        <v>2.93</v>
      </c>
      <c r="S1073">
        <f t="shared" si="32"/>
        <v>1270.4831160726128</v>
      </c>
      <c r="T1073">
        <f t="shared" si="33"/>
        <v>1.6666666666666666E-2</v>
      </c>
    </row>
    <row r="1074" spans="1:20" x14ac:dyDescent="0.2">
      <c r="A1074" s="7">
        <v>45155</v>
      </c>
      <c r="B1074">
        <v>2023</v>
      </c>
      <c r="C1074" s="2" t="s">
        <v>96</v>
      </c>
      <c r="D1074">
        <v>17</v>
      </c>
      <c r="E1074" t="s">
        <v>102</v>
      </c>
      <c r="F1074" t="s">
        <v>111</v>
      </c>
      <c r="G1074">
        <v>150</v>
      </c>
      <c r="H1074" t="s">
        <v>106</v>
      </c>
      <c r="I1074">
        <v>4</v>
      </c>
      <c r="J1074" s="3" t="s">
        <v>21</v>
      </c>
      <c r="K1074">
        <v>5</v>
      </c>
      <c r="L1074">
        <v>5</v>
      </c>
      <c r="M1074" s="3" t="str">
        <f>VLOOKUP(J1074,[1]Species!$A$2:$K$183,3,FALSE)</f>
        <v>Stegastes_partitus</v>
      </c>
      <c r="N1074" t="str">
        <f>VLOOKUP(J1074,[1]Species!$A$2:$K$183,2,FALSE)</f>
        <v>damselfish</v>
      </c>
      <c r="O1074" t="str">
        <f>VLOOKUP(J1074,[1]Species!$A$2:$K$183,5,FALSE)</f>
        <v>Pomacentridae</v>
      </c>
      <c r="P1074" t="str">
        <f>VLOOKUP(J1074,[1]Species!$A$2:$D$183,4,FALSE)</f>
        <v>Omnivore</v>
      </c>
      <c r="Q1074">
        <f>VLOOKUP(J1074,[1]Species!$A$2:$F$183,6,FALSE)</f>
        <v>1.4789999999999999E-2</v>
      </c>
      <c r="R1074">
        <f>VLOOKUP(J1074,[1]Species!$A$2:$G$174,7, FALSE)</f>
        <v>3.01</v>
      </c>
      <c r="S1074">
        <f t="shared" si="32"/>
        <v>9.393726065527332</v>
      </c>
      <c r="T1074">
        <f t="shared" si="33"/>
        <v>8.3333333333333329E-2</v>
      </c>
    </row>
    <row r="1075" spans="1:20" x14ac:dyDescent="0.2">
      <c r="A1075" s="7">
        <v>45155</v>
      </c>
      <c r="B1075">
        <v>2023</v>
      </c>
      <c r="C1075" s="2" t="s">
        <v>96</v>
      </c>
      <c r="D1075">
        <v>17</v>
      </c>
      <c r="E1075" t="s">
        <v>102</v>
      </c>
      <c r="F1075" t="s">
        <v>111</v>
      </c>
      <c r="G1075">
        <v>150</v>
      </c>
      <c r="H1075" t="s">
        <v>106</v>
      </c>
      <c r="I1075">
        <v>4</v>
      </c>
      <c r="J1075" s="3" t="s">
        <v>21</v>
      </c>
      <c r="K1075">
        <v>10</v>
      </c>
      <c r="L1075">
        <v>10</v>
      </c>
      <c r="M1075" s="3" t="str">
        <f>VLOOKUP(J1075,[1]Species!$A$2:$K$183,3,FALSE)</f>
        <v>Stegastes_partitus</v>
      </c>
      <c r="N1075" t="str">
        <f>VLOOKUP(J1075,[1]Species!$A$2:$K$183,2,FALSE)</f>
        <v>damselfish</v>
      </c>
      <c r="O1075" t="str">
        <f>VLOOKUP(J1075,[1]Species!$A$2:$K$183,5,FALSE)</f>
        <v>Pomacentridae</v>
      </c>
      <c r="P1075" t="str">
        <f>VLOOKUP(J1075,[1]Species!$A$2:$D$183,4,FALSE)</f>
        <v>Omnivore</v>
      </c>
      <c r="Q1075">
        <f>VLOOKUP(J1075,[1]Species!$A$2:$F$183,6,FALSE)</f>
        <v>1.4789999999999999E-2</v>
      </c>
      <c r="R1075">
        <f>VLOOKUP(J1075,[1]Species!$A$2:$G$174,7, FALSE)</f>
        <v>3.01</v>
      </c>
      <c r="S1075">
        <f t="shared" si="32"/>
        <v>151.34503355832362</v>
      </c>
      <c r="T1075">
        <f t="shared" si="33"/>
        <v>0.16666666666666666</v>
      </c>
    </row>
    <row r="1076" spans="1:20" x14ac:dyDescent="0.2">
      <c r="A1076" s="7">
        <v>45155</v>
      </c>
      <c r="B1076">
        <v>2023</v>
      </c>
      <c r="C1076" s="2" t="s">
        <v>96</v>
      </c>
      <c r="D1076">
        <v>17</v>
      </c>
      <c r="E1076" t="s">
        <v>102</v>
      </c>
      <c r="F1076" t="s">
        <v>111</v>
      </c>
      <c r="G1076">
        <v>150</v>
      </c>
      <c r="H1076" t="s">
        <v>106</v>
      </c>
      <c r="I1076">
        <v>4</v>
      </c>
      <c r="J1076" s="3" t="s">
        <v>25</v>
      </c>
      <c r="K1076">
        <v>5</v>
      </c>
      <c r="L1076">
        <v>4</v>
      </c>
      <c r="M1076" s="3" t="str">
        <f>VLOOKUP(J1076,[1]Species!$A$2:$K$183,3,FALSE)</f>
        <v>Chromis_cyanea</v>
      </c>
      <c r="N1076" t="str">
        <f>VLOOKUP(J1076,[1]Species!$A$2:$K$183,2,FALSE)</f>
        <v>chromis</v>
      </c>
      <c r="O1076" t="str">
        <f>VLOOKUP(J1076,[1]Species!$A$2:$K$183,5,FALSE)</f>
        <v>Pomacentridae</v>
      </c>
      <c r="P1076" t="str">
        <f>VLOOKUP(J1076,[1]Species!$A$2:$D$183,4,FALSE)</f>
        <v>Planktivore</v>
      </c>
      <c r="Q1076">
        <f>VLOOKUP(J1076,[1]Species!$A$2:$F$183,6,FALSE)</f>
        <v>1.4789999999999999E-2</v>
      </c>
      <c r="R1076">
        <f>VLOOKUP(J1076,[1]Species!$A$2:$G$174,7, FALSE)</f>
        <v>2.99</v>
      </c>
      <c r="S1076">
        <f t="shared" si="32"/>
        <v>7.2769347086727683</v>
      </c>
      <c r="T1076">
        <f t="shared" si="33"/>
        <v>6.6666666666666666E-2</v>
      </c>
    </row>
    <row r="1077" spans="1:20" x14ac:dyDescent="0.2">
      <c r="A1077" s="7">
        <v>45155</v>
      </c>
      <c r="B1077">
        <v>2023</v>
      </c>
      <c r="C1077" s="2" t="s">
        <v>96</v>
      </c>
      <c r="D1077">
        <v>17</v>
      </c>
      <c r="E1077" t="s">
        <v>102</v>
      </c>
      <c r="F1077" t="s">
        <v>111</v>
      </c>
      <c r="G1077">
        <v>150</v>
      </c>
      <c r="H1077" t="s">
        <v>106</v>
      </c>
      <c r="I1077">
        <v>4</v>
      </c>
      <c r="J1077" s="3" t="s">
        <v>25</v>
      </c>
      <c r="K1077">
        <v>10</v>
      </c>
      <c r="L1077">
        <v>11</v>
      </c>
      <c r="M1077" s="3" t="str">
        <f>VLOOKUP(J1077,[1]Species!$A$2:$K$183,3,FALSE)</f>
        <v>Chromis_cyanea</v>
      </c>
      <c r="N1077" t="str">
        <f>VLOOKUP(J1077,[1]Species!$A$2:$K$183,2,FALSE)</f>
        <v>chromis</v>
      </c>
      <c r="O1077" t="str">
        <f>VLOOKUP(J1077,[1]Species!$A$2:$K$183,5,FALSE)</f>
        <v>Pomacentridae</v>
      </c>
      <c r="P1077" t="str">
        <f>VLOOKUP(J1077,[1]Species!$A$2:$D$183,4,FALSE)</f>
        <v>Planktivore</v>
      </c>
      <c r="Q1077">
        <f>VLOOKUP(J1077,[1]Species!$A$2:$F$183,6,FALSE)</f>
        <v>1.4789999999999999E-2</v>
      </c>
      <c r="R1077">
        <f>VLOOKUP(J1077,[1]Species!$A$2:$G$174,7, FALSE)</f>
        <v>2.99</v>
      </c>
      <c r="S1077">
        <f t="shared" si="32"/>
        <v>158.98672347730096</v>
      </c>
      <c r="T1077">
        <f t="shared" si="33"/>
        <v>0.18333333333333332</v>
      </c>
    </row>
    <row r="1078" spans="1:20" x14ac:dyDescent="0.2">
      <c r="A1078" s="7">
        <v>45155</v>
      </c>
      <c r="B1078">
        <v>2023</v>
      </c>
      <c r="C1078" s="2" t="s">
        <v>96</v>
      </c>
      <c r="D1078">
        <v>17</v>
      </c>
      <c r="E1078" t="s">
        <v>102</v>
      </c>
      <c r="F1078" t="s">
        <v>111</v>
      </c>
      <c r="G1078">
        <v>150</v>
      </c>
      <c r="H1078" t="s">
        <v>106</v>
      </c>
      <c r="I1078">
        <v>4</v>
      </c>
      <c r="J1078" s="3" t="s">
        <v>42</v>
      </c>
      <c r="K1078">
        <v>5</v>
      </c>
      <c r="L1078">
        <v>27</v>
      </c>
      <c r="M1078" s="3" t="str">
        <f>VLOOKUP(J1078,[1]Species!$A$2:$K$183,3,FALSE)</f>
        <v>Chromis_insolata</v>
      </c>
      <c r="N1078" t="str">
        <f>VLOOKUP(J1078,[1]Species!$A$2:$K$183,2,FALSE)</f>
        <v>damselfish</v>
      </c>
      <c r="O1078" t="str">
        <f>VLOOKUP(J1078,[1]Species!$A$2:$K$183,5,FALSE)</f>
        <v>Pomacentridae</v>
      </c>
      <c r="P1078" t="str">
        <f>VLOOKUP(J1078,[1]Species!$A$2:$D$183,4,FALSE)</f>
        <v>Planktivore</v>
      </c>
      <c r="Q1078">
        <f>VLOOKUP(J1078,[1]Species!$A$2:$F$183,6,FALSE)</f>
        <v>1.259E-2</v>
      </c>
      <c r="R1078">
        <f>VLOOKUP(J1078,[1]Species!$A$2:$G$174,7, FALSE)</f>
        <v>3.03</v>
      </c>
      <c r="S1078">
        <f t="shared" si="32"/>
        <v>44.59319682138095</v>
      </c>
      <c r="T1078">
        <f t="shared" si="33"/>
        <v>0.45</v>
      </c>
    </row>
    <row r="1079" spans="1:20" x14ac:dyDescent="0.2">
      <c r="A1079" s="7">
        <v>45155</v>
      </c>
      <c r="B1079">
        <v>2023</v>
      </c>
      <c r="C1079" s="2" t="s">
        <v>96</v>
      </c>
      <c r="D1079">
        <v>17</v>
      </c>
      <c r="E1079" t="s">
        <v>102</v>
      </c>
      <c r="F1079" t="s">
        <v>111</v>
      </c>
      <c r="G1079">
        <v>150</v>
      </c>
      <c r="H1079" t="s">
        <v>106</v>
      </c>
      <c r="I1079">
        <v>4</v>
      </c>
      <c r="J1079" s="3" t="s">
        <v>42</v>
      </c>
      <c r="K1079">
        <v>10</v>
      </c>
      <c r="L1079">
        <v>3</v>
      </c>
      <c r="M1079" s="3" t="str">
        <f>VLOOKUP(J1079,[1]Species!$A$2:$K$183,3,FALSE)</f>
        <v>Chromis_insolata</v>
      </c>
      <c r="N1079" t="str">
        <f>VLOOKUP(J1079,[1]Species!$A$2:$K$183,2,FALSE)</f>
        <v>damselfish</v>
      </c>
      <c r="O1079" t="str">
        <f>VLOOKUP(J1079,[1]Species!$A$2:$K$183,5,FALSE)</f>
        <v>Pomacentridae</v>
      </c>
      <c r="P1079" t="str">
        <f>VLOOKUP(J1079,[1]Species!$A$2:$D$183,4,FALSE)</f>
        <v>Planktivore</v>
      </c>
      <c r="Q1079">
        <f>VLOOKUP(J1079,[1]Species!$A$2:$F$183,6,FALSE)</f>
        <v>1.259E-2</v>
      </c>
      <c r="R1079">
        <f>VLOOKUP(J1079,[1]Species!$A$2:$G$174,7, FALSE)</f>
        <v>3.03</v>
      </c>
      <c r="S1079">
        <f t="shared" si="32"/>
        <v>40.471284158824417</v>
      </c>
      <c r="T1079">
        <f t="shared" si="33"/>
        <v>0.05</v>
      </c>
    </row>
    <row r="1080" spans="1:20" x14ac:dyDescent="0.2">
      <c r="A1080" s="7">
        <v>45155</v>
      </c>
      <c r="B1080">
        <v>2023</v>
      </c>
      <c r="C1080" s="2" t="s">
        <v>96</v>
      </c>
      <c r="D1080">
        <v>17</v>
      </c>
      <c r="E1080" t="s">
        <v>102</v>
      </c>
      <c r="F1080" t="s">
        <v>111</v>
      </c>
      <c r="G1080">
        <v>150</v>
      </c>
      <c r="H1080" t="s">
        <v>106</v>
      </c>
      <c r="I1080">
        <v>4</v>
      </c>
      <c r="J1080" s="3" t="s">
        <v>55</v>
      </c>
      <c r="K1080">
        <v>20</v>
      </c>
      <c r="L1080">
        <v>1</v>
      </c>
      <c r="M1080" s="3" t="str">
        <f>VLOOKUP(J1080,[1]Species!$A$2:$K$183,3,FALSE)</f>
        <v>Clepticus_parrae</v>
      </c>
      <c r="N1080" t="str">
        <f>VLOOKUP(J1080,[1]Species!$A$2:$K$183,2,FALSE)</f>
        <v>wrasse</v>
      </c>
      <c r="O1080" t="str">
        <f>VLOOKUP(J1080,[1]Species!$A$2:$K$183,5,FALSE)</f>
        <v>Labridae</v>
      </c>
      <c r="P1080" t="str">
        <f>VLOOKUP(J1080,[1]Species!$A$2:$D$183,4,FALSE)</f>
        <v>Omnivore</v>
      </c>
      <c r="Q1080">
        <f>VLOOKUP(J1080,[1]Species!$A$2:$F$183,6,FALSE)</f>
        <v>9.5499999999999995E-3</v>
      </c>
      <c r="R1080">
        <f>VLOOKUP(J1080,[1]Species!$A$2:$G$174,7, FALSE)</f>
        <v>3.07</v>
      </c>
      <c r="S1080">
        <f t="shared" si="32"/>
        <v>94.224850763553036</v>
      </c>
      <c r="T1080">
        <f t="shared" si="33"/>
        <v>1.6666666666666666E-2</v>
      </c>
    </row>
    <row r="1081" spans="1:20" x14ac:dyDescent="0.2">
      <c r="A1081" s="7">
        <v>45155</v>
      </c>
      <c r="B1081">
        <v>2023</v>
      </c>
      <c r="C1081" s="2" t="s">
        <v>96</v>
      </c>
      <c r="D1081">
        <v>17</v>
      </c>
      <c r="E1081" t="s">
        <v>102</v>
      </c>
      <c r="F1081" t="s">
        <v>111</v>
      </c>
      <c r="G1081">
        <v>150</v>
      </c>
      <c r="H1081" t="s">
        <v>106</v>
      </c>
      <c r="I1081">
        <v>4</v>
      </c>
      <c r="J1081" s="3" t="s">
        <v>34</v>
      </c>
      <c r="K1081">
        <v>10</v>
      </c>
      <c r="L1081">
        <v>3</v>
      </c>
      <c r="M1081" s="3" t="str">
        <f>VLOOKUP(J1081,[1]Species!$A$2:$K$183,3,FALSE)</f>
        <v>Halochoeres_garnoti</v>
      </c>
      <c r="N1081" t="str">
        <f>VLOOKUP(J1081,[1]Species!$A$2:$K$183,2,FALSE)</f>
        <v>wrasse</v>
      </c>
      <c r="O1081" t="str">
        <f>VLOOKUP(J1081,[1]Species!$A$2:$K$183,5,FALSE)</f>
        <v>Labridae</v>
      </c>
      <c r="P1081" t="str">
        <f>VLOOKUP(J1081,[1]Species!$A$2:$D$183,4,FALSE)</f>
        <v>Invertivore</v>
      </c>
      <c r="Q1081">
        <f>VLOOKUP(J1081,[1]Species!$A$2:$F$183,6,FALSE)</f>
        <v>0.01</v>
      </c>
      <c r="R1081">
        <f>VLOOKUP(J1081,[1]Species!$A$2:$G$174,7, FALSE)</f>
        <v>3.14</v>
      </c>
      <c r="S1081">
        <f t="shared" si="32"/>
        <v>41.411527938086593</v>
      </c>
      <c r="T1081">
        <f t="shared" si="33"/>
        <v>0.05</v>
      </c>
    </row>
    <row r="1082" spans="1:20" x14ac:dyDescent="0.2">
      <c r="A1082" s="7">
        <v>45155</v>
      </c>
      <c r="B1082">
        <v>2023</v>
      </c>
      <c r="C1082" s="2" t="s">
        <v>96</v>
      </c>
      <c r="D1082">
        <v>17</v>
      </c>
      <c r="E1082" t="s">
        <v>102</v>
      </c>
      <c r="F1082" t="s">
        <v>111</v>
      </c>
      <c r="G1082">
        <v>150</v>
      </c>
      <c r="H1082" t="s">
        <v>106</v>
      </c>
      <c r="I1082">
        <v>4</v>
      </c>
      <c r="J1082" s="3" t="s">
        <v>34</v>
      </c>
      <c r="K1082">
        <v>20</v>
      </c>
      <c r="L1082">
        <v>2</v>
      </c>
      <c r="M1082" s="3" t="str">
        <f>VLOOKUP(J1082,[1]Species!$A$2:$K$183,3,FALSE)</f>
        <v>Halochoeres_garnoti</v>
      </c>
      <c r="N1082" t="str">
        <f>VLOOKUP(J1082,[1]Species!$A$2:$K$183,2,FALSE)</f>
        <v>wrasse</v>
      </c>
      <c r="O1082" t="str">
        <f>VLOOKUP(J1082,[1]Species!$A$2:$K$183,5,FALSE)</f>
        <v>Labridae</v>
      </c>
      <c r="P1082" t="str">
        <f>VLOOKUP(J1082,[1]Species!$A$2:$D$183,4,FALSE)</f>
        <v>Invertivore</v>
      </c>
      <c r="Q1082">
        <f>VLOOKUP(J1082,[1]Species!$A$2:$F$183,6,FALSE)</f>
        <v>0.01</v>
      </c>
      <c r="R1082">
        <f>VLOOKUP(J1082,[1]Species!$A$2:$G$174,7, FALSE)</f>
        <v>3.14</v>
      </c>
      <c r="S1082">
        <f t="shared" si="32"/>
        <v>243.36839728663887</v>
      </c>
      <c r="T1082">
        <f t="shared" si="33"/>
        <v>3.3333333333333333E-2</v>
      </c>
    </row>
    <row r="1083" spans="1:20" x14ac:dyDescent="0.2">
      <c r="A1083" s="7">
        <v>45155</v>
      </c>
      <c r="B1083">
        <v>2023</v>
      </c>
      <c r="C1083" s="2" t="s">
        <v>96</v>
      </c>
      <c r="D1083">
        <v>17</v>
      </c>
      <c r="E1083" t="s">
        <v>102</v>
      </c>
      <c r="F1083" t="s">
        <v>111</v>
      </c>
      <c r="G1083">
        <v>150</v>
      </c>
      <c r="H1083" t="s">
        <v>106</v>
      </c>
      <c r="I1083">
        <v>4</v>
      </c>
      <c r="J1083" s="3" t="s">
        <v>56</v>
      </c>
      <c r="K1083">
        <v>10</v>
      </c>
      <c r="L1083">
        <v>6</v>
      </c>
      <c r="M1083" s="3" t="str">
        <f>VLOOKUP(J1083,[1]Species!$A$2:$K$183,3,FALSE)</f>
        <v>Gramma_loreto</v>
      </c>
      <c r="N1083" t="str">
        <f>VLOOKUP(J1083,[1]Species!$A$2:$K$183,2,FALSE)</f>
        <v>basslet</v>
      </c>
      <c r="O1083" t="str">
        <f>VLOOKUP(J1083,[1]Species!$A$2:$K$183,5,FALSE)</f>
        <v>Grammatidae</v>
      </c>
      <c r="P1083" t="str">
        <f>VLOOKUP(J1083,[1]Species!$A$2:$D$183,4,FALSE)</f>
        <v>Omnivore</v>
      </c>
      <c r="Q1083">
        <f>VLOOKUP(J1083,[1]Species!$A$2:$F$183,6,FALSE)</f>
        <v>1.1220000000000001E-2</v>
      </c>
      <c r="R1083">
        <f>VLOOKUP(J1083,[1]Species!$A$2:$G$174,7, FALSE)</f>
        <v>3.04</v>
      </c>
      <c r="S1083">
        <f t="shared" si="32"/>
        <v>73.814912164359313</v>
      </c>
      <c r="T1083">
        <f t="shared" si="33"/>
        <v>0.1</v>
      </c>
    </row>
    <row r="1084" spans="1:20" x14ac:dyDescent="0.2">
      <c r="A1084" s="7">
        <v>45155</v>
      </c>
      <c r="B1084">
        <v>2023</v>
      </c>
      <c r="C1084" s="2" t="s">
        <v>96</v>
      </c>
      <c r="D1084">
        <v>17</v>
      </c>
      <c r="E1084" t="s">
        <v>102</v>
      </c>
      <c r="F1084" t="s">
        <v>111</v>
      </c>
      <c r="G1084">
        <v>150</v>
      </c>
      <c r="H1084" t="s">
        <v>106</v>
      </c>
      <c r="I1084">
        <v>4</v>
      </c>
      <c r="J1084" s="3" t="s">
        <v>22</v>
      </c>
      <c r="K1084">
        <v>10</v>
      </c>
      <c r="L1084">
        <v>1</v>
      </c>
      <c r="M1084" s="3" t="str">
        <f>VLOOKUP(J1084,[1]Species!$A$2:$K$183,3,FALSE)</f>
        <v>Centropyge_argi</v>
      </c>
      <c r="N1084" t="str">
        <f>VLOOKUP(J1084,[1]Species!$A$2:$K$183,2,FALSE)</f>
        <v>angelfish</v>
      </c>
      <c r="O1084" t="str">
        <f>VLOOKUP(J1084,[1]Species!$A$2:$K$183,5,FALSE)</f>
        <v>Pomacanthidae</v>
      </c>
      <c r="P1084" t="str">
        <f>VLOOKUP(J1084,[1]Species!$A$2:$D$183,4,FALSE)</f>
        <v>Herbivore</v>
      </c>
      <c r="Q1084">
        <f>VLOOKUP(J1084,[1]Species!$A$2:$F$183,6,FALSE)</f>
        <v>3.3110000000000001E-2</v>
      </c>
      <c r="R1084">
        <f>VLOOKUP(J1084,[1]Species!$A$2:$G$174,7, FALSE)</f>
        <v>2.88</v>
      </c>
      <c r="S1084">
        <f t="shared" si="32"/>
        <v>25.116503509216276</v>
      </c>
      <c r="T1084">
        <f t="shared" si="33"/>
        <v>1.6666666666666666E-2</v>
      </c>
    </row>
    <row r="1085" spans="1:20" x14ac:dyDescent="0.2">
      <c r="A1085" s="7">
        <v>45155</v>
      </c>
      <c r="B1085">
        <v>2023</v>
      </c>
      <c r="C1085" s="2" t="s">
        <v>96</v>
      </c>
      <c r="D1085">
        <v>17</v>
      </c>
      <c r="E1085" t="s">
        <v>102</v>
      </c>
      <c r="F1085" t="s">
        <v>111</v>
      </c>
      <c r="G1085">
        <v>150</v>
      </c>
      <c r="H1085" t="s">
        <v>106</v>
      </c>
      <c r="I1085">
        <v>4</v>
      </c>
      <c r="J1085" s="3" t="s">
        <v>23</v>
      </c>
      <c r="K1085">
        <v>20</v>
      </c>
      <c r="L1085">
        <v>2</v>
      </c>
      <c r="M1085" s="3" t="str">
        <f>VLOOKUP(J1085,[1]Species!$A$2:$K$183,3,FALSE)</f>
        <v>Serranus_tigrinus</v>
      </c>
      <c r="N1085" t="str">
        <f>VLOOKUP(J1085,[1]Species!$A$2:$K$183,2,FALSE)</f>
        <v>grouper</v>
      </c>
      <c r="O1085" t="str">
        <f>VLOOKUP(J1085,[1]Species!$A$2:$K$183,5,FALSE)</f>
        <v>Serranidae</v>
      </c>
      <c r="P1085" t="str">
        <f>VLOOKUP(J1085,[1]Species!$A$2:$D$183,4,FALSE)</f>
        <v>Invertivore</v>
      </c>
      <c r="Q1085">
        <f>VLOOKUP(J1085,[1]Species!$A$2:$F$183,6,FALSE)</f>
        <v>1.023E-2</v>
      </c>
      <c r="R1085">
        <f>VLOOKUP(J1085,[1]Species!$A$2:$G$174,7, FALSE)</f>
        <v>3.04</v>
      </c>
      <c r="S1085">
        <f t="shared" si="32"/>
        <v>184.51718322329427</v>
      </c>
      <c r="T1085">
        <f t="shared" si="33"/>
        <v>3.3333333333333333E-2</v>
      </c>
    </row>
    <row r="1086" spans="1:20" x14ac:dyDescent="0.2">
      <c r="A1086" s="7">
        <v>45155</v>
      </c>
      <c r="B1086">
        <v>2023</v>
      </c>
      <c r="C1086" s="2" t="s">
        <v>96</v>
      </c>
      <c r="D1086">
        <v>17</v>
      </c>
      <c r="E1086" t="s">
        <v>102</v>
      </c>
      <c r="F1086" t="s">
        <v>111</v>
      </c>
      <c r="G1086">
        <v>150</v>
      </c>
      <c r="H1086" t="s">
        <v>106</v>
      </c>
      <c r="I1086">
        <v>4</v>
      </c>
      <c r="J1086" s="3" t="s">
        <v>58</v>
      </c>
      <c r="K1086">
        <v>30</v>
      </c>
      <c r="L1086">
        <v>2</v>
      </c>
      <c r="M1086" s="3" t="str">
        <f>VLOOKUP(J1086,[1]Species!$A$2:$K$183,3,FALSE)</f>
        <v>Lutjanus_apodus</v>
      </c>
      <c r="N1086" t="str">
        <f>VLOOKUP(J1086,[1]Species!$A$2:$K$183,2,FALSE)</f>
        <v>snapper</v>
      </c>
      <c r="O1086" t="str">
        <f>VLOOKUP(J1086,[1]Species!$A$2:$K$183,5,FALSE)</f>
        <v>Lutjanidae</v>
      </c>
      <c r="P1086" t="str">
        <f>VLOOKUP(J1086,[1]Species!$A$2:$D$183,4,FALSE)</f>
        <v>Macrocarnivore</v>
      </c>
      <c r="Q1086">
        <f>VLOOKUP(J1086,[1]Species!$A$2:$F$183,6,FALSE)</f>
        <v>1.8200000000000001E-2</v>
      </c>
      <c r="R1086">
        <f>VLOOKUP(J1086,[1]Species!$A$2:$G$174,7, FALSE)</f>
        <v>3</v>
      </c>
      <c r="S1086">
        <f t="shared" si="32"/>
        <v>982.80000000000007</v>
      </c>
      <c r="T1086">
        <f t="shared" si="33"/>
        <v>3.3333333333333333E-2</v>
      </c>
    </row>
    <row r="1087" spans="1:20" x14ac:dyDescent="0.2">
      <c r="A1087" s="7">
        <v>45155</v>
      </c>
      <c r="B1087">
        <v>2023</v>
      </c>
      <c r="C1087" s="2" t="s">
        <v>96</v>
      </c>
      <c r="D1087">
        <v>17</v>
      </c>
      <c r="E1087" t="s">
        <v>102</v>
      </c>
      <c r="F1087" t="s">
        <v>111</v>
      </c>
      <c r="G1087">
        <v>150</v>
      </c>
      <c r="H1087" t="s">
        <v>106</v>
      </c>
      <c r="I1087">
        <v>4</v>
      </c>
      <c r="J1087" s="3" t="s">
        <v>58</v>
      </c>
      <c r="K1087">
        <v>40</v>
      </c>
      <c r="L1087">
        <v>1</v>
      </c>
      <c r="M1087" s="3" t="str">
        <f>VLOOKUP(J1087,[1]Species!$A$2:$K$183,3,FALSE)</f>
        <v>Lutjanus_apodus</v>
      </c>
      <c r="N1087" t="str">
        <f>VLOOKUP(J1087,[1]Species!$A$2:$K$183,2,FALSE)</f>
        <v>snapper</v>
      </c>
      <c r="O1087" t="str">
        <f>VLOOKUP(J1087,[1]Species!$A$2:$K$183,5,FALSE)</f>
        <v>Lutjanidae</v>
      </c>
      <c r="P1087" t="str">
        <f>VLOOKUP(J1087,[1]Species!$A$2:$D$183,4,FALSE)</f>
        <v>Macrocarnivore</v>
      </c>
      <c r="Q1087">
        <f>VLOOKUP(J1087,[1]Species!$A$2:$F$183,6,FALSE)</f>
        <v>1.8200000000000001E-2</v>
      </c>
      <c r="R1087">
        <f>VLOOKUP(J1087,[1]Species!$A$2:$G$174,7, FALSE)</f>
        <v>3</v>
      </c>
      <c r="S1087">
        <f t="shared" si="32"/>
        <v>1164.8</v>
      </c>
      <c r="T1087">
        <f t="shared" si="33"/>
        <v>1.6666666666666666E-2</v>
      </c>
    </row>
    <row r="1088" spans="1:20" x14ac:dyDescent="0.2">
      <c r="A1088" s="7">
        <v>45155</v>
      </c>
      <c r="B1088">
        <v>2023</v>
      </c>
      <c r="C1088" s="2" t="s">
        <v>96</v>
      </c>
      <c r="D1088">
        <v>17</v>
      </c>
      <c r="E1088" t="s">
        <v>102</v>
      </c>
      <c r="F1088" t="s">
        <v>111</v>
      </c>
      <c r="G1088">
        <v>150</v>
      </c>
      <c r="H1088" t="s">
        <v>106</v>
      </c>
      <c r="I1088">
        <v>4</v>
      </c>
      <c r="J1088" s="3" t="s">
        <v>82</v>
      </c>
      <c r="K1088">
        <v>20</v>
      </c>
      <c r="L1088">
        <v>1</v>
      </c>
      <c r="M1088" s="3" t="str">
        <f>VLOOKUP(J1088,[1]Species!$A$2:$K$183,3,FALSE)</f>
        <v>Hypoplectrus_puella</v>
      </c>
      <c r="N1088" t="str">
        <f>VLOOKUP(J1088,[1]Species!$A$2:$K$183,2,FALSE)</f>
        <v>seabasses</v>
      </c>
      <c r="O1088" t="str">
        <f>VLOOKUP(J1088,[1]Species!$A$2:$K$183,5,FALSE)</f>
        <v>Serranidae</v>
      </c>
      <c r="P1088" t="str">
        <f>VLOOKUP(J1088,[1]Species!$A$2:$D$183,4,FALSE)</f>
        <v>Invertivore</v>
      </c>
      <c r="Q1088">
        <f>VLOOKUP(J1088,[1]Species!$A$2:$F$183,6,FALSE)</f>
        <v>1.7780000000000001E-2</v>
      </c>
      <c r="R1088">
        <f>VLOOKUP(J1088,[1]Species!$A$2:$G$174,7, FALSE)</f>
        <v>3.03</v>
      </c>
      <c r="S1088">
        <f t="shared" si="32"/>
        <v>155.61542511678437</v>
      </c>
      <c r="T1088">
        <f t="shared" si="33"/>
        <v>1.6666666666666666E-2</v>
      </c>
    </row>
    <row r="1089" spans="1:20" x14ac:dyDescent="0.2">
      <c r="A1089" s="7">
        <v>45155</v>
      </c>
      <c r="B1089">
        <v>2023</v>
      </c>
      <c r="C1089" s="2" t="s">
        <v>96</v>
      </c>
      <c r="D1089">
        <v>17</v>
      </c>
      <c r="E1089" t="s">
        <v>102</v>
      </c>
      <c r="F1089" t="s">
        <v>111</v>
      </c>
      <c r="G1089">
        <v>150</v>
      </c>
      <c r="H1089" t="s">
        <v>106</v>
      </c>
      <c r="I1089">
        <v>4</v>
      </c>
      <c r="J1089" s="3" t="s">
        <v>45</v>
      </c>
      <c r="K1089">
        <v>10</v>
      </c>
      <c r="L1089">
        <v>6</v>
      </c>
      <c r="M1089" s="3" t="str">
        <f>VLOOKUP(J1089,[1]Species!$A$2:$K$183,3,FALSE)</f>
        <v>Chromis_multilineata</v>
      </c>
      <c r="N1089" t="str">
        <f>VLOOKUP(J1089,[1]Species!$A$2:$K$183,2,FALSE)</f>
        <v>chromis</v>
      </c>
      <c r="O1089" t="str">
        <f>VLOOKUP(J1089,[1]Species!$A$2:$K$183,5,FALSE)</f>
        <v>Pomacentridae</v>
      </c>
      <c r="P1089" t="str">
        <f>VLOOKUP(J1089,[1]Species!$A$2:$D$183,4,FALSE)</f>
        <v>Planktivore</v>
      </c>
      <c r="Q1089">
        <f>VLOOKUP(J1089,[1]Species!$A$2:$F$183,6,FALSE)</f>
        <v>1.4789999999999999E-2</v>
      </c>
      <c r="R1089">
        <f>VLOOKUP(J1089,[1]Species!$A$2:$G$174,7, FALSE)</f>
        <v>2.99</v>
      </c>
      <c r="S1089">
        <f t="shared" si="32"/>
        <v>86.720030987618699</v>
      </c>
      <c r="T1089">
        <f t="shared" si="33"/>
        <v>0.1</v>
      </c>
    </row>
    <row r="1090" spans="1:20" x14ac:dyDescent="0.2">
      <c r="A1090" s="7">
        <v>45155</v>
      </c>
      <c r="B1090">
        <v>2023</v>
      </c>
      <c r="C1090" s="2" t="s">
        <v>96</v>
      </c>
      <c r="D1090">
        <v>17</v>
      </c>
      <c r="E1090" t="s">
        <v>102</v>
      </c>
      <c r="F1090" t="s">
        <v>111</v>
      </c>
      <c r="G1090">
        <v>150</v>
      </c>
      <c r="H1090" t="s">
        <v>106</v>
      </c>
      <c r="I1090">
        <v>4</v>
      </c>
      <c r="J1090" s="3" t="s">
        <v>35</v>
      </c>
      <c r="K1090">
        <v>10</v>
      </c>
      <c r="L1090">
        <v>1</v>
      </c>
      <c r="M1090" s="3" t="str">
        <f>VLOOKUP(J1090,[1]Species!$A$2:$K$183,3,FALSE)</f>
        <v>Scarus_taeniopterus</v>
      </c>
      <c r="N1090" t="str">
        <f>VLOOKUP(J1090,[1]Species!$A$2:$K$183,2,FALSE)</f>
        <v>parrotfish</v>
      </c>
      <c r="O1090" t="str">
        <f>VLOOKUP(J1090,[1]Species!$A$2:$K$183,5,FALSE)</f>
        <v>Scaridae</v>
      </c>
      <c r="P1090" t="str">
        <f>VLOOKUP(J1090,[1]Species!$A$2:$D$183,4,FALSE)</f>
        <v>Herbivore</v>
      </c>
      <c r="Q1090">
        <f>VLOOKUP(J1090,[1]Species!$A$2:$F$183,6,FALSE)</f>
        <v>1.4789999999999999E-2</v>
      </c>
      <c r="R1090">
        <f>VLOOKUP(J1090,[1]Species!$A$2:$G$174,7, FALSE)</f>
        <v>3.03</v>
      </c>
      <c r="S1090">
        <f t="shared" ref="S1090:S1153" si="34">(Q1090*K1090^R1090)*L1090</f>
        <v>15.847770524464206</v>
      </c>
      <c r="T1090">
        <f t="shared" si="33"/>
        <v>1.6666666666666666E-2</v>
      </c>
    </row>
    <row r="1091" spans="1:20" x14ac:dyDescent="0.2">
      <c r="A1091" s="7">
        <v>45155</v>
      </c>
      <c r="B1091">
        <v>2023</v>
      </c>
      <c r="C1091" s="2" t="s">
        <v>96</v>
      </c>
      <c r="D1091">
        <v>17</v>
      </c>
      <c r="E1091" t="s">
        <v>102</v>
      </c>
      <c r="F1091" t="s">
        <v>111</v>
      </c>
      <c r="G1091">
        <v>150</v>
      </c>
      <c r="H1091" t="s">
        <v>106</v>
      </c>
      <c r="I1091">
        <v>4</v>
      </c>
      <c r="J1091" s="3" t="s">
        <v>35</v>
      </c>
      <c r="K1091">
        <v>20</v>
      </c>
      <c r="L1091">
        <v>2</v>
      </c>
      <c r="M1091" s="3" t="str">
        <f>VLOOKUP(J1091,[1]Species!$A$2:$K$183,3,FALSE)</f>
        <v>Scarus_taeniopterus</v>
      </c>
      <c r="N1091" t="str">
        <f>VLOOKUP(J1091,[1]Species!$A$2:$K$183,2,FALSE)</f>
        <v>parrotfish</v>
      </c>
      <c r="O1091" t="str">
        <f>VLOOKUP(J1091,[1]Species!$A$2:$K$183,5,FALSE)</f>
        <v>Scaridae</v>
      </c>
      <c r="P1091" t="str">
        <f>VLOOKUP(J1091,[1]Species!$A$2:$D$183,4,FALSE)</f>
        <v>Herbivore</v>
      </c>
      <c r="Q1091">
        <f>VLOOKUP(J1091,[1]Species!$A$2:$F$183,6,FALSE)</f>
        <v>1.4789999999999999E-2</v>
      </c>
      <c r="R1091">
        <f>VLOOKUP(J1091,[1]Species!$A$2:$G$174,7, FALSE)</f>
        <v>3.03</v>
      </c>
      <c r="S1091">
        <f t="shared" si="34"/>
        <v>258.89225393444775</v>
      </c>
      <c r="T1091">
        <f t="shared" ref="T1091:T1154" si="35">L1091/60</f>
        <v>3.3333333333333333E-2</v>
      </c>
    </row>
    <row r="1092" spans="1:20" x14ac:dyDescent="0.2">
      <c r="A1092" s="7">
        <v>45156</v>
      </c>
      <c r="B1092">
        <v>2023</v>
      </c>
      <c r="C1092" s="2" t="s">
        <v>96</v>
      </c>
      <c r="D1092">
        <v>18</v>
      </c>
      <c r="E1092" t="s">
        <v>103</v>
      </c>
      <c r="F1092" t="s">
        <v>111</v>
      </c>
      <c r="G1092">
        <v>150</v>
      </c>
      <c r="H1092" t="s">
        <v>106</v>
      </c>
      <c r="I1092">
        <v>3</v>
      </c>
      <c r="J1092" s="3" t="s">
        <v>21</v>
      </c>
      <c r="K1092">
        <v>5</v>
      </c>
      <c r="L1092">
        <v>10</v>
      </c>
      <c r="M1092" s="3" t="str">
        <f>VLOOKUP(J1092,[1]Species!$A$2:$K$183,3,FALSE)</f>
        <v>Stegastes_partitus</v>
      </c>
      <c r="N1092" t="str">
        <f>VLOOKUP(J1092,[1]Species!$A$2:$K$183,2,FALSE)</f>
        <v>damselfish</v>
      </c>
      <c r="O1092" t="str">
        <f>VLOOKUP(J1092,[1]Species!$A$2:$K$183,5,FALSE)</f>
        <v>Pomacentridae</v>
      </c>
      <c r="P1092" t="str">
        <f>VLOOKUP(J1092,[1]Species!$A$2:$D$183,4,FALSE)</f>
        <v>Omnivore</v>
      </c>
      <c r="Q1092">
        <f>VLOOKUP(J1092,[1]Species!$A$2:$F$183,6,FALSE)</f>
        <v>1.4789999999999999E-2</v>
      </c>
      <c r="R1092">
        <f>VLOOKUP(J1092,[1]Species!$A$2:$G$174,7, FALSE)</f>
        <v>3.01</v>
      </c>
      <c r="S1092">
        <f t="shared" si="34"/>
        <v>18.787452131054664</v>
      </c>
      <c r="T1092">
        <f t="shared" si="35"/>
        <v>0.16666666666666666</v>
      </c>
    </row>
    <row r="1093" spans="1:20" x14ac:dyDescent="0.2">
      <c r="A1093" s="7">
        <v>45156</v>
      </c>
      <c r="B1093">
        <v>2023</v>
      </c>
      <c r="C1093" s="2" t="s">
        <v>96</v>
      </c>
      <c r="D1093">
        <v>18</v>
      </c>
      <c r="E1093" t="s">
        <v>103</v>
      </c>
      <c r="F1093" t="s">
        <v>111</v>
      </c>
      <c r="G1093">
        <v>150</v>
      </c>
      <c r="H1093" t="s">
        <v>106</v>
      </c>
      <c r="I1093">
        <v>3</v>
      </c>
      <c r="J1093" s="3" t="s">
        <v>21</v>
      </c>
      <c r="K1093">
        <v>10</v>
      </c>
      <c r="L1093">
        <v>17</v>
      </c>
      <c r="M1093" s="3" t="str">
        <f>VLOOKUP(J1093,[1]Species!$A$2:$K$183,3,FALSE)</f>
        <v>Stegastes_partitus</v>
      </c>
      <c r="N1093" t="str">
        <f>VLOOKUP(J1093,[1]Species!$A$2:$K$183,2,FALSE)</f>
        <v>damselfish</v>
      </c>
      <c r="O1093" t="str">
        <f>VLOOKUP(J1093,[1]Species!$A$2:$K$183,5,FALSE)</f>
        <v>Pomacentridae</v>
      </c>
      <c r="P1093" t="str">
        <f>VLOOKUP(J1093,[1]Species!$A$2:$D$183,4,FALSE)</f>
        <v>Omnivore</v>
      </c>
      <c r="Q1093">
        <f>VLOOKUP(J1093,[1]Species!$A$2:$F$183,6,FALSE)</f>
        <v>1.4789999999999999E-2</v>
      </c>
      <c r="R1093">
        <f>VLOOKUP(J1093,[1]Species!$A$2:$G$174,7, FALSE)</f>
        <v>3.01</v>
      </c>
      <c r="S1093">
        <f t="shared" si="34"/>
        <v>257.28655704915013</v>
      </c>
      <c r="T1093">
        <f t="shared" si="35"/>
        <v>0.28333333333333333</v>
      </c>
    </row>
    <row r="1094" spans="1:20" x14ac:dyDescent="0.2">
      <c r="A1094" s="7">
        <v>45156</v>
      </c>
      <c r="B1094">
        <v>2023</v>
      </c>
      <c r="C1094" s="2" t="s">
        <v>96</v>
      </c>
      <c r="D1094">
        <v>18</v>
      </c>
      <c r="E1094" t="s">
        <v>103</v>
      </c>
      <c r="F1094" t="s">
        <v>111</v>
      </c>
      <c r="G1094">
        <v>150</v>
      </c>
      <c r="H1094" t="s">
        <v>106</v>
      </c>
      <c r="I1094">
        <v>3</v>
      </c>
      <c r="J1094" s="3" t="s">
        <v>55</v>
      </c>
      <c r="K1094">
        <v>5</v>
      </c>
      <c r="L1094">
        <v>10</v>
      </c>
      <c r="M1094" s="3" t="str">
        <f>VLOOKUP(J1094,[1]Species!$A$2:$K$183,3,FALSE)</f>
        <v>Clepticus_parrae</v>
      </c>
      <c r="N1094" t="str">
        <f>VLOOKUP(J1094,[1]Species!$A$2:$K$183,2,FALSE)</f>
        <v>wrasse</v>
      </c>
      <c r="O1094" t="str">
        <f>VLOOKUP(J1094,[1]Species!$A$2:$K$183,5,FALSE)</f>
        <v>Labridae</v>
      </c>
      <c r="P1094" t="str">
        <f>VLOOKUP(J1094,[1]Species!$A$2:$D$183,4,FALSE)</f>
        <v>Omnivore</v>
      </c>
      <c r="Q1094">
        <f>VLOOKUP(J1094,[1]Species!$A$2:$F$183,6,FALSE)</f>
        <v>9.5499999999999995E-3</v>
      </c>
      <c r="R1094">
        <f>VLOOKUP(J1094,[1]Species!$A$2:$G$174,7, FALSE)</f>
        <v>3.07</v>
      </c>
      <c r="S1094">
        <f t="shared" si="34"/>
        <v>13.361071402316449</v>
      </c>
      <c r="T1094">
        <f t="shared" si="35"/>
        <v>0.16666666666666666</v>
      </c>
    </row>
    <row r="1095" spans="1:20" x14ac:dyDescent="0.2">
      <c r="A1095" s="7">
        <v>45156</v>
      </c>
      <c r="B1095">
        <v>2023</v>
      </c>
      <c r="C1095" s="2" t="s">
        <v>96</v>
      </c>
      <c r="D1095">
        <v>18</v>
      </c>
      <c r="E1095" t="s">
        <v>103</v>
      </c>
      <c r="F1095" t="s">
        <v>111</v>
      </c>
      <c r="G1095">
        <v>150</v>
      </c>
      <c r="H1095" t="s">
        <v>106</v>
      </c>
      <c r="I1095">
        <v>3</v>
      </c>
      <c r="J1095" s="3" t="s">
        <v>42</v>
      </c>
      <c r="K1095">
        <v>5</v>
      </c>
      <c r="L1095">
        <v>6</v>
      </c>
      <c r="M1095" s="3" t="str">
        <f>VLOOKUP(J1095,[1]Species!$A$2:$K$183,3,FALSE)</f>
        <v>Chromis_insolata</v>
      </c>
      <c r="N1095" t="str">
        <f>VLOOKUP(J1095,[1]Species!$A$2:$K$183,2,FALSE)</f>
        <v>damselfish</v>
      </c>
      <c r="O1095" t="str">
        <f>VLOOKUP(J1095,[1]Species!$A$2:$K$183,5,FALSE)</f>
        <v>Pomacentridae</v>
      </c>
      <c r="P1095" t="str">
        <f>VLOOKUP(J1095,[1]Species!$A$2:$D$183,4,FALSE)</f>
        <v>Planktivore</v>
      </c>
      <c r="Q1095">
        <f>VLOOKUP(J1095,[1]Species!$A$2:$F$183,6,FALSE)</f>
        <v>1.259E-2</v>
      </c>
      <c r="R1095">
        <f>VLOOKUP(J1095,[1]Species!$A$2:$G$174,7, FALSE)</f>
        <v>3.03</v>
      </c>
      <c r="S1095">
        <f t="shared" si="34"/>
        <v>9.9095992936402109</v>
      </c>
      <c r="T1095">
        <f t="shared" si="35"/>
        <v>0.1</v>
      </c>
    </row>
    <row r="1096" spans="1:20" x14ac:dyDescent="0.2">
      <c r="A1096" s="7">
        <v>45156</v>
      </c>
      <c r="B1096">
        <v>2023</v>
      </c>
      <c r="C1096" s="2" t="s">
        <v>96</v>
      </c>
      <c r="D1096">
        <v>18</v>
      </c>
      <c r="E1096" t="s">
        <v>103</v>
      </c>
      <c r="F1096" t="s">
        <v>111</v>
      </c>
      <c r="G1096">
        <v>150</v>
      </c>
      <c r="H1096" t="s">
        <v>106</v>
      </c>
      <c r="I1096">
        <v>3</v>
      </c>
      <c r="J1096" s="3" t="s">
        <v>22</v>
      </c>
      <c r="K1096">
        <v>5</v>
      </c>
      <c r="L1096">
        <v>5</v>
      </c>
      <c r="M1096" s="3" t="str">
        <f>VLOOKUP(J1096,[1]Species!$A$2:$K$183,3,FALSE)</f>
        <v>Centropyge_argi</v>
      </c>
      <c r="N1096" t="str">
        <f>VLOOKUP(J1096,[1]Species!$A$2:$K$183,2,FALSE)</f>
        <v>angelfish</v>
      </c>
      <c r="O1096" t="str">
        <f>VLOOKUP(J1096,[1]Species!$A$2:$K$183,5,FALSE)</f>
        <v>Pomacanthidae</v>
      </c>
      <c r="P1096" t="str">
        <f>VLOOKUP(J1096,[1]Species!$A$2:$D$183,4,FALSE)</f>
        <v>Herbivore</v>
      </c>
      <c r="Q1096">
        <f>VLOOKUP(J1096,[1]Species!$A$2:$F$183,6,FALSE)</f>
        <v>3.3110000000000001E-2</v>
      </c>
      <c r="R1096">
        <f>VLOOKUP(J1096,[1]Species!$A$2:$G$174,7, FALSE)</f>
        <v>2.88</v>
      </c>
      <c r="S1096">
        <f t="shared" si="34"/>
        <v>17.059362492639618</v>
      </c>
      <c r="T1096">
        <f t="shared" si="35"/>
        <v>8.3333333333333329E-2</v>
      </c>
    </row>
    <row r="1097" spans="1:20" x14ac:dyDescent="0.2">
      <c r="A1097" s="7">
        <v>45156</v>
      </c>
      <c r="B1097">
        <v>2023</v>
      </c>
      <c r="C1097" s="2" t="s">
        <v>96</v>
      </c>
      <c r="D1097">
        <v>18</v>
      </c>
      <c r="E1097" t="s">
        <v>103</v>
      </c>
      <c r="F1097" t="s">
        <v>111</v>
      </c>
      <c r="G1097">
        <v>150</v>
      </c>
      <c r="H1097" t="s">
        <v>106</v>
      </c>
      <c r="I1097">
        <v>3</v>
      </c>
      <c r="J1097" s="3" t="s">
        <v>35</v>
      </c>
      <c r="K1097">
        <v>10</v>
      </c>
      <c r="L1097">
        <v>1</v>
      </c>
      <c r="M1097" s="3" t="str">
        <f>VLOOKUP(J1097,[1]Species!$A$2:$K$183,3,FALSE)</f>
        <v>Scarus_taeniopterus</v>
      </c>
      <c r="N1097" t="str">
        <f>VLOOKUP(J1097,[1]Species!$A$2:$K$183,2,FALSE)</f>
        <v>parrotfish</v>
      </c>
      <c r="O1097" t="str">
        <f>VLOOKUP(J1097,[1]Species!$A$2:$K$183,5,FALSE)</f>
        <v>Scaridae</v>
      </c>
      <c r="P1097" t="str">
        <f>VLOOKUP(J1097,[1]Species!$A$2:$D$183,4,FALSE)</f>
        <v>Herbivore</v>
      </c>
      <c r="Q1097">
        <f>VLOOKUP(J1097,[1]Species!$A$2:$F$183,6,FALSE)</f>
        <v>1.4789999999999999E-2</v>
      </c>
      <c r="R1097">
        <f>VLOOKUP(J1097,[1]Species!$A$2:$G$174,7, FALSE)</f>
        <v>3.03</v>
      </c>
      <c r="S1097">
        <f t="shared" si="34"/>
        <v>15.847770524464206</v>
      </c>
      <c r="T1097">
        <f t="shared" si="35"/>
        <v>1.6666666666666666E-2</v>
      </c>
    </row>
    <row r="1098" spans="1:20" x14ac:dyDescent="0.2">
      <c r="A1098" s="7">
        <v>45156</v>
      </c>
      <c r="B1098">
        <v>2023</v>
      </c>
      <c r="C1098" s="2" t="s">
        <v>96</v>
      </c>
      <c r="D1098">
        <v>18</v>
      </c>
      <c r="E1098" t="s">
        <v>103</v>
      </c>
      <c r="F1098" t="s">
        <v>111</v>
      </c>
      <c r="G1098">
        <v>150</v>
      </c>
      <c r="H1098" t="s">
        <v>106</v>
      </c>
      <c r="I1098">
        <v>3</v>
      </c>
      <c r="J1098" s="3" t="s">
        <v>25</v>
      </c>
      <c r="K1098">
        <v>5</v>
      </c>
      <c r="L1098">
        <v>7</v>
      </c>
      <c r="M1098" s="3" t="str">
        <f>VLOOKUP(J1098,[1]Species!$A$2:$K$183,3,FALSE)</f>
        <v>Chromis_cyanea</v>
      </c>
      <c r="N1098" t="str">
        <f>VLOOKUP(J1098,[1]Species!$A$2:$K$183,2,FALSE)</f>
        <v>chromis</v>
      </c>
      <c r="O1098" t="str">
        <f>VLOOKUP(J1098,[1]Species!$A$2:$K$183,5,FALSE)</f>
        <v>Pomacentridae</v>
      </c>
      <c r="P1098" t="str">
        <f>VLOOKUP(J1098,[1]Species!$A$2:$D$183,4,FALSE)</f>
        <v>Planktivore</v>
      </c>
      <c r="Q1098">
        <f>VLOOKUP(J1098,[1]Species!$A$2:$F$183,6,FALSE)</f>
        <v>1.4789999999999999E-2</v>
      </c>
      <c r="R1098">
        <f>VLOOKUP(J1098,[1]Species!$A$2:$G$174,7, FALSE)</f>
        <v>2.99</v>
      </c>
      <c r="S1098">
        <f t="shared" si="34"/>
        <v>12.734635740177344</v>
      </c>
      <c r="T1098">
        <f t="shared" si="35"/>
        <v>0.11666666666666667</v>
      </c>
    </row>
    <row r="1099" spans="1:20" x14ac:dyDescent="0.2">
      <c r="A1099" s="7">
        <v>45156</v>
      </c>
      <c r="B1099">
        <v>2023</v>
      </c>
      <c r="C1099" s="2" t="s">
        <v>96</v>
      </c>
      <c r="D1099">
        <v>18</v>
      </c>
      <c r="E1099" t="s">
        <v>103</v>
      </c>
      <c r="F1099" t="s">
        <v>111</v>
      </c>
      <c r="G1099">
        <v>150</v>
      </c>
      <c r="H1099" t="s">
        <v>106</v>
      </c>
      <c r="I1099">
        <v>3</v>
      </c>
      <c r="J1099" s="3" t="s">
        <v>25</v>
      </c>
      <c r="K1099">
        <v>10</v>
      </c>
      <c r="L1099">
        <v>3</v>
      </c>
      <c r="M1099" s="3" t="str">
        <f>VLOOKUP(J1099,[1]Species!$A$2:$K$183,3,FALSE)</f>
        <v>Chromis_cyanea</v>
      </c>
      <c r="N1099" t="str">
        <f>VLOOKUP(J1099,[1]Species!$A$2:$K$183,2,FALSE)</f>
        <v>chromis</v>
      </c>
      <c r="O1099" t="str">
        <f>VLOOKUP(J1099,[1]Species!$A$2:$K$183,5,FALSE)</f>
        <v>Pomacentridae</v>
      </c>
      <c r="P1099" t="str">
        <f>VLOOKUP(J1099,[1]Species!$A$2:$D$183,4,FALSE)</f>
        <v>Planktivore</v>
      </c>
      <c r="Q1099">
        <f>VLOOKUP(J1099,[1]Species!$A$2:$F$183,6,FALSE)</f>
        <v>1.4789999999999999E-2</v>
      </c>
      <c r="R1099">
        <f>VLOOKUP(J1099,[1]Species!$A$2:$G$174,7, FALSE)</f>
        <v>2.99</v>
      </c>
      <c r="S1099">
        <f t="shared" si="34"/>
        <v>43.36001549380935</v>
      </c>
      <c r="T1099">
        <f t="shared" si="35"/>
        <v>0.05</v>
      </c>
    </row>
    <row r="1100" spans="1:20" x14ac:dyDescent="0.2">
      <c r="A1100" s="7">
        <v>45156</v>
      </c>
      <c r="B1100">
        <v>2023</v>
      </c>
      <c r="C1100" s="2" t="s">
        <v>96</v>
      </c>
      <c r="D1100">
        <v>18</v>
      </c>
      <c r="E1100" t="s">
        <v>103</v>
      </c>
      <c r="F1100" t="s">
        <v>111</v>
      </c>
      <c r="G1100">
        <v>150</v>
      </c>
      <c r="H1100" t="s">
        <v>106</v>
      </c>
      <c r="I1100">
        <v>3</v>
      </c>
      <c r="J1100" s="3" t="s">
        <v>62</v>
      </c>
      <c r="K1100">
        <v>10</v>
      </c>
      <c r="L1100">
        <v>2</v>
      </c>
      <c r="M1100" s="3" t="str">
        <f>VLOOKUP(J1100,[1]Species!$A$2:$K$183,3,FALSE)</f>
        <v>Chaetodon_capistratus</v>
      </c>
      <c r="N1100" t="str">
        <f>VLOOKUP(J1100,[1]Species!$A$2:$K$183,2,FALSE)</f>
        <v>butterflyfish</v>
      </c>
      <c r="O1100" t="str">
        <f>VLOOKUP(J1100,[1]Species!$A$2:$K$183,5,FALSE)</f>
        <v>Chaetodontidae</v>
      </c>
      <c r="P1100" t="str">
        <f>VLOOKUP(J1100,[1]Species!$A$2:$D$183,4,FALSE)</f>
        <v>Invertivore</v>
      </c>
      <c r="Q1100">
        <f>VLOOKUP(J1100,[1]Species!$A$2:$F$183,6,FALSE)</f>
        <v>2.3400000000000001E-2</v>
      </c>
      <c r="R1100">
        <f>VLOOKUP(J1100,[1]Species!$A$2:$G$174,7, FALSE)</f>
        <v>3.19</v>
      </c>
      <c r="S1100">
        <f t="shared" si="34"/>
        <v>72.484617765104176</v>
      </c>
      <c r="T1100">
        <f t="shared" si="35"/>
        <v>3.3333333333333333E-2</v>
      </c>
    </row>
    <row r="1101" spans="1:20" x14ac:dyDescent="0.2">
      <c r="A1101" s="7">
        <v>45156</v>
      </c>
      <c r="B1101">
        <v>2023</v>
      </c>
      <c r="C1101" s="2" t="s">
        <v>96</v>
      </c>
      <c r="D1101">
        <v>18</v>
      </c>
      <c r="E1101" t="s">
        <v>103</v>
      </c>
      <c r="F1101" t="s">
        <v>111</v>
      </c>
      <c r="G1101">
        <v>150</v>
      </c>
      <c r="H1101" t="s">
        <v>106</v>
      </c>
      <c r="I1101">
        <v>3</v>
      </c>
      <c r="J1101" s="3" t="s">
        <v>46</v>
      </c>
      <c r="K1101">
        <v>40</v>
      </c>
      <c r="L1101">
        <v>1</v>
      </c>
      <c r="M1101" s="3" t="str">
        <f>VLOOKUP(J1101,[1]Species!$A$2:$K$183,3,FALSE)</f>
        <v>Lutjanus_analis</v>
      </c>
      <c r="N1101" t="str">
        <f>VLOOKUP(J1101,[1]Species!$A$2:$K$183,2,FALSE)</f>
        <v>snapper</v>
      </c>
      <c r="O1101" t="str">
        <f>VLOOKUP(J1101,[1]Species!$A$2:$K$183,5,FALSE)</f>
        <v>Lutjanidae</v>
      </c>
      <c r="P1101" t="str">
        <f>VLOOKUP(J1101,[1]Species!$A$2:$D$183,4,FALSE)</f>
        <v>Macrocarnivore</v>
      </c>
      <c r="Q1101">
        <f>VLOOKUP(J1101,[1]Species!$A$2:$F$183,6,FALSE)</f>
        <v>1.5100000000000001E-2</v>
      </c>
      <c r="R1101">
        <f>VLOOKUP(J1101,[1]Species!$A$2:$G$174,7, FALSE)</f>
        <v>3.03</v>
      </c>
      <c r="S1101">
        <f t="shared" si="34"/>
        <v>1079.4902422807113</v>
      </c>
      <c r="T1101">
        <f t="shared" si="35"/>
        <v>1.6666666666666666E-2</v>
      </c>
    </row>
    <row r="1102" spans="1:20" x14ac:dyDescent="0.2">
      <c r="A1102" s="7">
        <v>45156</v>
      </c>
      <c r="B1102">
        <v>2023</v>
      </c>
      <c r="C1102" s="2" t="s">
        <v>96</v>
      </c>
      <c r="D1102">
        <v>18</v>
      </c>
      <c r="E1102" t="s">
        <v>103</v>
      </c>
      <c r="F1102" t="s">
        <v>111</v>
      </c>
      <c r="G1102">
        <v>150</v>
      </c>
      <c r="H1102" t="s">
        <v>106</v>
      </c>
      <c r="I1102">
        <v>3</v>
      </c>
      <c r="J1102" s="3" t="s">
        <v>32</v>
      </c>
      <c r="K1102">
        <v>20</v>
      </c>
      <c r="L1102">
        <v>1</v>
      </c>
      <c r="M1102" s="3" t="str">
        <f>VLOOKUP(J1102,[1]Species!$A$2:$K$183,3,FALSE)</f>
        <v>Sparisoma_aurofrenatum</v>
      </c>
      <c r="N1102" t="str">
        <f>VLOOKUP(J1102,[1]Species!$A$2:$K$183,2,FALSE)</f>
        <v>parrotfish</v>
      </c>
      <c r="O1102" t="str">
        <f>VLOOKUP(J1102,[1]Species!$A$2:$K$183,5,FALSE)</f>
        <v>Scaridae</v>
      </c>
      <c r="P1102" t="str">
        <f>VLOOKUP(J1102,[1]Species!$A$2:$D$183,4,FALSE)</f>
        <v>Herbivore</v>
      </c>
      <c r="Q1102">
        <f>VLOOKUP(J1102,[1]Species!$A$2:$F$183,6,FALSE)</f>
        <v>1.17E-2</v>
      </c>
      <c r="R1102">
        <f>VLOOKUP(J1102,[1]Species!$A$2:$G$174,7, FALSE)</f>
        <v>3.15</v>
      </c>
      <c r="S1102">
        <f t="shared" si="34"/>
        <v>146.70007912526424</v>
      </c>
      <c r="T1102">
        <f t="shared" si="35"/>
        <v>1.6666666666666666E-2</v>
      </c>
    </row>
    <row r="1103" spans="1:20" x14ac:dyDescent="0.2">
      <c r="A1103" s="7">
        <v>45156</v>
      </c>
      <c r="B1103">
        <v>2023</v>
      </c>
      <c r="C1103" s="2" t="s">
        <v>96</v>
      </c>
      <c r="D1103">
        <v>18</v>
      </c>
      <c r="E1103" t="s">
        <v>103</v>
      </c>
      <c r="F1103" t="s">
        <v>111</v>
      </c>
      <c r="G1103">
        <v>150</v>
      </c>
      <c r="H1103" t="s">
        <v>106</v>
      </c>
      <c r="I1103">
        <v>3</v>
      </c>
      <c r="J1103" s="3" t="s">
        <v>49</v>
      </c>
      <c r="K1103">
        <v>20</v>
      </c>
      <c r="L1103">
        <v>1</v>
      </c>
      <c r="M1103" s="3" t="str">
        <f>VLOOKUP(J1103,[1]Species!$A$2:$K$183,3,FALSE)</f>
        <v>Holocanthus_tricolor</v>
      </c>
      <c r="N1103" t="str">
        <f>VLOOKUP(J1103,[1]Species!$A$2:$K$183,2,FALSE)</f>
        <v>angelfish</v>
      </c>
      <c r="O1103" t="str">
        <f>VLOOKUP(J1103,[1]Species!$A$2:$K$183,5,FALSE)</f>
        <v>Pomacanthidae</v>
      </c>
      <c r="P1103" t="str">
        <f>VLOOKUP(J1103,[1]Species!$A$2:$D$183,4,FALSE)</f>
        <v>Invertivore</v>
      </c>
      <c r="Q1103">
        <f>VLOOKUP(J1103,[1]Species!$A$2:$F$183,6,FALSE)</f>
        <v>3.3099999999999997E-2</v>
      </c>
      <c r="R1103">
        <f>VLOOKUP(J1103,[1]Species!$A$2:$G$174,7, FALSE)</f>
        <v>2.95</v>
      </c>
      <c r="S1103">
        <f t="shared" si="34"/>
        <v>227.96411139104339</v>
      </c>
      <c r="T1103">
        <f t="shared" si="35"/>
        <v>1.6666666666666666E-2</v>
      </c>
    </row>
    <row r="1104" spans="1:20" x14ac:dyDescent="0.2">
      <c r="A1104" s="7">
        <v>45156</v>
      </c>
      <c r="B1104">
        <v>2023</v>
      </c>
      <c r="C1104" s="2" t="s">
        <v>96</v>
      </c>
      <c r="D1104">
        <v>18</v>
      </c>
      <c r="E1104" t="s">
        <v>103</v>
      </c>
      <c r="F1104" t="s">
        <v>111</v>
      </c>
      <c r="G1104">
        <v>150</v>
      </c>
      <c r="H1104" t="s">
        <v>106</v>
      </c>
      <c r="I1104">
        <v>3</v>
      </c>
      <c r="J1104" s="3" t="s">
        <v>56</v>
      </c>
      <c r="K1104">
        <v>10</v>
      </c>
      <c r="L1104">
        <v>3</v>
      </c>
      <c r="M1104" s="3" t="str">
        <f>VLOOKUP(J1104,[1]Species!$A$2:$K$183,3,FALSE)</f>
        <v>Gramma_loreto</v>
      </c>
      <c r="N1104" t="str">
        <f>VLOOKUP(J1104,[1]Species!$A$2:$K$183,2,FALSE)</f>
        <v>basslet</v>
      </c>
      <c r="O1104" t="str">
        <f>VLOOKUP(J1104,[1]Species!$A$2:$K$183,5,FALSE)</f>
        <v>Grammatidae</v>
      </c>
      <c r="P1104" t="str">
        <f>VLOOKUP(J1104,[1]Species!$A$2:$D$183,4,FALSE)</f>
        <v>Omnivore</v>
      </c>
      <c r="Q1104">
        <f>VLOOKUP(J1104,[1]Species!$A$2:$F$183,6,FALSE)</f>
        <v>1.1220000000000001E-2</v>
      </c>
      <c r="R1104">
        <f>VLOOKUP(J1104,[1]Species!$A$2:$G$174,7, FALSE)</f>
        <v>3.04</v>
      </c>
      <c r="S1104">
        <f t="shared" si="34"/>
        <v>36.907456082179657</v>
      </c>
      <c r="T1104">
        <f t="shared" si="35"/>
        <v>0.05</v>
      </c>
    </row>
    <row r="1105" spans="1:20" x14ac:dyDescent="0.2">
      <c r="A1105" s="7">
        <v>45156</v>
      </c>
      <c r="B1105">
        <v>2023</v>
      </c>
      <c r="C1105" s="2" t="s">
        <v>96</v>
      </c>
      <c r="D1105">
        <v>18</v>
      </c>
      <c r="E1105" t="s">
        <v>103</v>
      </c>
      <c r="F1105" t="s">
        <v>111</v>
      </c>
      <c r="G1105">
        <v>150</v>
      </c>
      <c r="H1105" t="s">
        <v>106</v>
      </c>
      <c r="I1105">
        <v>3</v>
      </c>
      <c r="J1105" s="3" t="s">
        <v>30</v>
      </c>
      <c r="K1105">
        <v>30</v>
      </c>
      <c r="L1105">
        <v>3</v>
      </c>
      <c r="M1105" s="3" t="str">
        <f>VLOOKUP(J1105,[1]Species!$A$2:$K$183,3,FALSE)</f>
        <v>Acanthurus_coeruleus</v>
      </c>
      <c r="N1105" t="str">
        <f>VLOOKUP(J1105,[1]Species!$A$2:$K$183,2,FALSE)</f>
        <v>surgeonfish</v>
      </c>
      <c r="O1105" t="str">
        <f>VLOOKUP(J1105,[1]Species!$A$2:$K$183,5,FALSE)</f>
        <v>Acanthuridae</v>
      </c>
      <c r="P1105" t="str">
        <f>VLOOKUP(J1105,[1]Species!$A$2:$D$183,4,FALSE)</f>
        <v>Omnivore</v>
      </c>
      <c r="Q1105">
        <f>VLOOKUP(J1105,[1]Species!$A$2:$F$183,6,FALSE)</f>
        <v>3.2399999999999998E-2</v>
      </c>
      <c r="R1105">
        <f>VLOOKUP(J1105,[1]Species!$A$2:$G$174,7, FALSE)</f>
        <v>2.95</v>
      </c>
      <c r="S1105">
        <f t="shared" si="34"/>
        <v>2213.9813916717412</v>
      </c>
      <c r="T1105">
        <f t="shared" si="35"/>
        <v>0.05</v>
      </c>
    </row>
    <row r="1106" spans="1:20" x14ac:dyDescent="0.2">
      <c r="A1106" s="7">
        <v>45156</v>
      </c>
      <c r="B1106">
        <v>2023</v>
      </c>
      <c r="C1106" s="2" t="s">
        <v>96</v>
      </c>
      <c r="D1106">
        <v>18</v>
      </c>
      <c r="E1106" t="s">
        <v>103</v>
      </c>
      <c r="F1106" t="s">
        <v>111</v>
      </c>
      <c r="G1106">
        <v>150</v>
      </c>
      <c r="H1106" t="s">
        <v>106</v>
      </c>
      <c r="I1106">
        <v>3</v>
      </c>
      <c r="J1106" s="3" t="s">
        <v>63</v>
      </c>
      <c r="K1106">
        <v>30</v>
      </c>
      <c r="L1106">
        <v>1</v>
      </c>
      <c r="M1106" s="3" t="str">
        <f>VLOOKUP(J1106,[1]Species!$A$2:$K$183,3,FALSE)</f>
        <v>Cephalopholis_cruentata</v>
      </c>
      <c r="N1106" t="str">
        <f>VLOOKUP(J1106,[1]Species!$A$2:$K$183,2,FALSE)</f>
        <v>grouper</v>
      </c>
      <c r="O1106" t="str">
        <f>VLOOKUP(J1106,[1]Species!$A$2:$K$183,5,FALSE)</f>
        <v>Serranidae</v>
      </c>
      <c r="P1106" t="str">
        <f>VLOOKUP(J1106,[1]Species!$A$2:$D$183,4,FALSE)</f>
        <v>Macrocarnivore</v>
      </c>
      <c r="Q1106">
        <f>VLOOKUP(J1106,[1]Species!$A$2:$F$183,6,FALSE)</f>
        <v>1.0999999999999999E-2</v>
      </c>
      <c r="R1106">
        <f>VLOOKUP(J1106,[1]Species!$A$2:$G$174,7, FALSE)</f>
        <v>3.11</v>
      </c>
      <c r="S1106">
        <f t="shared" si="34"/>
        <v>431.75739756371365</v>
      </c>
      <c r="T1106">
        <f t="shared" si="35"/>
        <v>1.6666666666666666E-2</v>
      </c>
    </row>
    <row r="1107" spans="1:20" x14ac:dyDescent="0.2">
      <c r="A1107" s="7">
        <v>45156</v>
      </c>
      <c r="B1107">
        <v>2023</v>
      </c>
      <c r="C1107" s="2" t="s">
        <v>96</v>
      </c>
      <c r="D1107">
        <v>18</v>
      </c>
      <c r="E1107" t="s">
        <v>103</v>
      </c>
      <c r="F1107" t="s">
        <v>111</v>
      </c>
      <c r="G1107">
        <v>150</v>
      </c>
      <c r="H1107" t="s">
        <v>106</v>
      </c>
      <c r="I1107">
        <v>3</v>
      </c>
      <c r="J1107" s="3" t="s">
        <v>63</v>
      </c>
      <c r="K1107">
        <v>40</v>
      </c>
      <c r="L1107">
        <v>1</v>
      </c>
      <c r="M1107" s="3" t="str">
        <f>VLOOKUP(J1107,[1]Species!$A$2:$K$183,3,FALSE)</f>
        <v>Cephalopholis_cruentata</v>
      </c>
      <c r="N1107" t="str">
        <f>VLOOKUP(J1107,[1]Species!$A$2:$K$183,2,FALSE)</f>
        <v>grouper</v>
      </c>
      <c r="O1107" t="str">
        <f>VLOOKUP(J1107,[1]Species!$A$2:$K$183,5,FALSE)</f>
        <v>Serranidae</v>
      </c>
      <c r="P1107" t="str">
        <f>VLOOKUP(J1107,[1]Species!$A$2:$D$183,4,FALSE)</f>
        <v>Macrocarnivore</v>
      </c>
      <c r="Q1107">
        <f>VLOOKUP(J1107,[1]Species!$A$2:$F$183,6,FALSE)</f>
        <v>1.0999999999999999E-2</v>
      </c>
      <c r="R1107">
        <f>VLOOKUP(J1107,[1]Species!$A$2:$G$174,7, FALSE)</f>
        <v>3.11</v>
      </c>
      <c r="S1107">
        <f t="shared" si="34"/>
        <v>1056.3291345093864</v>
      </c>
      <c r="T1107">
        <f t="shared" si="35"/>
        <v>1.6666666666666666E-2</v>
      </c>
    </row>
    <row r="1108" spans="1:20" x14ac:dyDescent="0.2">
      <c r="A1108" s="7">
        <v>45156</v>
      </c>
      <c r="B1108">
        <v>2023</v>
      </c>
      <c r="C1108" s="2" t="s">
        <v>96</v>
      </c>
      <c r="D1108">
        <v>18</v>
      </c>
      <c r="E1108" t="s">
        <v>103</v>
      </c>
      <c r="F1108" t="s">
        <v>111</v>
      </c>
      <c r="G1108">
        <v>150</v>
      </c>
      <c r="H1108" t="s">
        <v>106</v>
      </c>
      <c r="I1108">
        <v>4</v>
      </c>
      <c r="J1108" s="3" t="s">
        <v>21</v>
      </c>
      <c r="K1108">
        <v>5</v>
      </c>
      <c r="L1108">
        <v>17</v>
      </c>
      <c r="M1108" s="3" t="str">
        <f>VLOOKUP(J1108,[1]Species!$A$2:$K$183,3,FALSE)</f>
        <v>Stegastes_partitus</v>
      </c>
      <c r="N1108" t="str">
        <f>VLOOKUP(J1108,[1]Species!$A$2:$K$183,2,FALSE)</f>
        <v>damselfish</v>
      </c>
      <c r="O1108" t="str">
        <f>VLOOKUP(J1108,[1]Species!$A$2:$K$183,5,FALSE)</f>
        <v>Pomacentridae</v>
      </c>
      <c r="P1108" t="str">
        <f>VLOOKUP(J1108,[1]Species!$A$2:$D$183,4,FALSE)</f>
        <v>Omnivore</v>
      </c>
      <c r="Q1108">
        <f>VLOOKUP(J1108,[1]Species!$A$2:$F$183,6,FALSE)</f>
        <v>1.4789999999999999E-2</v>
      </c>
      <c r="R1108">
        <f>VLOOKUP(J1108,[1]Species!$A$2:$G$174,7, FALSE)</f>
        <v>3.01</v>
      </c>
      <c r="S1108">
        <f t="shared" si="34"/>
        <v>31.938668622792932</v>
      </c>
      <c r="T1108">
        <f t="shared" si="35"/>
        <v>0.28333333333333333</v>
      </c>
    </row>
    <row r="1109" spans="1:20" x14ac:dyDescent="0.2">
      <c r="A1109" s="7">
        <v>45156</v>
      </c>
      <c r="B1109">
        <v>2023</v>
      </c>
      <c r="C1109" s="2" t="s">
        <v>96</v>
      </c>
      <c r="D1109">
        <v>18</v>
      </c>
      <c r="E1109" t="s">
        <v>103</v>
      </c>
      <c r="F1109" t="s">
        <v>111</v>
      </c>
      <c r="G1109">
        <v>150</v>
      </c>
      <c r="H1109" t="s">
        <v>106</v>
      </c>
      <c r="I1109">
        <v>4</v>
      </c>
      <c r="J1109" s="3" t="s">
        <v>21</v>
      </c>
      <c r="K1109">
        <v>10</v>
      </c>
      <c r="L1109">
        <v>12</v>
      </c>
      <c r="M1109" s="3" t="str">
        <f>VLOOKUP(J1109,[1]Species!$A$2:$K$183,3,FALSE)</f>
        <v>Stegastes_partitus</v>
      </c>
      <c r="N1109" t="str">
        <f>VLOOKUP(J1109,[1]Species!$A$2:$K$183,2,FALSE)</f>
        <v>damselfish</v>
      </c>
      <c r="O1109" t="str">
        <f>VLOOKUP(J1109,[1]Species!$A$2:$K$183,5,FALSE)</f>
        <v>Pomacentridae</v>
      </c>
      <c r="P1109" t="str">
        <f>VLOOKUP(J1109,[1]Species!$A$2:$D$183,4,FALSE)</f>
        <v>Omnivore</v>
      </c>
      <c r="Q1109">
        <f>VLOOKUP(J1109,[1]Species!$A$2:$F$183,6,FALSE)</f>
        <v>1.4789999999999999E-2</v>
      </c>
      <c r="R1109">
        <f>VLOOKUP(J1109,[1]Species!$A$2:$G$174,7, FALSE)</f>
        <v>3.01</v>
      </c>
      <c r="S1109">
        <f t="shared" si="34"/>
        <v>181.61404026998832</v>
      </c>
      <c r="T1109">
        <f t="shared" si="35"/>
        <v>0.2</v>
      </c>
    </row>
    <row r="1110" spans="1:20" x14ac:dyDescent="0.2">
      <c r="A1110" s="7">
        <v>45156</v>
      </c>
      <c r="B1110">
        <v>2023</v>
      </c>
      <c r="C1110" s="2" t="s">
        <v>96</v>
      </c>
      <c r="D1110">
        <v>18</v>
      </c>
      <c r="E1110" t="s">
        <v>103</v>
      </c>
      <c r="F1110" t="s">
        <v>111</v>
      </c>
      <c r="G1110">
        <v>150</v>
      </c>
      <c r="H1110" t="s">
        <v>106</v>
      </c>
      <c r="I1110">
        <v>4</v>
      </c>
      <c r="J1110" s="3" t="s">
        <v>42</v>
      </c>
      <c r="K1110">
        <v>5</v>
      </c>
      <c r="L1110">
        <v>23</v>
      </c>
      <c r="M1110" s="3" t="str">
        <f>VLOOKUP(J1110,[1]Species!$A$2:$K$183,3,FALSE)</f>
        <v>Chromis_insolata</v>
      </c>
      <c r="N1110" t="str">
        <f>VLOOKUP(J1110,[1]Species!$A$2:$K$183,2,FALSE)</f>
        <v>damselfish</v>
      </c>
      <c r="O1110" t="str">
        <f>VLOOKUP(J1110,[1]Species!$A$2:$K$183,5,FALSE)</f>
        <v>Pomacentridae</v>
      </c>
      <c r="P1110" t="str">
        <f>VLOOKUP(J1110,[1]Species!$A$2:$D$183,4,FALSE)</f>
        <v>Planktivore</v>
      </c>
      <c r="Q1110">
        <f>VLOOKUP(J1110,[1]Species!$A$2:$F$183,6,FALSE)</f>
        <v>1.259E-2</v>
      </c>
      <c r="R1110">
        <f>VLOOKUP(J1110,[1]Species!$A$2:$G$174,7, FALSE)</f>
        <v>3.03</v>
      </c>
      <c r="S1110">
        <f t="shared" si="34"/>
        <v>37.98679729228747</v>
      </c>
      <c r="T1110">
        <f t="shared" si="35"/>
        <v>0.38333333333333336</v>
      </c>
    </row>
    <row r="1111" spans="1:20" x14ac:dyDescent="0.2">
      <c r="A1111" s="7">
        <v>45156</v>
      </c>
      <c r="B1111">
        <v>2023</v>
      </c>
      <c r="C1111" s="2" t="s">
        <v>96</v>
      </c>
      <c r="D1111">
        <v>18</v>
      </c>
      <c r="E1111" t="s">
        <v>103</v>
      </c>
      <c r="F1111" t="s">
        <v>111</v>
      </c>
      <c r="G1111">
        <v>150</v>
      </c>
      <c r="H1111" t="s">
        <v>106</v>
      </c>
      <c r="I1111">
        <v>4</v>
      </c>
      <c r="J1111" s="3" t="s">
        <v>42</v>
      </c>
      <c r="K1111">
        <v>10</v>
      </c>
      <c r="L1111">
        <v>7</v>
      </c>
      <c r="M1111" s="3" t="str">
        <f>VLOOKUP(J1111,[1]Species!$A$2:$K$183,3,FALSE)</f>
        <v>Chromis_insolata</v>
      </c>
      <c r="N1111" t="str">
        <f>VLOOKUP(J1111,[1]Species!$A$2:$K$183,2,FALSE)</f>
        <v>damselfish</v>
      </c>
      <c r="O1111" t="str">
        <f>VLOOKUP(J1111,[1]Species!$A$2:$K$183,5,FALSE)</f>
        <v>Pomacentridae</v>
      </c>
      <c r="P1111" t="str">
        <f>VLOOKUP(J1111,[1]Species!$A$2:$D$183,4,FALSE)</f>
        <v>Planktivore</v>
      </c>
      <c r="Q1111">
        <f>VLOOKUP(J1111,[1]Species!$A$2:$F$183,6,FALSE)</f>
        <v>1.259E-2</v>
      </c>
      <c r="R1111">
        <f>VLOOKUP(J1111,[1]Species!$A$2:$G$174,7, FALSE)</f>
        <v>3.03</v>
      </c>
      <c r="S1111">
        <f t="shared" si="34"/>
        <v>94.432996370590303</v>
      </c>
      <c r="T1111">
        <f t="shared" si="35"/>
        <v>0.11666666666666667</v>
      </c>
    </row>
    <row r="1112" spans="1:20" x14ac:dyDescent="0.2">
      <c r="A1112" s="7">
        <v>45156</v>
      </c>
      <c r="B1112">
        <v>2023</v>
      </c>
      <c r="C1112" s="2" t="s">
        <v>96</v>
      </c>
      <c r="D1112">
        <v>18</v>
      </c>
      <c r="E1112" t="s">
        <v>103</v>
      </c>
      <c r="F1112" t="s">
        <v>111</v>
      </c>
      <c r="G1112">
        <v>150</v>
      </c>
      <c r="H1112" t="s">
        <v>106</v>
      </c>
      <c r="I1112">
        <v>4</v>
      </c>
      <c r="J1112" s="3" t="s">
        <v>34</v>
      </c>
      <c r="K1112">
        <v>5</v>
      </c>
      <c r="L1112">
        <v>2</v>
      </c>
      <c r="M1112" s="3" t="str">
        <f>VLOOKUP(J1112,[1]Species!$A$2:$K$183,3,FALSE)</f>
        <v>Halochoeres_garnoti</v>
      </c>
      <c r="N1112" t="str">
        <f>VLOOKUP(J1112,[1]Species!$A$2:$K$183,2,FALSE)</f>
        <v>wrasse</v>
      </c>
      <c r="O1112" t="str">
        <f>VLOOKUP(J1112,[1]Species!$A$2:$K$183,5,FALSE)</f>
        <v>Labridae</v>
      </c>
      <c r="P1112" t="str">
        <f>VLOOKUP(J1112,[1]Species!$A$2:$D$183,4,FALSE)</f>
        <v>Invertivore</v>
      </c>
      <c r="Q1112">
        <f>VLOOKUP(J1112,[1]Species!$A$2:$F$183,6,FALSE)</f>
        <v>0.01</v>
      </c>
      <c r="R1112">
        <f>VLOOKUP(J1112,[1]Species!$A$2:$G$174,7, FALSE)</f>
        <v>3.14</v>
      </c>
      <c r="S1112">
        <f t="shared" si="34"/>
        <v>3.131812904563775</v>
      </c>
      <c r="T1112">
        <f t="shared" si="35"/>
        <v>3.3333333333333333E-2</v>
      </c>
    </row>
    <row r="1113" spans="1:20" x14ac:dyDescent="0.2">
      <c r="A1113" s="7">
        <v>45156</v>
      </c>
      <c r="B1113">
        <v>2023</v>
      </c>
      <c r="C1113" s="2" t="s">
        <v>96</v>
      </c>
      <c r="D1113">
        <v>18</v>
      </c>
      <c r="E1113" t="s">
        <v>103</v>
      </c>
      <c r="F1113" t="s">
        <v>111</v>
      </c>
      <c r="G1113">
        <v>150</v>
      </c>
      <c r="H1113" t="s">
        <v>106</v>
      </c>
      <c r="I1113">
        <v>4</v>
      </c>
      <c r="J1113" s="3" t="s">
        <v>34</v>
      </c>
      <c r="K1113">
        <v>10</v>
      </c>
      <c r="L1113">
        <v>2</v>
      </c>
      <c r="M1113" s="3" t="str">
        <f>VLOOKUP(J1113,[1]Species!$A$2:$K$183,3,FALSE)</f>
        <v>Halochoeres_garnoti</v>
      </c>
      <c r="N1113" t="str">
        <f>VLOOKUP(J1113,[1]Species!$A$2:$K$183,2,FALSE)</f>
        <v>wrasse</v>
      </c>
      <c r="O1113" t="str">
        <f>VLOOKUP(J1113,[1]Species!$A$2:$K$183,5,FALSE)</f>
        <v>Labridae</v>
      </c>
      <c r="P1113" t="str">
        <f>VLOOKUP(J1113,[1]Species!$A$2:$D$183,4,FALSE)</f>
        <v>Invertivore</v>
      </c>
      <c r="Q1113">
        <f>VLOOKUP(J1113,[1]Species!$A$2:$F$183,6,FALSE)</f>
        <v>0.01</v>
      </c>
      <c r="R1113">
        <f>VLOOKUP(J1113,[1]Species!$A$2:$G$174,7, FALSE)</f>
        <v>3.14</v>
      </c>
      <c r="S1113">
        <f t="shared" si="34"/>
        <v>27.607685292057727</v>
      </c>
      <c r="T1113">
        <f t="shared" si="35"/>
        <v>3.3333333333333333E-2</v>
      </c>
    </row>
    <row r="1114" spans="1:20" x14ac:dyDescent="0.2">
      <c r="A1114" s="7">
        <v>45156</v>
      </c>
      <c r="B1114">
        <v>2023</v>
      </c>
      <c r="C1114" s="2" t="s">
        <v>96</v>
      </c>
      <c r="D1114">
        <v>18</v>
      </c>
      <c r="E1114" t="s">
        <v>103</v>
      </c>
      <c r="F1114" t="s">
        <v>111</v>
      </c>
      <c r="G1114">
        <v>150</v>
      </c>
      <c r="H1114" t="s">
        <v>106</v>
      </c>
      <c r="I1114">
        <v>4</v>
      </c>
      <c r="J1114" s="3" t="s">
        <v>25</v>
      </c>
      <c r="K1114">
        <v>5</v>
      </c>
      <c r="L1114">
        <v>8</v>
      </c>
      <c r="M1114" s="3" t="str">
        <f>VLOOKUP(J1114,[1]Species!$A$2:$K$183,3,FALSE)</f>
        <v>Chromis_cyanea</v>
      </c>
      <c r="N1114" t="str">
        <f>VLOOKUP(J1114,[1]Species!$A$2:$K$183,2,FALSE)</f>
        <v>chromis</v>
      </c>
      <c r="O1114" t="str">
        <f>VLOOKUP(J1114,[1]Species!$A$2:$K$183,5,FALSE)</f>
        <v>Pomacentridae</v>
      </c>
      <c r="P1114" t="str">
        <f>VLOOKUP(J1114,[1]Species!$A$2:$D$183,4,FALSE)</f>
        <v>Planktivore</v>
      </c>
      <c r="Q1114">
        <f>VLOOKUP(J1114,[1]Species!$A$2:$F$183,6,FALSE)</f>
        <v>1.4789999999999999E-2</v>
      </c>
      <c r="R1114">
        <f>VLOOKUP(J1114,[1]Species!$A$2:$G$174,7, FALSE)</f>
        <v>2.99</v>
      </c>
      <c r="S1114">
        <f t="shared" si="34"/>
        <v>14.553869417345537</v>
      </c>
      <c r="T1114">
        <f t="shared" si="35"/>
        <v>0.13333333333333333</v>
      </c>
    </row>
    <row r="1115" spans="1:20" x14ac:dyDescent="0.2">
      <c r="A1115" s="7">
        <v>45156</v>
      </c>
      <c r="B1115">
        <v>2023</v>
      </c>
      <c r="C1115" s="2" t="s">
        <v>96</v>
      </c>
      <c r="D1115">
        <v>18</v>
      </c>
      <c r="E1115" t="s">
        <v>103</v>
      </c>
      <c r="F1115" t="s">
        <v>111</v>
      </c>
      <c r="G1115">
        <v>150</v>
      </c>
      <c r="H1115" t="s">
        <v>106</v>
      </c>
      <c r="I1115">
        <v>4</v>
      </c>
      <c r="J1115" s="3" t="s">
        <v>25</v>
      </c>
      <c r="K1115">
        <v>10</v>
      </c>
      <c r="L1115">
        <v>8</v>
      </c>
      <c r="M1115" s="3" t="str">
        <f>VLOOKUP(J1115,[1]Species!$A$2:$K$183,3,FALSE)</f>
        <v>Chromis_cyanea</v>
      </c>
      <c r="N1115" t="str">
        <f>VLOOKUP(J1115,[1]Species!$A$2:$K$183,2,FALSE)</f>
        <v>chromis</v>
      </c>
      <c r="O1115" t="str">
        <f>VLOOKUP(J1115,[1]Species!$A$2:$K$183,5,FALSE)</f>
        <v>Pomacentridae</v>
      </c>
      <c r="P1115" t="str">
        <f>VLOOKUP(J1115,[1]Species!$A$2:$D$183,4,FALSE)</f>
        <v>Planktivore</v>
      </c>
      <c r="Q1115">
        <f>VLOOKUP(J1115,[1]Species!$A$2:$F$183,6,FALSE)</f>
        <v>1.4789999999999999E-2</v>
      </c>
      <c r="R1115">
        <f>VLOOKUP(J1115,[1]Species!$A$2:$G$174,7, FALSE)</f>
        <v>2.99</v>
      </c>
      <c r="S1115">
        <f t="shared" si="34"/>
        <v>115.6267079834916</v>
      </c>
      <c r="T1115">
        <f t="shared" si="35"/>
        <v>0.13333333333333333</v>
      </c>
    </row>
    <row r="1116" spans="1:20" x14ac:dyDescent="0.2">
      <c r="A1116" s="7">
        <v>45156</v>
      </c>
      <c r="B1116">
        <v>2023</v>
      </c>
      <c r="C1116" s="2" t="s">
        <v>96</v>
      </c>
      <c r="D1116">
        <v>18</v>
      </c>
      <c r="E1116" t="s">
        <v>103</v>
      </c>
      <c r="F1116" t="s">
        <v>111</v>
      </c>
      <c r="G1116">
        <v>150</v>
      </c>
      <c r="H1116" t="s">
        <v>106</v>
      </c>
      <c r="I1116">
        <v>4</v>
      </c>
      <c r="J1116" s="3" t="s">
        <v>56</v>
      </c>
      <c r="K1116">
        <v>5</v>
      </c>
      <c r="L1116">
        <v>8</v>
      </c>
      <c r="M1116" s="3" t="str">
        <f>VLOOKUP(J1116,[1]Species!$A$2:$K$183,3,FALSE)</f>
        <v>Gramma_loreto</v>
      </c>
      <c r="N1116" t="str">
        <f>VLOOKUP(J1116,[1]Species!$A$2:$K$183,2,FALSE)</f>
        <v>basslet</v>
      </c>
      <c r="O1116" t="str">
        <f>VLOOKUP(J1116,[1]Species!$A$2:$K$183,5,FALSE)</f>
        <v>Grammatidae</v>
      </c>
      <c r="P1116" t="str">
        <f>VLOOKUP(J1116,[1]Species!$A$2:$D$183,4,FALSE)</f>
        <v>Omnivore</v>
      </c>
      <c r="Q1116">
        <f>VLOOKUP(J1116,[1]Species!$A$2:$F$183,6,FALSE)</f>
        <v>1.1220000000000001E-2</v>
      </c>
      <c r="R1116">
        <f>VLOOKUP(J1116,[1]Species!$A$2:$G$174,7, FALSE)</f>
        <v>3.04</v>
      </c>
      <c r="S1116">
        <f t="shared" si="34"/>
        <v>11.96607325157788</v>
      </c>
      <c r="T1116">
        <f t="shared" si="35"/>
        <v>0.13333333333333333</v>
      </c>
    </row>
    <row r="1117" spans="1:20" x14ac:dyDescent="0.2">
      <c r="A1117" s="7">
        <v>45156</v>
      </c>
      <c r="B1117">
        <v>2023</v>
      </c>
      <c r="C1117" s="2" t="s">
        <v>96</v>
      </c>
      <c r="D1117">
        <v>18</v>
      </c>
      <c r="E1117" t="s">
        <v>103</v>
      </c>
      <c r="F1117" t="s">
        <v>111</v>
      </c>
      <c r="G1117">
        <v>150</v>
      </c>
      <c r="H1117" t="s">
        <v>106</v>
      </c>
      <c r="I1117">
        <v>4</v>
      </c>
      <c r="J1117" s="3" t="s">
        <v>56</v>
      </c>
      <c r="K1117">
        <v>10</v>
      </c>
      <c r="L1117">
        <v>4</v>
      </c>
      <c r="M1117" s="3" t="str">
        <f>VLOOKUP(J1117,[1]Species!$A$2:$K$183,3,FALSE)</f>
        <v>Gramma_loreto</v>
      </c>
      <c r="N1117" t="str">
        <f>VLOOKUP(J1117,[1]Species!$A$2:$K$183,2,FALSE)</f>
        <v>basslet</v>
      </c>
      <c r="O1117" t="str">
        <f>VLOOKUP(J1117,[1]Species!$A$2:$K$183,5,FALSE)</f>
        <v>Grammatidae</v>
      </c>
      <c r="P1117" t="str">
        <f>VLOOKUP(J1117,[1]Species!$A$2:$D$183,4,FALSE)</f>
        <v>Omnivore</v>
      </c>
      <c r="Q1117">
        <f>VLOOKUP(J1117,[1]Species!$A$2:$F$183,6,FALSE)</f>
        <v>1.1220000000000001E-2</v>
      </c>
      <c r="R1117">
        <f>VLOOKUP(J1117,[1]Species!$A$2:$G$174,7, FALSE)</f>
        <v>3.04</v>
      </c>
      <c r="S1117">
        <f t="shared" si="34"/>
        <v>49.209941442906207</v>
      </c>
      <c r="T1117">
        <f t="shared" si="35"/>
        <v>6.6666666666666666E-2</v>
      </c>
    </row>
    <row r="1118" spans="1:20" x14ac:dyDescent="0.2">
      <c r="A1118" s="7">
        <v>45156</v>
      </c>
      <c r="B1118">
        <v>2023</v>
      </c>
      <c r="C1118" s="2" t="s">
        <v>96</v>
      </c>
      <c r="D1118">
        <v>18</v>
      </c>
      <c r="E1118" t="s">
        <v>103</v>
      </c>
      <c r="F1118" t="s">
        <v>111</v>
      </c>
      <c r="G1118">
        <v>150</v>
      </c>
      <c r="H1118" t="s">
        <v>106</v>
      </c>
      <c r="I1118">
        <v>4</v>
      </c>
      <c r="J1118" s="3" t="s">
        <v>23</v>
      </c>
      <c r="K1118">
        <v>10</v>
      </c>
      <c r="L1118">
        <v>1</v>
      </c>
      <c r="M1118" s="3" t="str">
        <f>VLOOKUP(J1118,[1]Species!$A$2:$K$183,3,FALSE)</f>
        <v>Serranus_tigrinus</v>
      </c>
      <c r="N1118" t="str">
        <f>VLOOKUP(J1118,[1]Species!$A$2:$K$183,2,FALSE)</f>
        <v>grouper</v>
      </c>
      <c r="O1118" t="str">
        <f>VLOOKUP(J1118,[1]Species!$A$2:$K$183,5,FALSE)</f>
        <v>Serranidae</v>
      </c>
      <c r="P1118" t="str">
        <f>VLOOKUP(J1118,[1]Species!$A$2:$D$183,4,FALSE)</f>
        <v>Invertivore</v>
      </c>
      <c r="Q1118">
        <f>VLOOKUP(J1118,[1]Species!$A$2:$F$183,6,FALSE)</f>
        <v>1.023E-2</v>
      </c>
      <c r="R1118">
        <f>VLOOKUP(J1118,[1]Species!$A$2:$G$174,7, FALSE)</f>
        <v>3.04</v>
      </c>
      <c r="S1118">
        <f t="shared" si="34"/>
        <v>11.216971946544795</v>
      </c>
      <c r="T1118">
        <f t="shared" si="35"/>
        <v>1.6666666666666666E-2</v>
      </c>
    </row>
    <row r="1119" spans="1:20" x14ac:dyDescent="0.2">
      <c r="A1119" s="7">
        <v>45156</v>
      </c>
      <c r="B1119">
        <v>2023</v>
      </c>
      <c r="C1119" s="2" t="s">
        <v>96</v>
      </c>
      <c r="D1119">
        <v>18</v>
      </c>
      <c r="E1119" t="s">
        <v>103</v>
      </c>
      <c r="F1119" t="s">
        <v>111</v>
      </c>
      <c r="G1119">
        <v>150</v>
      </c>
      <c r="H1119" t="s">
        <v>106</v>
      </c>
      <c r="I1119">
        <v>4</v>
      </c>
      <c r="J1119" s="3" t="s">
        <v>37</v>
      </c>
      <c r="K1119">
        <v>20</v>
      </c>
      <c r="L1119">
        <v>3</v>
      </c>
      <c r="M1119" s="3" t="str">
        <f>VLOOKUP(J1119,[1]Species!$A$2:$K$183,3,FALSE)</f>
        <v>Melichthys_niger</v>
      </c>
      <c r="N1119" t="str">
        <f>VLOOKUP(J1119,[1]Species!$A$2:$K$183,2,FALSE)</f>
        <v>triggerfish</v>
      </c>
      <c r="O1119" t="str">
        <f>VLOOKUP(J1119,[1]Species!$A$2:$K$183,5,FALSE)</f>
        <v>Balistidae</v>
      </c>
      <c r="P1119" t="str">
        <f>VLOOKUP(J1119,[1]Species!$A$2:$D$183,4,FALSE)</f>
        <v>Planktivore</v>
      </c>
      <c r="Q1119">
        <f>VLOOKUP(J1119,[1]Species!$A$2:$F$183,6,FALSE)</f>
        <v>2.5700000000000001E-2</v>
      </c>
      <c r="R1119">
        <f>VLOOKUP(J1119,[1]Species!$A$2:$G$174,7, FALSE)</f>
        <v>2.94</v>
      </c>
      <c r="S1119">
        <f t="shared" si="34"/>
        <v>515.32660588435806</v>
      </c>
      <c r="T1119">
        <f t="shared" si="35"/>
        <v>0.05</v>
      </c>
    </row>
    <row r="1120" spans="1:20" x14ac:dyDescent="0.2">
      <c r="A1120" s="7">
        <v>45156</v>
      </c>
      <c r="B1120">
        <v>2023</v>
      </c>
      <c r="C1120" s="2" t="s">
        <v>96</v>
      </c>
      <c r="D1120">
        <v>18</v>
      </c>
      <c r="E1120" t="s">
        <v>103</v>
      </c>
      <c r="F1120" t="s">
        <v>111</v>
      </c>
      <c r="G1120">
        <v>150</v>
      </c>
      <c r="H1120" t="s">
        <v>106</v>
      </c>
      <c r="I1120">
        <v>4</v>
      </c>
      <c r="J1120" s="3" t="s">
        <v>37</v>
      </c>
      <c r="K1120">
        <v>30</v>
      </c>
      <c r="L1120">
        <v>5</v>
      </c>
      <c r="M1120" s="3" t="str">
        <f>VLOOKUP(J1120,[1]Species!$A$2:$K$183,3,FALSE)</f>
        <v>Melichthys_niger</v>
      </c>
      <c r="N1120" t="str">
        <f>VLOOKUP(J1120,[1]Species!$A$2:$K$183,2,FALSE)</f>
        <v>triggerfish</v>
      </c>
      <c r="O1120" t="str">
        <f>VLOOKUP(J1120,[1]Species!$A$2:$K$183,5,FALSE)</f>
        <v>Balistidae</v>
      </c>
      <c r="P1120" t="str">
        <f>VLOOKUP(J1120,[1]Species!$A$2:$D$183,4,FALSE)</f>
        <v>Planktivore</v>
      </c>
      <c r="Q1120">
        <f>VLOOKUP(J1120,[1]Species!$A$2:$F$183,6,FALSE)</f>
        <v>2.5700000000000001E-2</v>
      </c>
      <c r="R1120">
        <f>VLOOKUP(J1120,[1]Species!$A$2:$G$174,7, FALSE)</f>
        <v>2.94</v>
      </c>
      <c r="S1120">
        <f t="shared" si="34"/>
        <v>2829.0434428488265</v>
      </c>
      <c r="T1120">
        <f t="shared" si="35"/>
        <v>8.3333333333333329E-2</v>
      </c>
    </row>
    <row r="1121" spans="1:20" x14ac:dyDescent="0.2">
      <c r="A1121" s="7">
        <v>45156</v>
      </c>
      <c r="B1121">
        <v>2023</v>
      </c>
      <c r="C1121" s="2" t="s">
        <v>96</v>
      </c>
      <c r="D1121">
        <v>18</v>
      </c>
      <c r="E1121" t="s">
        <v>103</v>
      </c>
      <c r="F1121" t="s">
        <v>111</v>
      </c>
      <c r="G1121">
        <v>150</v>
      </c>
      <c r="H1121" t="s">
        <v>106</v>
      </c>
      <c r="I1121">
        <v>4</v>
      </c>
      <c r="J1121" s="3" t="s">
        <v>62</v>
      </c>
      <c r="K1121">
        <v>10</v>
      </c>
      <c r="L1121">
        <v>2</v>
      </c>
      <c r="M1121" s="3" t="str">
        <f>VLOOKUP(J1121,[1]Species!$A$2:$K$183,3,FALSE)</f>
        <v>Chaetodon_capistratus</v>
      </c>
      <c r="N1121" t="str">
        <f>VLOOKUP(J1121,[1]Species!$A$2:$K$183,2,FALSE)</f>
        <v>butterflyfish</v>
      </c>
      <c r="O1121" t="str">
        <f>VLOOKUP(J1121,[1]Species!$A$2:$K$183,5,FALSE)</f>
        <v>Chaetodontidae</v>
      </c>
      <c r="P1121" t="str">
        <f>VLOOKUP(J1121,[1]Species!$A$2:$D$183,4,FALSE)</f>
        <v>Invertivore</v>
      </c>
      <c r="Q1121">
        <f>VLOOKUP(J1121,[1]Species!$A$2:$F$183,6,FALSE)</f>
        <v>2.3400000000000001E-2</v>
      </c>
      <c r="R1121">
        <f>VLOOKUP(J1121,[1]Species!$A$2:$G$174,7, FALSE)</f>
        <v>3.19</v>
      </c>
      <c r="S1121">
        <f t="shared" si="34"/>
        <v>72.484617765104176</v>
      </c>
      <c r="T1121">
        <f t="shared" si="35"/>
        <v>3.3333333333333333E-2</v>
      </c>
    </row>
    <row r="1122" spans="1:20" x14ac:dyDescent="0.2">
      <c r="A1122" s="7">
        <v>45156</v>
      </c>
      <c r="B1122">
        <v>2023</v>
      </c>
      <c r="C1122" s="2" t="s">
        <v>96</v>
      </c>
      <c r="D1122">
        <v>18</v>
      </c>
      <c r="E1122" t="s">
        <v>103</v>
      </c>
      <c r="F1122" t="s">
        <v>111</v>
      </c>
      <c r="G1122">
        <v>150</v>
      </c>
      <c r="H1122" t="s">
        <v>106</v>
      </c>
      <c r="I1122">
        <v>4</v>
      </c>
      <c r="J1122" s="3" t="s">
        <v>63</v>
      </c>
      <c r="K1122">
        <v>20</v>
      </c>
      <c r="L1122">
        <v>1</v>
      </c>
      <c r="M1122" s="3" t="str">
        <f>VLOOKUP(J1122,[1]Species!$A$2:$K$183,3,FALSE)</f>
        <v>Cephalopholis_cruentata</v>
      </c>
      <c r="N1122" t="str">
        <f>VLOOKUP(J1122,[1]Species!$A$2:$K$183,2,FALSE)</f>
        <v>grouper</v>
      </c>
      <c r="O1122" t="str">
        <f>VLOOKUP(J1122,[1]Species!$A$2:$K$183,5,FALSE)</f>
        <v>Serranidae</v>
      </c>
      <c r="P1122" t="str">
        <f>VLOOKUP(J1122,[1]Species!$A$2:$D$183,4,FALSE)</f>
        <v>Macrocarnivore</v>
      </c>
      <c r="Q1122">
        <f>VLOOKUP(J1122,[1]Species!$A$2:$F$183,6,FALSE)</f>
        <v>1.0999999999999999E-2</v>
      </c>
      <c r="R1122">
        <f>VLOOKUP(J1122,[1]Species!$A$2:$G$174,7, FALSE)</f>
        <v>3.11</v>
      </c>
      <c r="S1122">
        <f t="shared" si="34"/>
        <v>122.34774568292309</v>
      </c>
      <c r="T1122">
        <f t="shared" si="35"/>
        <v>1.6666666666666666E-2</v>
      </c>
    </row>
    <row r="1123" spans="1:20" x14ac:dyDescent="0.2">
      <c r="A1123" s="7">
        <v>45156</v>
      </c>
      <c r="B1123">
        <v>2023</v>
      </c>
      <c r="C1123" s="2" t="s">
        <v>96</v>
      </c>
      <c r="D1123">
        <v>18</v>
      </c>
      <c r="E1123" t="s">
        <v>103</v>
      </c>
      <c r="F1123" t="s">
        <v>111</v>
      </c>
      <c r="G1123">
        <v>150</v>
      </c>
      <c r="H1123" t="s">
        <v>106</v>
      </c>
      <c r="I1123">
        <v>4</v>
      </c>
      <c r="J1123" s="3" t="s">
        <v>63</v>
      </c>
      <c r="K1123">
        <v>30</v>
      </c>
      <c r="L1123">
        <v>1</v>
      </c>
      <c r="M1123" s="3" t="str">
        <f>VLOOKUP(J1123,[1]Species!$A$2:$K$183,3,FALSE)</f>
        <v>Cephalopholis_cruentata</v>
      </c>
      <c r="N1123" t="str">
        <f>VLOOKUP(J1123,[1]Species!$A$2:$K$183,2,FALSE)</f>
        <v>grouper</v>
      </c>
      <c r="O1123" t="str">
        <f>VLOOKUP(J1123,[1]Species!$A$2:$K$183,5,FALSE)</f>
        <v>Serranidae</v>
      </c>
      <c r="P1123" t="str">
        <f>VLOOKUP(J1123,[1]Species!$A$2:$D$183,4,FALSE)</f>
        <v>Macrocarnivore</v>
      </c>
      <c r="Q1123">
        <f>VLOOKUP(J1123,[1]Species!$A$2:$F$183,6,FALSE)</f>
        <v>1.0999999999999999E-2</v>
      </c>
      <c r="R1123">
        <f>VLOOKUP(J1123,[1]Species!$A$2:$G$174,7, FALSE)</f>
        <v>3.11</v>
      </c>
      <c r="S1123">
        <f t="shared" si="34"/>
        <v>431.75739756371365</v>
      </c>
      <c r="T1123">
        <f t="shared" si="35"/>
        <v>1.6666666666666666E-2</v>
      </c>
    </row>
    <row r="1124" spans="1:20" x14ac:dyDescent="0.2">
      <c r="A1124" s="7">
        <v>45156</v>
      </c>
      <c r="B1124">
        <v>2023</v>
      </c>
      <c r="C1124" s="2" t="s">
        <v>96</v>
      </c>
      <c r="D1124">
        <v>18</v>
      </c>
      <c r="E1124" t="s">
        <v>103</v>
      </c>
      <c r="F1124" t="s">
        <v>111</v>
      </c>
      <c r="G1124">
        <v>150</v>
      </c>
      <c r="H1124" t="s">
        <v>106</v>
      </c>
      <c r="I1124">
        <v>4</v>
      </c>
      <c r="J1124" s="3" t="s">
        <v>33</v>
      </c>
      <c r="K1124">
        <v>20</v>
      </c>
      <c r="L1124">
        <v>1</v>
      </c>
      <c r="M1124" s="3" t="str">
        <f>VLOOKUP(J1124,[1]Species!$A$2:$K$183,3,FALSE)</f>
        <v>Holocentrus_adscensionis</v>
      </c>
      <c r="N1124" t="str">
        <f>VLOOKUP(J1124,[1]Species!$A$2:$K$183,2,FALSE)</f>
        <v>squirrelfish</v>
      </c>
      <c r="O1124" t="str">
        <f>VLOOKUP(J1124,[1]Species!$A$2:$K$183,5,FALSE)</f>
        <v>Holocentridae</v>
      </c>
      <c r="P1124" t="str">
        <f>VLOOKUP(J1124,[1]Species!$A$2:$D$183,4,FALSE)</f>
        <v>Invertivore</v>
      </c>
      <c r="Q1124">
        <f>VLOOKUP(J1124,[1]Species!$A$2:$F$183,6,FALSE)</f>
        <v>2.29E-2</v>
      </c>
      <c r="R1124">
        <f>VLOOKUP(J1124,[1]Species!$A$2:$G$174,7, FALSE)</f>
        <v>2.86</v>
      </c>
      <c r="S1124">
        <f t="shared" si="34"/>
        <v>120.44291833617321</v>
      </c>
      <c r="T1124">
        <f t="shared" si="35"/>
        <v>1.6666666666666666E-2</v>
      </c>
    </row>
    <row r="1125" spans="1:20" x14ac:dyDescent="0.2">
      <c r="A1125" s="7">
        <v>45156</v>
      </c>
      <c r="B1125">
        <v>2023</v>
      </c>
      <c r="C1125" s="2" t="s">
        <v>96</v>
      </c>
      <c r="D1125">
        <v>18</v>
      </c>
      <c r="E1125" t="s">
        <v>103</v>
      </c>
      <c r="F1125" t="s">
        <v>111</v>
      </c>
      <c r="G1125">
        <v>150</v>
      </c>
      <c r="H1125" t="s">
        <v>106</v>
      </c>
      <c r="I1125">
        <v>4</v>
      </c>
      <c r="J1125" s="3" t="s">
        <v>32</v>
      </c>
      <c r="K1125">
        <v>20</v>
      </c>
      <c r="L1125">
        <v>1</v>
      </c>
      <c r="M1125" s="3" t="str">
        <f>VLOOKUP(J1125,[1]Species!$A$2:$K$183,3,FALSE)</f>
        <v>Sparisoma_aurofrenatum</v>
      </c>
      <c r="N1125" t="str">
        <f>VLOOKUP(J1125,[1]Species!$A$2:$K$183,2,FALSE)</f>
        <v>parrotfish</v>
      </c>
      <c r="O1125" t="str">
        <f>VLOOKUP(J1125,[1]Species!$A$2:$K$183,5,FALSE)</f>
        <v>Scaridae</v>
      </c>
      <c r="P1125" t="str">
        <f>VLOOKUP(J1125,[1]Species!$A$2:$D$183,4,FALSE)</f>
        <v>Herbivore</v>
      </c>
      <c r="Q1125">
        <f>VLOOKUP(J1125,[1]Species!$A$2:$F$183,6,FALSE)</f>
        <v>1.17E-2</v>
      </c>
      <c r="R1125">
        <f>VLOOKUP(J1125,[1]Species!$A$2:$G$174,7, FALSE)</f>
        <v>3.15</v>
      </c>
      <c r="S1125">
        <f t="shared" si="34"/>
        <v>146.70007912526424</v>
      </c>
      <c r="T1125">
        <f t="shared" si="35"/>
        <v>1.6666666666666666E-2</v>
      </c>
    </row>
    <row r="1126" spans="1:20" x14ac:dyDescent="0.2">
      <c r="A1126" s="7">
        <v>45156</v>
      </c>
      <c r="B1126">
        <v>2023</v>
      </c>
      <c r="C1126" s="2" t="s">
        <v>96</v>
      </c>
      <c r="D1126">
        <v>18</v>
      </c>
      <c r="E1126" t="s">
        <v>105</v>
      </c>
      <c r="F1126" t="s">
        <v>111</v>
      </c>
      <c r="G1126">
        <v>150</v>
      </c>
      <c r="H1126" t="s">
        <v>106</v>
      </c>
      <c r="I1126">
        <v>2</v>
      </c>
      <c r="J1126" s="3" t="s">
        <v>56</v>
      </c>
      <c r="K1126">
        <v>5</v>
      </c>
      <c r="L1126">
        <v>8</v>
      </c>
      <c r="M1126" s="3" t="str">
        <f>VLOOKUP(J1126,[1]Species!$A$2:$K$183,3,FALSE)</f>
        <v>Gramma_loreto</v>
      </c>
      <c r="N1126" t="str">
        <f>VLOOKUP(J1126,[1]Species!$A$2:$K$183,2,FALSE)</f>
        <v>basslet</v>
      </c>
      <c r="O1126" t="str">
        <f>VLOOKUP(J1126,[1]Species!$A$2:$K$183,5,FALSE)</f>
        <v>Grammatidae</v>
      </c>
      <c r="P1126" t="str">
        <f>VLOOKUP(J1126,[1]Species!$A$2:$D$183,4,FALSE)</f>
        <v>Omnivore</v>
      </c>
      <c r="Q1126">
        <f>VLOOKUP(J1126,[1]Species!$A$2:$F$183,6,FALSE)</f>
        <v>1.1220000000000001E-2</v>
      </c>
      <c r="R1126">
        <f>VLOOKUP(J1126,[1]Species!$A$2:$G$174,7, FALSE)</f>
        <v>3.04</v>
      </c>
      <c r="S1126">
        <f t="shared" si="34"/>
        <v>11.96607325157788</v>
      </c>
      <c r="T1126">
        <f t="shared" si="35"/>
        <v>0.13333333333333333</v>
      </c>
    </row>
    <row r="1127" spans="1:20" x14ac:dyDescent="0.2">
      <c r="A1127" s="7">
        <v>45156</v>
      </c>
      <c r="B1127">
        <v>2023</v>
      </c>
      <c r="C1127" s="2" t="s">
        <v>96</v>
      </c>
      <c r="D1127">
        <v>18</v>
      </c>
      <c r="E1127" t="s">
        <v>105</v>
      </c>
      <c r="F1127" t="s">
        <v>111</v>
      </c>
      <c r="G1127">
        <v>150</v>
      </c>
      <c r="H1127" t="s">
        <v>106</v>
      </c>
      <c r="I1127">
        <v>2</v>
      </c>
      <c r="J1127" s="3" t="s">
        <v>56</v>
      </c>
      <c r="K1127">
        <v>10</v>
      </c>
      <c r="L1127">
        <v>6</v>
      </c>
      <c r="M1127" s="3" t="str">
        <f>VLOOKUP(J1127,[1]Species!$A$2:$K$183,3,FALSE)</f>
        <v>Gramma_loreto</v>
      </c>
      <c r="N1127" t="str">
        <f>VLOOKUP(J1127,[1]Species!$A$2:$K$183,2,FALSE)</f>
        <v>basslet</v>
      </c>
      <c r="O1127" t="str">
        <f>VLOOKUP(J1127,[1]Species!$A$2:$K$183,5,FALSE)</f>
        <v>Grammatidae</v>
      </c>
      <c r="P1127" t="str">
        <f>VLOOKUP(J1127,[1]Species!$A$2:$D$183,4,FALSE)</f>
        <v>Omnivore</v>
      </c>
      <c r="Q1127">
        <f>VLOOKUP(J1127,[1]Species!$A$2:$F$183,6,FALSE)</f>
        <v>1.1220000000000001E-2</v>
      </c>
      <c r="R1127">
        <f>VLOOKUP(J1127,[1]Species!$A$2:$G$174,7, FALSE)</f>
        <v>3.04</v>
      </c>
      <c r="S1127">
        <f t="shared" si="34"/>
        <v>73.814912164359313</v>
      </c>
      <c r="T1127">
        <f t="shared" si="35"/>
        <v>0.1</v>
      </c>
    </row>
    <row r="1128" spans="1:20" x14ac:dyDescent="0.2">
      <c r="A1128" s="7">
        <v>45156</v>
      </c>
      <c r="B1128">
        <v>2023</v>
      </c>
      <c r="C1128" s="2" t="s">
        <v>96</v>
      </c>
      <c r="D1128">
        <v>18</v>
      </c>
      <c r="E1128" t="s">
        <v>105</v>
      </c>
      <c r="F1128" t="s">
        <v>111</v>
      </c>
      <c r="G1128">
        <v>150</v>
      </c>
      <c r="H1128" t="s">
        <v>106</v>
      </c>
      <c r="I1128">
        <v>2</v>
      </c>
      <c r="J1128" s="3" t="s">
        <v>21</v>
      </c>
      <c r="K1128">
        <v>5</v>
      </c>
      <c r="L1128">
        <v>8</v>
      </c>
      <c r="M1128" s="3" t="str">
        <f>VLOOKUP(J1128,[1]Species!$A$2:$K$183,3,FALSE)</f>
        <v>Stegastes_partitus</v>
      </c>
      <c r="N1128" t="str">
        <f>VLOOKUP(J1128,[1]Species!$A$2:$K$183,2,FALSE)</f>
        <v>damselfish</v>
      </c>
      <c r="O1128" t="str">
        <f>VLOOKUP(J1128,[1]Species!$A$2:$K$183,5,FALSE)</f>
        <v>Pomacentridae</v>
      </c>
      <c r="P1128" t="str">
        <f>VLOOKUP(J1128,[1]Species!$A$2:$D$183,4,FALSE)</f>
        <v>Omnivore</v>
      </c>
      <c r="Q1128">
        <f>VLOOKUP(J1128,[1]Species!$A$2:$F$183,6,FALSE)</f>
        <v>1.4789999999999999E-2</v>
      </c>
      <c r="R1128">
        <f>VLOOKUP(J1128,[1]Species!$A$2:$G$174,7, FALSE)</f>
        <v>3.01</v>
      </c>
      <c r="S1128">
        <f t="shared" si="34"/>
        <v>15.029961704843732</v>
      </c>
      <c r="T1128">
        <f t="shared" si="35"/>
        <v>0.13333333333333333</v>
      </c>
    </row>
    <row r="1129" spans="1:20" x14ac:dyDescent="0.2">
      <c r="A1129" s="7">
        <v>45156</v>
      </c>
      <c r="B1129">
        <v>2023</v>
      </c>
      <c r="C1129" s="2" t="s">
        <v>96</v>
      </c>
      <c r="D1129">
        <v>18</v>
      </c>
      <c r="E1129" t="s">
        <v>105</v>
      </c>
      <c r="F1129" t="s">
        <v>111</v>
      </c>
      <c r="G1129">
        <v>150</v>
      </c>
      <c r="H1129" t="s">
        <v>106</v>
      </c>
      <c r="I1129">
        <v>2</v>
      </c>
      <c r="J1129" s="3" t="s">
        <v>21</v>
      </c>
      <c r="K1129">
        <v>10</v>
      </c>
      <c r="L1129">
        <v>6</v>
      </c>
      <c r="M1129" s="3" t="str">
        <f>VLOOKUP(J1129,[1]Species!$A$2:$K$183,3,FALSE)</f>
        <v>Stegastes_partitus</v>
      </c>
      <c r="N1129" t="str">
        <f>VLOOKUP(J1129,[1]Species!$A$2:$K$183,2,FALSE)</f>
        <v>damselfish</v>
      </c>
      <c r="O1129" t="str">
        <f>VLOOKUP(J1129,[1]Species!$A$2:$K$183,5,FALSE)</f>
        <v>Pomacentridae</v>
      </c>
      <c r="P1129" t="str">
        <f>VLOOKUP(J1129,[1]Species!$A$2:$D$183,4,FALSE)</f>
        <v>Omnivore</v>
      </c>
      <c r="Q1129">
        <f>VLOOKUP(J1129,[1]Species!$A$2:$F$183,6,FALSE)</f>
        <v>1.4789999999999999E-2</v>
      </c>
      <c r="R1129">
        <f>VLOOKUP(J1129,[1]Species!$A$2:$G$174,7, FALSE)</f>
        <v>3.01</v>
      </c>
      <c r="S1129">
        <f t="shared" si="34"/>
        <v>90.807020134994161</v>
      </c>
      <c r="T1129">
        <f t="shared" si="35"/>
        <v>0.1</v>
      </c>
    </row>
    <row r="1130" spans="1:20" x14ac:dyDescent="0.2">
      <c r="A1130" s="7">
        <v>45156</v>
      </c>
      <c r="B1130">
        <v>2023</v>
      </c>
      <c r="C1130" s="2" t="s">
        <v>96</v>
      </c>
      <c r="D1130">
        <v>18</v>
      </c>
      <c r="E1130" t="s">
        <v>105</v>
      </c>
      <c r="F1130" t="s">
        <v>111</v>
      </c>
      <c r="G1130">
        <v>150</v>
      </c>
      <c r="H1130" t="s">
        <v>106</v>
      </c>
      <c r="I1130">
        <v>2</v>
      </c>
      <c r="J1130" s="3" t="s">
        <v>35</v>
      </c>
      <c r="K1130">
        <v>20</v>
      </c>
      <c r="L1130">
        <v>1</v>
      </c>
      <c r="M1130" s="3" t="str">
        <f>VLOOKUP(J1130,[1]Species!$A$2:$K$183,3,FALSE)</f>
        <v>Scarus_taeniopterus</v>
      </c>
      <c r="N1130" t="str">
        <f>VLOOKUP(J1130,[1]Species!$A$2:$K$183,2,FALSE)</f>
        <v>parrotfish</v>
      </c>
      <c r="O1130" t="str">
        <f>VLOOKUP(J1130,[1]Species!$A$2:$K$183,5,FALSE)</f>
        <v>Scaridae</v>
      </c>
      <c r="P1130" t="str">
        <f>VLOOKUP(J1130,[1]Species!$A$2:$D$183,4,FALSE)</f>
        <v>Herbivore</v>
      </c>
      <c r="Q1130">
        <f>VLOOKUP(J1130,[1]Species!$A$2:$F$183,6,FALSE)</f>
        <v>1.4789999999999999E-2</v>
      </c>
      <c r="R1130">
        <f>VLOOKUP(J1130,[1]Species!$A$2:$G$174,7, FALSE)</f>
        <v>3.03</v>
      </c>
      <c r="S1130">
        <f t="shared" si="34"/>
        <v>129.44612696722388</v>
      </c>
      <c r="T1130">
        <f t="shared" si="35"/>
        <v>1.6666666666666666E-2</v>
      </c>
    </row>
    <row r="1131" spans="1:20" x14ac:dyDescent="0.2">
      <c r="A1131" s="7">
        <v>45156</v>
      </c>
      <c r="B1131">
        <v>2023</v>
      </c>
      <c r="C1131" s="2" t="s">
        <v>96</v>
      </c>
      <c r="D1131">
        <v>18</v>
      </c>
      <c r="E1131" t="s">
        <v>105</v>
      </c>
      <c r="F1131" t="s">
        <v>111</v>
      </c>
      <c r="G1131">
        <v>150</v>
      </c>
      <c r="H1131" t="s">
        <v>106</v>
      </c>
      <c r="I1131">
        <v>2</v>
      </c>
      <c r="J1131" s="3" t="s">
        <v>35</v>
      </c>
      <c r="K1131">
        <v>30</v>
      </c>
      <c r="L1131">
        <v>1</v>
      </c>
      <c r="M1131" s="3" t="str">
        <f>VLOOKUP(J1131,[1]Species!$A$2:$K$183,3,FALSE)</f>
        <v>Scarus_taeniopterus</v>
      </c>
      <c r="N1131" t="str">
        <f>VLOOKUP(J1131,[1]Species!$A$2:$K$183,2,FALSE)</f>
        <v>parrotfish</v>
      </c>
      <c r="O1131" t="str">
        <f>VLOOKUP(J1131,[1]Species!$A$2:$K$183,5,FALSE)</f>
        <v>Scaridae</v>
      </c>
      <c r="P1131" t="str">
        <f>VLOOKUP(J1131,[1]Species!$A$2:$D$183,4,FALSE)</f>
        <v>Herbivore</v>
      </c>
      <c r="Q1131">
        <f>VLOOKUP(J1131,[1]Species!$A$2:$F$183,6,FALSE)</f>
        <v>1.4789999999999999E-2</v>
      </c>
      <c r="R1131">
        <f>VLOOKUP(J1131,[1]Species!$A$2:$G$174,7, FALSE)</f>
        <v>3.03</v>
      </c>
      <c r="S1131">
        <f t="shared" si="34"/>
        <v>442.22732692655779</v>
      </c>
      <c r="T1131">
        <f t="shared" si="35"/>
        <v>1.6666666666666666E-2</v>
      </c>
    </row>
    <row r="1132" spans="1:20" x14ac:dyDescent="0.2">
      <c r="A1132" s="7">
        <v>45156</v>
      </c>
      <c r="B1132">
        <v>2023</v>
      </c>
      <c r="C1132" s="2" t="s">
        <v>96</v>
      </c>
      <c r="D1132">
        <v>18</v>
      </c>
      <c r="E1132" t="s">
        <v>105</v>
      </c>
      <c r="F1132" t="s">
        <v>111</v>
      </c>
      <c r="G1132">
        <v>150</v>
      </c>
      <c r="H1132" t="s">
        <v>106</v>
      </c>
      <c r="I1132">
        <v>2</v>
      </c>
      <c r="J1132" s="3" t="s">
        <v>25</v>
      </c>
      <c r="K1132">
        <v>5</v>
      </c>
      <c r="L1132">
        <v>5</v>
      </c>
      <c r="M1132" s="3" t="str">
        <f>VLOOKUP(J1132,[1]Species!$A$2:$K$183,3,FALSE)</f>
        <v>Chromis_cyanea</v>
      </c>
      <c r="N1132" t="str">
        <f>VLOOKUP(J1132,[1]Species!$A$2:$K$183,2,FALSE)</f>
        <v>chromis</v>
      </c>
      <c r="O1132" t="str">
        <f>VLOOKUP(J1132,[1]Species!$A$2:$K$183,5,FALSE)</f>
        <v>Pomacentridae</v>
      </c>
      <c r="P1132" t="str">
        <f>VLOOKUP(J1132,[1]Species!$A$2:$D$183,4,FALSE)</f>
        <v>Planktivore</v>
      </c>
      <c r="Q1132">
        <f>VLOOKUP(J1132,[1]Species!$A$2:$F$183,6,FALSE)</f>
        <v>1.4789999999999999E-2</v>
      </c>
      <c r="R1132">
        <f>VLOOKUP(J1132,[1]Species!$A$2:$G$174,7, FALSE)</f>
        <v>2.99</v>
      </c>
      <c r="S1132">
        <f t="shared" si="34"/>
        <v>9.0961683858409597</v>
      </c>
      <c r="T1132">
        <f t="shared" si="35"/>
        <v>8.3333333333333329E-2</v>
      </c>
    </row>
    <row r="1133" spans="1:20" x14ac:dyDescent="0.2">
      <c r="A1133" s="7">
        <v>45156</v>
      </c>
      <c r="B1133">
        <v>2023</v>
      </c>
      <c r="C1133" s="2" t="s">
        <v>96</v>
      </c>
      <c r="D1133">
        <v>18</v>
      </c>
      <c r="E1133" t="s">
        <v>105</v>
      </c>
      <c r="F1133" t="s">
        <v>111</v>
      </c>
      <c r="G1133">
        <v>150</v>
      </c>
      <c r="H1133" t="s">
        <v>106</v>
      </c>
      <c r="I1133">
        <v>2</v>
      </c>
      <c r="J1133" s="3" t="s">
        <v>25</v>
      </c>
      <c r="K1133">
        <v>10</v>
      </c>
      <c r="L1133">
        <v>3</v>
      </c>
      <c r="M1133" s="3" t="str">
        <f>VLOOKUP(J1133,[1]Species!$A$2:$K$183,3,FALSE)</f>
        <v>Chromis_cyanea</v>
      </c>
      <c r="N1133" t="str">
        <f>VLOOKUP(J1133,[1]Species!$A$2:$K$183,2,FALSE)</f>
        <v>chromis</v>
      </c>
      <c r="O1133" t="str">
        <f>VLOOKUP(J1133,[1]Species!$A$2:$K$183,5,FALSE)</f>
        <v>Pomacentridae</v>
      </c>
      <c r="P1133" t="str">
        <f>VLOOKUP(J1133,[1]Species!$A$2:$D$183,4,FALSE)</f>
        <v>Planktivore</v>
      </c>
      <c r="Q1133">
        <f>VLOOKUP(J1133,[1]Species!$A$2:$F$183,6,FALSE)</f>
        <v>1.4789999999999999E-2</v>
      </c>
      <c r="R1133">
        <f>VLOOKUP(J1133,[1]Species!$A$2:$G$174,7, FALSE)</f>
        <v>2.99</v>
      </c>
      <c r="S1133">
        <f t="shared" si="34"/>
        <v>43.36001549380935</v>
      </c>
      <c r="T1133">
        <f t="shared" si="35"/>
        <v>0.05</v>
      </c>
    </row>
    <row r="1134" spans="1:20" x14ac:dyDescent="0.2">
      <c r="A1134" s="7">
        <v>45156</v>
      </c>
      <c r="B1134">
        <v>2023</v>
      </c>
      <c r="C1134" s="2" t="s">
        <v>96</v>
      </c>
      <c r="D1134">
        <v>18</v>
      </c>
      <c r="E1134" t="s">
        <v>105</v>
      </c>
      <c r="F1134" t="s">
        <v>111</v>
      </c>
      <c r="G1134">
        <v>150</v>
      </c>
      <c r="H1134" t="s">
        <v>106</v>
      </c>
      <c r="I1134">
        <v>2</v>
      </c>
      <c r="J1134" s="3" t="s">
        <v>42</v>
      </c>
      <c r="K1134">
        <v>5</v>
      </c>
      <c r="L1134">
        <v>22</v>
      </c>
      <c r="M1134" s="3" t="str">
        <f>VLOOKUP(J1134,[1]Species!$A$2:$K$183,3,FALSE)</f>
        <v>Chromis_insolata</v>
      </c>
      <c r="N1134" t="str">
        <f>VLOOKUP(J1134,[1]Species!$A$2:$K$183,2,FALSE)</f>
        <v>damselfish</v>
      </c>
      <c r="O1134" t="str">
        <f>VLOOKUP(J1134,[1]Species!$A$2:$K$183,5,FALSE)</f>
        <v>Pomacentridae</v>
      </c>
      <c r="P1134" t="str">
        <f>VLOOKUP(J1134,[1]Species!$A$2:$D$183,4,FALSE)</f>
        <v>Planktivore</v>
      </c>
      <c r="Q1134">
        <f>VLOOKUP(J1134,[1]Species!$A$2:$F$183,6,FALSE)</f>
        <v>1.259E-2</v>
      </c>
      <c r="R1134">
        <f>VLOOKUP(J1134,[1]Species!$A$2:$G$174,7, FALSE)</f>
        <v>3.03</v>
      </c>
      <c r="S1134">
        <f t="shared" si="34"/>
        <v>36.335197410014104</v>
      </c>
      <c r="T1134">
        <f t="shared" si="35"/>
        <v>0.36666666666666664</v>
      </c>
    </row>
    <row r="1135" spans="1:20" x14ac:dyDescent="0.2">
      <c r="A1135" s="7">
        <v>45156</v>
      </c>
      <c r="B1135">
        <v>2023</v>
      </c>
      <c r="C1135" s="2" t="s">
        <v>96</v>
      </c>
      <c r="D1135">
        <v>18</v>
      </c>
      <c r="E1135" t="s">
        <v>105</v>
      </c>
      <c r="F1135" t="s">
        <v>111</v>
      </c>
      <c r="G1135">
        <v>150</v>
      </c>
      <c r="H1135" t="s">
        <v>106</v>
      </c>
      <c r="I1135">
        <v>2</v>
      </c>
      <c r="J1135" s="3" t="s">
        <v>42</v>
      </c>
      <c r="K1135">
        <v>10</v>
      </c>
      <c r="L1135">
        <v>8</v>
      </c>
      <c r="M1135" s="3" t="str">
        <f>VLOOKUP(J1135,[1]Species!$A$2:$K$183,3,FALSE)</f>
        <v>Chromis_insolata</v>
      </c>
      <c r="N1135" t="str">
        <f>VLOOKUP(J1135,[1]Species!$A$2:$K$183,2,FALSE)</f>
        <v>damselfish</v>
      </c>
      <c r="O1135" t="str">
        <f>VLOOKUP(J1135,[1]Species!$A$2:$K$183,5,FALSE)</f>
        <v>Pomacentridae</v>
      </c>
      <c r="P1135" t="str">
        <f>VLOOKUP(J1135,[1]Species!$A$2:$D$183,4,FALSE)</f>
        <v>Planktivore</v>
      </c>
      <c r="Q1135">
        <f>VLOOKUP(J1135,[1]Species!$A$2:$F$183,6,FALSE)</f>
        <v>1.259E-2</v>
      </c>
      <c r="R1135">
        <f>VLOOKUP(J1135,[1]Species!$A$2:$G$174,7, FALSE)</f>
        <v>3.03</v>
      </c>
      <c r="S1135">
        <f t="shared" si="34"/>
        <v>107.92342442353177</v>
      </c>
      <c r="T1135">
        <f t="shared" si="35"/>
        <v>0.13333333333333333</v>
      </c>
    </row>
    <row r="1136" spans="1:20" ht="17" x14ac:dyDescent="0.2">
      <c r="A1136" s="7">
        <v>45156</v>
      </c>
      <c r="B1136">
        <v>2023</v>
      </c>
      <c r="C1136" s="2" t="s">
        <v>96</v>
      </c>
      <c r="D1136">
        <v>18</v>
      </c>
      <c r="E1136" t="s">
        <v>105</v>
      </c>
      <c r="F1136" t="s">
        <v>111</v>
      </c>
      <c r="G1136">
        <v>150</v>
      </c>
      <c r="H1136" t="s">
        <v>106</v>
      </c>
      <c r="I1136">
        <v>2</v>
      </c>
      <c r="J1136" s="6" t="s">
        <v>63</v>
      </c>
      <c r="K1136">
        <v>20</v>
      </c>
      <c r="L1136">
        <v>1</v>
      </c>
      <c r="M1136" s="3" t="str">
        <f>VLOOKUP(J1136,[1]Species!$A$2:$K$183,3,FALSE)</f>
        <v>Cephalopholis_cruentata</v>
      </c>
      <c r="N1136" t="str">
        <f>VLOOKUP(J1136,[1]Species!$A$2:$K$183,2,FALSE)</f>
        <v>grouper</v>
      </c>
      <c r="O1136" t="str">
        <f>VLOOKUP(J1136,[1]Species!$A$2:$K$183,5,FALSE)</f>
        <v>Serranidae</v>
      </c>
      <c r="P1136" t="str">
        <f>VLOOKUP(J1136,[1]Species!$A$2:$D$183,4,FALSE)</f>
        <v>Macrocarnivore</v>
      </c>
      <c r="Q1136">
        <f>VLOOKUP(J1136,[1]Species!$A$2:$F$183,6,FALSE)</f>
        <v>1.0999999999999999E-2</v>
      </c>
      <c r="R1136">
        <f>VLOOKUP(J1136,[1]Species!$A$2:$G$174,7, FALSE)</f>
        <v>3.11</v>
      </c>
      <c r="S1136">
        <f t="shared" si="34"/>
        <v>122.34774568292309</v>
      </c>
      <c r="T1136">
        <f t="shared" si="35"/>
        <v>1.6666666666666666E-2</v>
      </c>
    </row>
    <row r="1137" spans="1:20" x14ac:dyDescent="0.2">
      <c r="A1137" s="7">
        <v>45156</v>
      </c>
      <c r="B1137">
        <v>2023</v>
      </c>
      <c r="C1137" s="2" t="s">
        <v>96</v>
      </c>
      <c r="D1137">
        <v>18</v>
      </c>
      <c r="E1137" t="s">
        <v>105</v>
      </c>
      <c r="F1137" t="s">
        <v>111</v>
      </c>
      <c r="G1137">
        <v>150</v>
      </c>
      <c r="H1137" t="s">
        <v>106</v>
      </c>
      <c r="I1137">
        <v>2</v>
      </c>
      <c r="J1137" s="3" t="s">
        <v>63</v>
      </c>
      <c r="K1137">
        <v>30</v>
      </c>
      <c r="L1137">
        <v>1</v>
      </c>
      <c r="M1137" s="3" t="str">
        <f>VLOOKUP(J1137,[1]Species!$A$2:$K$183,3,FALSE)</f>
        <v>Cephalopholis_cruentata</v>
      </c>
      <c r="N1137" t="str">
        <f>VLOOKUP(J1137,[1]Species!$A$2:$K$183,2,FALSE)</f>
        <v>grouper</v>
      </c>
      <c r="O1137" t="str">
        <f>VLOOKUP(J1137,[1]Species!$A$2:$K$183,5,FALSE)</f>
        <v>Serranidae</v>
      </c>
      <c r="P1137" t="str">
        <f>VLOOKUP(J1137,[1]Species!$A$2:$D$183,4,FALSE)</f>
        <v>Macrocarnivore</v>
      </c>
      <c r="Q1137">
        <f>VLOOKUP(J1137,[1]Species!$A$2:$F$183,6,FALSE)</f>
        <v>1.0999999999999999E-2</v>
      </c>
      <c r="R1137">
        <f>VLOOKUP(J1137,[1]Species!$A$2:$G$174,7, FALSE)</f>
        <v>3.11</v>
      </c>
      <c r="S1137">
        <f t="shared" si="34"/>
        <v>431.75739756371365</v>
      </c>
      <c r="T1137">
        <f t="shared" si="35"/>
        <v>1.6666666666666666E-2</v>
      </c>
    </row>
    <row r="1138" spans="1:20" x14ac:dyDescent="0.2">
      <c r="A1138" s="7">
        <v>45156</v>
      </c>
      <c r="B1138">
        <v>2023</v>
      </c>
      <c r="C1138" s="2" t="s">
        <v>96</v>
      </c>
      <c r="D1138">
        <v>18</v>
      </c>
      <c r="E1138" t="s">
        <v>105</v>
      </c>
      <c r="F1138" t="s">
        <v>111</v>
      </c>
      <c r="G1138">
        <v>150</v>
      </c>
      <c r="H1138" t="s">
        <v>106</v>
      </c>
      <c r="I1138">
        <v>2</v>
      </c>
      <c r="J1138" s="3" t="s">
        <v>33</v>
      </c>
      <c r="K1138">
        <v>20</v>
      </c>
      <c r="L1138">
        <v>1</v>
      </c>
      <c r="M1138" s="3" t="str">
        <f>VLOOKUP(J1138,[1]Species!$A$2:$K$183,3,FALSE)</f>
        <v>Holocentrus_adscensionis</v>
      </c>
      <c r="N1138" t="str">
        <f>VLOOKUP(J1138,[1]Species!$A$2:$K$183,2,FALSE)</f>
        <v>squirrelfish</v>
      </c>
      <c r="O1138" t="str">
        <f>VLOOKUP(J1138,[1]Species!$A$2:$K$183,5,FALSE)</f>
        <v>Holocentridae</v>
      </c>
      <c r="P1138" t="str">
        <f>VLOOKUP(J1138,[1]Species!$A$2:$D$183,4,FALSE)</f>
        <v>Invertivore</v>
      </c>
      <c r="Q1138">
        <f>VLOOKUP(J1138,[1]Species!$A$2:$F$183,6,FALSE)</f>
        <v>2.29E-2</v>
      </c>
      <c r="R1138">
        <f>VLOOKUP(J1138,[1]Species!$A$2:$G$174,7, FALSE)</f>
        <v>2.86</v>
      </c>
      <c r="S1138">
        <f t="shared" si="34"/>
        <v>120.44291833617321</v>
      </c>
      <c r="T1138">
        <f t="shared" si="35"/>
        <v>1.6666666666666666E-2</v>
      </c>
    </row>
    <row r="1139" spans="1:20" x14ac:dyDescent="0.2">
      <c r="A1139" s="7">
        <v>45156</v>
      </c>
      <c r="B1139">
        <v>2023</v>
      </c>
      <c r="C1139" s="2" t="s">
        <v>96</v>
      </c>
      <c r="D1139">
        <v>18</v>
      </c>
      <c r="E1139" t="s">
        <v>105</v>
      </c>
      <c r="F1139" t="s">
        <v>111</v>
      </c>
      <c r="G1139">
        <v>150</v>
      </c>
      <c r="H1139" t="s">
        <v>106</v>
      </c>
      <c r="I1139">
        <v>2</v>
      </c>
      <c r="J1139" s="3" t="s">
        <v>48</v>
      </c>
      <c r="K1139">
        <v>40</v>
      </c>
      <c r="L1139">
        <v>1</v>
      </c>
      <c r="M1139" s="3" t="str">
        <f>VLOOKUP(J1139,[1]Species!$A$2:$K$183,3,FALSE)</f>
        <v>Epinephelus_guttatus</v>
      </c>
      <c r="N1139" t="str">
        <f>VLOOKUP(J1139,[1]Species!$A$2:$K$183,2,FALSE)</f>
        <v>grouper</v>
      </c>
      <c r="O1139" t="str">
        <f>VLOOKUP(J1139,[1]Species!$A$2:$K$183,5,FALSE)</f>
        <v>Serranidae</v>
      </c>
      <c r="P1139" t="str">
        <f>VLOOKUP(J1139,[1]Species!$A$2:$D$183,4,FALSE)</f>
        <v>Macrocarnivore</v>
      </c>
      <c r="Q1139">
        <f>VLOOKUP(J1139,[1]Species!$A$2:$F$183,6,FALSE)</f>
        <v>1.32E-2</v>
      </c>
      <c r="R1139">
        <f>VLOOKUP(J1139,[1]Species!$A$2:$G$174,7, FALSE)</f>
        <v>3.05</v>
      </c>
      <c r="S1139">
        <f t="shared" si="34"/>
        <v>1015.9139052875651</v>
      </c>
      <c r="T1139">
        <f t="shared" si="35"/>
        <v>1.6666666666666666E-2</v>
      </c>
    </row>
    <row r="1140" spans="1:20" x14ac:dyDescent="0.2">
      <c r="A1140" s="7">
        <v>45156</v>
      </c>
      <c r="B1140">
        <v>2023</v>
      </c>
      <c r="C1140" s="2" t="s">
        <v>96</v>
      </c>
      <c r="D1140">
        <v>18</v>
      </c>
      <c r="E1140" t="s">
        <v>105</v>
      </c>
      <c r="F1140" t="s">
        <v>111</v>
      </c>
      <c r="G1140">
        <v>150</v>
      </c>
      <c r="H1140" t="s">
        <v>106</v>
      </c>
      <c r="I1140">
        <v>2</v>
      </c>
      <c r="J1140" s="3" t="s">
        <v>37</v>
      </c>
      <c r="K1140">
        <v>30</v>
      </c>
      <c r="L1140">
        <v>2</v>
      </c>
      <c r="M1140" s="3" t="str">
        <f>VLOOKUP(J1140,[1]Species!$A$2:$K$183,3,FALSE)</f>
        <v>Melichthys_niger</v>
      </c>
      <c r="N1140" t="str">
        <f>VLOOKUP(J1140,[1]Species!$A$2:$K$183,2,FALSE)</f>
        <v>triggerfish</v>
      </c>
      <c r="O1140" t="str">
        <f>VLOOKUP(J1140,[1]Species!$A$2:$K$183,5,FALSE)</f>
        <v>Balistidae</v>
      </c>
      <c r="P1140" t="str">
        <f>VLOOKUP(J1140,[1]Species!$A$2:$D$183,4,FALSE)</f>
        <v>Planktivore</v>
      </c>
      <c r="Q1140">
        <f>VLOOKUP(J1140,[1]Species!$A$2:$F$183,6,FALSE)</f>
        <v>2.5700000000000001E-2</v>
      </c>
      <c r="R1140">
        <f>VLOOKUP(J1140,[1]Species!$A$2:$G$174,7, FALSE)</f>
        <v>2.94</v>
      </c>
      <c r="S1140">
        <f t="shared" si="34"/>
        <v>1131.6173771395306</v>
      </c>
      <c r="T1140">
        <f t="shared" si="35"/>
        <v>3.3333333333333333E-2</v>
      </c>
    </row>
    <row r="1141" spans="1:20" x14ac:dyDescent="0.2">
      <c r="A1141" s="7">
        <v>45156</v>
      </c>
      <c r="B1141">
        <v>2023</v>
      </c>
      <c r="C1141" s="2" t="s">
        <v>96</v>
      </c>
      <c r="D1141">
        <v>18</v>
      </c>
      <c r="E1141" t="s">
        <v>105</v>
      </c>
      <c r="F1141" t="s">
        <v>111</v>
      </c>
      <c r="G1141">
        <v>150</v>
      </c>
      <c r="H1141" t="s">
        <v>106</v>
      </c>
      <c r="I1141">
        <v>2</v>
      </c>
      <c r="J1141" s="3" t="s">
        <v>37</v>
      </c>
      <c r="K1141">
        <v>40</v>
      </c>
      <c r="L1141">
        <v>2</v>
      </c>
      <c r="M1141" s="3" t="str">
        <f>VLOOKUP(J1141,[1]Species!$A$2:$K$183,3,FALSE)</f>
        <v>Melichthys_niger</v>
      </c>
      <c r="N1141" t="str">
        <f>VLOOKUP(J1141,[1]Species!$A$2:$K$183,2,FALSE)</f>
        <v>triggerfish</v>
      </c>
      <c r="O1141" t="str">
        <f>VLOOKUP(J1141,[1]Species!$A$2:$K$183,5,FALSE)</f>
        <v>Balistidae</v>
      </c>
      <c r="P1141" t="str">
        <f>VLOOKUP(J1141,[1]Species!$A$2:$D$183,4,FALSE)</f>
        <v>Planktivore</v>
      </c>
      <c r="Q1141">
        <f>VLOOKUP(J1141,[1]Species!$A$2:$F$183,6,FALSE)</f>
        <v>2.5700000000000001E-2</v>
      </c>
      <c r="R1141">
        <f>VLOOKUP(J1141,[1]Species!$A$2:$G$174,7, FALSE)</f>
        <v>2.94</v>
      </c>
      <c r="S1141">
        <f t="shared" si="34"/>
        <v>2636.4497213788613</v>
      </c>
      <c r="T1141">
        <f t="shared" si="35"/>
        <v>3.3333333333333333E-2</v>
      </c>
    </row>
    <row r="1142" spans="1:20" ht="17" x14ac:dyDescent="0.2">
      <c r="A1142" s="7">
        <v>45156</v>
      </c>
      <c r="B1142">
        <v>2023</v>
      </c>
      <c r="C1142" s="2" t="s">
        <v>96</v>
      </c>
      <c r="D1142">
        <v>18</v>
      </c>
      <c r="E1142" t="s">
        <v>105</v>
      </c>
      <c r="F1142" t="s">
        <v>111</v>
      </c>
      <c r="G1142">
        <v>150</v>
      </c>
      <c r="H1142" t="s">
        <v>106</v>
      </c>
      <c r="I1142">
        <v>2</v>
      </c>
      <c r="J1142" s="6" t="s">
        <v>75</v>
      </c>
      <c r="K1142">
        <v>20</v>
      </c>
      <c r="L1142">
        <v>1</v>
      </c>
      <c r="M1142" s="3" t="str">
        <f>VLOOKUP(J1142,[1]Species!$A$2:$K$183,3,FALSE)</f>
        <v>Sparisoma_viride</v>
      </c>
      <c r="N1142" t="str">
        <f>VLOOKUP(J1142,[1]Species!$A$2:$K$183,2,FALSE)</f>
        <v>parrotfish</v>
      </c>
      <c r="O1142" t="str">
        <f>VLOOKUP(J1142,[1]Species!$A$2:$K$183,5,FALSE)</f>
        <v>Scaridae</v>
      </c>
      <c r="P1142" t="str">
        <f>VLOOKUP(J1142,[1]Species!$A$2:$D$183,4,FALSE)</f>
        <v>Herbivore</v>
      </c>
      <c r="Q1142">
        <f>VLOOKUP(J1142,[1]Species!$A$2:$F$183,6,FALSE)</f>
        <v>2.5700000000000001E-2</v>
      </c>
      <c r="R1142">
        <f>VLOOKUP(J1142,[1]Species!$A$2:$G$174,7, FALSE)</f>
        <v>2.93</v>
      </c>
      <c r="S1142">
        <f t="shared" si="34"/>
        <v>166.70591540035525</v>
      </c>
      <c r="T1142">
        <f t="shared" si="35"/>
        <v>1.6666666666666666E-2</v>
      </c>
    </row>
    <row r="1143" spans="1:20" x14ac:dyDescent="0.2">
      <c r="A1143" s="7">
        <v>45156</v>
      </c>
      <c r="B1143">
        <v>2023</v>
      </c>
      <c r="C1143" s="2" t="s">
        <v>96</v>
      </c>
      <c r="D1143">
        <v>18</v>
      </c>
      <c r="E1143" t="s">
        <v>105</v>
      </c>
      <c r="F1143" t="s">
        <v>111</v>
      </c>
      <c r="G1143">
        <v>150</v>
      </c>
      <c r="H1143" t="s">
        <v>106</v>
      </c>
      <c r="I1143">
        <v>2</v>
      </c>
      <c r="J1143" s="3" t="s">
        <v>34</v>
      </c>
      <c r="K1143">
        <v>10</v>
      </c>
      <c r="L1143">
        <v>1</v>
      </c>
      <c r="M1143" s="3" t="str">
        <f>VLOOKUP(J1143,[1]Species!$A$2:$K$183,3,FALSE)</f>
        <v>Halochoeres_garnoti</v>
      </c>
      <c r="N1143" t="str">
        <f>VLOOKUP(J1143,[1]Species!$A$2:$K$183,2,FALSE)</f>
        <v>wrasse</v>
      </c>
      <c r="O1143" t="str">
        <f>VLOOKUP(J1143,[1]Species!$A$2:$K$183,5,FALSE)</f>
        <v>Labridae</v>
      </c>
      <c r="P1143" t="str">
        <f>VLOOKUP(J1143,[1]Species!$A$2:$D$183,4,FALSE)</f>
        <v>Invertivore</v>
      </c>
      <c r="Q1143">
        <f>VLOOKUP(J1143,[1]Species!$A$2:$F$183,6,FALSE)</f>
        <v>0.01</v>
      </c>
      <c r="R1143">
        <f>VLOOKUP(J1143,[1]Species!$A$2:$G$174,7, FALSE)</f>
        <v>3.14</v>
      </c>
      <c r="S1143">
        <f t="shared" si="34"/>
        <v>13.803842646028864</v>
      </c>
      <c r="T1143">
        <f t="shared" si="35"/>
        <v>1.6666666666666666E-2</v>
      </c>
    </row>
    <row r="1144" spans="1:20" x14ac:dyDescent="0.2">
      <c r="A1144" s="7">
        <v>45156</v>
      </c>
      <c r="B1144">
        <v>2023</v>
      </c>
      <c r="C1144" s="2" t="s">
        <v>96</v>
      </c>
      <c r="D1144">
        <v>18</v>
      </c>
      <c r="E1144" t="s">
        <v>105</v>
      </c>
      <c r="F1144" t="s">
        <v>111</v>
      </c>
      <c r="G1144">
        <v>150</v>
      </c>
      <c r="H1144" t="s">
        <v>106</v>
      </c>
      <c r="I1144">
        <v>2</v>
      </c>
      <c r="J1144" s="3" t="s">
        <v>34</v>
      </c>
      <c r="K1144">
        <v>20</v>
      </c>
      <c r="L1144">
        <v>2</v>
      </c>
      <c r="M1144" s="3" t="str">
        <f>VLOOKUP(J1144,[1]Species!$A$2:$K$183,3,FALSE)</f>
        <v>Halochoeres_garnoti</v>
      </c>
      <c r="N1144" t="str">
        <f>VLOOKUP(J1144,[1]Species!$A$2:$K$183,2,FALSE)</f>
        <v>wrasse</v>
      </c>
      <c r="O1144" t="str">
        <f>VLOOKUP(J1144,[1]Species!$A$2:$K$183,5,FALSE)</f>
        <v>Labridae</v>
      </c>
      <c r="P1144" t="str">
        <f>VLOOKUP(J1144,[1]Species!$A$2:$D$183,4,FALSE)</f>
        <v>Invertivore</v>
      </c>
      <c r="Q1144">
        <f>VLOOKUP(J1144,[1]Species!$A$2:$F$183,6,FALSE)</f>
        <v>0.01</v>
      </c>
      <c r="R1144">
        <f>VLOOKUP(J1144,[1]Species!$A$2:$G$174,7, FALSE)</f>
        <v>3.14</v>
      </c>
      <c r="S1144">
        <f t="shared" si="34"/>
        <v>243.36839728663887</v>
      </c>
      <c r="T1144">
        <f t="shared" si="35"/>
        <v>3.3333333333333333E-2</v>
      </c>
    </row>
    <row r="1145" spans="1:20" x14ac:dyDescent="0.2">
      <c r="A1145" s="7">
        <v>45156</v>
      </c>
      <c r="B1145">
        <v>2023</v>
      </c>
      <c r="C1145" s="2" t="s">
        <v>96</v>
      </c>
      <c r="D1145">
        <v>18</v>
      </c>
      <c r="E1145" t="s">
        <v>105</v>
      </c>
      <c r="F1145" t="s">
        <v>111</v>
      </c>
      <c r="G1145">
        <v>150</v>
      </c>
      <c r="H1145" t="s">
        <v>106</v>
      </c>
      <c r="I1145">
        <v>2</v>
      </c>
      <c r="J1145" s="3" t="s">
        <v>24</v>
      </c>
      <c r="K1145">
        <v>10</v>
      </c>
      <c r="L1145">
        <v>1</v>
      </c>
      <c r="M1145" s="3" t="str">
        <f>VLOOKUP(J1145,[1]Species!$A$2:$K$183,3,FALSE)</f>
        <v>Thalassoma_bifasciatum</v>
      </c>
      <c r="N1145" t="str">
        <f>VLOOKUP(J1145,[1]Species!$A$2:$K$183,2,FALSE)</f>
        <v>wrasse</v>
      </c>
      <c r="O1145" t="str">
        <f>VLOOKUP(J1145,[1]Species!$A$2:$K$183,5,FALSE)</f>
        <v>Labridae</v>
      </c>
      <c r="P1145" t="str">
        <f>VLOOKUP(J1145,[1]Species!$A$2:$D$183,4,FALSE)</f>
        <v>Omnivore</v>
      </c>
      <c r="Q1145">
        <f>VLOOKUP(J1145,[1]Species!$A$2:$F$183,6,FALSE)</f>
        <v>1.0999999999999999E-2</v>
      </c>
      <c r="R1145">
        <f>VLOOKUP(J1145,[1]Species!$A$2:$G$174,7, FALSE)</f>
        <v>2.97</v>
      </c>
      <c r="S1145">
        <f t="shared" si="34"/>
        <v>10.265797308766912</v>
      </c>
      <c r="T1145">
        <f t="shared" si="35"/>
        <v>1.6666666666666666E-2</v>
      </c>
    </row>
    <row r="1146" spans="1:20" x14ac:dyDescent="0.2">
      <c r="A1146" s="7">
        <v>45156</v>
      </c>
      <c r="B1146">
        <v>2023</v>
      </c>
      <c r="C1146" s="2" t="s">
        <v>96</v>
      </c>
      <c r="D1146">
        <v>18</v>
      </c>
      <c r="E1146" t="s">
        <v>105</v>
      </c>
      <c r="F1146" t="s">
        <v>111</v>
      </c>
      <c r="G1146">
        <v>150</v>
      </c>
      <c r="H1146" t="s">
        <v>106</v>
      </c>
      <c r="I1146">
        <v>2</v>
      </c>
      <c r="J1146" s="3" t="s">
        <v>24</v>
      </c>
      <c r="K1146">
        <v>20</v>
      </c>
      <c r="L1146">
        <v>2</v>
      </c>
      <c r="M1146" s="3" t="str">
        <f>VLOOKUP(J1146,[1]Species!$A$2:$K$183,3,FALSE)</f>
        <v>Thalassoma_bifasciatum</v>
      </c>
      <c r="N1146" t="str">
        <f>VLOOKUP(J1146,[1]Species!$A$2:$K$183,2,FALSE)</f>
        <v>wrasse</v>
      </c>
      <c r="O1146" t="str">
        <f>VLOOKUP(J1146,[1]Species!$A$2:$K$183,5,FALSE)</f>
        <v>Labridae</v>
      </c>
      <c r="P1146" t="str">
        <f>VLOOKUP(J1146,[1]Species!$A$2:$D$183,4,FALSE)</f>
        <v>Omnivore</v>
      </c>
      <c r="Q1146">
        <f>VLOOKUP(J1146,[1]Species!$A$2:$F$183,6,FALSE)</f>
        <v>1.0999999999999999E-2</v>
      </c>
      <c r="R1146">
        <f>VLOOKUP(J1146,[1]Species!$A$2:$G$174,7, FALSE)</f>
        <v>2.97</v>
      </c>
      <c r="S1146">
        <f t="shared" si="34"/>
        <v>160.87248408191289</v>
      </c>
      <c r="T1146">
        <f t="shared" si="35"/>
        <v>3.3333333333333333E-2</v>
      </c>
    </row>
    <row r="1147" spans="1:20" x14ac:dyDescent="0.2">
      <c r="A1147" s="7">
        <v>45156</v>
      </c>
      <c r="B1147">
        <v>2023</v>
      </c>
      <c r="C1147" s="2" t="s">
        <v>96</v>
      </c>
      <c r="D1147">
        <v>18</v>
      </c>
      <c r="E1147" t="s">
        <v>105</v>
      </c>
      <c r="F1147" t="s">
        <v>111</v>
      </c>
      <c r="G1147">
        <v>150</v>
      </c>
      <c r="H1147" t="s">
        <v>106</v>
      </c>
      <c r="I1147">
        <v>2</v>
      </c>
      <c r="J1147" s="3" t="s">
        <v>108</v>
      </c>
      <c r="K1147">
        <v>40</v>
      </c>
      <c r="L1147">
        <v>1</v>
      </c>
      <c r="M1147" s="3" t="str">
        <f>VLOOKUP(J1147,[1]Species!$A$2:$K$183,3,FALSE)</f>
        <v>Epinephelus_adscensionis</v>
      </c>
      <c r="N1147" t="str">
        <f>VLOOKUP(J1147,[1]Species!$A$2:$K$183,2,FALSE)</f>
        <v>grouper</v>
      </c>
      <c r="O1147" t="str">
        <f>VLOOKUP(J1147,[1]Species!$A$2:$K$183,5,FALSE)</f>
        <v>Serranidae</v>
      </c>
      <c r="P1147" t="str">
        <f>VLOOKUP(J1147,[1]Species!$A$2:$D$183,4,FALSE)</f>
        <v>Macrocarnivore</v>
      </c>
      <c r="Q1147">
        <f>VLOOKUP(J1147,[1]Species!$A$2:$F$183,6,FALSE)</f>
        <v>9.2999999999999992E-3</v>
      </c>
      <c r="R1147">
        <f>VLOOKUP(J1147,[1]Species!$A$2:$G$174,7, FALSE)</f>
        <v>3.23</v>
      </c>
      <c r="S1147">
        <f t="shared" si="34"/>
        <v>1390.3902720364163</v>
      </c>
      <c r="T1147">
        <f t="shared" si="35"/>
        <v>1.6666666666666666E-2</v>
      </c>
    </row>
    <row r="1148" spans="1:20" ht="17" x14ac:dyDescent="0.2">
      <c r="A1148" s="7">
        <v>45156</v>
      </c>
      <c r="B1148">
        <v>2023</v>
      </c>
      <c r="C1148" s="2" t="s">
        <v>96</v>
      </c>
      <c r="D1148">
        <v>18</v>
      </c>
      <c r="E1148" t="s">
        <v>105</v>
      </c>
      <c r="F1148" t="s">
        <v>111</v>
      </c>
      <c r="G1148">
        <v>150</v>
      </c>
      <c r="H1148" t="s">
        <v>106</v>
      </c>
      <c r="I1148">
        <v>3</v>
      </c>
      <c r="J1148" s="6" t="s">
        <v>21</v>
      </c>
      <c r="K1148">
        <v>5</v>
      </c>
      <c r="L1148">
        <v>11</v>
      </c>
      <c r="M1148" s="3" t="str">
        <f>VLOOKUP(J1148,[1]Species!$A$2:$K$183,3,FALSE)</f>
        <v>Stegastes_partitus</v>
      </c>
      <c r="N1148" t="str">
        <f>VLOOKUP(J1148,[1]Species!$A$2:$K$183,2,FALSE)</f>
        <v>damselfish</v>
      </c>
      <c r="O1148" t="str">
        <f>VLOOKUP(J1148,[1]Species!$A$2:$K$183,5,FALSE)</f>
        <v>Pomacentridae</v>
      </c>
      <c r="P1148" t="str">
        <f>VLOOKUP(J1148,[1]Species!$A$2:$D$183,4,FALSE)</f>
        <v>Omnivore</v>
      </c>
      <c r="Q1148">
        <f>VLOOKUP(J1148,[1]Species!$A$2:$F$183,6,FALSE)</f>
        <v>1.4789999999999999E-2</v>
      </c>
      <c r="R1148">
        <f>VLOOKUP(J1148,[1]Species!$A$2:$G$174,7, FALSE)</f>
        <v>3.01</v>
      </c>
      <c r="S1148">
        <f t="shared" si="34"/>
        <v>20.666197344160132</v>
      </c>
      <c r="T1148">
        <f t="shared" si="35"/>
        <v>0.18333333333333332</v>
      </c>
    </row>
    <row r="1149" spans="1:20" ht="17" x14ac:dyDescent="0.2">
      <c r="A1149" s="7">
        <v>45156</v>
      </c>
      <c r="B1149">
        <v>2023</v>
      </c>
      <c r="C1149" s="2" t="s">
        <v>96</v>
      </c>
      <c r="D1149">
        <v>18</v>
      </c>
      <c r="E1149" t="s">
        <v>105</v>
      </c>
      <c r="F1149" t="s">
        <v>111</v>
      </c>
      <c r="G1149">
        <v>150</v>
      </c>
      <c r="H1149" t="s">
        <v>106</v>
      </c>
      <c r="I1149">
        <v>3</v>
      </c>
      <c r="J1149" s="6" t="s">
        <v>21</v>
      </c>
      <c r="K1149">
        <v>10</v>
      </c>
      <c r="L1149">
        <v>17</v>
      </c>
      <c r="M1149" s="3" t="str">
        <f>VLOOKUP(J1149,[1]Species!$A$2:$K$183,3,FALSE)</f>
        <v>Stegastes_partitus</v>
      </c>
      <c r="N1149" t="str">
        <f>VLOOKUP(J1149,[1]Species!$A$2:$K$183,2,FALSE)</f>
        <v>damselfish</v>
      </c>
      <c r="O1149" t="str">
        <f>VLOOKUP(J1149,[1]Species!$A$2:$K$183,5,FALSE)</f>
        <v>Pomacentridae</v>
      </c>
      <c r="P1149" t="str">
        <f>VLOOKUP(J1149,[1]Species!$A$2:$D$183,4,FALSE)</f>
        <v>Omnivore</v>
      </c>
      <c r="Q1149">
        <f>VLOOKUP(J1149,[1]Species!$A$2:$F$183,6,FALSE)</f>
        <v>1.4789999999999999E-2</v>
      </c>
      <c r="R1149">
        <f>VLOOKUP(J1149,[1]Species!$A$2:$G$174,7, FALSE)</f>
        <v>3.01</v>
      </c>
      <c r="S1149">
        <f t="shared" si="34"/>
        <v>257.28655704915013</v>
      </c>
      <c r="T1149">
        <f t="shared" si="35"/>
        <v>0.28333333333333333</v>
      </c>
    </row>
    <row r="1150" spans="1:20" x14ac:dyDescent="0.2">
      <c r="A1150" s="7">
        <v>45156</v>
      </c>
      <c r="B1150">
        <v>2023</v>
      </c>
      <c r="C1150" s="2" t="s">
        <v>96</v>
      </c>
      <c r="D1150">
        <v>18</v>
      </c>
      <c r="E1150" t="s">
        <v>105</v>
      </c>
      <c r="F1150" t="s">
        <v>111</v>
      </c>
      <c r="G1150">
        <v>150</v>
      </c>
      <c r="H1150" t="s">
        <v>106</v>
      </c>
      <c r="I1150">
        <v>3</v>
      </c>
      <c r="J1150" s="3" t="s">
        <v>56</v>
      </c>
      <c r="K1150">
        <v>5</v>
      </c>
      <c r="L1150">
        <v>8</v>
      </c>
      <c r="M1150" s="3" t="str">
        <f>VLOOKUP(J1150,[1]Species!$A$2:$K$183,3,FALSE)</f>
        <v>Gramma_loreto</v>
      </c>
      <c r="N1150" t="str">
        <f>VLOOKUP(J1150,[1]Species!$A$2:$K$183,2,FALSE)</f>
        <v>basslet</v>
      </c>
      <c r="O1150" t="str">
        <f>VLOOKUP(J1150,[1]Species!$A$2:$K$183,5,FALSE)</f>
        <v>Grammatidae</v>
      </c>
      <c r="P1150" t="str">
        <f>VLOOKUP(J1150,[1]Species!$A$2:$D$183,4,FALSE)</f>
        <v>Omnivore</v>
      </c>
      <c r="Q1150">
        <f>VLOOKUP(J1150,[1]Species!$A$2:$F$183,6,FALSE)</f>
        <v>1.1220000000000001E-2</v>
      </c>
      <c r="R1150">
        <f>VLOOKUP(J1150,[1]Species!$A$2:$G$174,7, FALSE)</f>
        <v>3.04</v>
      </c>
      <c r="S1150">
        <f t="shared" si="34"/>
        <v>11.96607325157788</v>
      </c>
      <c r="T1150">
        <f t="shared" si="35"/>
        <v>0.13333333333333333</v>
      </c>
    </row>
    <row r="1151" spans="1:20" x14ac:dyDescent="0.2">
      <c r="A1151" s="7">
        <v>45156</v>
      </c>
      <c r="B1151">
        <v>2023</v>
      </c>
      <c r="C1151" s="2" t="s">
        <v>96</v>
      </c>
      <c r="D1151">
        <v>18</v>
      </c>
      <c r="E1151" t="s">
        <v>105</v>
      </c>
      <c r="F1151" t="s">
        <v>111</v>
      </c>
      <c r="G1151">
        <v>150</v>
      </c>
      <c r="H1151" t="s">
        <v>106</v>
      </c>
      <c r="I1151">
        <v>3</v>
      </c>
      <c r="J1151" s="3" t="s">
        <v>34</v>
      </c>
      <c r="K1151">
        <v>5</v>
      </c>
      <c r="L1151">
        <v>1</v>
      </c>
      <c r="M1151" s="3" t="str">
        <f>VLOOKUP(J1151,[1]Species!$A$2:$K$183,3,FALSE)</f>
        <v>Halochoeres_garnoti</v>
      </c>
      <c r="N1151" t="str">
        <f>VLOOKUP(J1151,[1]Species!$A$2:$K$183,2,FALSE)</f>
        <v>wrasse</v>
      </c>
      <c r="O1151" t="str">
        <f>VLOOKUP(J1151,[1]Species!$A$2:$K$183,5,FALSE)</f>
        <v>Labridae</v>
      </c>
      <c r="P1151" t="str">
        <f>VLOOKUP(J1151,[1]Species!$A$2:$D$183,4,FALSE)</f>
        <v>Invertivore</v>
      </c>
      <c r="Q1151">
        <f>VLOOKUP(J1151,[1]Species!$A$2:$F$183,6,FALSE)</f>
        <v>0.01</v>
      </c>
      <c r="R1151">
        <f>VLOOKUP(J1151,[1]Species!$A$2:$G$174,7, FALSE)</f>
        <v>3.14</v>
      </c>
      <c r="S1151">
        <f t="shared" si="34"/>
        <v>1.5659064522818875</v>
      </c>
      <c r="T1151">
        <f t="shared" si="35"/>
        <v>1.6666666666666666E-2</v>
      </c>
    </row>
    <row r="1152" spans="1:20" x14ac:dyDescent="0.2">
      <c r="A1152" s="7">
        <v>45156</v>
      </c>
      <c r="B1152">
        <v>2023</v>
      </c>
      <c r="C1152" s="2" t="s">
        <v>96</v>
      </c>
      <c r="D1152">
        <v>18</v>
      </c>
      <c r="E1152" t="s">
        <v>105</v>
      </c>
      <c r="F1152" t="s">
        <v>111</v>
      </c>
      <c r="G1152">
        <v>150</v>
      </c>
      <c r="H1152" t="s">
        <v>106</v>
      </c>
      <c r="I1152">
        <v>3</v>
      </c>
      <c r="J1152" s="3" t="s">
        <v>34</v>
      </c>
      <c r="K1152">
        <v>10</v>
      </c>
      <c r="L1152">
        <v>2</v>
      </c>
      <c r="M1152" s="3" t="str">
        <f>VLOOKUP(J1152,[1]Species!$A$2:$K$183,3,FALSE)</f>
        <v>Halochoeres_garnoti</v>
      </c>
      <c r="N1152" t="str">
        <f>VLOOKUP(J1152,[1]Species!$A$2:$K$183,2,FALSE)</f>
        <v>wrasse</v>
      </c>
      <c r="O1152" t="str">
        <f>VLOOKUP(J1152,[1]Species!$A$2:$K$183,5,FALSE)</f>
        <v>Labridae</v>
      </c>
      <c r="P1152" t="str">
        <f>VLOOKUP(J1152,[1]Species!$A$2:$D$183,4,FALSE)</f>
        <v>Invertivore</v>
      </c>
      <c r="Q1152">
        <f>VLOOKUP(J1152,[1]Species!$A$2:$F$183,6,FALSE)</f>
        <v>0.01</v>
      </c>
      <c r="R1152">
        <f>VLOOKUP(J1152,[1]Species!$A$2:$G$174,7, FALSE)</f>
        <v>3.14</v>
      </c>
      <c r="S1152">
        <f t="shared" si="34"/>
        <v>27.607685292057727</v>
      </c>
      <c r="T1152">
        <f t="shared" si="35"/>
        <v>3.3333333333333333E-2</v>
      </c>
    </row>
    <row r="1153" spans="1:20" x14ac:dyDescent="0.2">
      <c r="A1153" s="7">
        <v>45156</v>
      </c>
      <c r="B1153">
        <v>2023</v>
      </c>
      <c r="C1153" s="2" t="s">
        <v>96</v>
      </c>
      <c r="D1153">
        <v>18</v>
      </c>
      <c r="E1153" t="s">
        <v>105</v>
      </c>
      <c r="F1153" t="s">
        <v>111</v>
      </c>
      <c r="G1153">
        <v>150</v>
      </c>
      <c r="H1153" t="s">
        <v>106</v>
      </c>
      <c r="I1153">
        <v>3</v>
      </c>
      <c r="J1153" s="3" t="s">
        <v>34</v>
      </c>
      <c r="K1153">
        <v>20</v>
      </c>
      <c r="L1153">
        <v>2</v>
      </c>
      <c r="M1153" s="3" t="str">
        <f>VLOOKUP(J1153,[1]Species!$A$2:$K$183,3,FALSE)</f>
        <v>Halochoeres_garnoti</v>
      </c>
      <c r="N1153" t="str">
        <f>VLOOKUP(J1153,[1]Species!$A$2:$K$183,2,FALSE)</f>
        <v>wrasse</v>
      </c>
      <c r="O1153" t="str">
        <f>VLOOKUP(J1153,[1]Species!$A$2:$K$183,5,FALSE)</f>
        <v>Labridae</v>
      </c>
      <c r="P1153" t="str">
        <f>VLOOKUP(J1153,[1]Species!$A$2:$D$183,4,FALSE)</f>
        <v>Invertivore</v>
      </c>
      <c r="Q1153">
        <f>VLOOKUP(J1153,[1]Species!$A$2:$F$183,6,FALSE)</f>
        <v>0.01</v>
      </c>
      <c r="R1153">
        <f>VLOOKUP(J1153,[1]Species!$A$2:$G$174,7, FALSE)</f>
        <v>3.14</v>
      </c>
      <c r="S1153">
        <f t="shared" si="34"/>
        <v>243.36839728663887</v>
      </c>
      <c r="T1153">
        <f t="shared" si="35"/>
        <v>3.3333333333333333E-2</v>
      </c>
    </row>
    <row r="1154" spans="1:20" x14ac:dyDescent="0.2">
      <c r="A1154" s="7">
        <v>45156</v>
      </c>
      <c r="B1154">
        <v>2023</v>
      </c>
      <c r="C1154" s="2" t="s">
        <v>96</v>
      </c>
      <c r="D1154">
        <v>18</v>
      </c>
      <c r="E1154" t="s">
        <v>105</v>
      </c>
      <c r="F1154" t="s">
        <v>111</v>
      </c>
      <c r="G1154">
        <v>150</v>
      </c>
      <c r="H1154" t="s">
        <v>106</v>
      </c>
      <c r="I1154">
        <v>3</v>
      </c>
      <c r="J1154" s="3" t="s">
        <v>51</v>
      </c>
      <c r="K1154">
        <v>20</v>
      </c>
      <c r="L1154">
        <v>1</v>
      </c>
      <c r="M1154" s="3" t="str">
        <f>VLOOKUP(J1154,[1]Species!$A$2:$K$183,3,FALSE)</f>
        <v>Serranus_tabacarius</v>
      </c>
      <c r="N1154" t="str">
        <f>VLOOKUP(J1154,[1]Species!$A$2:$K$183,2,FALSE)</f>
        <v>seabasses</v>
      </c>
      <c r="O1154" t="str">
        <f>VLOOKUP(J1154,[1]Species!$A$2:$K$183,5,FALSE)</f>
        <v>Serranidae</v>
      </c>
      <c r="P1154" t="str">
        <f>VLOOKUP(J1154,[1]Species!$A$2:$D$183,4,FALSE)</f>
        <v>Invertivore</v>
      </c>
      <c r="Q1154">
        <f>VLOOKUP(J1154,[1]Species!$A$2:$F$183,6,FALSE)</f>
        <v>1.1220000000000001E-2</v>
      </c>
      <c r="R1154">
        <f>VLOOKUP(J1154,[1]Species!$A$2:$G$174,7, FALSE)</f>
        <v>3.04</v>
      </c>
      <c r="S1154">
        <f t="shared" ref="S1154:S1166" si="36">(Q1154*K1154^R1154)*L1154</f>
        <v>101.18684241277428</v>
      </c>
      <c r="T1154">
        <f t="shared" si="35"/>
        <v>1.6666666666666666E-2</v>
      </c>
    </row>
    <row r="1155" spans="1:20" x14ac:dyDescent="0.2">
      <c r="A1155" s="7">
        <v>45156</v>
      </c>
      <c r="B1155">
        <v>2023</v>
      </c>
      <c r="C1155" s="2" t="s">
        <v>96</v>
      </c>
      <c r="D1155">
        <v>18</v>
      </c>
      <c r="E1155" t="s">
        <v>105</v>
      </c>
      <c r="F1155" t="s">
        <v>111</v>
      </c>
      <c r="G1155">
        <v>150</v>
      </c>
      <c r="H1155" t="s">
        <v>106</v>
      </c>
      <c r="I1155">
        <v>3</v>
      </c>
      <c r="J1155" s="3" t="s">
        <v>63</v>
      </c>
      <c r="K1155">
        <v>20</v>
      </c>
      <c r="L1155">
        <v>3</v>
      </c>
      <c r="M1155" s="3" t="str">
        <f>VLOOKUP(J1155,[1]Species!$A$2:$K$183,3,FALSE)</f>
        <v>Cephalopholis_cruentata</v>
      </c>
      <c r="N1155" t="str">
        <f>VLOOKUP(J1155,[1]Species!$A$2:$K$183,2,FALSE)</f>
        <v>grouper</v>
      </c>
      <c r="O1155" t="str">
        <f>VLOOKUP(J1155,[1]Species!$A$2:$K$183,5,FALSE)</f>
        <v>Serranidae</v>
      </c>
      <c r="P1155" t="str">
        <f>VLOOKUP(J1155,[1]Species!$A$2:$D$183,4,FALSE)</f>
        <v>Macrocarnivore</v>
      </c>
      <c r="Q1155">
        <f>VLOOKUP(J1155,[1]Species!$A$2:$F$183,6,FALSE)</f>
        <v>1.0999999999999999E-2</v>
      </c>
      <c r="R1155">
        <f>VLOOKUP(J1155,[1]Species!$A$2:$G$174,7, FALSE)</f>
        <v>3.11</v>
      </c>
      <c r="S1155">
        <f t="shared" si="36"/>
        <v>367.04323704876924</v>
      </c>
      <c r="T1155">
        <f t="shared" ref="T1155:T1166" si="37">L1155/60</f>
        <v>0.05</v>
      </c>
    </row>
    <row r="1156" spans="1:20" x14ac:dyDescent="0.2">
      <c r="A1156" s="7">
        <v>45156</v>
      </c>
      <c r="B1156">
        <v>2023</v>
      </c>
      <c r="C1156" s="2" t="s">
        <v>96</v>
      </c>
      <c r="D1156">
        <v>18</v>
      </c>
      <c r="E1156" t="s">
        <v>105</v>
      </c>
      <c r="F1156" t="s">
        <v>111</v>
      </c>
      <c r="G1156">
        <v>150</v>
      </c>
      <c r="H1156" t="s">
        <v>106</v>
      </c>
      <c r="I1156">
        <v>3</v>
      </c>
      <c r="J1156" s="3" t="s">
        <v>63</v>
      </c>
      <c r="K1156">
        <v>30</v>
      </c>
      <c r="L1156">
        <v>1</v>
      </c>
      <c r="M1156" s="3" t="str">
        <f>VLOOKUP(J1156,[1]Species!$A$2:$K$183,3,FALSE)</f>
        <v>Cephalopholis_cruentata</v>
      </c>
      <c r="N1156" t="str">
        <f>VLOOKUP(J1156,[1]Species!$A$2:$K$183,2,FALSE)</f>
        <v>grouper</v>
      </c>
      <c r="O1156" t="str">
        <f>VLOOKUP(J1156,[1]Species!$A$2:$K$183,5,FALSE)</f>
        <v>Serranidae</v>
      </c>
      <c r="P1156" t="str">
        <f>VLOOKUP(J1156,[1]Species!$A$2:$D$183,4,FALSE)</f>
        <v>Macrocarnivore</v>
      </c>
      <c r="Q1156">
        <f>VLOOKUP(J1156,[1]Species!$A$2:$F$183,6,FALSE)</f>
        <v>1.0999999999999999E-2</v>
      </c>
      <c r="R1156">
        <f>VLOOKUP(J1156,[1]Species!$A$2:$G$174,7, FALSE)</f>
        <v>3.11</v>
      </c>
      <c r="S1156">
        <f t="shared" si="36"/>
        <v>431.75739756371365</v>
      </c>
      <c r="T1156">
        <f t="shared" si="37"/>
        <v>1.6666666666666666E-2</v>
      </c>
    </row>
    <row r="1157" spans="1:20" x14ac:dyDescent="0.2">
      <c r="A1157" s="7">
        <v>45156</v>
      </c>
      <c r="B1157">
        <v>2023</v>
      </c>
      <c r="C1157" s="2" t="s">
        <v>96</v>
      </c>
      <c r="D1157">
        <v>18</v>
      </c>
      <c r="E1157" t="s">
        <v>105</v>
      </c>
      <c r="F1157" t="s">
        <v>111</v>
      </c>
      <c r="G1157">
        <v>150</v>
      </c>
      <c r="H1157" t="s">
        <v>106</v>
      </c>
      <c r="I1157">
        <v>3</v>
      </c>
      <c r="J1157" s="3" t="s">
        <v>25</v>
      </c>
      <c r="K1157">
        <v>5</v>
      </c>
      <c r="L1157">
        <v>9</v>
      </c>
      <c r="M1157" s="3" t="str">
        <f>VLOOKUP(J1157,[1]Species!$A$2:$K$183,3,FALSE)</f>
        <v>Chromis_cyanea</v>
      </c>
      <c r="N1157" t="str">
        <f>VLOOKUP(J1157,[1]Species!$A$2:$K$183,2,FALSE)</f>
        <v>chromis</v>
      </c>
      <c r="O1157" t="str">
        <f>VLOOKUP(J1157,[1]Species!$A$2:$K$183,5,FALSE)</f>
        <v>Pomacentridae</v>
      </c>
      <c r="P1157" t="str">
        <f>VLOOKUP(J1157,[1]Species!$A$2:$D$183,4,FALSE)</f>
        <v>Planktivore</v>
      </c>
      <c r="Q1157">
        <f>VLOOKUP(J1157,[1]Species!$A$2:$F$183,6,FALSE)</f>
        <v>1.4789999999999999E-2</v>
      </c>
      <c r="R1157">
        <f>VLOOKUP(J1157,[1]Species!$A$2:$G$174,7, FALSE)</f>
        <v>2.99</v>
      </c>
      <c r="S1157">
        <f t="shared" si="36"/>
        <v>16.373103094513727</v>
      </c>
      <c r="T1157">
        <f t="shared" si="37"/>
        <v>0.15</v>
      </c>
    </row>
    <row r="1158" spans="1:20" x14ac:dyDescent="0.2">
      <c r="A1158" s="7">
        <v>45156</v>
      </c>
      <c r="B1158">
        <v>2023</v>
      </c>
      <c r="C1158" s="2" t="s">
        <v>96</v>
      </c>
      <c r="D1158">
        <v>18</v>
      </c>
      <c r="E1158" t="s">
        <v>105</v>
      </c>
      <c r="F1158" t="s">
        <v>111</v>
      </c>
      <c r="G1158">
        <v>150</v>
      </c>
      <c r="H1158" t="s">
        <v>106</v>
      </c>
      <c r="I1158">
        <v>3</v>
      </c>
      <c r="J1158" s="3" t="s">
        <v>25</v>
      </c>
      <c r="K1158">
        <v>10</v>
      </c>
      <c r="L1158">
        <v>10</v>
      </c>
      <c r="M1158" s="3" t="str">
        <f>VLOOKUP(J1158,[1]Species!$A$2:$K$183,3,FALSE)</f>
        <v>Chromis_cyanea</v>
      </c>
      <c r="N1158" t="str">
        <f>VLOOKUP(J1158,[1]Species!$A$2:$K$183,2,FALSE)</f>
        <v>chromis</v>
      </c>
      <c r="O1158" t="str">
        <f>VLOOKUP(J1158,[1]Species!$A$2:$K$183,5,FALSE)</f>
        <v>Pomacentridae</v>
      </c>
      <c r="P1158" t="str">
        <f>VLOOKUP(J1158,[1]Species!$A$2:$D$183,4,FALSE)</f>
        <v>Planktivore</v>
      </c>
      <c r="Q1158">
        <f>VLOOKUP(J1158,[1]Species!$A$2:$F$183,6,FALSE)</f>
        <v>1.4789999999999999E-2</v>
      </c>
      <c r="R1158">
        <f>VLOOKUP(J1158,[1]Species!$A$2:$G$174,7, FALSE)</f>
        <v>2.99</v>
      </c>
      <c r="S1158">
        <f t="shared" si="36"/>
        <v>144.53338497936448</v>
      </c>
      <c r="T1158">
        <f t="shared" si="37"/>
        <v>0.16666666666666666</v>
      </c>
    </row>
    <row r="1159" spans="1:20" x14ac:dyDescent="0.2">
      <c r="A1159" s="7">
        <v>45156</v>
      </c>
      <c r="B1159">
        <v>2023</v>
      </c>
      <c r="C1159" s="2" t="s">
        <v>96</v>
      </c>
      <c r="D1159">
        <v>18</v>
      </c>
      <c r="E1159" t="s">
        <v>105</v>
      </c>
      <c r="F1159" t="s">
        <v>111</v>
      </c>
      <c r="G1159">
        <v>150</v>
      </c>
      <c r="H1159" t="s">
        <v>106</v>
      </c>
      <c r="I1159">
        <v>3</v>
      </c>
      <c r="J1159" s="3" t="s">
        <v>37</v>
      </c>
      <c r="K1159">
        <v>20</v>
      </c>
      <c r="L1159">
        <v>2</v>
      </c>
      <c r="M1159" s="3" t="str">
        <f>VLOOKUP(J1159,[1]Species!$A$2:$K$183,3,FALSE)</f>
        <v>Melichthys_niger</v>
      </c>
      <c r="N1159" t="str">
        <f>VLOOKUP(J1159,[1]Species!$A$2:$K$183,2,FALSE)</f>
        <v>triggerfish</v>
      </c>
      <c r="O1159" t="str">
        <f>VLOOKUP(J1159,[1]Species!$A$2:$K$183,5,FALSE)</f>
        <v>Balistidae</v>
      </c>
      <c r="P1159" t="str">
        <f>VLOOKUP(J1159,[1]Species!$A$2:$D$183,4,FALSE)</f>
        <v>Planktivore</v>
      </c>
      <c r="Q1159">
        <f>VLOOKUP(J1159,[1]Species!$A$2:$F$183,6,FALSE)</f>
        <v>2.5700000000000001E-2</v>
      </c>
      <c r="R1159">
        <f>VLOOKUP(J1159,[1]Species!$A$2:$G$174,7, FALSE)</f>
        <v>2.94</v>
      </c>
      <c r="S1159">
        <f t="shared" si="36"/>
        <v>343.55107058957202</v>
      </c>
      <c r="T1159">
        <f t="shared" si="37"/>
        <v>3.3333333333333333E-2</v>
      </c>
    </row>
    <row r="1160" spans="1:20" x14ac:dyDescent="0.2">
      <c r="A1160" s="7">
        <v>45156</v>
      </c>
      <c r="B1160">
        <v>2023</v>
      </c>
      <c r="C1160" s="2" t="s">
        <v>96</v>
      </c>
      <c r="D1160">
        <v>18</v>
      </c>
      <c r="E1160" t="s">
        <v>105</v>
      </c>
      <c r="F1160" t="s">
        <v>111</v>
      </c>
      <c r="G1160">
        <v>150</v>
      </c>
      <c r="H1160" t="s">
        <v>106</v>
      </c>
      <c r="I1160">
        <v>3</v>
      </c>
      <c r="J1160" s="3" t="s">
        <v>37</v>
      </c>
      <c r="K1160">
        <v>30</v>
      </c>
      <c r="L1160">
        <v>3</v>
      </c>
      <c r="M1160" s="3" t="str">
        <f>VLOOKUP(J1160,[1]Species!$A$2:$K$183,3,FALSE)</f>
        <v>Melichthys_niger</v>
      </c>
      <c r="N1160" t="str">
        <f>VLOOKUP(J1160,[1]Species!$A$2:$K$183,2,FALSE)</f>
        <v>triggerfish</v>
      </c>
      <c r="O1160" t="str">
        <f>VLOOKUP(J1160,[1]Species!$A$2:$K$183,5,FALSE)</f>
        <v>Balistidae</v>
      </c>
      <c r="P1160" t="str">
        <f>VLOOKUP(J1160,[1]Species!$A$2:$D$183,4,FALSE)</f>
        <v>Planktivore</v>
      </c>
      <c r="Q1160">
        <f>VLOOKUP(J1160,[1]Species!$A$2:$F$183,6,FALSE)</f>
        <v>2.5700000000000001E-2</v>
      </c>
      <c r="R1160">
        <f>VLOOKUP(J1160,[1]Species!$A$2:$G$174,7, FALSE)</f>
        <v>2.94</v>
      </c>
      <c r="S1160">
        <f t="shared" si="36"/>
        <v>1697.4260657092959</v>
      </c>
      <c r="T1160">
        <f t="shared" si="37"/>
        <v>0.05</v>
      </c>
    </row>
    <row r="1161" spans="1:20" x14ac:dyDescent="0.2">
      <c r="A1161" s="7">
        <v>45156</v>
      </c>
      <c r="B1161">
        <v>2023</v>
      </c>
      <c r="C1161" s="2" t="s">
        <v>96</v>
      </c>
      <c r="D1161">
        <v>18</v>
      </c>
      <c r="E1161" t="s">
        <v>105</v>
      </c>
      <c r="F1161" t="s">
        <v>111</v>
      </c>
      <c r="G1161">
        <v>150</v>
      </c>
      <c r="H1161" t="s">
        <v>106</v>
      </c>
      <c r="I1161">
        <v>3</v>
      </c>
      <c r="J1161" s="3" t="s">
        <v>35</v>
      </c>
      <c r="K1161">
        <v>10</v>
      </c>
      <c r="L1161">
        <v>2</v>
      </c>
      <c r="M1161" s="3" t="str">
        <f>VLOOKUP(J1161,[1]Species!$A$2:$K$183,3,FALSE)</f>
        <v>Scarus_taeniopterus</v>
      </c>
      <c r="N1161" t="str">
        <f>VLOOKUP(J1161,[1]Species!$A$2:$K$183,2,FALSE)</f>
        <v>parrotfish</v>
      </c>
      <c r="O1161" t="str">
        <f>VLOOKUP(J1161,[1]Species!$A$2:$K$183,5,FALSE)</f>
        <v>Scaridae</v>
      </c>
      <c r="P1161" t="str">
        <f>VLOOKUP(J1161,[1]Species!$A$2:$D$183,4,FALSE)</f>
        <v>Herbivore</v>
      </c>
      <c r="Q1161">
        <f>VLOOKUP(J1161,[1]Species!$A$2:$F$183,6,FALSE)</f>
        <v>1.4789999999999999E-2</v>
      </c>
      <c r="R1161">
        <f>VLOOKUP(J1161,[1]Species!$A$2:$G$174,7, FALSE)</f>
        <v>3.03</v>
      </c>
      <c r="S1161">
        <f t="shared" si="36"/>
        <v>31.695541048928412</v>
      </c>
      <c r="T1161">
        <f t="shared" si="37"/>
        <v>3.3333333333333333E-2</v>
      </c>
    </row>
    <row r="1162" spans="1:20" x14ac:dyDescent="0.2">
      <c r="A1162" s="7">
        <v>45156</v>
      </c>
      <c r="B1162">
        <v>2023</v>
      </c>
      <c r="C1162" s="2" t="s">
        <v>96</v>
      </c>
      <c r="D1162">
        <v>18</v>
      </c>
      <c r="E1162" t="s">
        <v>105</v>
      </c>
      <c r="F1162" t="s">
        <v>111</v>
      </c>
      <c r="G1162">
        <v>150</v>
      </c>
      <c r="H1162" t="s">
        <v>106</v>
      </c>
      <c r="I1162">
        <v>3</v>
      </c>
      <c r="J1162" s="3" t="s">
        <v>42</v>
      </c>
      <c r="K1162">
        <v>5</v>
      </c>
      <c r="L1162">
        <v>13</v>
      </c>
      <c r="M1162" s="3" t="str">
        <f>VLOOKUP(J1162,[1]Species!$A$2:$K$183,3,FALSE)</f>
        <v>Chromis_insolata</v>
      </c>
      <c r="N1162" t="str">
        <f>VLOOKUP(J1162,[1]Species!$A$2:$K$183,2,FALSE)</f>
        <v>damselfish</v>
      </c>
      <c r="O1162" t="str">
        <f>VLOOKUP(J1162,[1]Species!$A$2:$K$183,5,FALSE)</f>
        <v>Pomacentridae</v>
      </c>
      <c r="P1162" t="str">
        <f>VLOOKUP(J1162,[1]Species!$A$2:$D$183,4,FALSE)</f>
        <v>Planktivore</v>
      </c>
      <c r="Q1162">
        <f>VLOOKUP(J1162,[1]Species!$A$2:$F$183,6,FALSE)</f>
        <v>1.259E-2</v>
      </c>
      <c r="R1162">
        <f>VLOOKUP(J1162,[1]Species!$A$2:$G$174,7, FALSE)</f>
        <v>3.03</v>
      </c>
      <c r="S1162">
        <f t="shared" si="36"/>
        <v>21.470798469553788</v>
      </c>
      <c r="T1162">
        <f t="shared" si="37"/>
        <v>0.21666666666666667</v>
      </c>
    </row>
    <row r="1163" spans="1:20" x14ac:dyDescent="0.2">
      <c r="A1163" s="7">
        <v>45156</v>
      </c>
      <c r="B1163">
        <v>2023</v>
      </c>
      <c r="C1163" s="2" t="s">
        <v>96</v>
      </c>
      <c r="D1163">
        <v>18</v>
      </c>
      <c r="E1163" t="s">
        <v>105</v>
      </c>
      <c r="F1163" t="s">
        <v>111</v>
      </c>
      <c r="G1163">
        <v>150</v>
      </c>
      <c r="H1163" t="s">
        <v>106</v>
      </c>
      <c r="I1163">
        <v>3</v>
      </c>
      <c r="J1163" s="3" t="s">
        <v>42</v>
      </c>
      <c r="K1163">
        <v>10</v>
      </c>
      <c r="L1163">
        <v>3</v>
      </c>
      <c r="M1163" s="3" t="str">
        <f>VLOOKUP(J1163,[1]Species!$A$2:$K$183,3,FALSE)</f>
        <v>Chromis_insolata</v>
      </c>
      <c r="N1163" t="str">
        <f>VLOOKUP(J1163,[1]Species!$A$2:$K$183,2,FALSE)</f>
        <v>damselfish</v>
      </c>
      <c r="O1163" t="str">
        <f>VLOOKUP(J1163,[1]Species!$A$2:$K$183,5,FALSE)</f>
        <v>Pomacentridae</v>
      </c>
      <c r="P1163" t="str">
        <f>VLOOKUP(J1163,[1]Species!$A$2:$D$183,4,FALSE)</f>
        <v>Planktivore</v>
      </c>
      <c r="Q1163">
        <f>VLOOKUP(J1163,[1]Species!$A$2:$F$183,6,FALSE)</f>
        <v>1.259E-2</v>
      </c>
      <c r="R1163">
        <f>VLOOKUP(J1163,[1]Species!$A$2:$G$174,7, FALSE)</f>
        <v>3.03</v>
      </c>
      <c r="S1163">
        <f t="shared" si="36"/>
        <v>40.471284158824417</v>
      </c>
      <c r="T1163">
        <f t="shared" si="37"/>
        <v>0.05</v>
      </c>
    </row>
    <row r="1164" spans="1:20" x14ac:dyDescent="0.2">
      <c r="A1164" s="7">
        <v>45156</v>
      </c>
      <c r="B1164">
        <v>2023</v>
      </c>
      <c r="C1164" s="2" t="s">
        <v>96</v>
      </c>
      <c r="D1164">
        <v>18</v>
      </c>
      <c r="E1164" t="s">
        <v>105</v>
      </c>
      <c r="F1164" t="s">
        <v>111</v>
      </c>
      <c r="G1164">
        <v>150</v>
      </c>
      <c r="H1164" t="s">
        <v>106</v>
      </c>
      <c r="I1164">
        <v>3</v>
      </c>
      <c r="J1164" s="3" t="s">
        <v>47</v>
      </c>
      <c r="K1164">
        <v>30</v>
      </c>
      <c r="L1164">
        <v>1</v>
      </c>
      <c r="M1164" s="3" t="str">
        <f>VLOOKUP(J1164,[1]Species!$A$2:$K$183,3,FALSE)</f>
        <v>Epinephelus_striatus</v>
      </c>
      <c r="N1164" t="str">
        <f>VLOOKUP(J1164,[1]Species!$A$2:$K$183,2,FALSE)</f>
        <v>grouper</v>
      </c>
      <c r="O1164" t="str">
        <f>VLOOKUP(J1164,[1]Species!$A$2:$K$183,5,FALSE)</f>
        <v>Serranidae</v>
      </c>
      <c r="P1164" t="str">
        <f>VLOOKUP(J1164,[1]Species!$A$2:$D$183,4,FALSE)</f>
        <v>Macrocarnivore</v>
      </c>
      <c r="Q1164">
        <f>VLOOKUP(J1164,[1]Species!$A$2:$F$183,6,FALSE)</f>
        <v>9.1000000000000004E-3</v>
      </c>
      <c r="R1164">
        <f>VLOOKUP(J1164,[1]Species!$A$2:$G$174,7, FALSE)</f>
        <v>3.16</v>
      </c>
      <c r="S1164">
        <f t="shared" si="36"/>
        <v>423.39386154570377</v>
      </c>
      <c r="T1164">
        <f t="shared" si="37"/>
        <v>1.6666666666666666E-2</v>
      </c>
    </row>
    <row r="1165" spans="1:20" x14ac:dyDescent="0.2">
      <c r="A1165" s="7">
        <v>45156</v>
      </c>
      <c r="B1165">
        <v>2023</v>
      </c>
      <c r="C1165" s="2" t="s">
        <v>96</v>
      </c>
      <c r="D1165">
        <v>18</v>
      </c>
      <c r="E1165" t="s">
        <v>105</v>
      </c>
      <c r="F1165" t="s">
        <v>111</v>
      </c>
      <c r="G1165">
        <v>150</v>
      </c>
      <c r="H1165" t="s">
        <v>106</v>
      </c>
      <c r="I1165">
        <v>3</v>
      </c>
      <c r="J1165" s="3" t="s">
        <v>32</v>
      </c>
      <c r="K1165">
        <v>20</v>
      </c>
      <c r="L1165">
        <v>3</v>
      </c>
      <c r="M1165" s="3" t="str">
        <f>VLOOKUP(J1165,[1]Species!$A$2:$K$183,3,FALSE)</f>
        <v>Sparisoma_aurofrenatum</v>
      </c>
      <c r="N1165" t="str">
        <f>VLOOKUP(J1165,[1]Species!$A$2:$K$183,2,FALSE)</f>
        <v>parrotfish</v>
      </c>
      <c r="O1165" t="str">
        <f>VLOOKUP(J1165,[1]Species!$A$2:$K$183,5,FALSE)</f>
        <v>Scaridae</v>
      </c>
      <c r="P1165" t="str">
        <f>VLOOKUP(J1165,[1]Species!$A$2:$D$183,4,FALSE)</f>
        <v>Herbivore</v>
      </c>
      <c r="Q1165">
        <f>VLOOKUP(J1165,[1]Species!$A$2:$F$183,6,FALSE)</f>
        <v>1.17E-2</v>
      </c>
      <c r="R1165">
        <f>VLOOKUP(J1165,[1]Species!$A$2:$G$174,7, FALSE)</f>
        <v>3.15</v>
      </c>
      <c r="S1165">
        <f t="shared" si="36"/>
        <v>440.10023737579274</v>
      </c>
      <c r="T1165">
        <f t="shared" si="37"/>
        <v>0.05</v>
      </c>
    </row>
    <row r="1166" spans="1:20" x14ac:dyDescent="0.2">
      <c r="A1166" s="7">
        <v>45156</v>
      </c>
      <c r="B1166">
        <v>2023</v>
      </c>
      <c r="C1166" s="2" t="s">
        <v>96</v>
      </c>
      <c r="D1166">
        <v>18</v>
      </c>
      <c r="E1166" t="s">
        <v>105</v>
      </c>
      <c r="F1166" t="s">
        <v>111</v>
      </c>
      <c r="G1166">
        <v>150</v>
      </c>
      <c r="H1166" t="s">
        <v>106</v>
      </c>
      <c r="I1166">
        <v>3</v>
      </c>
      <c r="J1166" s="3" t="s">
        <v>58</v>
      </c>
      <c r="K1166">
        <v>40</v>
      </c>
      <c r="L1166">
        <v>2</v>
      </c>
      <c r="M1166" s="3" t="str">
        <f>VLOOKUP(J1166,[1]Species!$A$2:$K$183,3,FALSE)</f>
        <v>Lutjanus_apodus</v>
      </c>
      <c r="N1166" t="str">
        <f>VLOOKUP(J1166,[1]Species!$A$2:$K$183,2,FALSE)</f>
        <v>snapper</v>
      </c>
      <c r="O1166" t="str">
        <f>VLOOKUP(J1166,[1]Species!$A$2:$K$183,5,FALSE)</f>
        <v>Lutjanidae</v>
      </c>
      <c r="P1166" t="str">
        <f>VLOOKUP(J1166,[1]Species!$A$2:$D$183,4,FALSE)</f>
        <v>Macrocarnivore</v>
      </c>
      <c r="Q1166">
        <f>VLOOKUP(J1166,[1]Species!$A$2:$F$183,6,FALSE)</f>
        <v>1.8200000000000001E-2</v>
      </c>
      <c r="R1166">
        <f>VLOOKUP(J1166,[1]Species!$A$2:$G$174,7, FALSE)</f>
        <v>3</v>
      </c>
      <c r="S1166">
        <f t="shared" si="36"/>
        <v>2329.6</v>
      </c>
      <c r="T1166">
        <f t="shared" si="37"/>
        <v>3.3333333333333333E-2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12Mile_fish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2023-08-23T13:12:24Z</dcterms:created>
  <dcterms:modified xsi:type="dcterms:W3CDTF">2023-08-23T14:47:35Z</dcterms:modified>
</cp:coreProperties>
</file>