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lob\Desktop\Desktop Stuff\Maker Stuff\Braille Typewriter\BTW_V0.2\"/>
    </mc:Choice>
  </mc:AlternateContent>
  <xr:revisionPtr revIDLastSave="0" documentId="13_ncr:1_{19EB1D05-71C5-43C7-A532-DCF15F6EDA52}" xr6:coauthVersionLast="47" xr6:coauthVersionMax="47" xr10:uidLastSave="{00000000-0000-0000-0000-000000000000}"/>
  <bookViews>
    <workbookView xWindow="1788" yWindow="1188" windowWidth="17004" windowHeight="10572" xr2:uid="{5420A6AC-1C97-4F57-856E-126C4CC83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/>
  <c r="D29" i="1"/>
  <c r="E29" i="1" s="1"/>
  <c r="E26" i="1"/>
  <c r="E25" i="1"/>
  <c r="E27" i="1"/>
  <c r="E28" i="1"/>
  <c r="E19" i="1"/>
  <c r="D13" i="1"/>
  <c r="E13" i="1" s="1"/>
  <c r="D11" i="1"/>
  <c r="E11" i="1" s="1"/>
  <c r="D9" i="1"/>
  <c r="E9" i="1" s="1"/>
  <c r="D10" i="1"/>
  <c r="E10" i="1" s="1"/>
  <c r="D8" i="1"/>
  <c r="E8" i="1" s="1"/>
  <c r="D6" i="1"/>
  <c r="E6" i="1" s="1"/>
  <c r="D7" i="1"/>
  <c r="E7" i="1" s="1"/>
  <c r="E4" i="1"/>
  <c r="E5" i="1"/>
  <c r="E12" i="1"/>
  <c r="E14" i="1"/>
  <c r="E15" i="1"/>
  <c r="E16" i="1"/>
  <c r="E17" i="1"/>
  <c r="E18" i="1"/>
  <c r="D3" i="1"/>
  <c r="E3" i="1" s="1"/>
  <c r="E2" i="1" l="1"/>
</calcChain>
</file>

<file path=xl/sharedStrings.xml><?xml version="1.0" encoding="utf-8"?>
<sst xmlns="http://schemas.openxmlformats.org/spreadsheetml/2006/main" count="98" uniqueCount="97">
  <si>
    <t>Name</t>
  </si>
  <si>
    <t>Link</t>
  </si>
  <si>
    <t>Cost per Unit</t>
  </si>
  <si>
    <t>Total Cost</t>
  </si>
  <si>
    <t>https://www.amazon.com/gp/product/B0DBVWQGZL/ref=ppx_yo_dt_b_asin_title_o00_s01?ie=UTF8&amp;psc=1</t>
  </si>
  <si>
    <t>LM2596 </t>
  </si>
  <si>
    <t>Buck Converter</t>
  </si>
  <si>
    <t>Stepper Motor</t>
  </si>
  <si>
    <t>F695rs Bearings</t>
  </si>
  <si>
    <t>MGN12 250mm Linear Rail Guide with MGN12H Linear Bearing Carriage Block</t>
  </si>
  <si>
    <t>https://www.amazon.com/dp/B09YLDL5WK?ref_=ppx_hzod_title_dt_b_fed_asin_title_1_4</t>
  </si>
  <si>
    <t>250mm Linear Rail</t>
  </si>
  <si>
    <t>https://www.amazon.com/dp/B0CB85485W?ref=ppx_yo2ov_dt_b_fed_asin_title&amp;th=1</t>
  </si>
  <si>
    <t>Bearing</t>
  </si>
  <si>
    <t>https://www.amazon.com/dp/B0CPYN865G?ref=ppx_yo2ov_dt_b_fed_asin_title</t>
  </si>
  <si>
    <t>GT2 Pulley 20 Teeth 5mm Bore</t>
  </si>
  <si>
    <t>Pulley</t>
  </si>
  <si>
    <t>Linear Rod</t>
  </si>
  <si>
    <t>RFP30N06LE N-Channel Power MOSFET</t>
  </si>
  <si>
    <t>Transistor</t>
  </si>
  <si>
    <t>https://www.amazon.com/dp/B0CBKFDZX4?ref=ppx_yo2ov_dt_b_fed_asin_title&amp;th=1</t>
  </si>
  <si>
    <t>https://www.amazon.com/dp/B0CXVB6G3D?ref=ppx_yo2ov_dt_b_fed_asin_title&amp;th=1</t>
  </si>
  <si>
    <t>ESP32 S2 Mini</t>
  </si>
  <si>
    <t>https://www.amazon.com/dp/B0CKLGGNKY?ref=ppx_yo2ov_dt_b_fed_asin_title</t>
  </si>
  <si>
    <t>https://www.amazon.com/dp/B0BVJSRD6F?ref=ppx_yo2ov_dt_b_fed_asin_title</t>
  </si>
  <si>
    <t>Belt</t>
  </si>
  <si>
    <t>2GT-6 Width</t>
  </si>
  <si>
    <t>Motor Drivers</t>
  </si>
  <si>
    <t>https://www.adafruit.com/product/413</t>
  </si>
  <si>
    <t>TAU1040T-07</t>
  </si>
  <si>
    <t>12V Linear Actuator</t>
  </si>
  <si>
    <t>https://www.adafruit.com/product/2448</t>
  </si>
  <si>
    <t>TB6612</t>
  </si>
  <si>
    <t>2.1mm DC barrel jack</t>
  </si>
  <si>
    <t>Power Jack</t>
  </si>
  <si>
    <t>Piezo Buzzer</t>
  </si>
  <si>
    <t>https://www.adafruit.com/product/160</t>
  </si>
  <si>
    <t>PS1240</t>
  </si>
  <si>
    <t>https://www.adafruit.com/product/373</t>
  </si>
  <si>
    <t>12V Power Supply</t>
  </si>
  <si>
    <t>Total</t>
  </si>
  <si>
    <t>Quantity</t>
  </si>
  <si>
    <t>https://www.amazon.com/dp/B07J4JC2N7?ref=ppx_yo2ov_dt_b_fed_asin_title</t>
  </si>
  <si>
    <t>Idler</t>
  </si>
  <si>
    <t>5mm Bore 20 Teeth Suitable for 6mm Belt</t>
  </si>
  <si>
    <t>https://www.amazon.com/dp/B09QPP35N1?ref=ppx_yo2ov_dt_b_fed_asin_title</t>
  </si>
  <si>
    <t>M2 Screws</t>
  </si>
  <si>
    <t>M2 Nuts</t>
  </si>
  <si>
    <t>M3 Nuts</t>
  </si>
  <si>
    <t>Filament</t>
  </si>
  <si>
    <t>~1kg PLA/PETG/ABS, ~15g TPU</t>
  </si>
  <si>
    <t>Wire</t>
  </si>
  <si>
    <t>Resistors</t>
  </si>
  <si>
    <t>Keys</t>
  </si>
  <si>
    <t>Keycaps</t>
  </si>
  <si>
    <t>Roller Gears</t>
  </si>
  <si>
    <t>Motor Gear</t>
  </si>
  <si>
    <t>https://www.amainhobbies.com/protek-rc-steel-32p-pinion-gear-w-3.17mm-reducer-sleeve-mod-.8-5mm-bore-20t-ptk-8063/p735082?v=704112&amp;gad_source=1&amp;gclid=CjwKCAiA34S7BhAtEiwACZzv4SHiO9xGS-RieI9mmXlYrLZi-DzwoNJVuYx0dbW2hGa74J5QXN39yRoC3XQQAvD_BwE</t>
  </si>
  <si>
    <t>https://www.amainhobbies.com/traxxas-32p-hardened-steel-pinion-gear-w-5mm-bore-27t-tra5647/p454505?v=746125</t>
  </si>
  <si>
    <t>M3x12 Screws</t>
  </si>
  <si>
    <t>M3x25 Screws</t>
  </si>
  <si>
    <t>M3x30 Screw</t>
  </si>
  <si>
    <t>M3x8 Screws</t>
  </si>
  <si>
    <t>M3x18 Screws</t>
  </si>
  <si>
    <t>M5 Nut</t>
  </si>
  <si>
    <t>Fasteners</t>
  </si>
  <si>
    <t>M5x16 Screw</t>
  </si>
  <si>
    <t>Note: you can also use another M3x30 screw and an extra M3 nut in place of this screw</t>
  </si>
  <si>
    <t>32P 20T Pinion Gear Mod 0.8, 5mm shaft (ProtekRC PTK-8063 is the one I used)</t>
  </si>
  <si>
    <t>32P 27T Pinion Gear Mod 0.8, 5mm bore (Traxxas 5647 are the ones I used)</t>
  </si>
  <si>
    <t>1N4007 Diode</t>
  </si>
  <si>
    <t>22k Ohm Resistor</t>
  </si>
  <si>
    <t>47k Ohm Resistor</t>
  </si>
  <si>
    <t>M2x10 minimum, M2x20 maximum. Exact length not critical</t>
  </si>
  <si>
    <t>S2 Mini</t>
  </si>
  <si>
    <t>Used for mounting the end stop</t>
  </si>
  <si>
    <t>M2x10 Self-Tapping Screws</t>
  </si>
  <si>
    <t>Connectors / crimping tools</t>
  </si>
  <si>
    <t>https://www.adafruit.com/product/324</t>
  </si>
  <si>
    <t>XY42STH34-0354A</t>
  </si>
  <si>
    <t>https://www.adafruit.com/product/589</t>
  </si>
  <si>
    <t>Perma-Proto Board</t>
  </si>
  <si>
    <t>https://www.adafruit.com/product/4958</t>
  </si>
  <si>
    <t>Switch Sockets</t>
  </si>
  <si>
    <t>10k Ohm Resistor</t>
  </si>
  <si>
    <t>https://www.amazon.com/Facmogu-Transformers-100-240V-Converter-Available/dp/B0BYVK73BP?pd_rd_w=Zahct&amp;content-id=amzn1.sym.55f2405b-2aa3-4fa1-95e2-48a0da8f4e9a&amp;pf_rd_p=55f2405b-2aa3-4fa1-95e2-48a0da8f4e9a&amp;pf_rd_r=EZPZYR34HGV4RE7489B7&amp;pd_rd_wg=WV8pc&amp;pd_rd_r=00ec2b39-53f1-4178-96e6-6f0a6932e7f6&amp;pd_rd_i=B0BYVK73BP&amp;psc=1&amp;ref_=pd_bap_d_grid_rp_0_1_ec_pd_hp_d_atf_rp_4_t</t>
  </si>
  <si>
    <t>I'm currently using a 12V 5amp power supply with a 2.1mm barrel jack. I doubt this uses the full 5 amps so I will update this once I test that.</t>
  </si>
  <si>
    <t>If you're wiring your own connectors you'll need the appropriate connectors and tools. I used JST-PH connectors in a few places (such as leading to the motors), which was useful for troubleshooting as opposed to soldering</t>
  </si>
  <si>
    <t>Perma-Proto Quarter-sized Breadboard PCB (you can use whatever you want for the electronics, but this is the one I used and the one shown in my diagrams).</t>
  </si>
  <si>
    <t>UNTESTED-- I found these and they look far more convenient then soldering to the key pins. I'm going to try them on my next build.</t>
  </si>
  <si>
    <t>5mm x 300mm linear rod</t>
  </si>
  <si>
    <t>CherryMX size</t>
  </si>
  <si>
    <t>Note: I think all the amounts here are correct. Having spares will never hurt.</t>
  </si>
  <si>
    <t>Other Name/Notes</t>
  </si>
  <si>
    <t>ThTRht B0CB85485W</t>
  </si>
  <si>
    <t>NC End Stop</t>
  </si>
  <si>
    <t>If you're doing your own wiring.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</si>
</sst>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CB85485W?ref=ppx_yo2ov_dt_b_fed_asin_title&amp;th=1" TargetMode="External"/><Relationship Id="rId1" Type="http://schemas.openxmlformats.org/officeDocument/2006/relationships/hyperlink" Target="https://www.amainhobbies.com/traxxas-32p-hardened-steel-pinion-gear-w-5mm-bore-27t-tra5647/p454505?v=746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8487-4623-4959-8640-6D4FDA79B1B5}">
  <dimension ref="A1:F44"/>
  <sheetViews>
    <sheetView tabSelected="1" topLeftCell="A31" workbookViewId="0">
      <selection activeCell="B44" sqref="B44"/>
    </sheetView>
  </sheetViews>
  <sheetFormatPr defaultRowHeight="14.4" x14ac:dyDescent="0.3"/>
  <cols>
    <col min="1" max="1" width="17.33203125" style="4" bestFit="1" customWidth="1"/>
    <col min="2" max="2" width="64.109375" style="4" customWidth="1"/>
    <col min="4" max="4" width="11.6640625" bestFit="1" customWidth="1"/>
    <col min="5" max="5" width="9.33203125" bestFit="1" customWidth="1"/>
    <col min="6" max="6" width="255.77734375" bestFit="1" customWidth="1"/>
  </cols>
  <sheetData>
    <row r="1" spans="1:6" ht="15" thickBot="1" x14ac:dyDescent="0.35">
      <c r="A1" s="4" t="s">
        <v>0</v>
      </c>
      <c r="B1" s="4" t="s">
        <v>93</v>
      </c>
      <c r="C1" t="s">
        <v>41</v>
      </c>
      <c r="D1" t="s">
        <v>2</v>
      </c>
      <c r="E1" t="s">
        <v>3</v>
      </c>
      <c r="F1" t="s">
        <v>1</v>
      </c>
    </row>
    <row r="2" spans="1:6" ht="15" thickBot="1" x14ac:dyDescent="0.35">
      <c r="A2" s="16" t="s">
        <v>40</v>
      </c>
      <c r="B2" s="17"/>
      <c r="C2" s="17"/>
      <c r="D2" s="18"/>
      <c r="E2" s="1">
        <f>SUM(E3:E43)</f>
        <v>180.29666666666665</v>
      </c>
    </row>
    <row r="3" spans="1:6" x14ac:dyDescent="0.3">
      <c r="A3" s="4" t="s">
        <v>6</v>
      </c>
      <c r="B3" s="4" t="s">
        <v>5</v>
      </c>
      <c r="C3">
        <v>1</v>
      </c>
      <c r="D3">
        <f>13/10</f>
        <v>1.3</v>
      </c>
      <c r="E3">
        <f>C3*D3</f>
        <v>1.3</v>
      </c>
      <c r="F3" t="s">
        <v>4</v>
      </c>
    </row>
    <row r="4" spans="1:6" x14ac:dyDescent="0.3">
      <c r="A4" s="4" t="s">
        <v>7</v>
      </c>
      <c r="B4" s="4" t="s">
        <v>79</v>
      </c>
      <c r="C4">
        <v>2</v>
      </c>
      <c r="D4">
        <v>14</v>
      </c>
      <c r="E4">
        <f t="shared" ref="E4:E30" si="0">C4*D4</f>
        <v>28</v>
      </c>
      <c r="F4" t="s">
        <v>78</v>
      </c>
    </row>
    <row r="5" spans="1:6" ht="24" customHeight="1" x14ac:dyDescent="0.3">
      <c r="A5" s="4" t="s">
        <v>11</v>
      </c>
      <c r="B5" s="4" t="s">
        <v>9</v>
      </c>
      <c r="C5">
        <v>1</v>
      </c>
      <c r="D5">
        <v>18</v>
      </c>
      <c r="E5">
        <f t="shared" si="0"/>
        <v>18</v>
      </c>
      <c r="F5" t="s">
        <v>45</v>
      </c>
    </row>
    <row r="6" spans="1:6" x14ac:dyDescent="0.3">
      <c r="A6" s="4" t="s">
        <v>13</v>
      </c>
      <c r="B6" s="4" t="s">
        <v>8</v>
      </c>
      <c r="C6">
        <v>2</v>
      </c>
      <c r="D6">
        <f>19/20</f>
        <v>0.95</v>
      </c>
      <c r="E6">
        <f t="shared" si="0"/>
        <v>1.9</v>
      </c>
      <c r="F6" t="s">
        <v>10</v>
      </c>
    </row>
    <row r="7" spans="1:6" x14ac:dyDescent="0.3">
      <c r="A7" s="4" t="s">
        <v>95</v>
      </c>
      <c r="B7" s="4" t="s">
        <v>94</v>
      </c>
      <c r="C7">
        <v>1</v>
      </c>
      <c r="D7">
        <f>6/30</f>
        <v>0.2</v>
      </c>
      <c r="E7">
        <f t="shared" si="0"/>
        <v>0.2</v>
      </c>
      <c r="F7" s="2" t="s">
        <v>12</v>
      </c>
    </row>
    <row r="8" spans="1:6" x14ac:dyDescent="0.3">
      <c r="A8" s="4" t="s">
        <v>16</v>
      </c>
      <c r="B8" s="4" t="s">
        <v>15</v>
      </c>
      <c r="C8">
        <v>1</v>
      </c>
      <c r="D8">
        <f>6.6/5</f>
        <v>1.3199999999999998</v>
      </c>
      <c r="E8">
        <f t="shared" si="0"/>
        <v>1.3199999999999998</v>
      </c>
      <c r="F8" t="s">
        <v>14</v>
      </c>
    </row>
    <row r="9" spans="1:6" x14ac:dyDescent="0.3">
      <c r="A9" s="4" t="s">
        <v>17</v>
      </c>
      <c r="B9" s="4" t="s">
        <v>90</v>
      </c>
      <c r="C9">
        <v>2</v>
      </c>
      <c r="D9">
        <f>10/2</f>
        <v>5</v>
      </c>
      <c r="E9">
        <f t="shared" si="0"/>
        <v>10</v>
      </c>
      <c r="F9" t="s">
        <v>21</v>
      </c>
    </row>
    <row r="10" spans="1:6" x14ac:dyDescent="0.3">
      <c r="A10" s="4" t="s">
        <v>19</v>
      </c>
      <c r="B10" s="4" t="s">
        <v>18</v>
      </c>
      <c r="C10">
        <v>1</v>
      </c>
      <c r="D10">
        <f>8/10</f>
        <v>0.8</v>
      </c>
      <c r="E10">
        <f t="shared" si="0"/>
        <v>0.8</v>
      </c>
      <c r="F10" t="s">
        <v>20</v>
      </c>
    </row>
    <row r="11" spans="1:6" x14ac:dyDescent="0.3">
      <c r="A11" s="4" t="s">
        <v>74</v>
      </c>
      <c r="B11" s="4" t="s">
        <v>22</v>
      </c>
      <c r="C11">
        <v>1</v>
      </c>
      <c r="D11">
        <f>35/10</f>
        <v>3.5</v>
      </c>
      <c r="E11">
        <f t="shared" si="0"/>
        <v>3.5</v>
      </c>
      <c r="F11" t="s">
        <v>23</v>
      </c>
    </row>
    <row r="12" spans="1:6" x14ac:dyDescent="0.3">
      <c r="A12" s="4" t="s">
        <v>25</v>
      </c>
      <c r="B12" s="4" t="s">
        <v>26</v>
      </c>
      <c r="C12">
        <v>0.5</v>
      </c>
      <c r="D12">
        <v>9</v>
      </c>
      <c r="E12">
        <f t="shared" si="0"/>
        <v>4.5</v>
      </c>
      <c r="F12" t="s">
        <v>24</v>
      </c>
    </row>
    <row r="13" spans="1:6" x14ac:dyDescent="0.3">
      <c r="A13" s="4" t="s">
        <v>43</v>
      </c>
      <c r="B13" s="4" t="s">
        <v>44</v>
      </c>
      <c r="C13">
        <v>1</v>
      </c>
      <c r="D13">
        <f>10/10</f>
        <v>1</v>
      </c>
      <c r="E13">
        <f t="shared" si="0"/>
        <v>1</v>
      </c>
      <c r="F13" t="s">
        <v>42</v>
      </c>
    </row>
    <row r="14" spans="1:6" x14ac:dyDescent="0.3">
      <c r="A14" s="4" t="s">
        <v>27</v>
      </c>
      <c r="B14" s="4" t="s">
        <v>32</v>
      </c>
      <c r="C14">
        <v>2</v>
      </c>
      <c r="D14">
        <v>7</v>
      </c>
      <c r="E14">
        <f t="shared" si="0"/>
        <v>14</v>
      </c>
      <c r="F14" t="s">
        <v>31</v>
      </c>
    </row>
    <row r="15" spans="1:6" x14ac:dyDescent="0.3">
      <c r="A15" s="4" t="s">
        <v>30</v>
      </c>
      <c r="B15" s="4" t="s">
        <v>29</v>
      </c>
      <c r="C15">
        <v>1</v>
      </c>
      <c r="D15">
        <v>15</v>
      </c>
      <c r="E15">
        <f t="shared" si="0"/>
        <v>15</v>
      </c>
      <c r="F15" t="s">
        <v>28</v>
      </c>
    </row>
    <row r="16" spans="1:6" x14ac:dyDescent="0.3">
      <c r="A16" s="4" t="s">
        <v>34</v>
      </c>
      <c r="B16" s="4" t="s">
        <v>33</v>
      </c>
      <c r="C16">
        <v>1</v>
      </c>
      <c r="D16">
        <v>0.86</v>
      </c>
      <c r="E16">
        <f t="shared" si="0"/>
        <v>0.86</v>
      </c>
      <c r="F16" t="s">
        <v>38</v>
      </c>
    </row>
    <row r="17" spans="1:6" x14ac:dyDescent="0.3">
      <c r="A17" s="4" t="s">
        <v>35</v>
      </c>
      <c r="B17" s="4" t="s">
        <v>37</v>
      </c>
      <c r="C17">
        <v>1</v>
      </c>
      <c r="D17">
        <v>1.5</v>
      </c>
      <c r="E17">
        <f t="shared" si="0"/>
        <v>1.5</v>
      </c>
      <c r="F17" t="s">
        <v>36</v>
      </c>
    </row>
    <row r="18" spans="1:6" ht="28.8" x14ac:dyDescent="0.3">
      <c r="A18" s="4" t="s">
        <v>39</v>
      </c>
      <c r="B18" s="3" t="s">
        <v>86</v>
      </c>
      <c r="C18">
        <v>1</v>
      </c>
      <c r="D18">
        <v>10</v>
      </c>
      <c r="E18">
        <f t="shared" si="0"/>
        <v>10</v>
      </c>
      <c r="F18" t="s">
        <v>85</v>
      </c>
    </row>
    <row r="19" spans="1:6" x14ac:dyDescent="0.3">
      <c r="A19" s="4" t="s">
        <v>49</v>
      </c>
      <c r="B19" s="4" t="s">
        <v>50</v>
      </c>
      <c r="C19">
        <v>1.5</v>
      </c>
      <c r="D19">
        <v>20</v>
      </c>
      <c r="E19">
        <f t="shared" si="0"/>
        <v>30</v>
      </c>
    </row>
    <row r="20" spans="1:6" x14ac:dyDescent="0.3">
      <c r="A20" s="4" t="s">
        <v>70</v>
      </c>
      <c r="C20">
        <v>1</v>
      </c>
      <c r="E20">
        <v>1</v>
      </c>
    </row>
    <row r="21" spans="1:6" x14ac:dyDescent="0.3">
      <c r="A21" s="5" t="s">
        <v>52</v>
      </c>
      <c r="B21" s="6"/>
      <c r="C21" s="7"/>
      <c r="D21" s="7"/>
      <c r="E21" s="7">
        <v>1</v>
      </c>
      <c r="F21" s="8"/>
    </row>
    <row r="22" spans="1:6" x14ac:dyDescent="0.3">
      <c r="A22" s="9" t="s">
        <v>84</v>
      </c>
      <c r="C22">
        <v>7</v>
      </c>
      <c r="F22" s="10"/>
    </row>
    <row r="23" spans="1:6" x14ac:dyDescent="0.3">
      <c r="A23" s="9" t="s">
        <v>71</v>
      </c>
      <c r="C23">
        <v>3</v>
      </c>
      <c r="F23" s="10"/>
    </row>
    <row r="24" spans="1:6" x14ac:dyDescent="0.3">
      <c r="A24" s="11" t="s">
        <v>72</v>
      </c>
      <c r="B24" s="12"/>
      <c r="C24" s="13">
        <v>3</v>
      </c>
      <c r="D24" s="13"/>
      <c r="E24" s="13"/>
      <c r="F24" s="14"/>
    </row>
    <row r="25" spans="1:6" ht="28.8" customHeight="1" x14ac:dyDescent="0.3">
      <c r="A25" s="4" t="s">
        <v>56</v>
      </c>
      <c r="B25" s="4" t="s">
        <v>68</v>
      </c>
      <c r="C25">
        <v>1</v>
      </c>
      <c r="D25">
        <v>4.5</v>
      </c>
      <c r="E25">
        <f>D25*C25</f>
        <v>4.5</v>
      </c>
      <c r="F25" t="s">
        <v>57</v>
      </c>
    </row>
    <row r="26" spans="1:6" ht="15" customHeight="1" x14ac:dyDescent="0.3">
      <c r="A26" s="4" t="s">
        <v>55</v>
      </c>
      <c r="B26" s="4" t="s">
        <v>69</v>
      </c>
      <c r="C26">
        <v>2</v>
      </c>
      <c r="D26">
        <v>4</v>
      </c>
      <c r="E26">
        <f>D26*C26</f>
        <v>8</v>
      </c>
      <c r="F26" s="2" t="s">
        <v>58</v>
      </c>
    </row>
    <row r="27" spans="1:6" x14ac:dyDescent="0.3">
      <c r="A27" s="4" t="s">
        <v>53</v>
      </c>
      <c r="B27" s="4" t="s">
        <v>91</v>
      </c>
      <c r="C27">
        <v>10</v>
      </c>
      <c r="D27">
        <v>0.5</v>
      </c>
      <c r="E27">
        <f t="shared" si="0"/>
        <v>5</v>
      </c>
    </row>
    <row r="28" spans="1:6" x14ac:dyDescent="0.3">
      <c r="A28" s="4" t="s">
        <v>54</v>
      </c>
      <c r="B28" s="4" t="s">
        <v>91</v>
      </c>
      <c r="C28">
        <v>10</v>
      </c>
      <c r="D28">
        <v>0.5</v>
      </c>
      <c r="E28">
        <f t="shared" si="0"/>
        <v>5</v>
      </c>
    </row>
    <row r="29" spans="1:6" ht="43.2" x14ac:dyDescent="0.3">
      <c r="A29" s="4" t="s">
        <v>81</v>
      </c>
      <c r="B29" s="4" t="s">
        <v>88</v>
      </c>
      <c r="C29">
        <v>2</v>
      </c>
      <c r="D29">
        <f>8.5/3</f>
        <v>2.8333333333333335</v>
      </c>
      <c r="E29">
        <f t="shared" si="0"/>
        <v>5.666666666666667</v>
      </c>
      <c r="F29" t="s">
        <v>80</v>
      </c>
    </row>
    <row r="30" spans="1:6" ht="28.8" x14ac:dyDescent="0.3">
      <c r="A30" s="4" t="s">
        <v>83</v>
      </c>
      <c r="B30" s="3" t="s">
        <v>89</v>
      </c>
      <c r="C30">
        <v>9</v>
      </c>
      <c r="D30">
        <f>5/20</f>
        <v>0.25</v>
      </c>
      <c r="E30">
        <f t="shared" si="0"/>
        <v>2.25</v>
      </c>
      <c r="F30" t="s">
        <v>82</v>
      </c>
    </row>
    <row r="31" spans="1:6" x14ac:dyDescent="0.3">
      <c r="A31" s="15" t="s">
        <v>65</v>
      </c>
      <c r="B31" s="6" t="s">
        <v>92</v>
      </c>
      <c r="C31" s="7"/>
      <c r="D31" s="7"/>
      <c r="E31" s="7">
        <v>5</v>
      </c>
      <c r="F31" s="8"/>
    </row>
    <row r="32" spans="1:6" x14ac:dyDescent="0.3">
      <c r="A32" s="9" t="s">
        <v>46</v>
      </c>
      <c r="B32" s="4" t="s">
        <v>73</v>
      </c>
      <c r="C32">
        <v>6</v>
      </c>
      <c r="F32" s="10"/>
    </row>
    <row r="33" spans="1:6" ht="28.8" x14ac:dyDescent="0.3">
      <c r="A33" s="9" t="s">
        <v>76</v>
      </c>
      <c r="B33" s="4" t="s">
        <v>75</v>
      </c>
      <c r="C33">
        <v>2</v>
      </c>
      <c r="F33" s="10"/>
    </row>
    <row r="34" spans="1:6" x14ac:dyDescent="0.3">
      <c r="A34" s="9" t="s">
        <v>47</v>
      </c>
      <c r="C34">
        <v>6</v>
      </c>
      <c r="F34" s="10"/>
    </row>
    <row r="35" spans="1:6" x14ac:dyDescent="0.3">
      <c r="A35" s="9" t="s">
        <v>62</v>
      </c>
      <c r="C35">
        <v>20</v>
      </c>
      <c r="F35" s="10"/>
    </row>
    <row r="36" spans="1:6" x14ac:dyDescent="0.3">
      <c r="A36" s="9" t="s">
        <v>59</v>
      </c>
      <c r="C36">
        <v>19</v>
      </c>
      <c r="F36" s="10"/>
    </row>
    <row r="37" spans="1:6" x14ac:dyDescent="0.3">
      <c r="A37" s="9" t="s">
        <v>63</v>
      </c>
      <c r="C37">
        <v>8</v>
      </c>
      <c r="F37" s="10"/>
    </row>
    <row r="38" spans="1:6" ht="25.8" customHeight="1" x14ac:dyDescent="0.3">
      <c r="A38" s="9" t="s">
        <v>60</v>
      </c>
      <c r="B38" s="3" t="s">
        <v>67</v>
      </c>
      <c r="C38">
        <v>1</v>
      </c>
      <c r="F38" s="10"/>
    </row>
    <row r="39" spans="1:6" x14ac:dyDescent="0.3">
      <c r="A39" s="9" t="s">
        <v>61</v>
      </c>
      <c r="C39">
        <v>6</v>
      </c>
      <c r="F39" s="10"/>
    </row>
    <row r="40" spans="1:6" x14ac:dyDescent="0.3">
      <c r="A40" s="9" t="s">
        <v>48</v>
      </c>
      <c r="C40">
        <v>21</v>
      </c>
      <c r="F40" s="10"/>
    </row>
    <row r="41" spans="1:6" x14ac:dyDescent="0.3">
      <c r="A41" s="9" t="s">
        <v>66</v>
      </c>
      <c r="C41">
        <v>1</v>
      </c>
      <c r="F41" s="10"/>
    </row>
    <row r="42" spans="1:6" x14ac:dyDescent="0.3">
      <c r="A42" s="11" t="s">
        <v>64</v>
      </c>
      <c r="B42" s="12"/>
      <c r="C42" s="13">
        <v>1</v>
      </c>
      <c r="D42" s="13"/>
      <c r="E42" s="13"/>
      <c r="F42" s="14"/>
    </row>
    <row r="43" spans="1:6" x14ac:dyDescent="0.3">
      <c r="A43" s="4" t="s">
        <v>51</v>
      </c>
      <c r="B43" s="4" t="s">
        <v>96</v>
      </c>
      <c r="E43">
        <v>1</v>
      </c>
    </row>
    <row r="44" spans="1:6" ht="43.2" x14ac:dyDescent="0.3">
      <c r="A44" s="4" t="s">
        <v>77</v>
      </c>
      <c r="B44" s="4" t="s">
        <v>87</v>
      </c>
    </row>
  </sheetData>
  <mergeCells count="1">
    <mergeCell ref="A2:D2"/>
  </mergeCells>
  <hyperlinks>
    <hyperlink ref="F26" r:id="rId1" xr:uid="{66055312-D21D-4FB5-AD4E-739742FB0D9F}"/>
    <hyperlink ref="F7" r:id="rId2" xr:uid="{433B248B-914A-4DF2-ACA2-8B2AAA7A2F7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Strnat</dc:creator>
  <cp:lastModifiedBy>Johann Strnat</cp:lastModifiedBy>
  <dcterms:created xsi:type="dcterms:W3CDTF">2024-12-13T00:13:36Z</dcterms:created>
  <dcterms:modified xsi:type="dcterms:W3CDTF">2025-01-15T21:10:25Z</dcterms:modified>
</cp:coreProperties>
</file>