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g_gna\Documents\TCD\Modules\CS7IS2_ArtificialIntelligence\Assignments\Assignment1\code\analysis\"/>
    </mc:Choice>
  </mc:AlternateContent>
  <xr:revisionPtr revIDLastSave="0" documentId="13_ncr:1_{2E9780A2-7396-47FC-BA8F-3B4F521CDFBD}" xr6:coauthVersionLast="47" xr6:coauthVersionMax="47" xr10:uidLastSave="{00000000-0000-0000-0000-000000000000}"/>
  <bookViews>
    <workbookView xWindow="-103" yWindow="-103" windowWidth="16663" windowHeight="9463" activeTab="1" xr2:uid="{00000000-000D-0000-FFFF-FFFF00000000}"/>
  </bookViews>
  <sheets>
    <sheet name="search" sheetId="1" r:id="rId1"/>
    <sheet name="mdp" sheetId="2" r:id="rId2"/>
    <sheet name="al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0" i="1" l="1"/>
  <c r="P29" i="1"/>
  <c r="P28" i="1"/>
  <c r="P24" i="1"/>
  <c r="P23" i="1"/>
  <c r="P22" i="1"/>
  <c r="P18" i="1"/>
  <c r="P17" i="1"/>
  <c r="P16" i="1"/>
  <c r="P12" i="1"/>
  <c r="P11" i="1"/>
  <c r="P10" i="1"/>
  <c r="P5" i="1"/>
  <c r="P6" i="1"/>
  <c r="P4" i="1"/>
  <c r="K57" i="3"/>
  <c r="K53" i="3"/>
  <c r="K54" i="3"/>
  <c r="K55" i="3"/>
  <c r="K56" i="3"/>
  <c r="L56" i="3"/>
  <c r="L55" i="3"/>
  <c r="L53" i="3"/>
  <c r="I57" i="3"/>
  <c r="I56" i="3"/>
  <c r="I53" i="3"/>
  <c r="I54" i="3"/>
  <c r="I55" i="3"/>
  <c r="I45" i="3"/>
  <c r="I46" i="3"/>
  <c r="J54" i="3"/>
  <c r="J55" i="3"/>
  <c r="J56" i="3"/>
  <c r="J57" i="3"/>
  <c r="J53" i="3"/>
  <c r="L57" i="3"/>
  <c r="L54" i="3"/>
  <c r="J39" i="3"/>
  <c r="J47" i="3"/>
  <c r="J46" i="3"/>
  <c r="J45" i="3"/>
  <c r="J48" i="3"/>
  <c r="J49" i="3"/>
  <c r="K49" i="3"/>
  <c r="K47" i="3"/>
  <c r="K46" i="3"/>
  <c r="K45" i="3"/>
  <c r="I49" i="3"/>
  <c r="I48" i="3"/>
  <c r="I47" i="3"/>
  <c r="L49" i="3"/>
  <c r="K48" i="3"/>
  <c r="L48" i="3" s="1"/>
  <c r="L47" i="3"/>
  <c r="L46" i="3"/>
  <c r="L45" i="3"/>
  <c r="K41" i="3"/>
  <c r="L41" i="3" s="1"/>
  <c r="K40" i="3"/>
  <c r="K39" i="3"/>
  <c r="K38" i="3"/>
  <c r="L38" i="3" s="1"/>
  <c r="K37" i="3"/>
  <c r="L37" i="3" s="1"/>
  <c r="I41" i="3"/>
  <c r="I40" i="3"/>
  <c r="I39" i="3"/>
  <c r="I38" i="3"/>
  <c r="J38" i="3" s="1"/>
  <c r="I37" i="3"/>
  <c r="H41" i="3"/>
  <c r="H40" i="3"/>
  <c r="H39" i="3"/>
  <c r="H38" i="3"/>
  <c r="H37" i="3"/>
  <c r="J41" i="3"/>
  <c r="L40" i="3"/>
  <c r="J40" i="3"/>
  <c r="L39" i="3"/>
  <c r="J37" i="3"/>
  <c r="K33" i="3"/>
  <c r="L33" i="3" s="1"/>
  <c r="K32" i="3"/>
  <c r="L32" i="3" s="1"/>
  <c r="K31" i="3"/>
  <c r="K30" i="3"/>
  <c r="K29" i="3"/>
  <c r="L29" i="3" s="1"/>
  <c r="I31" i="3"/>
  <c r="J31" i="3" s="1"/>
  <c r="I30" i="3"/>
  <c r="J30" i="3" s="1"/>
  <c r="I29" i="3"/>
  <c r="J29" i="3" s="1"/>
  <c r="I33" i="3"/>
  <c r="J33" i="3" s="1"/>
  <c r="I32" i="3"/>
  <c r="J32" i="3" s="1"/>
  <c r="H33" i="3"/>
  <c r="H32" i="3"/>
  <c r="H31" i="3"/>
  <c r="H30" i="3"/>
  <c r="H29" i="3"/>
  <c r="L31" i="3"/>
  <c r="L30" i="3"/>
  <c r="K25" i="3"/>
  <c r="L25" i="3" s="1"/>
  <c r="I25" i="3"/>
  <c r="J25" i="3" s="1"/>
  <c r="H25" i="3"/>
  <c r="K24" i="3"/>
  <c r="L24" i="3" s="1"/>
  <c r="I24" i="3"/>
  <c r="J24" i="3" s="1"/>
  <c r="H24" i="3"/>
  <c r="K23" i="3"/>
  <c r="L23" i="3" s="1"/>
  <c r="I23" i="3"/>
  <c r="J23" i="3" s="1"/>
  <c r="H23" i="3"/>
  <c r="K22" i="3"/>
  <c r="I22" i="3"/>
  <c r="H22" i="3"/>
  <c r="K21" i="3"/>
  <c r="L21" i="3" s="1"/>
  <c r="I21" i="3"/>
  <c r="J21" i="3" s="1"/>
  <c r="H21" i="3"/>
  <c r="L22" i="3"/>
  <c r="J22" i="3"/>
  <c r="K17" i="3"/>
  <c r="L17" i="3" s="1"/>
  <c r="K16" i="3"/>
  <c r="L16" i="3"/>
  <c r="I17" i="3"/>
  <c r="J17" i="3" s="1"/>
  <c r="I16" i="3"/>
  <c r="J16" i="3" s="1"/>
  <c r="H17" i="3"/>
  <c r="H16" i="3"/>
  <c r="K15" i="3"/>
  <c r="L15" i="3" s="1"/>
  <c r="I15" i="3"/>
  <c r="J15" i="3" s="1"/>
  <c r="H15" i="3"/>
  <c r="K14" i="3"/>
  <c r="L14" i="3" s="1"/>
  <c r="I14" i="3"/>
  <c r="J14" i="3" s="1"/>
  <c r="H14" i="3"/>
  <c r="K13" i="3"/>
  <c r="L13" i="3" s="1"/>
  <c r="I13" i="3"/>
  <c r="J13" i="3" s="1"/>
  <c r="H13" i="3"/>
  <c r="K9" i="3"/>
  <c r="L9" i="3" s="1"/>
  <c r="K8" i="3"/>
  <c r="L8" i="3" s="1"/>
  <c r="I9" i="3"/>
  <c r="J9" i="3" s="1"/>
  <c r="I8" i="3"/>
  <c r="J8" i="3" s="1"/>
  <c r="H9" i="3"/>
  <c r="H8" i="3"/>
  <c r="K6" i="3"/>
  <c r="L6" i="3" s="1"/>
  <c r="K7" i="3"/>
  <c r="L7" i="3" s="1"/>
  <c r="I6" i="3"/>
  <c r="J6" i="3" s="1"/>
  <c r="H7" i="3"/>
  <c r="H6" i="3"/>
  <c r="K5" i="3"/>
  <c r="L5" i="3" s="1"/>
  <c r="I5" i="3"/>
  <c r="J5" i="3" s="1"/>
  <c r="H5" i="3"/>
  <c r="J29" i="1"/>
  <c r="J11" i="1"/>
  <c r="J10" i="1"/>
  <c r="J7" i="3"/>
  <c r="K5" i="2"/>
  <c r="K4" i="2"/>
  <c r="M5" i="2"/>
  <c r="M4" i="2"/>
  <c r="L5" i="1"/>
  <c r="L6" i="1"/>
  <c r="L4" i="1"/>
  <c r="K18" i="1"/>
  <c r="L18" i="1" s="1"/>
  <c r="J18" i="1"/>
  <c r="N5" i="1"/>
  <c r="N6" i="1"/>
  <c r="N4" i="1"/>
  <c r="J22" i="1"/>
  <c r="J17" i="1"/>
  <c r="J16" i="1"/>
  <c r="O10" i="1"/>
  <c r="M10" i="1"/>
  <c r="N10" i="1" s="1"/>
  <c r="K10" i="1"/>
  <c r="L10" i="1" s="1"/>
  <c r="K11" i="1"/>
  <c r="L11" i="1" s="1"/>
  <c r="J12" i="1"/>
  <c r="K12" i="1"/>
  <c r="L12" i="1" s="1"/>
  <c r="M12" i="1"/>
  <c r="N12" i="1" s="1"/>
  <c r="O12" i="1"/>
  <c r="O11" i="1"/>
  <c r="M11" i="1"/>
  <c r="N11" i="1" s="1"/>
  <c r="J25" i="2"/>
  <c r="K25" i="2" s="1"/>
  <c r="L25" i="2"/>
  <c r="M25" i="2" s="1"/>
  <c r="N25" i="2"/>
  <c r="J24" i="2"/>
  <c r="K24" i="2" s="1"/>
  <c r="L24" i="2"/>
  <c r="M24" i="2" s="1"/>
  <c r="N24" i="2"/>
  <c r="I25" i="2"/>
  <c r="I24" i="2"/>
  <c r="J20" i="2"/>
  <c r="K20" i="2" s="1"/>
  <c r="L20" i="2"/>
  <c r="M20" i="2" s="1"/>
  <c r="N20" i="2"/>
  <c r="J19" i="2"/>
  <c r="K19" i="2" s="1"/>
  <c r="L19" i="2"/>
  <c r="M19" i="2" s="1"/>
  <c r="N19" i="2"/>
  <c r="I20" i="2"/>
  <c r="I19" i="2"/>
  <c r="J15" i="2"/>
  <c r="K15" i="2" s="1"/>
  <c r="L15" i="2"/>
  <c r="M15" i="2" s="1"/>
  <c r="N15" i="2"/>
  <c r="J14" i="2"/>
  <c r="K14" i="2" s="1"/>
  <c r="L14" i="2"/>
  <c r="M14" i="2" s="1"/>
  <c r="N14" i="2"/>
  <c r="I15" i="2"/>
  <c r="I14" i="2"/>
  <c r="I10" i="2"/>
  <c r="J10" i="2"/>
  <c r="K10" i="2" s="1"/>
  <c r="L10" i="2"/>
  <c r="M10" i="2" s="1"/>
  <c r="N10" i="2"/>
  <c r="J9" i="2"/>
  <c r="K9" i="2" s="1"/>
  <c r="L9" i="2"/>
  <c r="M9" i="2" s="1"/>
  <c r="N9" i="2"/>
  <c r="I9" i="2"/>
  <c r="K30" i="1"/>
  <c r="L30" i="1" s="1"/>
  <c r="M30" i="1"/>
  <c r="N30" i="1" s="1"/>
  <c r="O30" i="1"/>
  <c r="J30" i="1"/>
  <c r="K29" i="1"/>
  <c r="L29" i="1" s="1"/>
  <c r="M29" i="1"/>
  <c r="N29" i="1" s="1"/>
  <c r="O29" i="1"/>
  <c r="K28" i="1"/>
  <c r="L28" i="1" s="1"/>
  <c r="M28" i="1"/>
  <c r="N28" i="1" s="1"/>
  <c r="O28" i="1"/>
  <c r="J28" i="1"/>
  <c r="K24" i="1"/>
  <c r="L24" i="1" s="1"/>
  <c r="M24" i="1"/>
  <c r="N24" i="1" s="1"/>
  <c r="O24" i="1"/>
  <c r="J24" i="1"/>
  <c r="K23" i="1"/>
  <c r="L23" i="1" s="1"/>
  <c r="M23" i="1"/>
  <c r="N23" i="1" s="1"/>
  <c r="O23" i="1"/>
  <c r="J23" i="1"/>
  <c r="K22" i="1"/>
  <c r="L22" i="1" s="1"/>
  <c r="M22" i="1"/>
  <c r="N22" i="1" s="1"/>
  <c r="O22" i="1"/>
  <c r="M18" i="1"/>
  <c r="N18" i="1" s="1"/>
  <c r="O18" i="1"/>
  <c r="K17" i="1"/>
  <c r="L17" i="1" s="1"/>
  <c r="M17" i="1"/>
  <c r="N17" i="1" s="1"/>
  <c r="O17" i="1"/>
  <c r="K16" i="1"/>
  <c r="L16" i="1" s="1"/>
  <c r="M16" i="1"/>
  <c r="N16" i="1" s="1"/>
  <c r="O16" i="1"/>
</calcChain>
</file>

<file path=xl/sharedStrings.xml><?xml version="1.0" encoding="utf-8"?>
<sst xmlns="http://schemas.openxmlformats.org/spreadsheetml/2006/main" count="549" uniqueCount="46">
  <si>
    <t>Solution Length</t>
  </si>
  <si>
    <t># Explored</t>
  </si>
  <si>
    <t>Time (ns)</t>
  </si>
  <si>
    <t>Iterations</t>
  </si>
  <si>
    <t>Algorithm</t>
  </si>
  <si>
    <t>Value Iteration</t>
  </si>
  <si>
    <t>101 1</t>
  </si>
  <si>
    <t>Maze (Size Id)</t>
  </si>
  <si>
    <t>101 2</t>
  </si>
  <si>
    <t>Peak Memory Usage (Bytes)</t>
  </si>
  <si>
    <t>21 1</t>
  </si>
  <si>
    <t>21 2</t>
  </si>
  <si>
    <t>61 1</t>
  </si>
  <si>
    <t>61 2</t>
  </si>
  <si>
    <t>7 1</t>
  </si>
  <si>
    <t>17 1</t>
  </si>
  <si>
    <t>17 2</t>
  </si>
  <si>
    <t>17 3</t>
  </si>
  <si>
    <t>17 4</t>
  </si>
  <si>
    <t>17 5</t>
  </si>
  <si>
    <t>17 6</t>
  </si>
  <si>
    <t>17 7</t>
  </si>
  <si>
    <t>17 8</t>
  </si>
  <si>
    <t xml:space="preserve"> 17 9</t>
  </si>
  <si>
    <t>17 10</t>
  </si>
  <si>
    <t>Policy Iteration</t>
  </si>
  <si>
    <t>DFS</t>
  </si>
  <si>
    <t>BFS</t>
  </si>
  <si>
    <t>Maze Size 7 x 7</t>
  </si>
  <si>
    <t>Maze Size 17 x 17</t>
  </si>
  <si>
    <t>Maze Size 21 x 21</t>
  </si>
  <si>
    <t>Maze Size 61 x 61</t>
  </si>
  <si>
    <t>Maze Size 101 x 101</t>
  </si>
  <si>
    <t>Itearations</t>
  </si>
  <si>
    <t>A*</t>
  </si>
  <si>
    <t>Peak Memory Usage (MB)</t>
  </si>
  <si>
    <t>Time (ms)</t>
  </si>
  <si>
    <t>Maze Size 17 x 17 (Avg.)</t>
  </si>
  <si>
    <t>Maze Size 21 x 21 (Avg.)</t>
  </si>
  <si>
    <t>Maze Size 61 x 61 (Avg.)</t>
  </si>
  <si>
    <t>Maze Size 101 x 101 (Avg.)</t>
  </si>
  <si>
    <t>Time(ms)</t>
  </si>
  <si>
    <t>All Mazes (Avg.)</t>
  </si>
  <si>
    <t>Time (s)</t>
  </si>
  <si>
    <t>All Mazes (Sum)</t>
  </si>
  <si>
    <t>Explored -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</si>
</sst>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1E7F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9D9"/>
      <color rgb="FFF1E7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topLeftCell="G1" workbookViewId="0">
      <pane ySplit="1" topLeftCell="A20" activePane="bottomLeft" state="frozen"/>
      <selection pane="bottomLeft" activeCell="R9" sqref="R9"/>
    </sheetView>
  </sheetViews>
  <sheetFormatPr defaultRowHeight="14.6" x14ac:dyDescent="0.4"/>
  <cols>
    <col min="1" max="1" width="9.84375" style="1" bestFit="1" customWidth="1"/>
    <col min="2" max="2" width="12.3046875" style="1" bestFit="1" customWidth="1"/>
    <col min="3" max="3" width="13.84375" style="1" bestFit="1" customWidth="1"/>
    <col min="4" max="4" width="10.84375" style="1" bestFit="1" customWidth="1"/>
    <col min="5" max="5" width="24.3046875" style="1" bestFit="1" customWidth="1"/>
    <col min="6" max="6" width="9.61328125" style="1" bestFit="1" customWidth="1"/>
    <col min="9" max="9" width="9.07421875" style="1" bestFit="1" customWidth="1"/>
    <col min="10" max="10" width="13.84375" style="1" bestFit="1" customWidth="1"/>
    <col min="11" max="11" width="11.84375" style="1" bestFit="1" customWidth="1"/>
    <col min="12" max="12" width="11.84375" style="1" customWidth="1"/>
    <col min="13" max="13" width="24.3046875" style="1" bestFit="1" customWidth="1"/>
    <col min="14" max="14" width="22.69140625" style="1" bestFit="1" customWidth="1"/>
    <col min="15" max="15" width="9.61328125" style="1" bestFit="1" customWidth="1"/>
    <col min="16" max="16" width="16.61328125" style="1" bestFit="1" customWidth="1"/>
  </cols>
  <sheetData>
    <row r="1" spans="1:16" s="3" customFormat="1" x14ac:dyDescent="0.4">
      <c r="A1" s="6" t="s">
        <v>4</v>
      </c>
      <c r="B1" s="6" t="s">
        <v>7</v>
      </c>
      <c r="C1" s="6" t="s">
        <v>0</v>
      </c>
      <c r="D1" s="6" t="s">
        <v>2</v>
      </c>
      <c r="E1" s="6" t="s">
        <v>9</v>
      </c>
      <c r="F1" s="6" t="s">
        <v>1</v>
      </c>
      <c r="P1" s="2"/>
    </row>
    <row r="2" spans="1:16" x14ac:dyDescent="0.4">
      <c r="A2" s="28" t="s">
        <v>26</v>
      </c>
      <c r="B2" s="28" t="s">
        <v>14</v>
      </c>
      <c r="C2" s="28">
        <v>10</v>
      </c>
      <c r="D2" s="28">
        <v>0</v>
      </c>
      <c r="E2" s="28">
        <v>5000</v>
      </c>
      <c r="F2" s="28">
        <v>12</v>
      </c>
      <c r="I2" s="12" t="s">
        <v>28</v>
      </c>
      <c r="J2" s="12"/>
      <c r="K2" s="12"/>
      <c r="L2" s="12"/>
      <c r="M2" s="12"/>
      <c r="N2" s="12"/>
      <c r="O2" s="12"/>
      <c r="P2" s="12"/>
    </row>
    <row r="3" spans="1:16" x14ac:dyDescent="0.4">
      <c r="A3" s="28" t="s">
        <v>26</v>
      </c>
      <c r="B3" s="28" t="s">
        <v>15</v>
      </c>
      <c r="C3" s="28">
        <v>18</v>
      </c>
      <c r="D3" s="28">
        <v>0</v>
      </c>
      <c r="E3" s="28">
        <v>74297045</v>
      </c>
      <c r="F3" s="28">
        <v>20</v>
      </c>
      <c r="I3" s="8" t="s">
        <v>4</v>
      </c>
      <c r="J3" s="8" t="s">
        <v>0</v>
      </c>
      <c r="K3" s="8" t="s">
        <v>2</v>
      </c>
      <c r="L3" s="8" t="s">
        <v>36</v>
      </c>
      <c r="M3" s="8" t="s">
        <v>9</v>
      </c>
      <c r="N3" s="8" t="s">
        <v>35</v>
      </c>
      <c r="O3" s="8" t="s">
        <v>1</v>
      </c>
      <c r="P3" s="8" t="s">
        <v>45</v>
      </c>
    </row>
    <row r="4" spans="1:16" x14ac:dyDescent="0.4">
      <c r="A4" s="28" t="s">
        <v>26</v>
      </c>
      <c r="B4" s="28" t="s">
        <v>16</v>
      </c>
      <c r="C4" s="28">
        <v>36</v>
      </c>
      <c r="D4" s="28">
        <v>0</v>
      </c>
      <c r="E4" s="28">
        <v>74913813</v>
      </c>
      <c r="F4" s="28">
        <v>49</v>
      </c>
      <c r="I4" s="4" t="s">
        <v>26</v>
      </c>
      <c r="J4" s="4">
        <v>10</v>
      </c>
      <c r="K4" s="4">
        <v>2725000</v>
      </c>
      <c r="L4" s="21">
        <f>K4*0.000002</f>
        <v>5.45</v>
      </c>
      <c r="M4" s="4">
        <v>11200</v>
      </c>
      <c r="N4" s="21">
        <f>M4*0.000001</f>
        <v>1.12E-2</v>
      </c>
      <c r="O4" s="21">
        <v>10</v>
      </c>
      <c r="P4" s="21">
        <f>O4-J4</f>
        <v>0</v>
      </c>
    </row>
    <row r="5" spans="1:16" x14ac:dyDescent="0.4">
      <c r="A5" s="28" t="s">
        <v>26</v>
      </c>
      <c r="B5" s="28" t="s">
        <v>17</v>
      </c>
      <c r="C5" s="28">
        <v>57</v>
      </c>
      <c r="D5" s="28">
        <v>0</v>
      </c>
      <c r="E5" s="28">
        <v>75483805</v>
      </c>
      <c r="F5" s="28">
        <v>113</v>
      </c>
      <c r="I5" s="4" t="s">
        <v>27</v>
      </c>
      <c r="J5" s="4">
        <v>8</v>
      </c>
      <c r="K5" s="4">
        <v>0</v>
      </c>
      <c r="L5" s="21">
        <f>K5*0.000002</f>
        <v>0</v>
      </c>
      <c r="M5" s="4">
        <v>11200</v>
      </c>
      <c r="N5" s="21">
        <f>M5*0.000001</f>
        <v>1.12E-2</v>
      </c>
      <c r="O5" s="21">
        <v>15</v>
      </c>
      <c r="P5" s="21">
        <f t="shared" ref="P5:P6" si="0">O5-J5</f>
        <v>7</v>
      </c>
    </row>
    <row r="6" spans="1:16" x14ac:dyDescent="0.4">
      <c r="A6" s="28" t="s">
        <v>26</v>
      </c>
      <c r="B6" s="28" t="s">
        <v>18</v>
      </c>
      <c r="C6" s="28">
        <v>41</v>
      </c>
      <c r="D6" s="28">
        <v>0</v>
      </c>
      <c r="E6" s="28">
        <v>75536712</v>
      </c>
      <c r="F6" s="28">
        <v>63</v>
      </c>
      <c r="I6" s="4" t="s">
        <v>34</v>
      </c>
      <c r="J6" s="4">
        <v>8</v>
      </c>
      <c r="K6" s="4">
        <v>0</v>
      </c>
      <c r="L6" s="21">
        <f>K6*0.000002</f>
        <v>0</v>
      </c>
      <c r="M6" s="4">
        <v>11202</v>
      </c>
      <c r="N6" s="21">
        <f>M6*0.000001</f>
        <v>1.1202E-2</v>
      </c>
      <c r="O6" s="21">
        <v>9</v>
      </c>
      <c r="P6" s="21">
        <f t="shared" si="0"/>
        <v>1</v>
      </c>
    </row>
    <row r="7" spans="1:16" x14ac:dyDescent="0.4">
      <c r="A7" s="28" t="s">
        <v>26</v>
      </c>
      <c r="B7" s="28" t="s">
        <v>19</v>
      </c>
      <c r="C7" s="28">
        <v>38</v>
      </c>
      <c r="D7" s="28">
        <v>1008400</v>
      </c>
      <c r="E7" s="28">
        <v>76070474</v>
      </c>
      <c r="F7" s="28">
        <v>96</v>
      </c>
    </row>
    <row r="8" spans="1:16" x14ac:dyDescent="0.4">
      <c r="A8" s="28" t="s">
        <v>26</v>
      </c>
      <c r="B8" s="28" t="s">
        <v>20</v>
      </c>
      <c r="C8" s="28">
        <v>62</v>
      </c>
      <c r="D8" s="28">
        <v>0</v>
      </c>
      <c r="E8" s="28">
        <v>76602137</v>
      </c>
      <c r="F8" s="28">
        <v>88</v>
      </c>
      <c r="I8" s="12" t="s">
        <v>37</v>
      </c>
      <c r="J8" s="12"/>
      <c r="K8" s="12"/>
      <c r="L8" s="12"/>
      <c r="M8" s="12"/>
      <c r="N8" s="12"/>
      <c r="O8" s="12"/>
      <c r="P8" s="12"/>
    </row>
    <row r="9" spans="1:16" x14ac:dyDescent="0.4">
      <c r="A9" s="28" t="s">
        <v>26</v>
      </c>
      <c r="B9" s="28" t="s">
        <v>21</v>
      </c>
      <c r="C9" s="28">
        <v>35</v>
      </c>
      <c r="D9" s="28">
        <v>0</v>
      </c>
      <c r="E9" s="28">
        <v>77131200</v>
      </c>
      <c r="F9" s="28">
        <v>41</v>
      </c>
      <c r="I9" s="8" t="s">
        <v>4</v>
      </c>
      <c r="J9" s="8" t="s">
        <v>0</v>
      </c>
      <c r="K9" s="8" t="s">
        <v>2</v>
      </c>
      <c r="L9" s="8" t="s">
        <v>36</v>
      </c>
      <c r="M9" s="8" t="s">
        <v>9</v>
      </c>
      <c r="N9" s="8" t="s">
        <v>35</v>
      </c>
      <c r="O9" s="8" t="s">
        <v>1</v>
      </c>
      <c r="P9" s="8" t="s">
        <v>45</v>
      </c>
    </row>
    <row r="10" spans="1:16" x14ac:dyDescent="0.4">
      <c r="A10" s="28" t="s">
        <v>26</v>
      </c>
      <c r="B10" s="28" t="s">
        <v>22</v>
      </c>
      <c r="C10" s="28">
        <v>39</v>
      </c>
      <c r="D10" s="28">
        <v>0</v>
      </c>
      <c r="E10" s="28">
        <v>77651179</v>
      </c>
      <c r="F10" s="28">
        <v>42</v>
      </c>
      <c r="I10" s="4" t="s">
        <v>26</v>
      </c>
      <c r="J10" s="21">
        <f>AVERAGE(C3:C12)</f>
        <v>37.1</v>
      </c>
      <c r="K10" s="4">
        <f>AVERAGE(D3:D12)</f>
        <v>100840</v>
      </c>
      <c r="L10" s="21">
        <f>K10*0.000002</f>
        <v>0.20168</v>
      </c>
      <c r="M10" s="4">
        <f>AVERAGE(E3:E12)</f>
        <v>76455406.599999994</v>
      </c>
      <c r="N10" s="21">
        <f>M10*0.000001</f>
        <v>76.455406599999989</v>
      </c>
      <c r="O10" s="21">
        <f>AVERAGE(F3:F12)</f>
        <v>56.1</v>
      </c>
      <c r="P10" s="21">
        <f>O10-J10</f>
        <v>19</v>
      </c>
    </row>
    <row r="11" spans="1:16" x14ac:dyDescent="0.4">
      <c r="A11" s="28" t="s">
        <v>26</v>
      </c>
      <c r="B11" s="28" t="s">
        <v>23</v>
      </c>
      <c r="C11" s="28">
        <v>23</v>
      </c>
      <c r="D11" s="28">
        <v>0</v>
      </c>
      <c r="E11" s="28">
        <v>78178665</v>
      </c>
      <c r="F11" s="28">
        <v>25</v>
      </c>
      <c r="I11" s="4" t="s">
        <v>27</v>
      </c>
      <c r="J11" s="21">
        <f>AVERAGE(C20:C29)</f>
        <v>20.399999999999999</v>
      </c>
      <c r="K11" s="4">
        <f>AVERAGE(D20:D29)</f>
        <v>650500</v>
      </c>
      <c r="L11" s="21">
        <f t="shared" ref="L11:L12" si="1">K11*0.000002</f>
        <v>1.3009999999999999</v>
      </c>
      <c r="M11" s="4">
        <f>AVERAGE(E20:E29)</f>
        <v>76500192.400000006</v>
      </c>
      <c r="N11" s="21">
        <f t="shared" ref="N11:N12" si="2">M11*0.000001</f>
        <v>76.500192400000003</v>
      </c>
      <c r="O11" s="21">
        <f>AVERAGE(F20:F29)</f>
        <v>48.4</v>
      </c>
      <c r="P11" s="21">
        <f t="shared" ref="P11:P12" si="3">O11-J11</f>
        <v>28</v>
      </c>
    </row>
    <row r="12" spans="1:16" x14ac:dyDescent="0.4">
      <c r="A12" s="28" t="s">
        <v>26</v>
      </c>
      <c r="B12" s="28" t="s">
        <v>24</v>
      </c>
      <c r="C12" s="28">
        <v>22</v>
      </c>
      <c r="D12" s="28">
        <v>0</v>
      </c>
      <c r="E12" s="28">
        <v>78689036</v>
      </c>
      <c r="F12" s="28">
        <v>24</v>
      </c>
      <c r="I12" s="4" t="s">
        <v>34</v>
      </c>
      <c r="J12" s="21">
        <f>AVERAGE(C37:C46)</f>
        <v>20.399999999999999</v>
      </c>
      <c r="K12" s="4">
        <f>AVERAGE(D37:D46)</f>
        <v>139870</v>
      </c>
      <c r="L12" s="21">
        <f t="shared" si="1"/>
        <v>0.27973999999999999</v>
      </c>
      <c r="M12" s="4">
        <f>AVERAGE(E37:E46)</f>
        <v>76507986.400000006</v>
      </c>
      <c r="N12" s="21">
        <f t="shared" si="2"/>
        <v>76.507986400000007</v>
      </c>
      <c r="O12" s="21">
        <f>AVERAGE(F37:F46)</f>
        <v>32.799999999999997</v>
      </c>
      <c r="P12" s="21">
        <f t="shared" si="3"/>
        <v>12.399999999999999</v>
      </c>
    </row>
    <row r="13" spans="1:16" x14ac:dyDescent="0.4">
      <c r="A13" s="28" t="s">
        <v>26</v>
      </c>
      <c r="B13" s="28" t="s">
        <v>10</v>
      </c>
      <c r="C13" s="28">
        <v>13</v>
      </c>
      <c r="D13" s="28">
        <v>0</v>
      </c>
      <c r="E13" s="28">
        <v>78693420</v>
      </c>
      <c r="F13" s="28">
        <v>14</v>
      </c>
      <c r="J13" s="22"/>
    </row>
    <row r="14" spans="1:16" x14ac:dyDescent="0.4">
      <c r="A14" s="28" t="s">
        <v>26</v>
      </c>
      <c r="B14" s="28" t="s">
        <v>11</v>
      </c>
      <c r="C14" s="28">
        <v>125</v>
      </c>
      <c r="D14" s="28">
        <v>1001300</v>
      </c>
      <c r="E14" s="28">
        <v>79175356</v>
      </c>
      <c r="F14" s="28">
        <v>186</v>
      </c>
      <c r="I14" s="12" t="s">
        <v>38</v>
      </c>
      <c r="J14" s="12"/>
      <c r="K14" s="12"/>
      <c r="L14" s="12"/>
      <c r="M14" s="12"/>
      <c r="N14" s="12"/>
      <c r="O14" s="12"/>
      <c r="P14" s="12"/>
    </row>
    <row r="15" spans="1:16" x14ac:dyDescent="0.4">
      <c r="A15" s="28" t="s">
        <v>26</v>
      </c>
      <c r="B15" s="28" t="s">
        <v>12</v>
      </c>
      <c r="C15" s="28">
        <v>411</v>
      </c>
      <c r="D15" s="28">
        <v>19059500</v>
      </c>
      <c r="E15" s="28">
        <v>79800159</v>
      </c>
      <c r="F15" s="28">
        <v>1732</v>
      </c>
      <c r="I15" s="8" t="s">
        <v>4</v>
      </c>
      <c r="J15" s="8" t="s">
        <v>0</v>
      </c>
      <c r="K15" s="8" t="s">
        <v>2</v>
      </c>
      <c r="L15" s="8" t="s">
        <v>36</v>
      </c>
      <c r="M15" s="8" t="s">
        <v>9</v>
      </c>
      <c r="N15" s="8" t="s">
        <v>35</v>
      </c>
      <c r="O15" s="8" t="s">
        <v>1</v>
      </c>
      <c r="P15" s="8" t="s">
        <v>45</v>
      </c>
    </row>
    <row r="16" spans="1:16" x14ac:dyDescent="0.4">
      <c r="A16" s="28" t="s">
        <v>26</v>
      </c>
      <c r="B16" s="28" t="s">
        <v>13</v>
      </c>
      <c r="C16" s="28">
        <v>611</v>
      </c>
      <c r="D16" s="28">
        <v>5314900</v>
      </c>
      <c r="E16" s="28">
        <v>81387449</v>
      </c>
      <c r="F16" s="28">
        <v>736</v>
      </c>
      <c r="I16" s="4" t="s">
        <v>26</v>
      </c>
      <c r="J16" s="4">
        <f>AVERAGE(C13:C14)</f>
        <v>69</v>
      </c>
      <c r="K16" s="4">
        <f>AVERAGE(D13:D14)</f>
        <v>500650</v>
      </c>
      <c r="L16" s="21">
        <f t="shared" ref="L16:L18" si="4">K16*0.000002</f>
        <v>1.0012999999999999</v>
      </c>
      <c r="M16" s="4">
        <f>AVERAGE(E13:E14)</f>
        <v>78934388</v>
      </c>
      <c r="N16" s="21">
        <f>M16*0.000001</f>
        <v>78.934387999999998</v>
      </c>
      <c r="O16" s="21">
        <f>AVERAGE(F13:F14)</f>
        <v>100</v>
      </c>
      <c r="P16" s="21">
        <f>O16-J16</f>
        <v>31</v>
      </c>
    </row>
    <row r="17" spans="1:16" x14ac:dyDescent="0.4">
      <c r="A17" s="28" t="s">
        <v>26</v>
      </c>
      <c r="B17" s="28" t="s">
        <v>6</v>
      </c>
      <c r="C17" s="28">
        <v>2321</v>
      </c>
      <c r="D17" s="28">
        <v>28546400</v>
      </c>
      <c r="E17" s="28">
        <v>81945044</v>
      </c>
      <c r="F17" s="28">
        <v>3378</v>
      </c>
      <c r="I17" s="4" t="s">
        <v>27</v>
      </c>
      <c r="J17" s="4">
        <f>AVERAGE(C30:C31)</f>
        <v>69</v>
      </c>
      <c r="K17" s="4">
        <f>AVERAGE(D30:D31)</f>
        <v>274650</v>
      </c>
      <c r="L17" s="21">
        <f t="shared" si="4"/>
        <v>0.54930000000000001</v>
      </c>
      <c r="M17" s="4">
        <f>AVERAGE(E30:E31)</f>
        <v>78889602</v>
      </c>
      <c r="N17" s="21">
        <f t="shared" ref="N17:N18" si="5">M17*0.000001</f>
        <v>78.889601999999996</v>
      </c>
      <c r="O17" s="21">
        <f>AVERAGE(F30:F31)</f>
        <v>110</v>
      </c>
      <c r="P17" s="21">
        <f t="shared" ref="P17:P18" si="6">O17-J17</f>
        <v>41</v>
      </c>
    </row>
    <row r="18" spans="1:16" x14ac:dyDescent="0.4">
      <c r="A18" s="28" t="s">
        <v>26</v>
      </c>
      <c r="B18" s="28" t="s">
        <v>8</v>
      </c>
      <c r="C18" s="28">
        <v>525</v>
      </c>
      <c r="D18" s="28">
        <v>12005400</v>
      </c>
      <c r="E18" s="28">
        <v>81945044</v>
      </c>
      <c r="F18" s="28">
        <v>1249</v>
      </c>
      <c r="I18" s="4" t="s">
        <v>34</v>
      </c>
      <c r="J18" s="4">
        <f>AVERAGE(C47:C48)</f>
        <v>69</v>
      </c>
      <c r="K18" s="4">
        <f>AVERAGE(D47:D48)</f>
        <v>0</v>
      </c>
      <c r="L18" s="21">
        <f t="shared" si="4"/>
        <v>0</v>
      </c>
      <c r="M18" s="4">
        <f>AVERAGE(E47:E48)</f>
        <v>78904127.5</v>
      </c>
      <c r="N18" s="21">
        <f t="shared" si="5"/>
        <v>78.904127500000001</v>
      </c>
      <c r="O18" s="21">
        <f>AVERAGE(F47:F48)</f>
        <v>95.5</v>
      </c>
      <c r="P18" s="21">
        <f t="shared" si="6"/>
        <v>26.5</v>
      </c>
    </row>
    <row r="19" spans="1:16" x14ac:dyDescent="0.4">
      <c r="A19" s="16" t="s">
        <v>27</v>
      </c>
      <c r="B19" s="16" t="s">
        <v>14</v>
      </c>
      <c r="C19" s="16">
        <v>8</v>
      </c>
      <c r="D19" s="16">
        <v>0</v>
      </c>
      <c r="E19" s="16">
        <v>5984</v>
      </c>
      <c r="F19" s="16">
        <v>17</v>
      </c>
    </row>
    <row r="20" spans="1:16" x14ac:dyDescent="0.4">
      <c r="A20" s="16" t="s">
        <v>27</v>
      </c>
      <c r="B20" s="16" t="s">
        <v>15</v>
      </c>
      <c r="C20" s="16">
        <v>18</v>
      </c>
      <c r="D20" s="16">
        <v>0</v>
      </c>
      <c r="E20" s="16">
        <v>74293062</v>
      </c>
      <c r="F20" s="16">
        <v>60</v>
      </c>
      <c r="I20" s="12" t="s">
        <v>39</v>
      </c>
      <c r="J20" s="12"/>
      <c r="K20" s="12"/>
      <c r="L20" s="12"/>
      <c r="M20" s="12"/>
      <c r="N20" s="12"/>
      <c r="O20" s="12"/>
      <c r="P20" s="12"/>
    </row>
    <row r="21" spans="1:16" x14ac:dyDescent="0.4">
      <c r="A21" s="16" t="s">
        <v>27</v>
      </c>
      <c r="B21" s="16" t="s">
        <v>16</v>
      </c>
      <c r="C21" s="16">
        <v>22</v>
      </c>
      <c r="D21" s="16">
        <v>6505000</v>
      </c>
      <c r="E21" s="16">
        <v>74913894</v>
      </c>
      <c r="F21" s="16">
        <v>67</v>
      </c>
      <c r="I21" s="8" t="s">
        <v>4</v>
      </c>
      <c r="J21" s="8" t="s">
        <v>0</v>
      </c>
      <c r="K21" s="8" t="s">
        <v>2</v>
      </c>
      <c r="L21" s="8" t="s">
        <v>36</v>
      </c>
      <c r="M21" s="8" t="s">
        <v>9</v>
      </c>
      <c r="N21" s="8" t="s">
        <v>35</v>
      </c>
      <c r="O21" s="8" t="s">
        <v>1</v>
      </c>
      <c r="P21" s="8" t="s">
        <v>45</v>
      </c>
    </row>
    <row r="22" spans="1:16" x14ac:dyDescent="0.4">
      <c r="A22" s="16" t="s">
        <v>27</v>
      </c>
      <c r="B22" s="16" t="s">
        <v>17</v>
      </c>
      <c r="C22" s="16">
        <v>7</v>
      </c>
      <c r="D22" s="16">
        <v>0</v>
      </c>
      <c r="E22" s="16">
        <v>75469879</v>
      </c>
      <c r="F22" s="16">
        <v>13</v>
      </c>
      <c r="I22" s="4" t="s">
        <v>26</v>
      </c>
      <c r="J22" s="21">
        <f>AVERAGE(C15:C16)</f>
        <v>511</v>
      </c>
      <c r="K22" s="4">
        <f>AVERAGE(D15:D16)</f>
        <v>12187200</v>
      </c>
      <c r="L22" s="21">
        <f t="shared" ref="L22:L24" si="7">K22*0.000002</f>
        <v>24.374399999999998</v>
      </c>
      <c r="M22" s="4">
        <f>AVERAGE(E15:E16)</f>
        <v>80593804</v>
      </c>
      <c r="N22" s="21">
        <f>M22*0.000001</f>
        <v>80.593803999999992</v>
      </c>
      <c r="O22" s="21">
        <f>AVERAGE(F15:F16)</f>
        <v>1234</v>
      </c>
      <c r="P22" s="21">
        <f>O22-J22</f>
        <v>723</v>
      </c>
    </row>
    <row r="23" spans="1:16" x14ac:dyDescent="0.4">
      <c r="A23" s="16" t="s">
        <v>27</v>
      </c>
      <c r="B23" s="16" t="s">
        <v>18</v>
      </c>
      <c r="C23" s="16">
        <v>29</v>
      </c>
      <c r="D23" s="16">
        <v>0</v>
      </c>
      <c r="E23" s="16">
        <v>75972623</v>
      </c>
      <c r="F23" s="16">
        <v>35</v>
      </c>
      <c r="I23" s="4" t="s">
        <v>27</v>
      </c>
      <c r="J23" s="21">
        <f>AVERAGE(C32:C33)</f>
        <v>512.5</v>
      </c>
      <c r="K23" s="4">
        <f>AVERAGE(D32:D33)</f>
        <v>5423150</v>
      </c>
      <c r="L23" s="21">
        <f t="shared" si="7"/>
        <v>10.846299999999999</v>
      </c>
      <c r="M23" s="4">
        <f>AVERAGE(E32:E33)</f>
        <v>80549900.5</v>
      </c>
      <c r="N23" s="21">
        <f t="shared" ref="N23:N24" si="8">M23*0.000001</f>
        <v>80.549900499999993</v>
      </c>
      <c r="O23" s="21">
        <f>AVERAGE(F32:F33)</f>
        <v>721.5</v>
      </c>
      <c r="P23" s="21">
        <f t="shared" ref="P23:P24" si="9">O23-J23</f>
        <v>209</v>
      </c>
    </row>
    <row r="24" spans="1:16" x14ac:dyDescent="0.4">
      <c r="A24" s="16" t="s">
        <v>27</v>
      </c>
      <c r="B24" s="16" t="s">
        <v>19</v>
      </c>
      <c r="C24" s="16">
        <v>14</v>
      </c>
      <c r="D24" s="16">
        <v>0</v>
      </c>
      <c r="E24" s="16">
        <v>76522019</v>
      </c>
      <c r="F24" s="16">
        <v>25</v>
      </c>
      <c r="I24" s="4" t="s">
        <v>34</v>
      </c>
      <c r="J24" s="21">
        <f>AVERAGE(C49:C50)</f>
        <v>526</v>
      </c>
      <c r="K24" s="4">
        <f>AVERAGE(D49:D50)</f>
        <v>11528600</v>
      </c>
      <c r="L24" s="21">
        <f t="shared" si="7"/>
        <v>23.057199999999998</v>
      </c>
      <c r="M24" s="4">
        <f>AVERAGE(E49:E50)</f>
        <v>80561691.5</v>
      </c>
      <c r="N24" s="21">
        <f t="shared" si="8"/>
        <v>80.561691499999995</v>
      </c>
      <c r="O24" s="21">
        <f>AVERAGE(F49:F50)</f>
        <v>702</v>
      </c>
      <c r="P24" s="21">
        <f t="shared" si="9"/>
        <v>176</v>
      </c>
    </row>
    <row r="25" spans="1:16" x14ac:dyDescent="0.4">
      <c r="A25" s="16" t="s">
        <v>27</v>
      </c>
      <c r="B25" s="16" t="s">
        <v>20</v>
      </c>
      <c r="C25" s="16">
        <v>12</v>
      </c>
      <c r="D25" s="16">
        <v>0</v>
      </c>
      <c r="E25" s="16">
        <v>76529442</v>
      </c>
      <c r="F25" s="16">
        <v>32</v>
      </c>
    </row>
    <row r="26" spans="1:16" x14ac:dyDescent="0.4">
      <c r="A26" s="16" t="s">
        <v>27</v>
      </c>
      <c r="B26" s="16" t="s">
        <v>21</v>
      </c>
      <c r="C26" s="16">
        <v>20</v>
      </c>
      <c r="D26" s="16">
        <v>0</v>
      </c>
      <c r="E26" s="16">
        <v>77037584</v>
      </c>
      <c r="F26" s="16">
        <v>51</v>
      </c>
      <c r="I26" s="12" t="s">
        <v>40</v>
      </c>
      <c r="J26" s="12"/>
      <c r="K26" s="12"/>
      <c r="L26" s="12"/>
      <c r="M26" s="12"/>
      <c r="N26" s="12"/>
      <c r="O26" s="12"/>
      <c r="P26" s="12"/>
    </row>
    <row r="27" spans="1:16" x14ac:dyDescent="0.4">
      <c r="A27" s="16" t="s">
        <v>27</v>
      </c>
      <c r="B27" s="16" t="s">
        <v>22</v>
      </c>
      <c r="C27" s="16">
        <v>39</v>
      </c>
      <c r="D27" s="16">
        <v>0</v>
      </c>
      <c r="E27" s="16">
        <v>77562388</v>
      </c>
      <c r="F27" s="16">
        <v>105</v>
      </c>
      <c r="I27" s="8" t="s">
        <v>4</v>
      </c>
      <c r="J27" s="8" t="s">
        <v>0</v>
      </c>
      <c r="K27" s="8" t="s">
        <v>2</v>
      </c>
      <c r="L27" s="8" t="s">
        <v>36</v>
      </c>
      <c r="M27" s="8" t="s">
        <v>9</v>
      </c>
      <c r="N27" s="8" t="s">
        <v>35</v>
      </c>
      <c r="O27" s="8" t="s">
        <v>1</v>
      </c>
      <c r="P27" s="8" t="s">
        <v>45</v>
      </c>
    </row>
    <row r="28" spans="1:16" x14ac:dyDescent="0.4">
      <c r="A28" s="16" t="s">
        <v>27</v>
      </c>
      <c r="B28" s="16" t="s">
        <v>23</v>
      </c>
      <c r="C28" s="16">
        <v>21</v>
      </c>
      <c r="D28" s="16">
        <v>0</v>
      </c>
      <c r="E28" s="16">
        <v>78093572</v>
      </c>
      <c r="F28" s="16">
        <v>26</v>
      </c>
      <c r="I28" s="4" t="s">
        <v>26</v>
      </c>
      <c r="J28" s="4">
        <f>AVERAGE(C17:C18)</f>
        <v>1423</v>
      </c>
      <c r="K28" s="4">
        <f>AVERAGE(D17:D18)</f>
        <v>20275900</v>
      </c>
      <c r="L28" s="21">
        <f t="shared" ref="L28:L30" si="10">K28*0.000002</f>
        <v>40.5518</v>
      </c>
      <c r="M28" s="4">
        <f>AVERAGE(E17:E18)</f>
        <v>81945044</v>
      </c>
      <c r="N28" s="21">
        <f>M28*0.000001</f>
        <v>81.945043999999996</v>
      </c>
      <c r="O28" s="21">
        <f>AVERAGE(F17:F18)</f>
        <v>2313.5</v>
      </c>
      <c r="P28" s="21">
        <f>O28-J28</f>
        <v>890.5</v>
      </c>
    </row>
    <row r="29" spans="1:16" x14ac:dyDescent="0.4">
      <c r="A29" s="16" t="s">
        <v>27</v>
      </c>
      <c r="B29" s="16" t="s">
        <v>24</v>
      </c>
      <c r="C29" s="16">
        <v>22</v>
      </c>
      <c r="D29" s="16">
        <v>0</v>
      </c>
      <c r="E29" s="16">
        <v>78607461</v>
      </c>
      <c r="F29" s="16">
        <v>70</v>
      </c>
      <c r="I29" s="4" t="s">
        <v>27</v>
      </c>
      <c r="J29" s="4">
        <f>AVERAGE(C34:C35)</f>
        <v>1423</v>
      </c>
      <c r="K29" s="4">
        <f>AVERAGE(D34:D35)</f>
        <v>45447800</v>
      </c>
      <c r="L29" s="21">
        <f t="shared" si="10"/>
        <v>90.895600000000002</v>
      </c>
      <c r="M29" s="4">
        <f>AVERAGE(E34:E35)</f>
        <v>81944774</v>
      </c>
      <c r="N29" s="21">
        <f t="shared" ref="N29:N30" si="11">M29*0.000001</f>
        <v>81.944773999999995</v>
      </c>
      <c r="O29" s="21">
        <f>AVERAGE(F34:F35)</f>
        <v>3052.5</v>
      </c>
      <c r="P29" s="21">
        <f t="shared" ref="P29:P30" si="12">O29-J29</f>
        <v>1629.5</v>
      </c>
    </row>
    <row r="30" spans="1:16" x14ac:dyDescent="0.4">
      <c r="A30" s="16" t="s">
        <v>27</v>
      </c>
      <c r="B30" s="16" t="s">
        <v>10</v>
      </c>
      <c r="C30" s="16">
        <v>13</v>
      </c>
      <c r="D30" s="16">
        <v>0</v>
      </c>
      <c r="E30" s="16">
        <v>78627498</v>
      </c>
      <c r="F30" s="16">
        <v>20</v>
      </c>
      <c r="I30" s="4" t="s">
        <v>34</v>
      </c>
      <c r="J30" s="4">
        <f>AVERAGE(C51:C52)</f>
        <v>1423</v>
      </c>
      <c r="K30" s="4">
        <f>AVERAGE(D51:D52)</f>
        <v>63286750</v>
      </c>
      <c r="L30" s="21">
        <f t="shared" si="10"/>
        <v>126.5735</v>
      </c>
      <c r="M30" s="4">
        <f>AVERAGE(E51:E52)</f>
        <v>81953689</v>
      </c>
      <c r="N30" s="21">
        <f t="shared" si="11"/>
        <v>81.953688999999997</v>
      </c>
      <c r="O30" s="21">
        <f>AVERAGE(F51:F52)</f>
        <v>2953</v>
      </c>
      <c r="P30" s="21">
        <f t="shared" si="12"/>
        <v>1530</v>
      </c>
    </row>
    <row r="31" spans="1:16" x14ac:dyDescent="0.4">
      <c r="A31" s="16" t="s">
        <v>27</v>
      </c>
      <c r="B31" s="16" t="s">
        <v>11</v>
      </c>
      <c r="C31" s="16">
        <v>125</v>
      </c>
      <c r="D31" s="16">
        <v>549300</v>
      </c>
      <c r="E31" s="16">
        <v>79151706</v>
      </c>
      <c r="F31" s="16">
        <v>200</v>
      </c>
      <c r="O31" s="23"/>
    </row>
    <row r="32" spans="1:16" x14ac:dyDescent="0.4">
      <c r="A32" s="16" t="s">
        <v>27</v>
      </c>
      <c r="B32" s="16" t="s">
        <v>12</v>
      </c>
      <c r="C32" s="16">
        <v>411</v>
      </c>
      <c r="D32" s="16">
        <v>4847900</v>
      </c>
      <c r="E32" s="16">
        <v>79787954</v>
      </c>
      <c r="F32" s="16">
        <v>520</v>
      </c>
    </row>
    <row r="33" spans="1:6" x14ac:dyDescent="0.4">
      <c r="A33" s="16" t="s">
        <v>27</v>
      </c>
      <c r="B33" s="16" t="s">
        <v>13</v>
      </c>
      <c r="C33" s="16">
        <v>614</v>
      </c>
      <c r="D33" s="16">
        <v>5998400</v>
      </c>
      <c r="E33" s="16">
        <v>81311847</v>
      </c>
      <c r="F33" s="16">
        <v>923</v>
      </c>
    </row>
    <row r="34" spans="1:6" x14ac:dyDescent="0.4">
      <c r="A34" s="16" t="s">
        <v>27</v>
      </c>
      <c r="B34" s="16" t="s">
        <v>6</v>
      </c>
      <c r="C34" s="16">
        <v>2321</v>
      </c>
      <c r="D34" s="16">
        <v>66714600</v>
      </c>
      <c r="E34" s="16">
        <v>81944774</v>
      </c>
      <c r="F34" s="16">
        <v>4440</v>
      </c>
    </row>
    <row r="35" spans="1:6" x14ac:dyDescent="0.4">
      <c r="A35" s="16" t="s">
        <v>27</v>
      </c>
      <c r="B35" s="16" t="s">
        <v>8</v>
      </c>
      <c r="C35" s="16">
        <v>525</v>
      </c>
      <c r="D35" s="16">
        <v>24181000</v>
      </c>
      <c r="E35" s="16">
        <v>81944774</v>
      </c>
      <c r="F35" s="16">
        <v>1665</v>
      </c>
    </row>
    <row r="36" spans="1:6" x14ac:dyDescent="0.4">
      <c r="A36" s="17" t="s">
        <v>34</v>
      </c>
      <c r="B36" s="17" t="s">
        <v>14</v>
      </c>
      <c r="C36" s="17">
        <v>8</v>
      </c>
      <c r="D36" s="17">
        <v>0</v>
      </c>
      <c r="E36" s="17">
        <v>5744</v>
      </c>
      <c r="F36" s="17">
        <v>11</v>
      </c>
    </row>
    <row r="37" spans="1:6" x14ac:dyDescent="0.4">
      <c r="A37" s="17" t="s">
        <v>34</v>
      </c>
      <c r="B37" s="17" t="s">
        <v>15</v>
      </c>
      <c r="C37" s="17">
        <v>18</v>
      </c>
      <c r="D37" s="17">
        <v>523400</v>
      </c>
      <c r="E37" s="17">
        <v>74299678</v>
      </c>
      <c r="F37" s="17">
        <v>34</v>
      </c>
    </row>
    <row r="38" spans="1:6" x14ac:dyDescent="0.4">
      <c r="A38" s="17" t="s">
        <v>34</v>
      </c>
      <c r="B38" s="17" t="s">
        <v>16</v>
      </c>
      <c r="C38" s="17">
        <v>22</v>
      </c>
      <c r="D38" s="17">
        <v>0</v>
      </c>
      <c r="E38" s="17">
        <v>74921069</v>
      </c>
      <c r="F38" s="17">
        <v>35</v>
      </c>
    </row>
    <row r="39" spans="1:6" x14ac:dyDescent="0.4">
      <c r="A39" s="17" t="s">
        <v>34</v>
      </c>
      <c r="B39" s="17" t="s">
        <v>17</v>
      </c>
      <c r="C39" s="17">
        <v>7</v>
      </c>
      <c r="D39" s="17">
        <v>0</v>
      </c>
      <c r="E39" s="17">
        <v>75474148</v>
      </c>
      <c r="F39" s="17">
        <v>10</v>
      </c>
    </row>
    <row r="40" spans="1:6" x14ac:dyDescent="0.4">
      <c r="A40" s="17" t="s">
        <v>34</v>
      </c>
      <c r="B40" s="17" t="s">
        <v>18</v>
      </c>
      <c r="C40" s="17">
        <v>29</v>
      </c>
      <c r="D40" s="17">
        <v>875300</v>
      </c>
      <c r="E40" s="17">
        <v>75975381</v>
      </c>
      <c r="F40" s="17">
        <v>34</v>
      </c>
    </row>
    <row r="41" spans="1:6" x14ac:dyDescent="0.4">
      <c r="A41" s="17" t="s">
        <v>34</v>
      </c>
      <c r="B41" s="17" t="s">
        <v>19</v>
      </c>
      <c r="C41" s="17">
        <v>14</v>
      </c>
      <c r="D41" s="17">
        <v>0</v>
      </c>
      <c r="E41" s="17">
        <v>76527100</v>
      </c>
      <c r="F41" s="17">
        <v>17</v>
      </c>
    </row>
    <row r="42" spans="1:6" x14ac:dyDescent="0.4">
      <c r="A42" s="17" t="s">
        <v>34</v>
      </c>
      <c r="B42" s="17" t="s">
        <v>20</v>
      </c>
      <c r="C42" s="17">
        <v>12</v>
      </c>
      <c r="D42" s="17">
        <v>0</v>
      </c>
      <c r="E42" s="17">
        <v>76540073</v>
      </c>
      <c r="F42" s="17">
        <v>21</v>
      </c>
    </row>
    <row r="43" spans="1:6" x14ac:dyDescent="0.4">
      <c r="A43" s="17" t="s">
        <v>34</v>
      </c>
      <c r="B43" s="17" t="s">
        <v>21</v>
      </c>
      <c r="C43" s="17">
        <v>20</v>
      </c>
      <c r="D43" s="17">
        <v>0</v>
      </c>
      <c r="E43" s="17">
        <v>77047943</v>
      </c>
      <c r="F43" s="17">
        <v>25</v>
      </c>
    </row>
    <row r="44" spans="1:6" x14ac:dyDescent="0.4">
      <c r="A44" s="17" t="s">
        <v>34</v>
      </c>
      <c r="B44" s="17" t="s">
        <v>22</v>
      </c>
      <c r="C44" s="17">
        <v>39</v>
      </c>
      <c r="D44" s="17">
        <v>0</v>
      </c>
      <c r="E44" s="17">
        <v>77566336</v>
      </c>
      <c r="F44" s="17">
        <v>93</v>
      </c>
    </row>
    <row r="45" spans="1:6" x14ac:dyDescent="0.4">
      <c r="A45" s="17" t="s">
        <v>34</v>
      </c>
      <c r="B45" s="17" t="s">
        <v>23</v>
      </c>
      <c r="C45" s="17">
        <v>21</v>
      </c>
      <c r="D45" s="17">
        <v>0</v>
      </c>
      <c r="E45" s="17">
        <v>78103471</v>
      </c>
      <c r="F45" s="17">
        <v>13</v>
      </c>
    </row>
    <row r="46" spans="1:6" x14ac:dyDescent="0.4">
      <c r="A46" s="17" t="s">
        <v>34</v>
      </c>
      <c r="B46" s="17" t="s">
        <v>24</v>
      </c>
      <c r="C46" s="17">
        <v>22</v>
      </c>
      <c r="D46" s="17">
        <v>0</v>
      </c>
      <c r="E46" s="17">
        <v>78624665</v>
      </c>
      <c r="F46" s="17">
        <v>46</v>
      </c>
    </row>
    <row r="47" spans="1:6" x14ac:dyDescent="0.4">
      <c r="A47" s="17" t="s">
        <v>34</v>
      </c>
      <c r="B47" s="17" t="s">
        <v>10</v>
      </c>
      <c r="C47" s="17">
        <v>13</v>
      </c>
      <c r="D47" s="17">
        <v>0</v>
      </c>
      <c r="E47" s="17">
        <v>78644439</v>
      </c>
      <c r="F47" s="17">
        <v>14</v>
      </c>
    </row>
    <row r="48" spans="1:6" x14ac:dyDescent="0.4">
      <c r="A48" s="17" t="s">
        <v>34</v>
      </c>
      <c r="B48" s="17" t="s">
        <v>11</v>
      </c>
      <c r="C48" s="17">
        <v>125</v>
      </c>
      <c r="D48" s="17">
        <v>0</v>
      </c>
      <c r="E48" s="17">
        <v>79163816</v>
      </c>
      <c r="F48" s="17">
        <v>177</v>
      </c>
    </row>
    <row r="49" spans="1:6" x14ac:dyDescent="0.4">
      <c r="A49" s="17" t="s">
        <v>34</v>
      </c>
      <c r="B49" s="17" t="s">
        <v>12</v>
      </c>
      <c r="C49" s="17">
        <v>411</v>
      </c>
      <c r="D49" s="17">
        <v>7432200</v>
      </c>
      <c r="E49" s="17">
        <v>79799000</v>
      </c>
      <c r="F49" s="17">
        <v>514</v>
      </c>
    </row>
    <row r="50" spans="1:6" x14ac:dyDescent="0.4">
      <c r="A50" s="17" t="s">
        <v>34</v>
      </c>
      <c r="B50" s="17" t="s">
        <v>13</v>
      </c>
      <c r="C50" s="17">
        <v>641</v>
      </c>
      <c r="D50" s="17">
        <v>15625000</v>
      </c>
      <c r="E50" s="17">
        <v>81324383</v>
      </c>
      <c r="F50" s="17">
        <v>890</v>
      </c>
    </row>
    <row r="51" spans="1:6" x14ac:dyDescent="0.4">
      <c r="A51" s="17" t="s">
        <v>34</v>
      </c>
      <c r="B51" s="17" t="s">
        <v>6</v>
      </c>
      <c r="C51" s="17">
        <v>2321</v>
      </c>
      <c r="D51" s="17">
        <v>99852600</v>
      </c>
      <c r="E51" s="17">
        <v>81953689</v>
      </c>
      <c r="F51" s="17">
        <v>4354</v>
      </c>
    </row>
    <row r="52" spans="1:6" x14ac:dyDescent="0.4">
      <c r="A52" s="17" t="s">
        <v>34</v>
      </c>
      <c r="B52" s="17" t="s">
        <v>8</v>
      </c>
      <c r="C52" s="17">
        <v>525</v>
      </c>
      <c r="D52" s="17">
        <v>26720900</v>
      </c>
      <c r="E52" s="17">
        <v>81953689</v>
      </c>
      <c r="F52" s="17">
        <v>1552</v>
      </c>
    </row>
  </sheetData>
  <mergeCells count="5">
    <mergeCell ref="I20:P20"/>
    <mergeCell ref="I26:P26"/>
    <mergeCell ref="I8:P8"/>
    <mergeCell ref="I14:P14"/>
    <mergeCell ref="I2:P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4B66A-B7D5-4E1C-9CF8-8D146690CEC0}">
  <dimension ref="A1:N35"/>
  <sheetViews>
    <sheetView tabSelected="1" topLeftCell="E1" workbookViewId="0">
      <pane ySplit="1" topLeftCell="A2" activePane="bottomLeft" state="frozen"/>
      <selection pane="bottomLeft" activeCell="L21" sqref="L21"/>
    </sheetView>
  </sheetViews>
  <sheetFormatPr defaultRowHeight="14.6" x14ac:dyDescent="0.4"/>
  <cols>
    <col min="1" max="1" width="13.15234375" style="1" bestFit="1" customWidth="1"/>
    <col min="2" max="2" width="12.3046875" style="1" bestFit="1" customWidth="1"/>
    <col min="3" max="3" width="13.84375" style="1" bestFit="1" customWidth="1"/>
    <col min="4" max="4" width="11.84375" style="1" bestFit="1" customWidth="1"/>
    <col min="5" max="5" width="24.3046875" style="1" bestFit="1" customWidth="1"/>
    <col min="6" max="6" width="8.765625" style="1" bestFit="1" customWidth="1"/>
    <col min="8" max="8" width="13.3046875" bestFit="1" customWidth="1"/>
    <col min="9" max="9" width="13.84375" bestFit="1" customWidth="1"/>
    <col min="10" max="10" width="11.84375" bestFit="1" customWidth="1"/>
    <col min="11" max="11" width="11.84375" style="10" customWidth="1"/>
    <col min="12" max="12" width="24.3046875" bestFit="1" customWidth="1"/>
    <col min="13" max="13" width="22.69140625" bestFit="1" customWidth="1"/>
    <col min="14" max="14" width="9.84375" bestFit="1" customWidth="1"/>
  </cols>
  <sheetData>
    <row r="1" spans="1:14" s="3" customFormat="1" x14ac:dyDescent="0.4">
      <c r="A1" s="6" t="s">
        <v>4</v>
      </c>
      <c r="B1" s="6" t="s">
        <v>7</v>
      </c>
      <c r="C1" s="6" t="s">
        <v>0</v>
      </c>
      <c r="D1" s="6" t="s">
        <v>2</v>
      </c>
      <c r="E1" s="6" t="s">
        <v>9</v>
      </c>
      <c r="F1" s="6" t="s">
        <v>3</v>
      </c>
    </row>
    <row r="2" spans="1:14" x14ac:dyDescent="0.4">
      <c r="A2" s="27" t="s">
        <v>5</v>
      </c>
      <c r="B2" s="27" t="s">
        <v>14</v>
      </c>
      <c r="C2" s="27">
        <v>8</v>
      </c>
      <c r="D2" s="27">
        <v>1235235400</v>
      </c>
      <c r="E2" s="27">
        <v>32218</v>
      </c>
      <c r="F2" s="27">
        <v>1957</v>
      </c>
      <c r="H2" s="13" t="s">
        <v>28</v>
      </c>
      <c r="I2" s="13"/>
      <c r="J2" s="13"/>
      <c r="K2" s="13"/>
      <c r="L2" s="13"/>
      <c r="M2" s="13"/>
      <c r="N2" s="13"/>
    </row>
    <row r="3" spans="1:14" x14ac:dyDescent="0.4">
      <c r="A3" s="27" t="s">
        <v>5</v>
      </c>
      <c r="B3" s="27" t="s">
        <v>15</v>
      </c>
      <c r="C3" s="27">
        <v>18</v>
      </c>
      <c r="D3" s="27">
        <v>8555328100</v>
      </c>
      <c r="E3" s="27">
        <v>18723630</v>
      </c>
      <c r="F3" s="27">
        <v>222</v>
      </c>
      <c r="H3" s="5" t="s">
        <v>4</v>
      </c>
      <c r="I3" s="8" t="s">
        <v>0</v>
      </c>
      <c r="J3" s="8" t="s">
        <v>2</v>
      </c>
      <c r="K3" s="8" t="s">
        <v>41</v>
      </c>
      <c r="L3" s="8" t="s">
        <v>9</v>
      </c>
      <c r="M3" s="8" t="s">
        <v>35</v>
      </c>
      <c r="N3" s="8" t="s">
        <v>33</v>
      </c>
    </row>
    <row r="4" spans="1:14" x14ac:dyDescent="0.4">
      <c r="A4" s="27" t="s">
        <v>5</v>
      </c>
      <c r="B4" s="27" t="s">
        <v>16</v>
      </c>
      <c r="C4" s="27">
        <v>22</v>
      </c>
      <c r="D4" s="27">
        <v>8036930600</v>
      </c>
      <c r="E4" s="27">
        <v>20168672</v>
      </c>
      <c r="F4" s="27">
        <v>222</v>
      </c>
      <c r="H4" s="4" t="s">
        <v>5</v>
      </c>
      <c r="I4" s="4">
        <v>8</v>
      </c>
      <c r="J4" s="4">
        <v>1293902600</v>
      </c>
      <c r="K4" s="4">
        <f>J4*0.000001</f>
        <v>1293.9025999999999</v>
      </c>
      <c r="L4" s="4">
        <v>28345</v>
      </c>
      <c r="M4" s="4">
        <f>L4*0.000001</f>
        <v>2.8344999999999999E-2</v>
      </c>
      <c r="N4" s="4">
        <v>1957</v>
      </c>
    </row>
    <row r="5" spans="1:14" x14ac:dyDescent="0.4">
      <c r="A5" s="27" t="s">
        <v>5</v>
      </c>
      <c r="B5" s="27" t="s">
        <v>17</v>
      </c>
      <c r="C5" s="27">
        <v>7</v>
      </c>
      <c r="D5" s="27">
        <v>8895270600</v>
      </c>
      <c r="E5" s="27">
        <v>21532563</v>
      </c>
      <c r="F5" s="27">
        <v>2222</v>
      </c>
      <c r="H5" s="4" t="s">
        <v>25</v>
      </c>
      <c r="I5" s="4">
        <v>8</v>
      </c>
      <c r="J5" s="4">
        <v>18266300</v>
      </c>
      <c r="K5" s="4">
        <f>J5*0.000001</f>
        <v>18.266299999999998</v>
      </c>
      <c r="L5" s="4">
        <v>27792</v>
      </c>
      <c r="M5" s="4">
        <f>L5*0.000001</f>
        <v>2.7791999999999997E-2</v>
      </c>
      <c r="N5" s="4">
        <v>13</v>
      </c>
    </row>
    <row r="6" spans="1:14" x14ac:dyDescent="0.4">
      <c r="A6" s="27" t="s">
        <v>5</v>
      </c>
      <c r="B6" s="27" t="s">
        <v>18</v>
      </c>
      <c r="C6" s="27">
        <v>29</v>
      </c>
      <c r="D6" s="27">
        <v>9377572600</v>
      </c>
      <c r="E6" s="27">
        <v>22748762</v>
      </c>
      <c r="F6" s="27">
        <v>2222</v>
      </c>
      <c r="I6" s="1"/>
      <c r="J6" s="1"/>
      <c r="K6" s="1"/>
      <c r="L6" s="1"/>
      <c r="M6" s="1"/>
      <c r="N6" s="1"/>
    </row>
    <row r="7" spans="1:14" x14ac:dyDescent="0.4">
      <c r="A7" s="27" t="s">
        <v>5</v>
      </c>
      <c r="B7" s="27" t="s">
        <v>19</v>
      </c>
      <c r="C7" s="27">
        <v>14</v>
      </c>
      <c r="D7" s="27">
        <v>9242027100</v>
      </c>
      <c r="E7" s="27">
        <v>24069427</v>
      </c>
      <c r="F7" s="27">
        <v>2222</v>
      </c>
      <c r="H7" s="24" t="s">
        <v>29</v>
      </c>
      <c r="I7" s="25"/>
      <c r="J7" s="25"/>
      <c r="K7" s="25"/>
      <c r="L7" s="25"/>
      <c r="M7" s="25"/>
      <c r="N7" s="26"/>
    </row>
    <row r="8" spans="1:14" x14ac:dyDescent="0.4">
      <c r="A8" s="27" t="s">
        <v>5</v>
      </c>
      <c r="B8" s="27" t="s">
        <v>20</v>
      </c>
      <c r="C8" s="27">
        <v>12</v>
      </c>
      <c r="D8" s="27">
        <v>9146521200</v>
      </c>
      <c r="E8" s="27">
        <v>25286206</v>
      </c>
      <c r="F8" s="27">
        <v>2222</v>
      </c>
      <c r="H8" s="5" t="s">
        <v>4</v>
      </c>
      <c r="I8" s="8" t="s">
        <v>0</v>
      </c>
      <c r="J8" s="8" t="s">
        <v>2</v>
      </c>
      <c r="K8" s="8" t="s">
        <v>41</v>
      </c>
      <c r="L8" s="8" t="s">
        <v>9</v>
      </c>
      <c r="M8" s="8" t="s">
        <v>35</v>
      </c>
      <c r="N8" s="8" t="s">
        <v>33</v>
      </c>
    </row>
    <row r="9" spans="1:14" x14ac:dyDescent="0.4">
      <c r="A9" s="27" t="s">
        <v>5</v>
      </c>
      <c r="B9" s="27" t="s">
        <v>21</v>
      </c>
      <c r="C9" s="27">
        <v>20</v>
      </c>
      <c r="D9" s="27">
        <v>9250191100</v>
      </c>
      <c r="E9" s="27">
        <v>26493654</v>
      </c>
      <c r="F9" s="27">
        <v>2222</v>
      </c>
      <c r="H9" s="4" t="s">
        <v>5</v>
      </c>
      <c r="I9" s="4">
        <f>AVERAGE(C3:C12)</f>
        <v>20.399999999999999</v>
      </c>
      <c r="J9" s="4">
        <f>AVERAGE(D3:D12)</f>
        <v>8933330230</v>
      </c>
      <c r="K9" s="11">
        <f>J9*0.000001</f>
        <v>8933.3302299999996</v>
      </c>
      <c r="L9" s="4">
        <f>AVERAGE(E3:E12)</f>
        <v>24590987.199999999</v>
      </c>
      <c r="M9" s="4">
        <f>L9*0.000001</f>
        <v>24.590987199999997</v>
      </c>
      <c r="N9" s="4">
        <f>AVERAGE(F3:F12)</f>
        <v>1822</v>
      </c>
    </row>
    <row r="10" spans="1:14" x14ac:dyDescent="0.4">
      <c r="A10" s="27" t="s">
        <v>5</v>
      </c>
      <c r="B10" s="27" t="s">
        <v>22</v>
      </c>
      <c r="C10" s="27">
        <v>39</v>
      </c>
      <c r="D10" s="27">
        <v>9101577300</v>
      </c>
      <c r="E10" s="27">
        <v>27729474</v>
      </c>
      <c r="F10" s="27">
        <v>2222</v>
      </c>
      <c r="H10" s="4" t="s">
        <v>25</v>
      </c>
      <c r="I10" s="4">
        <f>AVERAGE(C20:C29)</f>
        <v>20.399999999999999</v>
      </c>
      <c r="J10" s="4">
        <f>AVERAGE(D20:D29)</f>
        <v>4985121870</v>
      </c>
      <c r="K10" s="11">
        <f>J10*0.000001</f>
        <v>4985.1218699999999</v>
      </c>
      <c r="L10" s="4">
        <f>AVERAGE(E20:E29)</f>
        <v>24585680.699999999</v>
      </c>
      <c r="M10" s="4">
        <f>L10*0.000001</f>
        <v>24.585680699999998</v>
      </c>
      <c r="N10" s="4">
        <f>AVERAGE(F20:F29)</f>
        <v>1025.3</v>
      </c>
    </row>
    <row r="11" spans="1:14" x14ac:dyDescent="0.4">
      <c r="A11" s="27" t="s">
        <v>5</v>
      </c>
      <c r="B11" s="27" t="s">
        <v>23</v>
      </c>
      <c r="C11" s="27">
        <v>21</v>
      </c>
      <c r="D11" s="27">
        <v>9210962200</v>
      </c>
      <c r="E11" s="27">
        <v>28965552</v>
      </c>
      <c r="F11" s="27">
        <v>2222</v>
      </c>
      <c r="I11" s="1"/>
      <c r="J11" s="1"/>
      <c r="K11" s="1"/>
      <c r="L11" s="1"/>
      <c r="M11" s="1"/>
      <c r="N11" s="1"/>
    </row>
    <row r="12" spans="1:14" x14ac:dyDescent="0.4">
      <c r="A12" s="27" t="s">
        <v>5</v>
      </c>
      <c r="B12" s="27" t="s">
        <v>24</v>
      </c>
      <c r="C12" s="27">
        <v>22</v>
      </c>
      <c r="D12" s="27">
        <v>8516921500</v>
      </c>
      <c r="E12" s="27">
        <v>30191932</v>
      </c>
      <c r="F12" s="27">
        <v>2222</v>
      </c>
      <c r="H12" s="24" t="s">
        <v>30</v>
      </c>
      <c r="I12" s="25"/>
      <c r="J12" s="25"/>
      <c r="K12" s="25"/>
      <c r="L12" s="25"/>
      <c r="M12" s="25"/>
      <c r="N12" s="26"/>
    </row>
    <row r="13" spans="1:14" x14ac:dyDescent="0.4">
      <c r="A13" s="27" t="s">
        <v>5</v>
      </c>
      <c r="B13" s="27" t="s">
        <v>10</v>
      </c>
      <c r="C13" s="27">
        <v>13</v>
      </c>
      <c r="D13" s="27">
        <v>13486050200</v>
      </c>
      <c r="E13" s="27">
        <v>30191932</v>
      </c>
      <c r="F13" s="27">
        <v>2285</v>
      </c>
      <c r="H13" s="5" t="s">
        <v>4</v>
      </c>
      <c r="I13" s="8" t="s">
        <v>0</v>
      </c>
      <c r="J13" s="8" t="s">
        <v>2</v>
      </c>
      <c r="K13" s="8" t="s">
        <v>41</v>
      </c>
      <c r="L13" s="8" t="s">
        <v>9</v>
      </c>
      <c r="M13" s="8" t="s">
        <v>35</v>
      </c>
      <c r="N13" s="8" t="s">
        <v>33</v>
      </c>
    </row>
    <row r="14" spans="1:14" x14ac:dyDescent="0.4">
      <c r="A14" s="27" t="s">
        <v>5</v>
      </c>
      <c r="B14" s="27" t="s">
        <v>11</v>
      </c>
      <c r="C14" s="27">
        <v>125</v>
      </c>
      <c r="D14" s="27">
        <v>14378892300</v>
      </c>
      <c r="E14" s="27">
        <v>30191932</v>
      </c>
      <c r="F14" s="27">
        <v>2285</v>
      </c>
      <c r="H14" s="4" t="s">
        <v>5</v>
      </c>
      <c r="I14" s="4">
        <f>AVERAGE(C13:C14)</f>
        <v>69</v>
      </c>
      <c r="J14" s="4">
        <f>AVERAGE(D13:D14)</f>
        <v>13932471250</v>
      </c>
      <c r="K14" s="4">
        <f>J14*0.000001</f>
        <v>13932.471249999999</v>
      </c>
      <c r="L14" s="4">
        <f>AVERAGE(E13:E14)</f>
        <v>30191932</v>
      </c>
      <c r="M14" s="4">
        <f>L14*0.000001</f>
        <v>30.191931999999998</v>
      </c>
      <c r="N14" s="4">
        <f>AVERAGE(F13:F14)</f>
        <v>2285</v>
      </c>
    </row>
    <row r="15" spans="1:14" x14ac:dyDescent="0.4">
      <c r="A15" s="27" t="s">
        <v>5</v>
      </c>
      <c r="B15" s="27" t="s">
        <v>12</v>
      </c>
      <c r="C15" s="27">
        <v>411</v>
      </c>
      <c r="D15" s="27">
        <v>140893421400</v>
      </c>
      <c r="E15" s="27">
        <v>30191932</v>
      </c>
      <c r="F15" s="27">
        <v>2604</v>
      </c>
      <c r="H15" s="4" t="s">
        <v>25</v>
      </c>
      <c r="I15" s="4">
        <f>AVERAGE(C30:C31)</f>
        <v>69</v>
      </c>
      <c r="J15" s="4">
        <f>AVERAGE(D30:D31)</f>
        <v>1057075050</v>
      </c>
      <c r="K15" s="4">
        <f>J15*0.000001</f>
        <v>1057.0750499999999</v>
      </c>
      <c r="L15" s="4">
        <f>AVERAGE(E30:E31)</f>
        <v>30189187</v>
      </c>
      <c r="M15" s="4">
        <f>L15*0.000001</f>
        <v>30.189186999999997</v>
      </c>
      <c r="N15" s="4">
        <f>AVERAGE(F30:F31)</f>
        <v>130</v>
      </c>
    </row>
    <row r="16" spans="1:14" x14ac:dyDescent="0.4">
      <c r="A16" s="27" t="s">
        <v>5</v>
      </c>
      <c r="B16" s="27" t="s">
        <v>13</v>
      </c>
      <c r="C16" s="27">
        <v>641</v>
      </c>
      <c r="D16" s="27">
        <v>144746863500</v>
      </c>
      <c r="E16" s="27">
        <v>30191932</v>
      </c>
      <c r="F16" s="27">
        <v>2604</v>
      </c>
      <c r="H16" s="9"/>
      <c r="I16" s="9"/>
      <c r="J16" s="9"/>
      <c r="K16" s="9"/>
      <c r="L16" s="9"/>
      <c r="M16" s="9"/>
      <c r="N16" s="9"/>
    </row>
    <row r="17" spans="1:14" x14ac:dyDescent="0.4">
      <c r="A17" s="27" t="s">
        <v>5</v>
      </c>
      <c r="B17" s="27" t="s">
        <v>6</v>
      </c>
      <c r="C17" s="27">
        <v>2321</v>
      </c>
      <c r="D17" s="27">
        <v>389352382500</v>
      </c>
      <c r="E17" s="27">
        <v>30191932</v>
      </c>
      <c r="F17" s="27">
        <v>2757</v>
      </c>
      <c r="H17" s="24" t="s">
        <v>31</v>
      </c>
      <c r="I17" s="25"/>
      <c r="J17" s="25"/>
      <c r="K17" s="25"/>
      <c r="L17" s="25"/>
      <c r="M17" s="25"/>
      <c r="N17" s="26"/>
    </row>
    <row r="18" spans="1:14" x14ac:dyDescent="0.4">
      <c r="A18" s="27" t="s">
        <v>5</v>
      </c>
      <c r="B18" s="27" t="s">
        <v>8</v>
      </c>
      <c r="C18" s="27">
        <v>525</v>
      </c>
      <c r="D18" s="27">
        <v>444826582800</v>
      </c>
      <c r="E18" s="27">
        <v>30191932</v>
      </c>
      <c r="F18" s="27">
        <v>2757</v>
      </c>
      <c r="H18" s="5" t="s">
        <v>4</v>
      </c>
      <c r="I18" s="8" t="s">
        <v>0</v>
      </c>
      <c r="J18" s="8" t="s">
        <v>2</v>
      </c>
      <c r="K18" s="8" t="s">
        <v>41</v>
      </c>
      <c r="L18" s="8" t="s">
        <v>9</v>
      </c>
      <c r="M18" s="8" t="s">
        <v>35</v>
      </c>
      <c r="N18" s="8" t="s">
        <v>33</v>
      </c>
    </row>
    <row r="19" spans="1:14" x14ac:dyDescent="0.4">
      <c r="A19" s="15" t="s">
        <v>25</v>
      </c>
      <c r="B19" s="15" t="s">
        <v>14</v>
      </c>
      <c r="C19" s="15">
        <v>8</v>
      </c>
      <c r="D19" s="15">
        <v>9328400</v>
      </c>
      <c r="E19" s="15">
        <v>27879</v>
      </c>
      <c r="F19" s="15">
        <v>12</v>
      </c>
      <c r="H19" s="4" t="s">
        <v>5</v>
      </c>
      <c r="I19" s="4">
        <f>AVERAGE(C15:C16)</f>
        <v>526</v>
      </c>
      <c r="J19" s="4">
        <f>AVERAGE(D15:D16)</f>
        <v>142820142450</v>
      </c>
      <c r="K19" s="4">
        <f>J19*0.000001</f>
        <v>142820.14244999998</v>
      </c>
      <c r="L19" s="4">
        <f>AVERAGE(E15:E16)</f>
        <v>30191932</v>
      </c>
      <c r="M19" s="4">
        <f>L19*0.000001</f>
        <v>30.191931999999998</v>
      </c>
      <c r="N19" s="4">
        <f>AVERAGE(F15:F16)</f>
        <v>2604</v>
      </c>
    </row>
    <row r="20" spans="1:14" x14ac:dyDescent="0.4">
      <c r="A20" s="15" t="s">
        <v>25</v>
      </c>
      <c r="B20" s="15" t="s">
        <v>15</v>
      </c>
      <c r="C20" s="15">
        <v>18</v>
      </c>
      <c r="D20" s="15">
        <v>359020700</v>
      </c>
      <c r="E20" s="15">
        <v>18721544</v>
      </c>
      <c r="F20" s="15">
        <v>75</v>
      </c>
      <c r="H20" s="4" t="s">
        <v>25</v>
      </c>
      <c r="I20" s="4">
        <f>AVERAGE(C32:C33)</f>
        <v>526</v>
      </c>
      <c r="J20" s="4">
        <f>AVERAGE(D32:D33)</f>
        <v>37416049950</v>
      </c>
      <c r="K20" s="4">
        <f>J20*0.000001</f>
        <v>37416.049950000001</v>
      </c>
      <c r="L20" s="4">
        <f>AVERAGE(E32:E33)</f>
        <v>30189187</v>
      </c>
      <c r="M20" s="4">
        <f>L20*0.000001</f>
        <v>30.189186999999997</v>
      </c>
      <c r="N20" s="4">
        <f>AVERAGE(F32:F33)</f>
        <v>545</v>
      </c>
    </row>
    <row r="21" spans="1:14" x14ac:dyDescent="0.4">
      <c r="A21" s="15" t="s">
        <v>25</v>
      </c>
      <c r="B21" s="15" t="s">
        <v>16</v>
      </c>
      <c r="C21" s="15">
        <v>22</v>
      </c>
      <c r="D21" s="15">
        <v>15270990000</v>
      </c>
      <c r="E21" s="15">
        <v>20169241</v>
      </c>
      <c r="F21" s="15">
        <v>3241</v>
      </c>
      <c r="I21" s="1"/>
      <c r="J21" s="1"/>
      <c r="K21" s="1"/>
      <c r="L21" s="1"/>
      <c r="M21" s="1"/>
      <c r="N21" s="1"/>
    </row>
    <row r="22" spans="1:14" x14ac:dyDescent="0.4">
      <c r="A22" s="15" t="s">
        <v>25</v>
      </c>
      <c r="B22" s="15" t="s">
        <v>17</v>
      </c>
      <c r="C22" s="15">
        <v>7</v>
      </c>
      <c r="D22" s="15">
        <v>15696289600</v>
      </c>
      <c r="E22" s="15">
        <v>21523115</v>
      </c>
      <c r="F22" s="15">
        <v>3339</v>
      </c>
      <c r="H22" s="24" t="s">
        <v>32</v>
      </c>
      <c r="I22" s="25"/>
      <c r="J22" s="25"/>
      <c r="K22" s="25"/>
      <c r="L22" s="25"/>
      <c r="M22" s="25"/>
      <c r="N22" s="26"/>
    </row>
    <row r="23" spans="1:14" x14ac:dyDescent="0.4">
      <c r="A23" s="15" t="s">
        <v>25</v>
      </c>
      <c r="B23" s="15" t="s">
        <v>18</v>
      </c>
      <c r="C23" s="15">
        <v>29</v>
      </c>
      <c r="D23" s="15">
        <v>384851800</v>
      </c>
      <c r="E23" s="15">
        <v>22755166</v>
      </c>
      <c r="F23" s="15">
        <v>55</v>
      </c>
      <c r="H23" s="5" t="s">
        <v>4</v>
      </c>
      <c r="I23" s="8" t="s">
        <v>0</v>
      </c>
      <c r="J23" s="8" t="s">
        <v>2</v>
      </c>
      <c r="K23" s="8" t="s">
        <v>41</v>
      </c>
      <c r="L23" s="8" t="s">
        <v>9</v>
      </c>
      <c r="M23" s="8" t="s">
        <v>35</v>
      </c>
      <c r="N23" s="8" t="s">
        <v>33</v>
      </c>
    </row>
    <row r="24" spans="1:14" x14ac:dyDescent="0.4">
      <c r="A24" s="15" t="s">
        <v>25</v>
      </c>
      <c r="B24" s="15" t="s">
        <v>19</v>
      </c>
      <c r="C24" s="15">
        <v>14</v>
      </c>
      <c r="D24" s="15">
        <v>16938829600</v>
      </c>
      <c r="E24" s="15">
        <v>24065349</v>
      </c>
      <c r="F24" s="15">
        <v>3323</v>
      </c>
      <c r="H24" s="4" t="s">
        <v>5</v>
      </c>
      <c r="I24" s="4">
        <f>AVERAGE(C17:C18)</f>
        <v>1423</v>
      </c>
      <c r="J24" s="4">
        <f>AVERAGE(D17:D18)</f>
        <v>417089482650</v>
      </c>
      <c r="K24" s="4">
        <f>J24*0.000001</f>
        <v>417089.48264999996</v>
      </c>
      <c r="L24" s="4">
        <f>AVERAGE(E17:E18)</f>
        <v>30191932</v>
      </c>
      <c r="M24" s="4">
        <f>L24*0.000001</f>
        <v>30.191931999999998</v>
      </c>
      <c r="N24" s="4">
        <f>AVERAGE(F17:F18)</f>
        <v>2757</v>
      </c>
    </row>
    <row r="25" spans="1:14" x14ac:dyDescent="0.4">
      <c r="A25" s="15" t="s">
        <v>25</v>
      </c>
      <c r="B25" s="15" t="s">
        <v>20</v>
      </c>
      <c r="C25" s="15">
        <v>12</v>
      </c>
      <c r="D25" s="15">
        <v>247284900</v>
      </c>
      <c r="E25" s="15">
        <v>25276389</v>
      </c>
      <c r="F25" s="15">
        <v>44</v>
      </c>
      <c r="H25" s="4" t="s">
        <v>25</v>
      </c>
      <c r="I25" s="4">
        <f>AVERAGE(C34:C35)</f>
        <v>1423</v>
      </c>
      <c r="J25" s="4">
        <f>AVERAGE(D34:D35)</f>
        <v>334705607850</v>
      </c>
      <c r="K25" s="4">
        <f>J25*0.000001</f>
        <v>334705.60784999997</v>
      </c>
      <c r="L25" s="4">
        <f>AVERAGE(E34:E35)</f>
        <v>30189187</v>
      </c>
      <c r="M25" s="4">
        <f>L25*0.000001</f>
        <v>30.189186999999997</v>
      </c>
      <c r="N25" s="4">
        <f>AVERAGE(F34:F35)</f>
        <v>1643.5</v>
      </c>
    </row>
    <row r="26" spans="1:14" x14ac:dyDescent="0.4">
      <c r="A26" s="15" t="s">
        <v>25</v>
      </c>
      <c r="B26" s="15" t="s">
        <v>21</v>
      </c>
      <c r="C26" s="15">
        <v>20</v>
      </c>
      <c r="D26" s="15">
        <v>302956500</v>
      </c>
      <c r="E26" s="15">
        <v>26482703</v>
      </c>
      <c r="F26" s="15">
        <v>57</v>
      </c>
      <c r="I26" s="1"/>
      <c r="J26" s="1"/>
      <c r="K26" s="1"/>
      <c r="L26" s="1"/>
      <c r="M26" s="1"/>
      <c r="N26" s="1"/>
    </row>
    <row r="27" spans="1:14" x14ac:dyDescent="0.4">
      <c r="A27" s="15" t="s">
        <v>25</v>
      </c>
      <c r="B27" s="15" t="s">
        <v>22</v>
      </c>
      <c r="C27" s="15">
        <v>39</v>
      </c>
      <c r="D27" s="15">
        <v>219221900</v>
      </c>
      <c r="E27" s="15">
        <v>27719391</v>
      </c>
      <c r="F27" s="15">
        <v>40</v>
      </c>
      <c r="I27" s="1"/>
      <c r="J27" s="1"/>
      <c r="K27" s="1"/>
      <c r="L27" s="1"/>
      <c r="M27" s="1"/>
      <c r="N27" s="1"/>
    </row>
    <row r="28" spans="1:14" x14ac:dyDescent="0.4">
      <c r="A28" s="15" t="s">
        <v>25</v>
      </c>
      <c r="B28" s="15" t="s">
        <v>23</v>
      </c>
      <c r="C28" s="15">
        <v>21</v>
      </c>
      <c r="D28" s="15">
        <v>261469700</v>
      </c>
      <c r="E28" s="15">
        <v>28954722</v>
      </c>
      <c r="F28" s="15">
        <v>47</v>
      </c>
    </row>
    <row r="29" spans="1:14" x14ac:dyDescent="0.4">
      <c r="A29" s="15" t="s">
        <v>25</v>
      </c>
      <c r="B29" s="15" t="s">
        <v>24</v>
      </c>
      <c r="C29" s="15">
        <v>22</v>
      </c>
      <c r="D29" s="15">
        <v>170304000</v>
      </c>
      <c r="E29" s="15">
        <v>30189187</v>
      </c>
      <c r="F29" s="15">
        <v>32</v>
      </c>
      <c r="H29" s="14"/>
      <c r="I29" s="14"/>
      <c r="J29" s="14"/>
      <c r="K29" s="14"/>
      <c r="L29" s="14"/>
      <c r="M29" s="14"/>
      <c r="N29" s="14"/>
    </row>
    <row r="30" spans="1:14" x14ac:dyDescent="0.4">
      <c r="A30" s="15" t="s">
        <v>25</v>
      </c>
      <c r="B30" s="15" t="s">
        <v>10</v>
      </c>
      <c r="C30" s="15">
        <v>13</v>
      </c>
      <c r="D30" s="15">
        <v>1104390100</v>
      </c>
      <c r="E30" s="15">
        <v>30189187</v>
      </c>
      <c r="F30" s="15">
        <v>130</v>
      </c>
      <c r="H30" s="3"/>
      <c r="I30" s="2"/>
      <c r="J30" s="2"/>
      <c r="K30" s="2"/>
      <c r="L30" s="2"/>
      <c r="M30" s="2"/>
      <c r="N30" s="2"/>
    </row>
    <row r="31" spans="1:14" x14ac:dyDescent="0.4">
      <c r="A31" s="15" t="s">
        <v>25</v>
      </c>
      <c r="B31" s="15" t="s">
        <v>11</v>
      </c>
      <c r="C31" s="15">
        <v>125</v>
      </c>
      <c r="D31" s="15">
        <v>1009760000</v>
      </c>
      <c r="E31" s="15">
        <v>30189187</v>
      </c>
      <c r="F31" s="15">
        <v>130</v>
      </c>
      <c r="I31" s="1"/>
      <c r="J31" s="1"/>
      <c r="K31" s="1"/>
      <c r="L31" s="1"/>
      <c r="M31" s="1"/>
      <c r="N31" s="1"/>
    </row>
    <row r="32" spans="1:14" x14ac:dyDescent="0.4">
      <c r="A32" s="15" t="s">
        <v>25</v>
      </c>
      <c r="B32" s="15" t="s">
        <v>12</v>
      </c>
      <c r="C32" s="15">
        <v>411</v>
      </c>
      <c r="D32" s="15">
        <v>29083263800</v>
      </c>
      <c r="E32" s="15">
        <v>30189187</v>
      </c>
      <c r="F32" s="15">
        <v>440</v>
      </c>
      <c r="I32" s="1"/>
      <c r="J32" s="1"/>
      <c r="K32" s="1"/>
      <c r="L32" s="1"/>
      <c r="M32" s="1"/>
      <c r="N32" s="1"/>
    </row>
    <row r="33" spans="1:14" x14ac:dyDescent="0.4">
      <c r="A33" s="15" t="s">
        <v>25</v>
      </c>
      <c r="B33" s="15" t="s">
        <v>13</v>
      </c>
      <c r="C33" s="15">
        <v>641</v>
      </c>
      <c r="D33" s="15">
        <v>45748836100</v>
      </c>
      <c r="E33" s="15">
        <v>30189187</v>
      </c>
      <c r="F33" s="15">
        <v>650</v>
      </c>
      <c r="I33" s="1"/>
      <c r="J33" s="1"/>
      <c r="K33" s="1"/>
      <c r="L33" s="1"/>
      <c r="M33" s="1"/>
      <c r="N33" s="1"/>
    </row>
    <row r="34" spans="1:14" x14ac:dyDescent="0.4">
      <c r="A34" s="15" t="s">
        <v>25</v>
      </c>
      <c r="B34" s="15" t="s">
        <v>6</v>
      </c>
      <c r="C34" s="15">
        <v>2321</v>
      </c>
      <c r="D34" s="15">
        <v>477828134100</v>
      </c>
      <c r="E34" s="15">
        <v>30189187</v>
      </c>
      <c r="F34" s="15">
        <v>2322</v>
      </c>
      <c r="I34" s="1"/>
      <c r="J34" s="1"/>
      <c r="K34" s="1"/>
      <c r="L34" s="1"/>
      <c r="M34" s="1"/>
      <c r="N34" s="1"/>
    </row>
    <row r="35" spans="1:14" x14ac:dyDescent="0.4">
      <c r="A35" s="15" t="s">
        <v>25</v>
      </c>
      <c r="B35" s="15" t="s">
        <v>8</v>
      </c>
      <c r="C35" s="15">
        <v>525</v>
      </c>
      <c r="D35" s="15">
        <v>191583081600</v>
      </c>
      <c r="E35" s="15">
        <v>30189187</v>
      </c>
      <c r="F35" s="15">
        <v>965</v>
      </c>
    </row>
  </sheetData>
  <mergeCells count="6">
    <mergeCell ref="H2:N2"/>
    <mergeCell ref="H29:N29"/>
    <mergeCell ref="H22:N22"/>
    <mergeCell ref="H17:N17"/>
    <mergeCell ref="H12:N12"/>
    <mergeCell ref="H7:N7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C1934-A653-4643-B4F9-1CD5C996F8F8}">
  <dimension ref="A1:L86"/>
  <sheetViews>
    <sheetView topLeftCell="E1" workbookViewId="0">
      <pane ySplit="1" topLeftCell="A2" activePane="bottomLeft" state="frozen"/>
      <selection pane="bottomLeft" activeCell="M49" sqref="M49"/>
    </sheetView>
  </sheetViews>
  <sheetFormatPr defaultRowHeight="14.6" x14ac:dyDescent="0.4"/>
  <cols>
    <col min="1" max="1" width="13.15234375" style="1" bestFit="1" customWidth="1"/>
    <col min="2" max="2" width="12.3046875" style="1" bestFit="1" customWidth="1"/>
    <col min="3" max="3" width="13.84375" style="1" bestFit="1" customWidth="1"/>
    <col min="4" max="4" width="11.84375" style="1" bestFit="1" customWidth="1"/>
    <col min="5" max="5" width="24.3046875" style="1" bestFit="1" customWidth="1"/>
    <col min="7" max="7" width="13.3046875" style="1" bestFit="1" customWidth="1"/>
    <col min="8" max="8" width="13.84375" style="1" bestFit="1" customWidth="1"/>
    <col min="9" max="9" width="11.84375" style="1" bestFit="1" customWidth="1"/>
    <col min="10" max="10" width="9.3828125" style="1" bestFit="1" customWidth="1"/>
    <col min="11" max="11" width="24.3046875" style="1" bestFit="1" customWidth="1"/>
    <col min="12" max="12" width="22.69140625" style="1" bestFit="1" customWidth="1"/>
  </cols>
  <sheetData>
    <row r="1" spans="1:12" s="2" customFormat="1" x14ac:dyDescent="0.4">
      <c r="A1" s="6" t="s">
        <v>4</v>
      </c>
      <c r="B1" s="6" t="s">
        <v>7</v>
      </c>
      <c r="C1" s="6" t="s">
        <v>0</v>
      </c>
      <c r="D1" s="6" t="s">
        <v>2</v>
      </c>
      <c r="E1" s="6" t="s">
        <v>9</v>
      </c>
    </row>
    <row r="2" spans="1:12" x14ac:dyDescent="0.4">
      <c r="A2" s="28" t="s">
        <v>26</v>
      </c>
      <c r="B2" s="28" t="s">
        <v>14</v>
      </c>
      <c r="C2" s="28">
        <v>10</v>
      </c>
      <c r="D2" s="28">
        <v>0</v>
      </c>
      <c r="E2" s="28">
        <v>5000</v>
      </c>
    </row>
    <row r="3" spans="1:12" x14ac:dyDescent="0.4">
      <c r="A3" s="28" t="s">
        <v>26</v>
      </c>
      <c r="B3" s="28" t="s">
        <v>15</v>
      </c>
      <c r="C3" s="28">
        <v>18</v>
      </c>
      <c r="D3" s="28">
        <v>0</v>
      </c>
      <c r="E3" s="28">
        <v>74297045</v>
      </c>
      <c r="G3" s="24" t="s">
        <v>28</v>
      </c>
      <c r="H3" s="25"/>
      <c r="I3" s="25"/>
      <c r="J3" s="25"/>
      <c r="K3" s="25"/>
      <c r="L3" s="26"/>
    </row>
    <row r="4" spans="1:12" x14ac:dyDescent="0.4">
      <c r="A4" s="28" t="s">
        <v>26</v>
      </c>
      <c r="B4" s="28" t="s">
        <v>16</v>
      </c>
      <c r="C4" s="28">
        <v>36</v>
      </c>
      <c r="D4" s="28">
        <v>0</v>
      </c>
      <c r="E4" s="28">
        <v>74913813</v>
      </c>
      <c r="G4" s="7" t="s">
        <v>4</v>
      </c>
      <c r="H4" s="7" t="s">
        <v>0</v>
      </c>
      <c r="I4" s="7" t="s">
        <v>2</v>
      </c>
      <c r="J4" s="7" t="s">
        <v>36</v>
      </c>
      <c r="K4" s="7" t="s">
        <v>9</v>
      </c>
      <c r="L4" s="7" t="s">
        <v>35</v>
      </c>
    </row>
    <row r="5" spans="1:12" x14ac:dyDescent="0.4">
      <c r="A5" s="28" t="s">
        <v>26</v>
      </c>
      <c r="B5" s="28" t="s">
        <v>17</v>
      </c>
      <c r="C5" s="28">
        <v>57</v>
      </c>
      <c r="D5" s="28">
        <v>0</v>
      </c>
      <c r="E5" s="28">
        <v>75483805</v>
      </c>
      <c r="G5" s="4" t="s">
        <v>26</v>
      </c>
      <c r="H5" s="4">
        <f>C2</f>
        <v>10</v>
      </c>
      <c r="I5" s="4">
        <f>D2</f>
        <v>0</v>
      </c>
      <c r="J5" s="21">
        <f>I5*0.000002</f>
        <v>0</v>
      </c>
      <c r="K5" s="4">
        <f>E2</f>
        <v>5000</v>
      </c>
      <c r="L5" s="21">
        <f>K5*0.000001</f>
        <v>5.0000000000000001E-3</v>
      </c>
    </row>
    <row r="6" spans="1:12" x14ac:dyDescent="0.4">
      <c r="A6" s="28" t="s">
        <v>26</v>
      </c>
      <c r="B6" s="28" t="s">
        <v>18</v>
      </c>
      <c r="C6" s="28">
        <v>41</v>
      </c>
      <c r="D6" s="28">
        <v>0</v>
      </c>
      <c r="E6" s="28">
        <v>75536712</v>
      </c>
      <c r="G6" s="4" t="s">
        <v>27</v>
      </c>
      <c r="H6" s="4">
        <f>C19</f>
        <v>8</v>
      </c>
      <c r="I6" s="4">
        <f>D19</f>
        <v>0</v>
      </c>
      <c r="J6" s="21">
        <f t="shared" ref="J6:J9" si="0">I6*0.000002</f>
        <v>0</v>
      </c>
      <c r="K6" s="4">
        <f>E19</f>
        <v>5984</v>
      </c>
      <c r="L6" s="21">
        <f t="shared" ref="L6:L9" si="1">K6*0.000001</f>
        <v>5.9839999999999997E-3</v>
      </c>
    </row>
    <row r="7" spans="1:12" x14ac:dyDescent="0.4">
      <c r="A7" s="28" t="s">
        <v>26</v>
      </c>
      <c r="B7" s="28" t="s">
        <v>19</v>
      </c>
      <c r="C7" s="28">
        <v>38</v>
      </c>
      <c r="D7" s="28">
        <v>1008400</v>
      </c>
      <c r="E7" s="28">
        <v>76070474</v>
      </c>
      <c r="G7" s="4" t="s">
        <v>34</v>
      </c>
      <c r="H7" s="4">
        <f>C36</f>
        <v>8</v>
      </c>
      <c r="I7" s="4">
        <v>0</v>
      </c>
      <c r="J7" s="21">
        <f t="shared" si="0"/>
        <v>0</v>
      </c>
      <c r="K7" s="4">
        <f>E36</f>
        <v>5744</v>
      </c>
      <c r="L7" s="21">
        <f t="shared" si="1"/>
        <v>5.744E-3</v>
      </c>
    </row>
    <row r="8" spans="1:12" x14ac:dyDescent="0.4">
      <c r="A8" s="28" t="s">
        <v>26</v>
      </c>
      <c r="B8" s="28" t="s">
        <v>20</v>
      </c>
      <c r="C8" s="28">
        <v>62</v>
      </c>
      <c r="D8" s="28">
        <v>0</v>
      </c>
      <c r="E8" s="28">
        <v>76602137</v>
      </c>
      <c r="G8" s="4" t="s">
        <v>5</v>
      </c>
      <c r="H8" s="4">
        <f>C53</f>
        <v>8</v>
      </c>
      <c r="I8" s="4">
        <f>D53</f>
        <v>1235235400</v>
      </c>
      <c r="J8" s="21">
        <f t="shared" si="0"/>
        <v>2470.4708000000001</v>
      </c>
      <c r="K8" s="4">
        <f>E53</f>
        <v>32218</v>
      </c>
      <c r="L8" s="21">
        <f t="shared" si="1"/>
        <v>3.2217999999999997E-2</v>
      </c>
    </row>
    <row r="9" spans="1:12" x14ac:dyDescent="0.4">
      <c r="A9" s="28" t="s">
        <v>26</v>
      </c>
      <c r="B9" s="28" t="s">
        <v>21</v>
      </c>
      <c r="C9" s="28">
        <v>35</v>
      </c>
      <c r="D9" s="28">
        <v>0</v>
      </c>
      <c r="E9" s="28">
        <v>77131200</v>
      </c>
      <c r="G9" s="4" t="s">
        <v>25</v>
      </c>
      <c r="H9" s="4">
        <f>C70</f>
        <v>8</v>
      </c>
      <c r="I9" s="4">
        <f>D70</f>
        <v>9328400</v>
      </c>
      <c r="J9" s="21">
        <f t="shared" si="0"/>
        <v>18.6568</v>
      </c>
      <c r="K9" s="4">
        <f>E70</f>
        <v>27879</v>
      </c>
      <c r="L9" s="21">
        <f t="shared" si="1"/>
        <v>2.7878999999999998E-2</v>
      </c>
    </row>
    <row r="10" spans="1:12" x14ac:dyDescent="0.4">
      <c r="A10" s="28" t="s">
        <v>26</v>
      </c>
      <c r="B10" s="28" t="s">
        <v>22</v>
      </c>
      <c r="C10" s="28">
        <v>39</v>
      </c>
      <c r="D10" s="28">
        <v>0</v>
      </c>
      <c r="E10" s="28">
        <v>77651179</v>
      </c>
    </row>
    <row r="11" spans="1:12" x14ac:dyDescent="0.4">
      <c r="A11" s="28" t="s">
        <v>26</v>
      </c>
      <c r="B11" s="28" t="s">
        <v>23</v>
      </c>
      <c r="C11" s="28">
        <v>23</v>
      </c>
      <c r="D11" s="28">
        <v>0</v>
      </c>
      <c r="E11" s="28">
        <v>78178665</v>
      </c>
      <c r="G11" s="12" t="s">
        <v>37</v>
      </c>
      <c r="H11" s="12"/>
      <c r="I11" s="12"/>
      <c r="J11" s="12"/>
      <c r="K11" s="12"/>
      <c r="L11" s="12"/>
    </row>
    <row r="12" spans="1:12" x14ac:dyDescent="0.4">
      <c r="A12" s="28" t="s">
        <v>26</v>
      </c>
      <c r="B12" s="28" t="s">
        <v>24</v>
      </c>
      <c r="C12" s="28">
        <v>22</v>
      </c>
      <c r="D12" s="28">
        <v>0</v>
      </c>
      <c r="E12" s="28">
        <v>78689036</v>
      </c>
      <c r="G12" s="8" t="s">
        <v>4</v>
      </c>
      <c r="H12" s="8" t="s">
        <v>0</v>
      </c>
      <c r="I12" s="8" t="s">
        <v>2</v>
      </c>
      <c r="J12" s="8" t="s">
        <v>36</v>
      </c>
      <c r="K12" s="8" t="s">
        <v>9</v>
      </c>
      <c r="L12" s="8" t="s">
        <v>35</v>
      </c>
    </row>
    <row r="13" spans="1:12" x14ac:dyDescent="0.4">
      <c r="A13" s="28" t="s">
        <v>26</v>
      </c>
      <c r="B13" s="28" t="s">
        <v>10</v>
      </c>
      <c r="C13" s="28">
        <v>13</v>
      </c>
      <c r="D13" s="28">
        <v>0</v>
      </c>
      <c r="E13" s="28">
        <v>78693420</v>
      </c>
      <c r="G13" s="4" t="s">
        <v>26</v>
      </c>
      <c r="H13" s="21">
        <f>AVERAGE(C3:C12)</f>
        <v>37.1</v>
      </c>
      <c r="I13" s="21">
        <f>AVERAGE(D3:D12)</f>
        <v>100840</v>
      </c>
      <c r="J13" s="21">
        <f>I13*0.000002</f>
        <v>0.20168</v>
      </c>
      <c r="K13" s="21">
        <f>AVERAGE(E3:E12)</f>
        <v>76455406.599999994</v>
      </c>
      <c r="L13" s="21">
        <f>K13*0.000001</f>
        <v>76.455406599999989</v>
      </c>
    </row>
    <row r="14" spans="1:12" x14ac:dyDescent="0.4">
      <c r="A14" s="28" t="s">
        <v>26</v>
      </c>
      <c r="B14" s="28" t="s">
        <v>11</v>
      </c>
      <c r="C14" s="28">
        <v>125</v>
      </c>
      <c r="D14" s="28">
        <v>1001300</v>
      </c>
      <c r="E14" s="28">
        <v>79175356</v>
      </c>
      <c r="G14" s="4" t="s">
        <v>27</v>
      </c>
      <c r="H14" s="21">
        <f>AVERAGE(C20:C29)</f>
        <v>20.399999999999999</v>
      </c>
      <c r="I14" s="21">
        <f>AVERAGE(D20:D29)</f>
        <v>650500</v>
      </c>
      <c r="J14" s="21">
        <f t="shared" ref="J14" si="2">I14*0.000002</f>
        <v>1.3009999999999999</v>
      </c>
      <c r="K14" s="21">
        <f>AVERAGE(E20:E29)</f>
        <v>76500192.400000006</v>
      </c>
      <c r="L14" s="21">
        <f t="shared" ref="L14" si="3">K14*0.000001</f>
        <v>76.500192400000003</v>
      </c>
    </row>
    <row r="15" spans="1:12" x14ac:dyDescent="0.4">
      <c r="A15" s="28" t="s">
        <v>26</v>
      </c>
      <c r="B15" s="28" t="s">
        <v>12</v>
      </c>
      <c r="C15" s="28">
        <v>411</v>
      </c>
      <c r="D15" s="28">
        <v>19059500</v>
      </c>
      <c r="E15" s="28">
        <v>79800159</v>
      </c>
      <c r="G15" s="4" t="s">
        <v>34</v>
      </c>
      <c r="H15" s="21">
        <f>AVERAGE(C37:C46)</f>
        <v>20.399999999999999</v>
      </c>
      <c r="I15" s="4">
        <f>AVERAGE(D37:D46)</f>
        <v>139870</v>
      </c>
      <c r="J15" s="21">
        <f>I15*0.000002</f>
        <v>0.27973999999999999</v>
      </c>
      <c r="K15" s="21">
        <f>AVERAGE(E37:E46)</f>
        <v>76507986.400000006</v>
      </c>
      <c r="L15" s="21">
        <f>K15*0.000001</f>
        <v>76.507986400000007</v>
      </c>
    </row>
    <row r="16" spans="1:12" x14ac:dyDescent="0.4">
      <c r="A16" s="28" t="s">
        <v>26</v>
      </c>
      <c r="B16" s="28" t="s">
        <v>13</v>
      </c>
      <c r="C16" s="28">
        <v>611</v>
      </c>
      <c r="D16" s="28">
        <v>5314900</v>
      </c>
      <c r="E16" s="28">
        <v>81387449</v>
      </c>
      <c r="G16" s="4" t="s">
        <v>5</v>
      </c>
      <c r="H16" s="21">
        <f>AVERAGE(C54:C63)</f>
        <v>20.399999999999999</v>
      </c>
      <c r="I16" s="4">
        <f>AVERAGE(D54:D63)</f>
        <v>8933330230</v>
      </c>
      <c r="J16" s="21">
        <f>I16*0.000001</f>
        <v>8933.3302299999996</v>
      </c>
      <c r="K16" s="21">
        <f>AVERAGE(E54:E63)</f>
        <v>24590987.199999999</v>
      </c>
      <c r="L16" s="21">
        <f>K16*0.000001</f>
        <v>24.590987199999997</v>
      </c>
    </row>
    <row r="17" spans="1:12" x14ac:dyDescent="0.4">
      <c r="A17" s="28" t="s">
        <v>26</v>
      </c>
      <c r="B17" s="28" t="s">
        <v>6</v>
      </c>
      <c r="C17" s="28">
        <v>2321</v>
      </c>
      <c r="D17" s="28">
        <v>28546400</v>
      </c>
      <c r="E17" s="28">
        <v>81945044</v>
      </c>
      <c r="G17" s="4" t="s">
        <v>25</v>
      </c>
      <c r="H17" s="21">
        <f>AVERAGE(C71:C80)</f>
        <v>20.399999999999999</v>
      </c>
      <c r="I17" s="4">
        <f>AVERAGE(D71:D80)</f>
        <v>4985121870</v>
      </c>
      <c r="J17" s="21">
        <f>I17*0.000001</f>
        <v>4985.1218699999999</v>
      </c>
      <c r="K17" s="21">
        <f>AVERAGE(E71:E80)</f>
        <v>24585680.699999999</v>
      </c>
      <c r="L17" s="21">
        <f>K17*0.000001</f>
        <v>24.585680699999998</v>
      </c>
    </row>
    <row r="18" spans="1:12" x14ac:dyDescent="0.4">
      <c r="A18" s="28" t="s">
        <v>26</v>
      </c>
      <c r="B18" s="28" t="s">
        <v>8</v>
      </c>
      <c r="C18" s="28">
        <v>525</v>
      </c>
      <c r="D18" s="28">
        <v>12005400</v>
      </c>
      <c r="E18" s="28">
        <v>81945044</v>
      </c>
    </row>
    <row r="19" spans="1:12" x14ac:dyDescent="0.4">
      <c r="A19" s="16" t="s">
        <v>27</v>
      </c>
      <c r="B19" s="16" t="s">
        <v>14</v>
      </c>
      <c r="C19" s="16">
        <v>8</v>
      </c>
      <c r="D19" s="16">
        <v>0</v>
      </c>
      <c r="E19" s="16">
        <v>5984</v>
      </c>
      <c r="G19" s="12" t="s">
        <v>38</v>
      </c>
      <c r="H19" s="12"/>
      <c r="I19" s="12"/>
      <c r="J19" s="12"/>
      <c r="K19" s="12"/>
      <c r="L19" s="12"/>
    </row>
    <row r="20" spans="1:12" x14ac:dyDescent="0.4">
      <c r="A20" s="16" t="s">
        <v>27</v>
      </c>
      <c r="B20" s="16" t="s">
        <v>15</v>
      </c>
      <c r="C20" s="16">
        <v>18</v>
      </c>
      <c r="D20" s="16">
        <v>0</v>
      </c>
      <c r="E20" s="16">
        <v>74293062</v>
      </c>
      <c r="G20" s="8" t="s">
        <v>4</v>
      </c>
      <c r="H20" s="8" t="s">
        <v>0</v>
      </c>
      <c r="I20" s="8" t="s">
        <v>2</v>
      </c>
      <c r="J20" s="8" t="s">
        <v>36</v>
      </c>
      <c r="K20" s="8" t="s">
        <v>9</v>
      </c>
      <c r="L20" s="8" t="s">
        <v>35</v>
      </c>
    </row>
    <row r="21" spans="1:12" x14ac:dyDescent="0.4">
      <c r="A21" s="16" t="s">
        <v>27</v>
      </c>
      <c r="B21" s="16" t="s">
        <v>16</v>
      </c>
      <c r="C21" s="16">
        <v>22</v>
      </c>
      <c r="D21" s="16">
        <v>6505000</v>
      </c>
      <c r="E21" s="16">
        <v>74913894</v>
      </c>
      <c r="G21" s="4" t="s">
        <v>26</v>
      </c>
      <c r="H21" s="4">
        <f>AVERAGE(C13:C14)</f>
        <v>69</v>
      </c>
      <c r="I21" s="4">
        <f>AVERAGE(D13:D14)</f>
        <v>500650</v>
      </c>
      <c r="J21" s="21">
        <f t="shared" ref="J21:J22" si="4">I21*0.000002</f>
        <v>1.0012999999999999</v>
      </c>
      <c r="K21" s="21">
        <f>AVERAGE(D13:D14)</f>
        <v>500650</v>
      </c>
      <c r="L21" s="21">
        <f>K21*0.000001</f>
        <v>0.50064999999999993</v>
      </c>
    </row>
    <row r="22" spans="1:12" x14ac:dyDescent="0.4">
      <c r="A22" s="16" t="s">
        <v>27</v>
      </c>
      <c r="B22" s="16" t="s">
        <v>17</v>
      </c>
      <c r="C22" s="16">
        <v>7</v>
      </c>
      <c r="D22" s="16">
        <v>0</v>
      </c>
      <c r="E22" s="16">
        <v>75469879</v>
      </c>
      <c r="G22" s="4" t="s">
        <v>27</v>
      </c>
      <c r="H22" s="4">
        <f>AVERAGE(C30:C31)</f>
        <v>69</v>
      </c>
      <c r="I22" s="4">
        <f>AVERAGE(D30:D31)</f>
        <v>274650</v>
      </c>
      <c r="J22" s="21">
        <f t="shared" si="4"/>
        <v>0.54930000000000001</v>
      </c>
      <c r="K22" s="21">
        <f>AVERAGE(E30:E31)</f>
        <v>78889602</v>
      </c>
      <c r="L22" s="21">
        <f t="shared" ref="L22:L23" si="5">K22*0.000001</f>
        <v>78.889601999999996</v>
      </c>
    </row>
    <row r="23" spans="1:12" x14ac:dyDescent="0.4">
      <c r="A23" s="16" t="s">
        <v>27</v>
      </c>
      <c r="B23" s="16" t="s">
        <v>18</v>
      </c>
      <c r="C23" s="16">
        <v>29</v>
      </c>
      <c r="D23" s="16">
        <v>0</v>
      </c>
      <c r="E23" s="16">
        <v>75972623</v>
      </c>
      <c r="G23" s="4" t="s">
        <v>34</v>
      </c>
      <c r="H23" s="4">
        <f>AVERAGE(C47:C48)</f>
        <v>69</v>
      </c>
      <c r="I23" s="4">
        <f>AVERAGE(D47:D48)</f>
        <v>0</v>
      </c>
      <c r="J23" s="21">
        <f>I23*0.000002</f>
        <v>0</v>
      </c>
      <c r="K23" s="21">
        <f>AVERAGE(E47:E48)</f>
        <v>78904127.5</v>
      </c>
      <c r="L23" s="21">
        <f t="shared" si="5"/>
        <v>78.904127500000001</v>
      </c>
    </row>
    <row r="24" spans="1:12" x14ac:dyDescent="0.4">
      <c r="A24" s="16" t="s">
        <v>27</v>
      </c>
      <c r="B24" s="16" t="s">
        <v>19</v>
      </c>
      <c r="C24" s="16">
        <v>14</v>
      </c>
      <c r="D24" s="16">
        <v>0</v>
      </c>
      <c r="E24" s="16">
        <v>76522019</v>
      </c>
      <c r="G24" s="4" t="s">
        <v>5</v>
      </c>
      <c r="H24" s="4">
        <f>AVERAGE(C64:C65)</f>
        <v>69</v>
      </c>
      <c r="I24" s="4">
        <f>AVERAGE(D64:D65)</f>
        <v>13932471250</v>
      </c>
      <c r="J24" s="21">
        <f>I24*0.000001</f>
        <v>13932.471249999999</v>
      </c>
      <c r="K24" s="21">
        <f>AVERAGE(E64:E65)</f>
        <v>30191932</v>
      </c>
      <c r="L24" s="21">
        <f>K24*0.000001</f>
        <v>30.191931999999998</v>
      </c>
    </row>
    <row r="25" spans="1:12" x14ac:dyDescent="0.4">
      <c r="A25" s="16" t="s">
        <v>27</v>
      </c>
      <c r="B25" s="16" t="s">
        <v>20</v>
      </c>
      <c r="C25" s="16">
        <v>12</v>
      </c>
      <c r="D25" s="16">
        <v>0</v>
      </c>
      <c r="E25" s="16">
        <v>76529442</v>
      </c>
      <c r="G25" s="4" t="s">
        <v>25</v>
      </c>
      <c r="H25" s="4">
        <f>AVERAGE(C81:C82)</f>
        <v>69</v>
      </c>
      <c r="I25" s="4">
        <f>AVERAGE(D81:D82)</f>
        <v>1057075050</v>
      </c>
      <c r="J25" s="21">
        <f>I25*0.000001</f>
        <v>1057.0750499999999</v>
      </c>
      <c r="K25" s="21">
        <f>AVERAGE(E64:E65)</f>
        <v>30191932</v>
      </c>
      <c r="L25" s="21">
        <f>K25*0.000001</f>
        <v>30.191931999999998</v>
      </c>
    </row>
    <row r="26" spans="1:12" x14ac:dyDescent="0.4">
      <c r="A26" s="16" t="s">
        <v>27</v>
      </c>
      <c r="B26" s="16" t="s">
        <v>21</v>
      </c>
      <c r="C26" s="16">
        <v>20</v>
      </c>
      <c r="D26" s="16">
        <v>0</v>
      </c>
      <c r="E26" s="16">
        <v>77037584</v>
      </c>
    </row>
    <row r="27" spans="1:12" x14ac:dyDescent="0.4">
      <c r="A27" s="16" t="s">
        <v>27</v>
      </c>
      <c r="B27" s="16" t="s">
        <v>22</v>
      </c>
      <c r="C27" s="16">
        <v>39</v>
      </c>
      <c r="D27" s="16">
        <v>0</v>
      </c>
      <c r="E27" s="16">
        <v>77562388</v>
      </c>
      <c r="G27" s="12" t="s">
        <v>39</v>
      </c>
      <c r="H27" s="12"/>
      <c r="I27" s="12"/>
      <c r="J27" s="12"/>
      <c r="K27" s="12"/>
      <c r="L27" s="12"/>
    </row>
    <row r="28" spans="1:12" x14ac:dyDescent="0.4">
      <c r="A28" s="16" t="s">
        <v>27</v>
      </c>
      <c r="B28" s="16" t="s">
        <v>23</v>
      </c>
      <c r="C28" s="16">
        <v>21</v>
      </c>
      <c r="D28" s="16">
        <v>0</v>
      </c>
      <c r="E28" s="16">
        <v>78093572</v>
      </c>
      <c r="G28" s="8" t="s">
        <v>4</v>
      </c>
      <c r="H28" s="8" t="s">
        <v>0</v>
      </c>
      <c r="I28" s="8" t="s">
        <v>2</v>
      </c>
      <c r="J28" s="8" t="s">
        <v>36</v>
      </c>
      <c r="K28" s="8" t="s">
        <v>9</v>
      </c>
      <c r="L28" s="8" t="s">
        <v>35</v>
      </c>
    </row>
    <row r="29" spans="1:12" x14ac:dyDescent="0.4">
      <c r="A29" s="16" t="s">
        <v>27</v>
      </c>
      <c r="B29" s="16" t="s">
        <v>24</v>
      </c>
      <c r="C29" s="16">
        <v>22</v>
      </c>
      <c r="D29" s="16">
        <v>0</v>
      </c>
      <c r="E29" s="16">
        <v>78607461</v>
      </c>
      <c r="G29" s="4" t="s">
        <v>26</v>
      </c>
      <c r="H29" s="21">
        <f>AVERAGE(C15:C16)</f>
        <v>511</v>
      </c>
      <c r="I29" s="21">
        <f>AVERAGE(D15:D16)</f>
        <v>12187200</v>
      </c>
      <c r="J29" s="21">
        <f t="shared" ref="J29:J31" si="6">I29*0.000002</f>
        <v>24.374399999999998</v>
      </c>
      <c r="K29" s="21">
        <f>AVERAGE(E15:E16)</f>
        <v>80593804</v>
      </c>
      <c r="L29" s="21">
        <f>K29*0.000001</f>
        <v>80.593803999999992</v>
      </c>
    </row>
    <row r="30" spans="1:12" x14ac:dyDescent="0.4">
      <c r="A30" s="16" t="s">
        <v>27</v>
      </c>
      <c r="B30" s="16" t="s">
        <v>10</v>
      </c>
      <c r="C30" s="16">
        <v>13</v>
      </c>
      <c r="D30" s="16">
        <v>0</v>
      </c>
      <c r="E30" s="16">
        <v>78627498</v>
      </c>
      <c r="G30" s="4" t="s">
        <v>27</v>
      </c>
      <c r="H30" s="21">
        <f>AVERAGE(C32:C33)</f>
        <v>512.5</v>
      </c>
      <c r="I30" s="21">
        <f>AVERAGE(D32:D33)</f>
        <v>5423150</v>
      </c>
      <c r="J30" s="21">
        <f t="shared" si="6"/>
        <v>10.846299999999999</v>
      </c>
      <c r="K30" s="21">
        <f>AVERAGE(E32:E33)</f>
        <v>80549900.5</v>
      </c>
      <c r="L30" s="21">
        <f t="shared" ref="L30:L31" si="7">K30*0.000001</f>
        <v>80.549900499999993</v>
      </c>
    </row>
    <row r="31" spans="1:12" x14ac:dyDescent="0.4">
      <c r="A31" s="16" t="s">
        <v>27</v>
      </c>
      <c r="B31" s="16" t="s">
        <v>11</v>
      </c>
      <c r="C31" s="16">
        <v>125</v>
      </c>
      <c r="D31" s="16">
        <v>549300</v>
      </c>
      <c r="E31" s="16">
        <v>79151706</v>
      </c>
      <c r="G31" s="4" t="s">
        <v>34</v>
      </c>
      <c r="H31" s="21">
        <f>AVERAGE(C49:C50)</f>
        <v>526</v>
      </c>
      <c r="I31" s="21">
        <f>AVERAGE(D49:D50)</f>
        <v>11528600</v>
      </c>
      <c r="J31" s="21">
        <f t="shared" si="6"/>
        <v>23.057199999999998</v>
      </c>
      <c r="K31" s="21">
        <f>AVERAGE(E49:E50)</f>
        <v>80561691.5</v>
      </c>
      <c r="L31" s="21">
        <f t="shared" si="7"/>
        <v>80.561691499999995</v>
      </c>
    </row>
    <row r="32" spans="1:12" x14ac:dyDescent="0.4">
      <c r="A32" s="16" t="s">
        <v>27</v>
      </c>
      <c r="B32" s="16" t="s">
        <v>12</v>
      </c>
      <c r="C32" s="16">
        <v>411</v>
      </c>
      <c r="D32" s="16">
        <v>4847900</v>
      </c>
      <c r="E32" s="16">
        <v>79787954</v>
      </c>
      <c r="G32" s="4" t="s">
        <v>5</v>
      </c>
      <c r="H32" s="21">
        <f>AVERAGE(C66:C67)</f>
        <v>526</v>
      </c>
      <c r="I32" s="4">
        <f>AVERAGE(D66:D67)</f>
        <v>142820142450</v>
      </c>
      <c r="J32" s="21">
        <f>I32*0.000001</f>
        <v>142820.14244999998</v>
      </c>
      <c r="K32" s="21">
        <f>AVERAGE(E66:E67)</f>
        <v>30191932</v>
      </c>
      <c r="L32" s="21">
        <f>K32*0.000001</f>
        <v>30.191931999999998</v>
      </c>
    </row>
    <row r="33" spans="1:12" x14ac:dyDescent="0.4">
      <c r="A33" s="16" t="s">
        <v>27</v>
      </c>
      <c r="B33" s="16" t="s">
        <v>13</v>
      </c>
      <c r="C33" s="16">
        <v>614</v>
      </c>
      <c r="D33" s="16">
        <v>5998400</v>
      </c>
      <c r="E33" s="16">
        <v>81311847</v>
      </c>
      <c r="G33" s="4" t="s">
        <v>25</v>
      </c>
      <c r="H33" s="21">
        <f>AVERAGE(C83:C84)</f>
        <v>526</v>
      </c>
      <c r="I33" s="4">
        <f>AVERAGE(D83:D84)</f>
        <v>37416049950</v>
      </c>
      <c r="J33" s="21">
        <f>I33*0.000001</f>
        <v>37416.049950000001</v>
      </c>
      <c r="K33" s="21">
        <f>AVERAGE(E83:E84)</f>
        <v>30189187</v>
      </c>
      <c r="L33" s="21">
        <f>K33*0.000001</f>
        <v>30.189186999999997</v>
      </c>
    </row>
    <row r="34" spans="1:12" x14ac:dyDescent="0.4">
      <c r="A34" s="16" t="s">
        <v>27</v>
      </c>
      <c r="B34" s="16" t="s">
        <v>6</v>
      </c>
      <c r="C34" s="16">
        <v>2321</v>
      </c>
      <c r="D34" s="16">
        <v>66714600</v>
      </c>
      <c r="E34" s="16">
        <v>81944774</v>
      </c>
    </row>
    <row r="35" spans="1:12" x14ac:dyDescent="0.4">
      <c r="A35" s="16" t="s">
        <v>27</v>
      </c>
      <c r="B35" s="16" t="s">
        <v>8</v>
      </c>
      <c r="C35" s="16">
        <v>525</v>
      </c>
      <c r="D35" s="16">
        <v>24181000</v>
      </c>
      <c r="E35" s="16">
        <v>81944774</v>
      </c>
      <c r="G35" s="12" t="s">
        <v>40</v>
      </c>
      <c r="H35" s="12"/>
      <c r="I35" s="12"/>
      <c r="J35" s="12"/>
      <c r="K35" s="12"/>
      <c r="L35" s="12"/>
    </row>
    <row r="36" spans="1:12" x14ac:dyDescent="0.4">
      <c r="A36" s="17" t="s">
        <v>34</v>
      </c>
      <c r="B36" s="17" t="s">
        <v>14</v>
      </c>
      <c r="C36" s="17">
        <v>8</v>
      </c>
      <c r="D36" s="17">
        <v>0</v>
      </c>
      <c r="E36" s="17">
        <v>5744</v>
      </c>
      <c r="G36" s="8" t="s">
        <v>4</v>
      </c>
      <c r="H36" s="8" t="s">
        <v>0</v>
      </c>
      <c r="I36" s="8" t="s">
        <v>2</v>
      </c>
      <c r="J36" s="8" t="s">
        <v>36</v>
      </c>
      <c r="K36" s="8" t="s">
        <v>9</v>
      </c>
      <c r="L36" s="8" t="s">
        <v>35</v>
      </c>
    </row>
    <row r="37" spans="1:12" x14ac:dyDescent="0.4">
      <c r="A37" s="17" t="s">
        <v>34</v>
      </c>
      <c r="B37" s="17" t="s">
        <v>15</v>
      </c>
      <c r="C37" s="17">
        <v>18</v>
      </c>
      <c r="D37" s="17">
        <v>523400</v>
      </c>
      <c r="E37" s="17">
        <v>74299678</v>
      </c>
      <c r="G37" s="4" t="s">
        <v>26</v>
      </c>
      <c r="H37" s="4">
        <f>AVERAGE(C17:C18)</f>
        <v>1423</v>
      </c>
      <c r="I37" s="4">
        <f>AVERAGE(D17:D18)</f>
        <v>20275900</v>
      </c>
      <c r="J37" s="21">
        <f t="shared" ref="J37:J39" si="8">I37*0.000002</f>
        <v>40.5518</v>
      </c>
      <c r="K37" s="4">
        <f>AVERAGE(E17:E18)</f>
        <v>81945044</v>
      </c>
      <c r="L37" s="21">
        <f>K37*0.000001</f>
        <v>81.945043999999996</v>
      </c>
    </row>
    <row r="38" spans="1:12" x14ac:dyDescent="0.4">
      <c r="A38" s="17" t="s">
        <v>34</v>
      </c>
      <c r="B38" s="17" t="s">
        <v>16</v>
      </c>
      <c r="C38" s="17">
        <v>22</v>
      </c>
      <c r="D38" s="17">
        <v>0</v>
      </c>
      <c r="E38" s="17">
        <v>74921069</v>
      </c>
      <c r="G38" s="4" t="s">
        <v>27</v>
      </c>
      <c r="H38" s="4">
        <f>AVERAGE(C34:C35)</f>
        <v>1423</v>
      </c>
      <c r="I38" s="4">
        <f>AVERAGE(D34:D35)</f>
        <v>45447800</v>
      </c>
      <c r="J38" s="21">
        <f t="shared" si="8"/>
        <v>90.895600000000002</v>
      </c>
      <c r="K38" s="4">
        <f>AVERAGE(E34:E35)</f>
        <v>81944774</v>
      </c>
      <c r="L38" s="21">
        <f t="shared" ref="L38:L39" si="9">K38*0.000001</f>
        <v>81.944773999999995</v>
      </c>
    </row>
    <row r="39" spans="1:12" x14ac:dyDescent="0.4">
      <c r="A39" s="17" t="s">
        <v>34</v>
      </c>
      <c r="B39" s="17" t="s">
        <v>17</v>
      </c>
      <c r="C39" s="17">
        <v>7</v>
      </c>
      <c r="D39" s="17">
        <v>0</v>
      </c>
      <c r="E39" s="17">
        <v>75474148</v>
      </c>
      <c r="G39" s="4" t="s">
        <v>34</v>
      </c>
      <c r="H39" s="4">
        <f>AVERAGE(C51:C52)</f>
        <v>1423</v>
      </c>
      <c r="I39" s="4">
        <f>AVERAGE(D51:D52)</f>
        <v>63286750</v>
      </c>
      <c r="J39" s="21">
        <f>I39*0.000002</f>
        <v>126.5735</v>
      </c>
      <c r="K39" s="4">
        <f>AVERAGE(E51:E52)</f>
        <v>81953689</v>
      </c>
      <c r="L39" s="21">
        <f t="shared" si="9"/>
        <v>81.953688999999997</v>
      </c>
    </row>
    <row r="40" spans="1:12" x14ac:dyDescent="0.4">
      <c r="A40" s="17" t="s">
        <v>34</v>
      </c>
      <c r="B40" s="17" t="s">
        <v>18</v>
      </c>
      <c r="C40" s="17">
        <v>29</v>
      </c>
      <c r="D40" s="17">
        <v>875300</v>
      </c>
      <c r="E40" s="17">
        <v>75975381</v>
      </c>
      <c r="G40" s="4" t="s">
        <v>5</v>
      </c>
      <c r="H40" s="4">
        <f>AVERAGE(C68:C69)</f>
        <v>1423</v>
      </c>
      <c r="I40" s="4">
        <f>AVERAGE(D68:D69)</f>
        <v>417089482650</v>
      </c>
      <c r="J40" s="21">
        <f>I40*0.000001</f>
        <v>417089.48264999996</v>
      </c>
      <c r="K40" s="4">
        <f>AVERAGE(E68:E69)</f>
        <v>30191932</v>
      </c>
      <c r="L40" s="21">
        <f>K40*0.000001</f>
        <v>30.191931999999998</v>
      </c>
    </row>
    <row r="41" spans="1:12" x14ac:dyDescent="0.4">
      <c r="A41" s="17" t="s">
        <v>34</v>
      </c>
      <c r="B41" s="17" t="s">
        <v>19</v>
      </c>
      <c r="C41" s="17">
        <v>14</v>
      </c>
      <c r="D41" s="17">
        <v>0</v>
      </c>
      <c r="E41" s="17">
        <v>76527100</v>
      </c>
      <c r="G41" s="4" t="s">
        <v>25</v>
      </c>
      <c r="H41" s="4">
        <f>AVERAGE(C85:C86)</f>
        <v>1423</v>
      </c>
      <c r="I41" s="4">
        <f>AVERAGE(D85:D86)</f>
        <v>334705607850</v>
      </c>
      <c r="J41" s="21">
        <f>I41*0.000001</f>
        <v>334705.60784999997</v>
      </c>
      <c r="K41" s="4">
        <f>AVERAGE(E85:E86)</f>
        <v>30189187</v>
      </c>
      <c r="L41" s="21">
        <f>K41*0.000001</f>
        <v>30.189186999999997</v>
      </c>
    </row>
    <row r="42" spans="1:12" x14ac:dyDescent="0.4">
      <c r="A42" s="17" t="s">
        <v>34</v>
      </c>
      <c r="B42" s="17" t="s">
        <v>20</v>
      </c>
      <c r="C42" s="17">
        <v>12</v>
      </c>
      <c r="D42" s="17">
        <v>0</v>
      </c>
      <c r="E42" s="17">
        <v>76540073</v>
      </c>
    </row>
    <row r="43" spans="1:12" x14ac:dyDescent="0.4">
      <c r="A43" s="17" t="s">
        <v>34</v>
      </c>
      <c r="B43" s="17" t="s">
        <v>21</v>
      </c>
      <c r="C43" s="17">
        <v>20</v>
      </c>
      <c r="D43" s="17">
        <v>0</v>
      </c>
      <c r="E43" s="17">
        <v>77047943</v>
      </c>
      <c r="H43" s="18" t="s">
        <v>42</v>
      </c>
      <c r="I43" s="19"/>
      <c r="J43" s="19"/>
      <c r="K43" s="19"/>
      <c r="L43" s="20"/>
    </row>
    <row r="44" spans="1:12" x14ac:dyDescent="0.4">
      <c r="A44" s="17" t="s">
        <v>34</v>
      </c>
      <c r="B44" s="17" t="s">
        <v>22</v>
      </c>
      <c r="C44" s="17">
        <v>39</v>
      </c>
      <c r="D44" s="17">
        <v>0</v>
      </c>
      <c r="E44" s="17">
        <v>77566336</v>
      </c>
      <c r="H44" s="8" t="s">
        <v>4</v>
      </c>
      <c r="I44" s="8" t="s">
        <v>2</v>
      </c>
      <c r="J44" s="8" t="s">
        <v>36</v>
      </c>
      <c r="K44" s="8" t="s">
        <v>9</v>
      </c>
      <c r="L44" s="8" t="s">
        <v>35</v>
      </c>
    </row>
    <row r="45" spans="1:12" x14ac:dyDescent="0.4">
      <c r="A45" s="17" t="s">
        <v>34</v>
      </c>
      <c r="B45" s="17" t="s">
        <v>23</v>
      </c>
      <c r="C45" s="17">
        <v>21</v>
      </c>
      <c r="D45" s="17">
        <v>0</v>
      </c>
      <c r="E45" s="17">
        <v>78103471</v>
      </c>
      <c r="H45" s="4" t="s">
        <v>26</v>
      </c>
      <c r="I45" s="4">
        <f>AVERAGE(D2:D18)</f>
        <v>3937405.8823529412</v>
      </c>
      <c r="J45" s="21">
        <f>I45*0.000001</f>
        <v>3.937405882352941</v>
      </c>
      <c r="K45" s="4">
        <f>AVERAGE(E2:E18)</f>
        <v>73382678.705882356</v>
      </c>
      <c r="L45" s="21">
        <f>K45*0.000001</f>
        <v>73.382678705882356</v>
      </c>
    </row>
    <row r="46" spans="1:12" x14ac:dyDescent="0.4">
      <c r="A46" s="17" t="s">
        <v>34</v>
      </c>
      <c r="B46" s="17" t="s">
        <v>24</v>
      </c>
      <c r="C46" s="17">
        <v>22</v>
      </c>
      <c r="D46" s="17">
        <v>0</v>
      </c>
      <c r="E46" s="17">
        <v>78624665</v>
      </c>
      <c r="H46" s="4" t="s">
        <v>27</v>
      </c>
      <c r="I46" s="4">
        <f>AVERAGE(D19:D35)</f>
        <v>6399776.4705882352</v>
      </c>
      <c r="J46" s="21">
        <f>I46*0.000001</f>
        <v>6.3997764705882352</v>
      </c>
      <c r="K46" s="4">
        <f>AVERAGE(E19:E35)</f>
        <v>73398615.35294117</v>
      </c>
      <c r="L46" s="21">
        <f t="shared" ref="L46:L47" si="10">K46*0.000001</f>
        <v>73.398615352941164</v>
      </c>
    </row>
    <row r="47" spans="1:12" x14ac:dyDescent="0.4">
      <c r="A47" s="17" t="s">
        <v>34</v>
      </c>
      <c r="B47" s="17" t="s">
        <v>10</v>
      </c>
      <c r="C47" s="17">
        <v>13</v>
      </c>
      <c r="D47" s="17">
        <v>0</v>
      </c>
      <c r="E47" s="17">
        <v>78644439</v>
      </c>
      <c r="H47" s="4" t="s">
        <v>34</v>
      </c>
      <c r="I47" s="4">
        <f>AVERAGE(D36:D52)</f>
        <v>8884082.3529411759</v>
      </c>
      <c r="J47" s="21">
        <f>I47*0.000001</f>
        <v>8.8840823529411761</v>
      </c>
      <c r="K47" s="4">
        <f>AVERAGE(E53:E69)</f>
        <v>25123157.764705881</v>
      </c>
      <c r="L47" s="21">
        <f t="shared" si="10"/>
        <v>25.12315776470588</v>
      </c>
    </row>
    <row r="48" spans="1:12" x14ac:dyDescent="0.4">
      <c r="A48" s="17" t="s">
        <v>34</v>
      </c>
      <c r="B48" s="17" t="s">
        <v>11</v>
      </c>
      <c r="C48" s="17">
        <v>125</v>
      </c>
      <c r="D48" s="17">
        <v>0</v>
      </c>
      <c r="E48" s="17">
        <v>79163816</v>
      </c>
      <c r="H48" s="4" t="s">
        <v>5</v>
      </c>
      <c r="I48" s="4">
        <f>AVERAGE(D53:D69)</f>
        <v>72838395905.882355</v>
      </c>
      <c r="J48" s="21">
        <f t="shared" ref="J46:J49" si="11">I48*0.000001</f>
        <v>72838.395905882353</v>
      </c>
      <c r="K48" s="4">
        <f>AVERAGE(E76:E77)</f>
        <v>25879546</v>
      </c>
      <c r="L48" s="21">
        <f>K48*0.000001</f>
        <v>25.879545999999998</v>
      </c>
    </row>
    <row r="49" spans="1:12" x14ac:dyDescent="0.4">
      <c r="A49" s="17" t="s">
        <v>34</v>
      </c>
      <c r="B49" s="17" t="s">
        <v>12</v>
      </c>
      <c r="C49" s="17">
        <v>411</v>
      </c>
      <c r="D49" s="17">
        <v>7432200</v>
      </c>
      <c r="E49" s="17">
        <v>79799000</v>
      </c>
      <c r="H49" s="4" t="s">
        <v>25</v>
      </c>
      <c r="I49" s="4">
        <f>AVERAGE(D70:D86)</f>
        <v>46836353694.117645</v>
      </c>
      <c r="J49" s="21">
        <f t="shared" si="11"/>
        <v>46836.353694117643</v>
      </c>
      <c r="K49" s="4">
        <f>AVERAGE(E70:E86)</f>
        <v>25118812.235294119</v>
      </c>
      <c r="L49" s="21">
        <f>K49*0.000001</f>
        <v>25.118812235294119</v>
      </c>
    </row>
    <row r="50" spans="1:12" x14ac:dyDescent="0.4">
      <c r="A50" s="17" t="s">
        <v>34</v>
      </c>
      <c r="B50" s="17" t="s">
        <v>13</v>
      </c>
      <c r="C50" s="17">
        <v>641</v>
      </c>
      <c r="D50" s="17">
        <v>15625000</v>
      </c>
      <c r="E50" s="17">
        <v>81324383</v>
      </c>
    </row>
    <row r="51" spans="1:12" x14ac:dyDescent="0.4">
      <c r="A51" s="17" t="s">
        <v>34</v>
      </c>
      <c r="B51" s="17" t="s">
        <v>6</v>
      </c>
      <c r="C51" s="17">
        <v>2321</v>
      </c>
      <c r="D51" s="17">
        <v>99852600</v>
      </c>
      <c r="E51" s="17">
        <v>81953689</v>
      </c>
      <c r="H51" s="18" t="s">
        <v>44</v>
      </c>
      <c r="I51" s="19"/>
      <c r="J51" s="19"/>
      <c r="K51" s="19"/>
      <c r="L51" s="20"/>
    </row>
    <row r="52" spans="1:12" x14ac:dyDescent="0.4">
      <c r="A52" s="17" t="s">
        <v>34</v>
      </c>
      <c r="B52" s="17" t="s">
        <v>8</v>
      </c>
      <c r="C52" s="17">
        <v>525</v>
      </c>
      <c r="D52" s="17">
        <v>26720900</v>
      </c>
      <c r="E52" s="17">
        <v>81953689</v>
      </c>
      <c r="H52" s="8" t="s">
        <v>4</v>
      </c>
      <c r="I52" s="8" t="s">
        <v>2</v>
      </c>
      <c r="J52" s="8" t="s">
        <v>43</v>
      </c>
      <c r="K52" s="8" t="s">
        <v>9</v>
      </c>
      <c r="L52" s="8" t="s">
        <v>35</v>
      </c>
    </row>
    <row r="53" spans="1:12" x14ac:dyDescent="0.4">
      <c r="A53" s="27" t="s">
        <v>5</v>
      </c>
      <c r="B53" s="27" t="s">
        <v>14</v>
      </c>
      <c r="C53" s="27">
        <v>8</v>
      </c>
      <c r="D53" s="27">
        <v>1235235400</v>
      </c>
      <c r="E53" s="27">
        <v>32218</v>
      </c>
      <c r="H53" s="4" t="s">
        <v>26</v>
      </c>
      <c r="I53" s="4">
        <f>SUM(D2:D18)</f>
        <v>66935900</v>
      </c>
      <c r="J53" s="21">
        <f>I53*0.000000001</f>
        <v>6.6935900000000007E-2</v>
      </c>
      <c r="K53" s="4">
        <f>SUM(E2:E18)</f>
        <v>1247505538</v>
      </c>
      <c r="L53" s="21">
        <f>K53*0.000001</f>
        <v>1247.5055379999999</v>
      </c>
    </row>
    <row r="54" spans="1:12" x14ac:dyDescent="0.4">
      <c r="A54" s="27" t="s">
        <v>5</v>
      </c>
      <c r="B54" s="27" t="s">
        <v>15</v>
      </c>
      <c r="C54" s="27">
        <v>18</v>
      </c>
      <c r="D54" s="27">
        <v>8555328100</v>
      </c>
      <c r="E54" s="27">
        <v>18723630</v>
      </c>
      <c r="H54" s="4" t="s">
        <v>27</v>
      </c>
      <c r="I54" s="4">
        <f>SUM(D19:D35)</f>
        <v>108796200</v>
      </c>
      <c r="J54" s="21">
        <f t="shared" ref="J54:J57" si="12">I54*0.000000001</f>
        <v>0.10879620000000001</v>
      </c>
      <c r="K54" s="4">
        <f>SUM(E19:E35)</f>
        <v>1247776461</v>
      </c>
      <c r="L54" s="21">
        <f t="shared" ref="L54:L55" si="13">K54*0.000001</f>
        <v>1247.7764609999999</v>
      </c>
    </row>
    <row r="55" spans="1:12" x14ac:dyDescent="0.4">
      <c r="A55" s="27" t="s">
        <v>5</v>
      </c>
      <c r="B55" s="27" t="s">
        <v>16</v>
      </c>
      <c r="C55" s="27">
        <v>22</v>
      </c>
      <c r="D55" s="27">
        <v>8036930600</v>
      </c>
      <c r="E55" s="27">
        <v>20168672</v>
      </c>
      <c r="H55" s="4" t="s">
        <v>34</v>
      </c>
      <c r="I55" s="4">
        <f>SUM(D36:D52)</f>
        <v>151029400</v>
      </c>
      <c r="J55" s="21">
        <f>I55*0.000000001</f>
        <v>0.15102940000000001</v>
      </c>
      <c r="K55" s="4">
        <f>SUM(E36:E52)</f>
        <v>1247924624</v>
      </c>
      <c r="L55" s="21">
        <f t="shared" si="13"/>
        <v>1247.924624</v>
      </c>
    </row>
    <row r="56" spans="1:12" x14ac:dyDescent="0.4">
      <c r="A56" s="27" t="s">
        <v>5</v>
      </c>
      <c r="B56" s="27" t="s">
        <v>17</v>
      </c>
      <c r="C56" s="27">
        <v>7</v>
      </c>
      <c r="D56" s="27">
        <v>8895270600</v>
      </c>
      <c r="E56" s="27">
        <v>21532563</v>
      </c>
      <c r="H56" s="4" t="s">
        <v>5</v>
      </c>
      <c r="I56" s="4">
        <f>SUM(D53:D69)</f>
        <v>1238252730400</v>
      </c>
      <c r="J56" s="21">
        <f>I56*0.000000001</f>
        <v>1238.2527304</v>
      </c>
      <c r="K56" s="4">
        <f>SUM(E53:E69)</f>
        <v>427093682</v>
      </c>
      <c r="L56" s="21">
        <f>K56*0.000001</f>
        <v>427.093682</v>
      </c>
    </row>
    <row r="57" spans="1:12" x14ac:dyDescent="0.4">
      <c r="A57" s="27" t="s">
        <v>5</v>
      </c>
      <c r="B57" s="27" t="s">
        <v>18</v>
      </c>
      <c r="C57" s="27">
        <v>29</v>
      </c>
      <c r="D57" s="27">
        <v>9377572600</v>
      </c>
      <c r="E57" s="27">
        <v>22748762</v>
      </c>
      <c r="H57" s="4" t="s">
        <v>25</v>
      </c>
      <c r="I57" s="4">
        <f>SUM(D70:D86)</f>
        <v>796218012800</v>
      </c>
      <c r="J57" s="21">
        <f t="shared" si="12"/>
        <v>796.2180128</v>
      </c>
      <c r="K57" s="4">
        <f>SUM(E70:E86)</f>
        <v>427019808</v>
      </c>
      <c r="L57" s="21">
        <f>K57*0.000001</f>
        <v>427.01980799999995</v>
      </c>
    </row>
    <row r="58" spans="1:12" x14ac:dyDescent="0.4">
      <c r="A58" s="27" t="s">
        <v>5</v>
      </c>
      <c r="B58" s="27" t="s">
        <v>19</v>
      </c>
      <c r="C58" s="27">
        <v>14</v>
      </c>
      <c r="D58" s="27">
        <v>9242027100</v>
      </c>
      <c r="E58" s="27">
        <v>24069427</v>
      </c>
    </row>
    <row r="59" spans="1:12" x14ac:dyDescent="0.4">
      <c r="A59" s="27" t="s">
        <v>5</v>
      </c>
      <c r="B59" s="27" t="s">
        <v>20</v>
      </c>
      <c r="C59" s="27">
        <v>12</v>
      </c>
      <c r="D59" s="27">
        <v>9146521200</v>
      </c>
      <c r="E59" s="27">
        <v>25286206</v>
      </c>
    </row>
    <row r="60" spans="1:12" x14ac:dyDescent="0.4">
      <c r="A60" s="27" t="s">
        <v>5</v>
      </c>
      <c r="B60" s="27" t="s">
        <v>21</v>
      </c>
      <c r="C60" s="27">
        <v>20</v>
      </c>
      <c r="D60" s="27">
        <v>9250191100</v>
      </c>
      <c r="E60" s="27">
        <v>26493654</v>
      </c>
    </row>
    <row r="61" spans="1:12" x14ac:dyDescent="0.4">
      <c r="A61" s="27" t="s">
        <v>5</v>
      </c>
      <c r="B61" s="27" t="s">
        <v>22</v>
      </c>
      <c r="C61" s="27">
        <v>39</v>
      </c>
      <c r="D61" s="27">
        <v>9101577300</v>
      </c>
      <c r="E61" s="27">
        <v>27729474</v>
      </c>
    </row>
    <row r="62" spans="1:12" x14ac:dyDescent="0.4">
      <c r="A62" s="27" t="s">
        <v>5</v>
      </c>
      <c r="B62" s="27" t="s">
        <v>23</v>
      </c>
      <c r="C62" s="27">
        <v>21</v>
      </c>
      <c r="D62" s="27">
        <v>9210962200</v>
      </c>
      <c r="E62" s="27">
        <v>28965552</v>
      </c>
    </row>
    <row r="63" spans="1:12" x14ac:dyDescent="0.4">
      <c r="A63" s="27" t="s">
        <v>5</v>
      </c>
      <c r="B63" s="27" t="s">
        <v>24</v>
      </c>
      <c r="C63" s="27">
        <v>22</v>
      </c>
      <c r="D63" s="27">
        <v>8516921500</v>
      </c>
      <c r="E63" s="27">
        <v>30191932</v>
      </c>
    </row>
    <row r="64" spans="1:12" x14ac:dyDescent="0.4">
      <c r="A64" s="27" t="s">
        <v>5</v>
      </c>
      <c r="B64" s="27" t="s">
        <v>10</v>
      </c>
      <c r="C64" s="27">
        <v>13</v>
      </c>
      <c r="D64" s="27">
        <v>13486050200</v>
      </c>
      <c r="E64" s="27">
        <v>30191932</v>
      </c>
    </row>
    <row r="65" spans="1:5" x14ac:dyDescent="0.4">
      <c r="A65" s="27" t="s">
        <v>5</v>
      </c>
      <c r="B65" s="27" t="s">
        <v>11</v>
      </c>
      <c r="C65" s="27">
        <v>125</v>
      </c>
      <c r="D65" s="27">
        <v>14378892300</v>
      </c>
      <c r="E65" s="27">
        <v>30191932</v>
      </c>
    </row>
    <row r="66" spans="1:5" x14ac:dyDescent="0.4">
      <c r="A66" s="27" t="s">
        <v>5</v>
      </c>
      <c r="B66" s="27" t="s">
        <v>12</v>
      </c>
      <c r="C66" s="27">
        <v>411</v>
      </c>
      <c r="D66" s="27">
        <v>140893421400</v>
      </c>
      <c r="E66" s="27">
        <v>30191932</v>
      </c>
    </row>
    <row r="67" spans="1:5" x14ac:dyDescent="0.4">
      <c r="A67" s="27" t="s">
        <v>5</v>
      </c>
      <c r="B67" s="27" t="s">
        <v>13</v>
      </c>
      <c r="C67" s="27">
        <v>641</v>
      </c>
      <c r="D67" s="27">
        <v>144746863500</v>
      </c>
      <c r="E67" s="27">
        <v>30191932</v>
      </c>
    </row>
    <row r="68" spans="1:5" x14ac:dyDescent="0.4">
      <c r="A68" s="27" t="s">
        <v>5</v>
      </c>
      <c r="B68" s="27" t="s">
        <v>6</v>
      </c>
      <c r="C68" s="27">
        <v>2321</v>
      </c>
      <c r="D68" s="27">
        <v>389352382500</v>
      </c>
      <c r="E68" s="27">
        <v>30191932</v>
      </c>
    </row>
    <row r="69" spans="1:5" x14ac:dyDescent="0.4">
      <c r="A69" s="27" t="s">
        <v>5</v>
      </c>
      <c r="B69" s="27" t="s">
        <v>8</v>
      </c>
      <c r="C69" s="27">
        <v>525</v>
      </c>
      <c r="D69" s="27">
        <v>444826582800</v>
      </c>
      <c r="E69" s="27">
        <v>30191932</v>
      </c>
    </row>
    <row r="70" spans="1:5" x14ac:dyDescent="0.4">
      <c r="A70" s="15" t="s">
        <v>25</v>
      </c>
      <c r="B70" s="15" t="s">
        <v>14</v>
      </c>
      <c r="C70" s="15">
        <v>8</v>
      </c>
      <c r="D70" s="15">
        <v>9328400</v>
      </c>
      <c r="E70" s="15">
        <v>27879</v>
      </c>
    </row>
    <row r="71" spans="1:5" x14ac:dyDescent="0.4">
      <c r="A71" s="15" t="s">
        <v>25</v>
      </c>
      <c r="B71" s="15" t="s">
        <v>15</v>
      </c>
      <c r="C71" s="15">
        <v>18</v>
      </c>
      <c r="D71" s="15">
        <v>359020700</v>
      </c>
      <c r="E71" s="15">
        <v>18721544</v>
      </c>
    </row>
    <row r="72" spans="1:5" x14ac:dyDescent="0.4">
      <c r="A72" s="15" t="s">
        <v>25</v>
      </c>
      <c r="B72" s="15" t="s">
        <v>16</v>
      </c>
      <c r="C72" s="15">
        <v>22</v>
      </c>
      <c r="D72" s="15">
        <v>15270990000</v>
      </c>
      <c r="E72" s="15">
        <v>20169241</v>
      </c>
    </row>
    <row r="73" spans="1:5" x14ac:dyDescent="0.4">
      <c r="A73" s="15" t="s">
        <v>25</v>
      </c>
      <c r="B73" s="15" t="s">
        <v>17</v>
      </c>
      <c r="C73" s="15">
        <v>7</v>
      </c>
      <c r="D73" s="15">
        <v>15696289600</v>
      </c>
      <c r="E73" s="15">
        <v>21523115</v>
      </c>
    </row>
    <row r="74" spans="1:5" x14ac:dyDescent="0.4">
      <c r="A74" s="15" t="s">
        <v>25</v>
      </c>
      <c r="B74" s="15" t="s">
        <v>18</v>
      </c>
      <c r="C74" s="15">
        <v>29</v>
      </c>
      <c r="D74" s="15">
        <v>384851800</v>
      </c>
      <c r="E74" s="15">
        <v>22755166</v>
      </c>
    </row>
    <row r="75" spans="1:5" x14ac:dyDescent="0.4">
      <c r="A75" s="15" t="s">
        <v>25</v>
      </c>
      <c r="B75" s="15" t="s">
        <v>19</v>
      </c>
      <c r="C75" s="15">
        <v>14</v>
      </c>
      <c r="D75" s="15">
        <v>16938829600</v>
      </c>
      <c r="E75" s="15">
        <v>24065349</v>
      </c>
    </row>
    <row r="76" spans="1:5" x14ac:dyDescent="0.4">
      <c r="A76" s="15" t="s">
        <v>25</v>
      </c>
      <c r="B76" s="15" t="s">
        <v>20</v>
      </c>
      <c r="C76" s="15">
        <v>12</v>
      </c>
      <c r="D76" s="15">
        <v>247284900</v>
      </c>
      <c r="E76" s="15">
        <v>25276389</v>
      </c>
    </row>
    <row r="77" spans="1:5" x14ac:dyDescent="0.4">
      <c r="A77" s="15" t="s">
        <v>25</v>
      </c>
      <c r="B77" s="15" t="s">
        <v>21</v>
      </c>
      <c r="C77" s="15">
        <v>20</v>
      </c>
      <c r="D77" s="15">
        <v>302956500</v>
      </c>
      <c r="E77" s="15">
        <v>26482703</v>
      </c>
    </row>
    <row r="78" spans="1:5" x14ac:dyDescent="0.4">
      <c r="A78" s="15" t="s">
        <v>25</v>
      </c>
      <c r="B78" s="15" t="s">
        <v>22</v>
      </c>
      <c r="C78" s="15">
        <v>39</v>
      </c>
      <c r="D78" s="15">
        <v>219221900</v>
      </c>
      <c r="E78" s="15">
        <v>27719391</v>
      </c>
    </row>
    <row r="79" spans="1:5" x14ac:dyDescent="0.4">
      <c r="A79" s="15" t="s">
        <v>25</v>
      </c>
      <c r="B79" s="15" t="s">
        <v>23</v>
      </c>
      <c r="C79" s="15">
        <v>21</v>
      </c>
      <c r="D79" s="15">
        <v>261469700</v>
      </c>
      <c r="E79" s="15">
        <v>28954722</v>
      </c>
    </row>
    <row r="80" spans="1:5" x14ac:dyDescent="0.4">
      <c r="A80" s="15" t="s">
        <v>25</v>
      </c>
      <c r="B80" s="15" t="s">
        <v>24</v>
      </c>
      <c r="C80" s="15">
        <v>22</v>
      </c>
      <c r="D80" s="15">
        <v>170304000</v>
      </c>
      <c r="E80" s="15">
        <v>30189187</v>
      </c>
    </row>
    <row r="81" spans="1:5" x14ac:dyDescent="0.4">
      <c r="A81" s="15" t="s">
        <v>25</v>
      </c>
      <c r="B81" s="15" t="s">
        <v>10</v>
      </c>
      <c r="C81" s="15">
        <v>13</v>
      </c>
      <c r="D81" s="15">
        <v>1104390100</v>
      </c>
      <c r="E81" s="15">
        <v>30189187</v>
      </c>
    </row>
    <row r="82" spans="1:5" x14ac:dyDescent="0.4">
      <c r="A82" s="15" t="s">
        <v>25</v>
      </c>
      <c r="B82" s="15" t="s">
        <v>11</v>
      </c>
      <c r="C82" s="15">
        <v>125</v>
      </c>
      <c r="D82" s="15">
        <v>1009760000</v>
      </c>
      <c r="E82" s="15">
        <v>30189187</v>
      </c>
    </row>
    <row r="83" spans="1:5" x14ac:dyDescent="0.4">
      <c r="A83" s="15" t="s">
        <v>25</v>
      </c>
      <c r="B83" s="15" t="s">
        <v>12</v>
      </c>
      <c r="C83" s="15">
        <v>411</v>
      </c>
      <c r="D83" s="15">
        <v>29083263800</v>
      </c>
      <c r="E83" s="15">
        <v>30189187</v>
      </c>
    </row>
    <row r="84" spans="1:5" x14ac:dyDescent="0.4">
      <c r="A84" s="15" t="s">
        <v>25</v>
      </c>
      <c r="B84" s="15" t="s">
        <v>13</v>
      </c>
      <c r="C84" s="15">
        <v>641</v>
      </c>
      <c r="D84" s="15">
        <v>45748836100</v>
      </c>
      <c r="E84" s="15">
        <v>30189187</v>
      </c>
    </row>
    <row r="85" spans="1:5" x14ac:dyDescent="0.4">
      <c r="A85" s="15" t="s">
        <v>25</v>
      </c>
      <c r="B85" s="15" t="s">
        <v>6</v>
      </c>
      <c r="C85" s="15">
        <v>2321</v>
      </c>
      <c r="D85" s="15">
        <v>477828134100</v>
      </c>
      <c r="E85" s="15">
        <v>30189187</v>
      </c>
    </row>
    <row r="86" spans="1:5" x14ac:dyDescent="0.4">
      <c r="A86" s="15" t="s">
        <v>25</v>
      </c>
      <c r="B86" s="15" t="s">
        <v>8</v>
      </c>
      <c r="C86" s="15">
        <v>525</v>
      </c>
      <c r="D86" s="15">
        <v>191583081600</v>
      </c>
      <c r="E86" s="15">
        <v>30189187</v>
      </c>
    </row>
  </sheetData>
  <mergeCells count="7">
    <mergeCell ref="H43:L43"/>
    <mergeCell ref="H51:L51"/>
    <mergeCell ref="G3:L3"/>
    <mergeCell ref="G11:L11"/>
    <mergeCell ref="G19:L19"/>
    <mergeCell ref="G27:L27"/>
    <mergeCell ref="G35:L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search</vt:lpstr>
      <vt:lpstr>mdp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Gayathri Girish Nair</dc:creator>
  <cp:lastModifiedBy>Gayathri Girish Nair</cp:lastModifiedBy>
  <dcterms:created xsi:type="dcterms:W3CDTF">2015-06-05T18:17:20Z</dcterms:created>
  <dcterms:modified xsi:type="dcterms:W3CDTF">2024-02-27T03:02:43Z</dcterms:modified>
</cp:coreProperties>
</file>