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g_gna\Documents\TCD\Modules\CS7CS5_Dissertation\Microworld\docs\"/>
    </mc:Choice>
  </mc:AlternateContent>
  <xr:revisionPtr revIDLastSave="0" documentId="13_ncr:1_{C2739685-59AA-478C-B009-1663C815E8BA}" xr6:coauthVersionLast="47" xr6:coauthVersionMax="47" xr10:uidLastSave="{00000000-0000-0000-0000-000000000000}"/>
  <bookViews>
    <workbookView xWindow="-103" yWindow="-103" windowWidth="16663" windowHeight="9463" xr2:uid="{00000000-000D-0000-FFFF-FFFF00000000}"/>
  </bookViews>
  <sheets>
    <sheet name="tolerance" sheetId="1" r:id="rId1"/>
    <sheet name="env_scale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5" l="1"/>
  <c r="G3" i="5" s="1"/>
  <c r="J2" i="5"/>
  <c r="J3" i="5" s="1"/>
  <c r="C2" i="5"/>
  <c r="D2" i="5"/>
  <c r="M2" i="5"/>
  <c r="P2" i="5"/>
  <c r="T2" i="5"/>
  <c r="G6" i="5" l="1"/>
  <c r="G4" i="5"/>
  <c r="G5" i="5"/>
  <c r="J5" i="5"/>
  <c r="J4" i="5"/>
  <c r="J6" i="5"/>
  <c r="M3" i="5"/>
  <c r="M4" i="5" s="1"/>
  <c r="D3" i="5"/>
  <c r="D4" i="5" s="1"/>
  <c r="T3" i="5"/>
  <c r="T4" i="5" s="1"/>
  <c r="C3" i="5"/>
  <c r="C4" i="5" s="1"/>
  <c r="P3" i="5"/>
  <c r="P4" i="5" s="1"/>
  <c r="P5" i="5" l="1"/>
  <c r="P6" i="5"/>
  <c r="C5" i="5"/>
  <c r="C6" i="5"/>
  <c r="T5" i="5"/>
  <c r="T6" i="5"/>
  <c r="D5" i="5"/>
  <c r="D6" i="5"/>
  <c r="M5" i="5"/>
  <c r="M6" i="5"/>
</calcChain>
</file>

<file path=xl/sharedStrings.xml><?xml version="1.0" encoding="utf-8"?>
<sst xmlns="http://schemas.openxmlformats.org/spreadsheetml/2006/main" count="50" uniqueCount="36">
  <si>
    <t>CO2</t>
  </si>
  <si>
    <t>Availability</t>
  </si>
  <si>
    <t>Stress</t>
  </si>
  <si>
    <t>Premature</t>
  </si>
  <si>
    <t>Mature</t>
  </si>
  <si>
    <t>CO2 (PPM) →</t>
  </si>
  <si>
    <t>https://climate.copernicus.eu/global-climate-highlights-2023</t>
  </si>
  <si>
    <t>&gt;=</t>
  </si>
  <si>
    <t>to</t>
  </si>
  <si>
    <t>https://www.climate.gov/news-features/understanding-climate/climate-change-atmospheric-carbon-dioxide</t>
  </si>
  <si>
    <t>&lt;</t>
  </si>
  <si>
    <t>Color Scale (Increasing Optimality) →</t>
  </si>
  <si>
    <t>Approx. Avg. Global Temp. Change (°C) →</t>
  </si>
  <si>
    <t>Approx. Avg. Global Temp. (°C) →</t>
  </si>
  <si>
    <t>Base Values From 2023</t>
  </si>
  <si>
    <t>Source</t>
  </si>
  <si>
    <t>Photosynthesis Efficiency →</t>
  </si>
  <si>
    <t>Avg. Global Temp. (°C) →</t>
  </si>
  <si>
    <t>Avg. Temp. Ireland (°C) →</t>
  </si>
  <si>
    <t>https://www.met.ie/annual-climate-statement-for-2023</t>
  </si>
  <si>
    <t>Approx. Avg. Temperature Ireland (°C) →</t>
  </si>
  <si>
    <t>Approx. Max Temperature Ireland (°C) →</t>
  </si>
  <si>
    <t>Max. Temp. Ireland (°C) →</t>
  </si>
  <si>
    <t>https://www.gov.ie/en/press-release/ea1f7-met-eireann-data-shows-2023-is-the-warmest-year-on-record-and-a-year-of-firsts-for-ireland/</t>
  </si>
  <si>
    <t>https://www.co2.earth/daily-co2</t>
  </si>
  <si>
    <t>CO2 (PPM) (16 May 2024) →</t>
  </si>
  <si>
    <t>CO2 Atmospheric Concentration (PPM) →</t>
  </si>
  <si>
    <t>Change in CO2 Concentration PPM →</t>
  </si>
  <si>
    <t>Impossible</t>
  </si>
  <si>
    <t>Human Life →</t>
  </si>
  <si>
    <t>Very Bad</t>
  </si>
  <si>
    <t>Bad</t>
  </si>
  <si>
    <t>Good</t>
  </si>
  <si>
    <t>Best</t>
  </si>
  <si>
    <t>1200 = Point of no return.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</si>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</sst>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i/>
      <sz val="11"/>
      <name val="Times New Roman"/>
      <family val="1"/>
    </font>
    <font>
      <i/>
      <sz val="11"/>
      <name val="Times New Roman"/>
      <family val="1"/>
    </font>
    <font>
      <u/>
      <sz val="11"/>
      <color theme="10"/>
      <name val="Times New Roman"/>
      <family val="1"/>
    </font>
    <font>
      <b/>
      <sz val="11"/>
      <name val="Times New Roman"/>
      <family val="1"/>
    </font>
    <font>
      <sz val="11"/>
      <color rgb="FFFF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4" borderId="1" xfId="0" applyFont="1" applyFill="1" applyBorder="1" applyAlignment="1">
      <alignment horizontal="right" vertical="center" wrapText="1"/>
    </xf>
    <xf numFmtId="0" fontId="2" fillId="4" borderId="2" xfId="0" applyFont="1" applyFill="1" applyBorder="1" applyAlignment="1">
      <alignment horizontal="right" vertical="center" wrapText="1"/>
    </xf>
    <xf numFmtId="0" fontId="8" fillId="0" borderId="1" xfId="1" applyFont="1" applyBorder="1" applyAlignment="1">
      <alignment horizontal="fill" vertical="center"/>
    </xf>
    <xf numFmtId="0" fontId="9" fillId="4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/>
    </xf>
    <xf numFmtId="0" fontId="2" fillId="10" borderId="0" xfId="0" applyFont="1" applyFill="1" applyAlignment="1">
      <alignment horizontal="right"/>
    </xf>
    <xf numFmtId="0" fontId="2" fillId="10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/>
    </xf>
    <xf numFmtId="0" fontId="2" fillId="10" borderId="0" xfId="0" applyFont="1" applyFill="1"/>
    <xf numFmtId="2" fontId="2" fillId="10" borderId="8" xfId="0" applyNumberFormat="1" applyFont="1" applyFill="1" applyBorder="1" applyAlignment="1">
      <alignment horizontal="center" vertical="center"/>
    </xf>
    <xf numFmtId="2" fontId="2" fillId="10" borderId="3" xfId="0" applyNumberFormat="1" applyFont="1" applyFill="1" applyBorder="1" applyAlignment="1">
      <alignment horizontal="center" vertical="center"/>
    </xf>
    <xf numFmtId="2" fontId="2" fillId="10" borderId="3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right" vertical="center" wrapText="1"/>
    </xf>
    <xf numFmtId="0" fontId="2" fillId="4" borderId="2" xfId="0" applyFont="1" applyFill="1" applyBorder="1" applyAlignment="1">
      <alignment horizontal="right" vertical="center" wrapText="1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0" fontId="2" fillId="10" borderId="0" xfId="0" applyFont="1" applyFill="1" applyAlignment="1">
      <alignment wrapText="1"/>
    </xf>
    <xf numFmtId="0" fontId="2" fillId="1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1" fontId="2" fillId="1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2" fontId="2" fillId="10" borderId="1" xfId="0" applyNumberFormat="1" applyFont="1" applyFill="1" applyBorder="1" applyAlignment="1">
      <alignment horizontal="center" vertical="center"/>
    </xf>
    <xf numFmtId="1" fontId="2" fillId="1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2" fontId="2" fillId="10" borderId="2" xfId="0" applyNumberFormat="1" applyFont="1" applyFill="1" applyBorder="1" applyAlignment="1">
      <alignment horizontal="center" vertical="center"/>
    </xf>
    <xf numFmtId="2" fontId="2" fillId="10" borderId="4" xfId="0" applyNumberFormat="1" applyFont="1" applyFill="1" applyBorder="1" applyAlignment="1">
      <alignment horizontal="center" vertical="center"/>
    </xf>
    <xf numFmtId="2" fontId="2" fillId="10" borderId="3" xfId="0" applyNumberFormat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2" fontId="2" fillId="10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 wrapText="1"/>
    </xf>
    <xf numFmtId="0" fontId="7" fillId="9" borderId="8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/>
    </xf>
    <xf numFmtId="0" fontId="7" fillId="9" borderId="9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AFAF"/>
      <color rgb="FFE2C5FF"/>
      <color rgb="FFBDD7EE"/>
      <color rgb="FFFF6969"/>
      <color rgb="FFFF9999"/>
      <color rgb="FFFF7C80"/>
      <color rgb="FFAA72D4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limate.copernicus.eu/global-climate-highlights-20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D9" sqref="D9"/>
    </sheetView>
  </sheetViews>
  <sheetFormatPr defaultRowHeight="14.15" x14ac:dyDescent="0.35"/>
  <cols>
    <col min="1" max="3" width="12.69140625" style="2" customWidth="1"/>
    <col min="4" max="16384" width="9.23046875" style="1"/>
  </cols>
  <sheetData>
    <row r="1" spans="1:3" x14ac:dyDescent="0.35">
      <c r="A1" s="40" t="s">
        <v>0</v>
      </c>
      <c r="B1" s="40"/>
      <c r="C1" s="40"/>
    </row>
    <row r="2" spans="1:3" x14ac:dyDescent="0.35">
      <c r="A2" s="41" t="s">
        <v>1</v>
      </c>
      <c r="B2" s="41" t="s">
        <v>2</v>
      </c>
      <c r="C2" s="41"/>
    </row>
    <row r="3" spans="1:3" x14ac:dyDescent="0.35">
      <c r="A3" s="41"/>
      <c r="B3" s="26" t="s">
        <v>3</v>
      </c>
      <c r="C3" s="26" t="s">
        <v>4</v>
      </c>
    </row>
    <row r="4" spans="1:3" x14ac:dyDescent="0.35">
      <c r="A4" s="35">
        <v>100</v>
      </c>
      <c r="B4" s="38">
        <v>1</v>
      </c>
      <c r="C4" s="38">
        <v>1</v>
      </c>
    </row>
    <row r="5" spans="1:3" x14ac:dyDescent="0.35">
      <c r="A5" s="39">
        <v>200</v>
      </c>
      <c r="B5" s="38">
        <v>0.05</v>
      </c>
      <c r="C5" s="38">
        <v>0.01</v>
      </c>
    </row>
    <row r="6" spans="1:3" x14ac:dyDescent="0.35">
      <c r="A6" s="37">
        <v>210</v>
      </c>
      <c r="B6" s="38">
        <v>0</v>
      </c>
      <c r="C6" s="36">
        <v>0</v>
      </c>
    </row>
    <row r="7" spans="1:3" x14ac:dyDescent="0.35">
      <c r="A7" s="35">
        <v>1790</v>
      </c>
      <c r="B7" s="36">
        <v>0</v>
      </c>
      <c r="C7" s="36">
        <v>0</v>
      </c>
    </row>
    <row r="8" spans="1:3" x14ac:dyDescent="0.35">
      <c r="A8" s="39">
        <v>1800</v>
      </c>
      <c r="B8" s="36">
        <v>0.05</v>
      </c>
      <c r="C8" s="36">
        <v>0.01</v>
      </c>
    </row>
    <row r="9" spans="1:3" x14ac:dyDescent="0.35">
      <c r="A9" s="35">
        <v>1900</v>
      </c>
      <c r="B9" s="36">
        <v>1</v>
      </c>
      <c r="C9" s="36">
        <v>1</v>
      </c>
    </row>
  </sheetData>
  <mergeCells count="3">
    <mergeCell ref="A1:C1"/>
    <mergeCell ref="B2:C2"/>
    <mergeCell ref="A2:A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A891D-2421-4FEC-BA92-F0AF5A602E4D}">
  <dimension ref="A1:AC12"/>
  <sheetViews>
    <sheetView workbookViewId="0">
      <selection activeCell="F15" sqref="F15"/>
    </sheetView>
  </sheetViews>
  <sheetFormatPr defaultRowHeight="14.15" x14ac:dyDescent="0.35"/>
  <cols>
    <col min="1" max="1" width="36.3828125" style="4" bestFit="1" customWidth="1"/>
    <col min="2" max="2" width="2" style="2" bestFit="1" customWidth="1"/>
    <col min="3" max="3" width="8.4609375" style="2" customWidth="1"/>
    <col min="4" max="4" width="3.84375" style="2" bestFit="1" customWidth="1"/>
    <col min="5" max="5" width="2.3828125" style="3" bestFit="1" customWidth="1"/>
    <col min="6" max="6" width="4.4609375" style="2" bestFit="1" customWidth="1"/>
    <col min="7" max="7" width="3.84375" style="2" bestFit="1" customWidth="1"/>
    <col min="8" max="8" width="2.3828125" style="2" bestFit="1" customWidth="1"/>
    <col min="9" max="9" width="4.4609375" style="2" customWidth="1"/>
    <col min="10" max="10" width="3.84375" style="2" bestFit="1" customWidth="1"/>
    <col min="11" max="11" width="2.3828125" style="3" bestFit="1" customWidth="1"/>
    <col min="12" max="13" width="3.84375" style="2" bestFit="1" customWidth="1"/>
    <col min="14" max="14" width="2.3828125" style="3" bestFit="1" customWidth="1"/>
    <col min="15" max="16" width="4.84375" style="2" bestFit="1" customWidth="1"/>
    <col min="17" max="17" width="2.3828125" style="3" bestFit="1" customWidth="1"/>
    <col min="18" max="19" width="4.84375" style="2" bestFit="1" customWidth="1"/>
    <col min="20" max="20" width="7.3828125" style="3" bestFit="1" customWidth="1"/>
    <col min="21" max="21" width="4.84375" style="2" bestFit="1" customWidth="1"/>
    <col min="22" max="22" width="12.4609375" style="2" customWidth="1"/>
    <col min="23" max="23" width="12.4609375" style="3" customWidth="1"/>
    <col min="24" max="24" width="6.3828125" style="2" bestFit="1" customWidth="1"/>
    <col min="25" max="25" width="11.23046875" style="2" customWidth="1"/>
    <col min="26" max="26" width="12.921875" style="2" customWidth="1"/>
    <col min="27" max="27" width="6.3828125" style="1" bestFit="1" customWidth="1"/>
    <col min="28" max="29" width="13.69140625" style="1" customWidth="1"/>
    <col min="30" max="30" width="6.3828125" style="1" bestFit="1" customWidth="1"/>
    <col min="31" max="16384" width="9.23046875" style="1"/>
  </cols>
  <sheetData>
    <row r="1" spans="1:29" x14ac:dyDescent="0.35">
      <c r="A1" s="6" t="s">
        <v>26</v>
      </c>
      <c r="B1" s="9" t="s">
        <v>10</v>
      </c>
      <c r="C1" s="10">
        <v>200</v>
      </c>
      <c r="D1" s="9">
        <v>200</v>
      </c>
      <c r="E1" s="11" t="s">
        <v>8</v>
      </c>
      <c r="F1" s="12">
        <v>350</v>
      </c>
      <c r="G1" s="9">
        <v>350</v>
      </c>
      <c r="H1" s="11" t="s">
        <v>8</v>
      </c>
      <c r="I1" s="12">
        <v>430</v>
      </c>
      <c r="J1" s="9">
        <v>430</v>
      </c>
      <c r="K1" s="11" t="s">
        <v>8</v>
      </c>
      <c r="L1" s="12">
        <v>700</v>
      </c>
      <c r="M1" s="9">
        <v>700</v>
      </c>
      <c r="N1" s="11" t="s">
        <v>8</v>
      </c>
      <c r="O1" s="12">
        <v>1200</v>
      </c>
      <c r="P1" s="9">
        <v>1200</v>
      </c>
      <c r="Q1" s="11" t="s">
        <v>8</v>
      </c>
      <c r="R1" s="12">
        <v>1800</v>
      </c>
      <c r="S1" s="13" t="s">
        <v>7</v>
      </c>
      <c r="T1" s="14">
        <v>1800</v>
      </c>
      <c r="U1" s="20"/>
      <c r="V1" s="62" t="s">
        <v>14</v>
      </c>
      <c r="W1" s="62"/>
      <c r="X1" s="62"/>
      <c r="Y1" s="8" t="s">
        <v>15</v>
      </c>
      <c r="Z1" s="1"/>
    </row>
    <row r="2" spans="1:29" x14ac:dyDescent="0.35">
      <c r="A2" s="6" t="s">
        <v>27</v>
      </c>
      <c r="B2" s="15" t="s">
        <v>10</v>
      </c>
      <c r="C2" s="21">
        <f>C1-$X$2</f>
        <v>-219.3</v>
      </c>
      <c r="D2" s="61">
        <f>((D1-$X$2)+(F1-$X$2))/2</f>
        <v>-144.30000000000001</v>
      </c>
      <c r="E2" s="61"/>
      <c r="F2" s="43"/>
      <c r="G2" s="43">
        <f t="shared" ref="G2" si="0">((G1-$X$2)+(I1-$X$2))/2</f>
        <v>-29.300000000000011</v>
      </c>
      <c r="H2" s="44"/>
      <c r="I2" s="45"/>
      <c r="J2" s="43">
        <f t="shared" ref="J2" si="1">((J1-$X$2)+(L1-$X$2))/2</f>
        <v>145.69999999999999</v>
      </c>
      <c r="K2" s="44"/>
      <c r="L2" s="45"/>
      <c r="M2" s="61">
        <f t="shared" ref="M2" si="2">((M1-$X$2)+(O1-$X$2))/2</f>
        <v>530.70000000000005</v>
      </c>
      <c r="N2" s="61"/>
      <c r="O2" s="43"/>
      <c r="P2" s="61">
        <f t="shared" ref="P2" si="3">((P1-$X$2)+(R1-$X$2))/2</f>
        <v>1080.7</v>
      </c>
      <c r="Q2" s="61"/>
      <c r="R2" s="43"/>
      <c r="S2" s="16" t="s">
        <v>7</v>
      </c>
      <c r="T2" s="23">
        <f>T1-$X$2</f>
        <v>1380.7</v>
      </c>
      <c r="U2" s="20"/>
      <c r="V2" s="42" t="s">
        <v>5</v>
      </c>
      <c r="W2" s="42"/>
      <c r="X2" s="24">
        <v>419.3</v>
      </c>
      <c r="Y2" s="7" t="s">
        <v>6</v>
      </c>
      <c r="Z2" s="1"/>
    </row>
    <row r="3" spans="1:29" ht="15" customHeight="1" x14ac:dyDescent="0.35">
      <c r="A3" s="6" t="s">
        <v>12</v>
      </c>
      <c r="B3" s="15" t="s">
        <v>10</v>
      </c>
      <c r="C3" s="21">
        <f>0.01*C2</f>
        <v>-2.1930000000000001</v>
      </c>
      <c r="D3" s="43">
        <f t="shared" ref="D3" si="4">0.01*D2</f>
        <v>-1.4430000000000001</v>
      </c>
      <c r="E3" s="44"/>
      <c r="F3" s="45"/>
      <c r="G3" s="43">
        <f t="shared" ref="G3" si="5">0.01*G2</f>
        <v>-0.29300000000000009</v>
      </c>
      <c r="H3" s="44"/>
      <c r="I3" s="45"/>
      <c r="J3" s="43">
        <f t="shared" ref="J3" si="6">0.01*J2</f>
        <v>1.4569999999999999</v>
      </c>
      <c r="K3" s="44"/>
      <c r="L3" s="45"/>
      <c r="M3" s="43">
        <f t="shared" ref="M3" si="7">0.01*M2</f>
        <v>5.3070000000000004</v>
      </c>
      <c r="N3" s="44"/>
      <c r="O3" s="45"/>
      <c r="P3" s="43">
        <f t="shared" ref="P3" si="8">0.01*P2</f>
        <v>10.807</v>
      </c>
      <c r="Q3" s="44"/>
      <c r="R3" s="45"/>
      <c r="S3" s="9" t="s">
        <v>7</v>
      </c>
      <c r="T3" s="22">
        <f>0.01*T2</f>
        <v>13.807</v>
      </c>
      <c r="U3" s="20"/>
      <c r="V3" s="42" t="s">
        <v>17</v>
      </c>
      <c r="W3" s="42"/>
      <c r="X3" s="24">
        <v>14.98</v>
      </c>
      <c r="Y3" s="7" t="s">
        <v>9</v>
      </c>
      <c r="Z3" s="1"/>
    </row>
    <row r="4" spans="1:29" x14ac:dyDescent="0.35">
      <c r="A4" s="6" t="s">
        <v>13</v>
      </c>
      <c r="B4" s="9" t="s">
        <v>10</v>
      </c>
      <c r="C4" s="22">
        <f>$X$3 + C3</f>
        <v>12.787000000000001</v>
      </c>
      <c r="D4" s="61">
        <f>$X$3 + D3</f>
        <v>13.537000000000001</v>
      </c>
      <c r="E4" s="61"/>
      <c r="F4" s="61"/>
      <c r="G4" s="43">
        <f t="shared" ref="G4" si="9">$X$3 + G3</f>
        <v>14.687000000000001</v>
      </c>
      <c r="H4" s="44"/>
      <c r="I4" s="45"/>
      <c r="J4" s="43">
        <f t="shared" ref="J4" si="10">$X$3 + J3</f>
        <v>16.437000000000001</v>
      </c>
      <c r="K4" s="44"/>
      <c r="L4" s="45"/>
      <c r="M4" s="61">
        <f t="shared" ref="M4" si="11">$X$3 + M3</f>
        <v>20.286999999999999</v>
      </c>
      <c r="N4" s="61"/>
      <c r="O4" s="61"/>
      <c r="P4" s="61">
        <f t="shared" ref="P4" si="12">$X$3 + P3</f>
        <v>25.786999999999999</v>
      </c>
      <c r="Q4" s="61"/>
      <c r="R4" s="61"/>
      <c r="S4" s="9" t="s">
        <v>7</v>
      </c>
      <c r="T4" s="22">
        <f>$X$3 + T3</f>
        <v>28.786999999999999</v>
      </c>
      <c r="U4" s="20"/>
      <c r="V4" s="42" t="s">
        <v>18</v>
      </c>
      <c r="W4" s="42"/>
      <c r="X4" s="24">
        <v>11.2</v>
      </c>
      <c r="Y4" s="7" t="s">
        <v>19</v>
      </c>
      <c r="Z4" s="1"/>
    </row>
    <row r="5" spans="1:29" ht="14.15" customHeight="1" x14ac:dyDescent="0.35">
      <c r="A5" s="6" t="s">
        <v>20</v>
      </c>
      <c r="B5" s="15" t="s">
        <v>10</v>
      </c>
      <c r="C5" s="21">
        <f>$X$4+C3</f>
        <v>9.0069999999999997</v>
      </c>
      <c r="D5" s="43">
        <f>$X$4+D3</f>
        <v>9.7569999999999997</v>
      </c>
      <c r="E5" s="44"/>
      <c r="F5" s="45"/>
      <c r="G5" s="43">
        <f t="shared" ref="G5" si="13">$X$4+G3</f>
        <v>10.907</v>
      </c>
      <c r="H5" s="44"/>
      <c r="I5" s="45"/>
      <c r="J5" s="43">
        <f t="shared" ref="J5" si="14">$X$4+J3</f>
        <v>12.657</v>
      </c>
      <c r="K5" s="44"/>
      <c r="L5" s="45"/>
      <c r="M5" s="43">
        <f t="shared" ref="M5" si="15">$X$4+M3</f>
        <v>16.506999999999998</v>
      </c>
      <c r="N5" s="44"/>
      <c r="O5" s="45"/>
      <c r="P5" s="43">
        <f t="shared" ref="P5" si="16">$X$4+P3</f>
        <v>22.006999999999998</v>
      </c>
      <c r="Q5" s="44"/>
      <c r="R5" s="45"/>
      <c r="S5" s="9" t="s">
        <v>7</v>
      </c>
      <c r="T5" s="22">
        <f>X4+T3</f>
        <v>25.006999999999998</v>
      </c>
      <c r="U5" s="20"/>
      <c r="V5" s="42" t="s">
        <v>22</v>
      </c>
      <c r="W5" s="42"/>
      <c r="X5" s="24">
        <v>29.1</v>
      </c>
      <c r="Y5" s="7" t="s">
        <v>23</v>
      </c>
      <c r="Z5" s="1"/>
    </row>
    <row r="6" spans="1:29" ht="14.15" customHeight="1" x14ac:dyDescent="0.35">
      <c r="A6" s="6" t="s">
        <v>21</v>
      </c>
      <c r="B6" s="15" t="s">
        <v>10</v>
      </c>
      <c r="C6" s="21">
        <f>X5+C3</f>
        <v>26.907</v>
      </c>
      <c r="D6" s="43">
        <f>$X$5+D3</f>
        <v>27.657</v>
      </c>
      <c r="E6" s="44"/>
      <c r="F6" s="45"/>
      <c r="G6" s="43">
        <f t="shared" ref="G6" si="17">$X$5+G3</f>
        <v>28.807000000000002</v>
      </c>
      <c r="H6" s="44"/>
      <c r="I6" s="45"/>
      <c r="J6" s="43">
        <f t="shared" ref="J6" si="18">$X$5+J3</f>
        <v>30.557000000000002</v>
      </c>
      <c r="K6" s="44"/>
      <c r="L6" s="45"/>
      <c r="M6" s="43">
        <f t="shared" ref="M6" si="19">$X$5+M3</f>
        <v>34.407000000000004</v>
      </c>
      <c r="N6" s="44"/>
      <c r="O6" s="45"/>
      <c r="P6" s="43">
        <f t="shared" ref="P6" si="20">$X$5+P3</f>
        <v>39.907000000000004</v>
      </c>
      <c r="Q6" s="44"/>
      <c r="R6" s="45"/>
      <c r="S6" s="9" t="s">
        <v>7</v>
      </c>
      <c r="T6" s="22">
        <f>X5+T3</f>
        <v>42.907000000000004</v>
      </c>
      <c r="U6" s="20"/>
      <c r="V6" s="18"/>
      <c r="W6" s="18"/>
      <c r="X6" s="20"/>
      <c r="Y6" s="20"/>
      <c r="Z6" s="1"/>
    </row>
    <row r="7" spans="1:29" x14ac:dyDescent="0.35">
      <c r="A7" s="5" t="s">
        <v>16</v>
      </c>
      <c r="B7" s="74"/>
      <c r="C7" s="75"/>
      <c r="D7" s="76"/>
      <c r="E7" s="76"/>
      <c r="F7" s="76"/>
      <c r="G7" s="84"/>
      <c r="H7" s="85"/>
      <c r="I7" s="86"/>
      <c r="J7" s="77"/>
      <c r="K7" s="78"/>
      <c r="L7" s="79"/>
      <c r="M7" s="80"/>
      <c r="N7" s="80"/>
      <c r="O7" s="80"/>
      <c r="P7" s="60"/>
      <c r="Q7" s="60"/>
      <c r="R7" s="60"/>
      <c r="S7" s="65"/>
      <c r="T7" s="65"/>
      <c r="U7" s="20"/>
      <c r="V7" s="81" t="s">
        <v>25</v>
      </c>
      <c r="W7" s="81"/>
      <c r="X7" s="25">
        <v>426.95</v>
      </c>
      <c r="Y7" s="7" t="s">
        <v>24</v>
      </c>
      <c r="Z7" s="1"/>
    </row>
    <row r="8" spans="1:29" s="34" customFormat="1" ht="14.6" customHeight="1" x14ac:dyDescent="0.35">
      <c r="A8" s="27" t="s">
        <v>29</v>
      </c>
      <c r="B8" s="63"/>
      <c r="C8" s="66"/>
      <c r="D8" s="90"/>
      <c r="E8" s="91"/>
      <c r="F8" s="92"/>
      <c r="G8" s="87"/>
      <c r="H8" s="88"/>
      <c r="I8" s="89"/>
      <c r="J8" s="67"/>
      <c r="K8" s="68"/>
      <c r="L8" s="69"/>
      <c r="M8" s="70"/>
      <c r="N8" s="71"/>
      <c r="O8" s="72"/>
      <c r="P8" s="73" t="s">
        <v>34</v>
      </c>
      <c r="Q8" s="73"/>
      <c r="R8" s="73"/>
      <c r="S8" s="63"/>
      <c r="T8" s="64"/>
      <c r="U8" s="31"/>
      <c r="V8" s="32"/>
      <c r="W8" s="32"/>
      <c r="X8" s="31"/>
      <c r="Y8" s="31"/>
      <c r="Z8" s="33"/>
      <c r="AA8" s="33"/>
      <c r="AB8" s="33"/>
      <c r="AC8" s="33"/>
    </row>
    <row r="9" spans="1:29" x14ac:dyDescent="0.35">
      <c r="A9" s="17"/>
      <c r="B9" s="18"/>
      <c r="C9" s="18"/>
      <c r="D9" s="18"/>
      <c r="E9" s="19"/>
      <c r="F9" s="18"/>
      <c r="G9" s="18"/>
      <c r="H9" s="18"/>
      <c r="I9" s="18"/>
      <c r="J9" s="18"/>
      <c r="K9" s="19"/>
      <c r="L9" s="18"/>
      <c r="M9" s="18"/>
      <c r="N9" s="19"/>
      <c r="O9" s="18"/>
      <c r="P9" s="18"/>
      <c r="Q9" s="19"/>
      <c r="R9" s="18"/>
      <c r="S9" s="18"/>
      <c r="T9" s="19"/>
      <c r="U9" s="18"/>
      <c r="V9" s="18"/>
      <c r="W9" s="19"/>
      <c r="X9" s="18"/>
      <c r="Y9" s="18"/>
      <c r="Z9" s="30"/>
      <c r="AA9" s="29"/>
      <c r="AB9" s="29"/>
      <c r="AC9" s="29"/>
    </row>
    <row r="10" spans="1:29" x14ac:dyDescent="0.35">
      <c r="A10" s="28" t="s">
        <v>11</v>
      </c>
      <c r="B10" s="82" t="s">
        <v>28</v>
      </c>
      <c r="C10" s="83"/>
      <c r="D10" s="48" t="s">
        <v>30</v>
      </c>
      <c r="E10" s="49"/>
      <c r="F10" s="50"/>
      <c r="G10" s="51" t="s">
        <v>31</v>
      </c>
      <c r="H10" s="52"/>
      <c r="I10" s="53"/>
      <c r="J10" s="54" t="s">
        <v>35</v>
      </c>
      <c r="K10" s="55"/>
      <c r="L10" s="56"/>
      <c r="M10" s="57" t="s">
        <v>32</v>
      </c>
      <c r="N10" s="58"/>
      <c r="O10" s="59"/>
      <c r="P10" s="46" t="s">
        <v>33</v>
      </c>
      <c r="Q10" s="47"/>
      <c r="R10" s="20"/>
      <c r="S10" s="20"/>
      <c r="T10" s="29"/>
      <c r="U10" s="29"/>
      <c r="V10" s="29"/>
      <c r="W10" s="29"/>
      <c r="X10" s="1"/>
      <c r="Y10" s="1"/>
      <c r="Z10" s="1"/>
    </row>
    <row r="11" spans="1:29" x14ac:dyDescent="0.35">
      <c r="Z11" s="30"/>
      <c r="AA11" s="29"/>
      <c r="AB11" s="29"/>
      <c r="AC11" s="29"/>
    </row>
    <row r="12" spans="1:29" x14ac:dyDescent="0.35">
      <c r="Z12" s="30"/>
      <c r="AA12" s="29"/>
      <c r="AB12" s="29"/>
      <c r="AC12" s="29"/>
    </row>
  </sheetData>
  <mergeCells count="51">
    <mergeCell ref="B10:C10"/>
    <mergeCell ref="J2:L2"/>
    <mergeCell ref="M2:O2"/>
    <mergeCell ref="P2:R2"/>
    <mergeCell ref="M6:O6"/>
    <mergeCell ref="P6:R6"/>
    <mergeCell ref="G2:I2"/>
    <mergeCell ref="G6:I6"/>
    <mergeCell ref="G7:I7"/>
    <mergeCell ref="G8:I8"/>
    <mergeCell ref="D8:F8"/>
    <mergeCell ref="V1:X1"/>
    <mergeCell ref="V2:W2"/>
    <mergeCell ref="S8:T8"/>
    <mergeCell ref="S7:T7"/>
    <mergeCell ref="B8:C8"/>
    <mergeCell ref="J8:L8"/>
    <mergeCell ref="M8:O8"/>
    <mergeCell ref="P8:R8"/>
    <mergeCell ref="B7:C7"/>
    <mergeCell ref="D7:F7"/>
    <mergeCell ref="J7:L7"/>
    <mergeCell ref="M7:O7"/>
    <mergeCell ref="V4:W4"/>
    <mergeCell ref="D2:F2"/>
    <mergeCell ref="V5:W5"/>
    <mergeCell ref="V7:W7"/>
    <mergeCell ref="P10:Q10"/>
    <mergeCell ref="D3:F3"/>
    <mergeCell ref="J3:L3"/>
    <mergeCell ref="M3:O3"/>
    <mergeCell ref="P3:R3"/>
    <mergeCell ref="D10:F10"/>
    <mergeCell ref="G10:I10"/>
    <mergeCell ref="J10:L10"/>
    <mergeCell ref="M10:O10"/>
    <mergeCell ref="P7:R7"/>
    <mergeCell ref="D4:F4"/>
    <mergeCell ref="J4:L4"/>
    <mergeCell ref="M4:O4"/>
    <mergeCell ref="P4:R4"/>
    <mergeCell ref="D6:F6"/>
    <mergeCell ref="J6:L6"/>
    <mergeCell ref="V3:W3"/>
    <mergeCell ref="D5:F5"/>
    <mergeCell ref="J5:L5"/>
    <mergeCell ref="M5:O5"/>
    <mergeCell ref="P5:R5"/>
    <mergeCell ref="G3:I3"/>
    <mergeCell ref="G4:I4"/>
    <mergeCell ref="G5:I5"/>
  </mergeCells>
  <hyperlinks>
    <hyperlink ref="Y2" r:id="rId1" xr:uid="{EA1F0497-8D07-4B75-9231-D4586E3C40F5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tolerance</vt:lpstr>
      <vt:lpstr>env_scale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Gayathri Girish Nair</dc:creator>
  <cp:lastModifiedBy>Gayathri Girish Nair</cp:lastModifiedBy>
  <dcterms:created xsi:type="dcterms:W3CDTF">2015-06-05T18:17:20Z</dcterms:created>
  <dcterms:modified xsi:type="dcterms:W3CDTF">2024-05-27T13:44:56Z</dcterms:modified>
</cp:coreProperties>
</file>