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ish Lab\Experiments\sex change single nuc POA\"/>
    </mc:Choice>
  </mc:AlternateContent>
  <xr:revisionPtr revIDLastSave="0" documentId="13_ncr:1_{0D6D3D2B-2730-4E7D-9163-36F822BEE96F}" xr6:coauthVersionLast="47" xr6:coauthVersionMax="47" xr10:uidLastSave="{00000000-0000-0000-0000-000000000000}"/>
  <bookViews>
    <workbookView xWindow="105" yWindow="15" windowWidth="27000" windowHeight="14250" xr2:uid="{4C85D3C2-4423-4DD6-A968-B296FD30C807}"/>
  </bookViews>
  <sheets>
    <sheet name="Sheet1" sheetId="1" r:id="rId1"/>
  </sheets>
  <definedNames>
    <definedName name="_xlchart.v1.0" hidden="1">Sheet1!$J$1</definedName>
    <definedName name="_xlchart.v1.1" hidden="1">Sheet1!$J$2:$J$33</definedName>
    <definedName name="_xlchart.v1.2" hidden="1">Sheet1!$J$1</definedName>
    <definedName name="_xlchart.v1.3" hidden="1">Sheet1!$J$2:$J$33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2" i="1"/>
  <c r="X19" i="1"/>
  <c r="X33" i="1"/>
  <c r="W19" i="1"/>
  <c r="W25" i="1"/>
  <c r="X25" i="1" s="1"/>
  <c r="W32" i="1"/>
  <c r="X32" i="1" s="1"/>
  <c r="W33" i="1"/>
  <c r="T33" i="1"/>
  <c r="U33" i="1" s="1"/>
  <c r="Q33" i="1"/>
  <c r="R33" i="1" s="1"/>
  <c r="U32" i="1"/>
  <c r="T32" i="1"/>
  <c r="R32" i="1"/>
  <c r="Q32" i="1"/>
  <c r="R31" i="1"/>
  <c r="Q31" i="1"/>
  <c r="W31" i="1" s="1"/>
  <c r="X31" i="1" s="1"/>
  <c r="T30" i="1"/>
  <c r="U30" i="1" s="1"/>
  <c r="Q30" i="1"/>
  <c r="R30" i="1" s="1"/>
  <c r="U29" i="1"/>
  <c r="T29" i="1"/>
  <c r="R29" i="1"/>
  <c r="Q29" i="1"/>
  <c r="W29" i="1" s="1"/>
  <c r="X29" i="1" s="1"/>
  <c r="R27" i="1"/>
  <c r="Q27" i="1"/>
  <c r="W27" i="1" s="1"/>
  <c r="X27" i="1" s="1"/>
  <c r="T26" i="1"/>
  <c r="U26" i="1" s="1"/>
  <c r="Q26" i="1"/>
  <c r="R26" i="1" s="1"/>
  <c r="U25" i="1"/>
  <c r="T25" i="1"/>
  <c r="R25" i="1"/>
  <c r="Q25" i="1"/>
  <c r="R24" i="1"/>
  <c r="Q24" i="1"/>
  <c r="W24" i="1" s="1"/>
  <c r="X24" i="1" s="1"/>
  <c r="T23" i="1"/>
  <c r="U23" i="1" s="1"/>
  <c r="Q23" i="1"/>
  <c r="W23" i="1" s="1"/>
  <c r="X23" i="1" s="1"/>
  <c r="Q22" i="1"/>
  <c r="W22" i="1" s="1"/>
  <c r="X22" i="1" s="1"/>
  <c r="Q21" i="1"/>
  <c r="W21" i="1" s="1"/>
  <c r="X21" i="1" s="1"/>
  <c r="U19" i="1"/>
  <c r="T19" i="1"/>
  <c r="R19" i="1"/>
  <c r="Q19" i="1"/>
  <c r="Q18" i="1"/>
  <c r="T18" i="1" s="1"/>
  <c r="U18" i="1" s="1"/>
  <c r="Q17" i="1"/>
  <c r="R17" i="1" s="1"/>
  <c r="U15" i="1"/>
  <c r="T15" i="1"/>
  <c r="R15" i="1"/>
  <c r="Q15" i="1"/>
  <c r="W15" i="1" s="1"/>
  <c r="X15" i="1" s="1"/>
  <c r="Q13" i="1"/>
  <c r="T13" i="1" s="1"/>
  <c r="U13" i="1" s="1"/>
  <c r="Q11" i="1"/>
  <c r="W11" i="1" s="1"/>
  <c r="X11" i="1" s="1"/>
  <c r="U9" i="1"/>
  <c r="T9" i="1"/>
  <c r="R9" i="1"/>
  <c r="Q9" i="1"/>
  <c r="W9" i="1" s="1"/>
  <c r="X9" i="1" s="1"/>
  <c r="Q7" i="1"/>
  <c r="W7" i="1" s="1"/>
  <c r="X7" i="1" s="1"/>
  <c r="Q6" i="1"/>
  <c r="W6" i="1" s="1"/>
  <c r="X6" i="1" s="1"/>
  <c r="U5" i="1"/>
  <c r="T5" i="1"/>
  <c r="R5" i="1"/>
  <c r="Q5" i="1"/>
  <c r="W5" i="1" s="1"/>
  <c r="X5" i="1" s="1"/>
  <c r="T4" i="1"/>
  <c r="U4" i="1" s="1"/>
  <c r="Q4" i="1"/>
  <c r="W4" i="1" s="1"/>
  <c r="X4" i="1" s="1"/>
  <c r="Q3" i="1"/>
  <c r="W3" i="1" s="1"/>
  <c r="X3" i="1" s="1"/>
  <c r="T2" i="1"/>
  <c r="Q2" i="1"/>
  <c r="W2" i="1" s="1"/>
  <c r="X2" i="1" s="1"/>
  <c r="R11" i="1" l="1"/>
  <c r="T24" i="1"/>
  <c r="U24" i="1" s="1"/>
  <c r="T31" i="1"/>
  <c r="U31" i="1" s="1"/>
  <c r="W17" i="1"/>
  <c r="X17" i="1" s="1"/>
  <c r="R6" i="1"/>
  <c r="R21" i="1"/>
  <c r="T27" i="1"/>
  <c r="U27" i="1" s="1"/>
  <c r="T3" i="1"/>
  <c r="U3" i="1" s="1"/>
  <c r="T6" i="1"/>
  <c r="U6" i="1" s="1"/>
  <c r="T11" i="1"/>
  <c r="U11" i="1" s="1"/>
  <c r="T17" i="1"/>
  <c r="U17" i="1" s="1"/>
  <c r="T21" i="1"/>
  <c r="U21" i="1" s="1"/>
  <c r="W30" i="1"/>
  <c r="X30" i="1" s="1"/>
  <c r="W18" i="1"/>
  <c r="X18" i="1" s="1"/>
  <c r="R3" i="1"/>
  <c r="W13" i="1"/>
  <c r="X13" i="1" s="1"/>
  <c r="R4" i="1"/>
  <c r="R7" i="1"/>
  <c r="R13" i="1"/>
  <c r="R18" i="1"/>
  <c r="R22" i="1"/>
  <c r="W26" i="1"/>
  <c r="X26" i="1" s="1"/>
  <c r="T7" i="1"/>
  <c r="U7" i="1" s="1"/>
  <c r="T22" i="1"/>
  <c r="R23" i="1"/>
  <c r="R2" i="1"/>
</calcChain>
</file>

<file path=xl/sharedStrings.xml><?xml version="1.0" encoding="utf-8"?>
<sst xmlns="http://schemas.openxmlformats.org/spreadsheetml/2006/main" count="344" uniqueCount="101">
  <si>
    <t>Fish</t>
  </si>
  <si>
    <t>Total_Slides_With_Gonad</t>
  </si>
  <si>
    <t>A12D</t>
  </si>
  <si>
    <t>A12S</t>
  </si>
  <si>
    <t>A22D</t>
  </si>
  <si>
    <t>A22S</t>
  </si>
  <si>
    <t>A25D</t>
  </si>
  <si>
    <t>A25S</t>
  </si>
  <si>
    <t>C21D</t>
  </si>
  <si>
    <t>C21S</t>
  </si>
  <si>
    <t>T11D</t>
  </si>
  <si>
    <t>T11S</t>
  </si>
  <si>
    <t>T13D</t>
  </si>
  <si>
    <t>T13S</t>
  </si>
  <si>
    <t>T17S</t>
  </si>
  <si>
    <t>T19D</t>
  </si>
  <si>
    <t>T19S</t>
  </si>
  <si>
    <t>T5D</t>
  </si>
  <si>
    <t>T5S</t>
  </si>
  <si>
    <t>T14D</t>
  </si>
  <si>
    <t>T14S</t>
  </si>
  <si>
    <t>D4M</t>
  </si>
  <si>
    <t>B21M</t>
  </si>
  <si>
    <t>B23M</t>
  </si>
  <si>
    <t>C13M</t>
  </si>
  <si>
    <t>C14M</t>
  </si>
  <si>
    <t>C15M</t>
  </si>
  <si>
    <t>Status</t>
  </si>
  <si>
    <t>D</t>
  </si>
  <si>
    <t>S</t>
  </si>
  <si>
    <t>M</t>
  </si>
  <si>
    <t>E</t>
  </si>
  <si>
    <t>NM</t>
  </si>
  <si>
    <t>EP</t>
  </si>
  <si>
    <t>Tank</t>
  </si>
  <si>
    <t>A12</t>
  </si>
  <si>
    <t>A22</t>
  </si>
  <si>
    <t>A25</t>
  </si>
  <si>
    <t>C21</t>
  </si>
  <si>
    <t>T11</t>
  </si>
  <si>
    <t>T13</t>
  </si>
  <si>
    <t>T17</t>
  </si>
  <si>
    <t>T19</t>
  </si>
  <si>
    <t>T5</t>
  </si>
  <si>
    <t>T14</t>
  </si>
  <si>
    <t>D4</t>
  </si>
  <si>
    <t>B21</t>
  </si>
  <si>
    <t>B23</t>
  </si>
  <si>
    <t>C13</t>
  </si>
  <si>
    <t>C14</t>
  </si>
  <si>
    <t>C15</t>
  </si>
  <si>
    <t>Average_Area_2.5x</t>
  </si>
  <si>
    <t>Estimated_Volume_2.5x</t>
  </si>
  <si>
    <t>NA</t>
  </si>
  <si>
    <t>T17D</t>
  </si>
  <si>
    <t>NF</t>
  </si>
  <si>
    <t>D4F</t>
  </si>
  <si>
    <t>B21F</t>
  </si>
  <si>
    <t>B23F</t>
  </si>
  <si>
    <t>C13F</t>
  </si>
  <si>
    <t>C14F</t>
  </si>
  <si>
    <t>C15F</t>
  </si>
  <si>
    <t>F</t>
  </si>
  <si>
    <t>Log_11KT</t>
  </si>
  <si>
    <t>Log_E2</t>
  </si>
  <si>
    <t>Time_Day_2</t>
  </si>
  <si>
    <t>Behaviors_Day_2</t>
  </si>
  <si>
    <t>Change_Length</t>
  </si>
  <si>
    <t>Change_Mass</t>
  </si>
  <si>
    <t>Condition</t>
  </si>
  <si>
    <t>Experiment</t>
  </si>
  <si>
    <t>Control</t>
  </si>
  <si>
    <t>Status_Long</t>
  </si>
  <si>
    <t>Expanded</t>
  </si>
  <si>
    <t>Expanded Partner</t>
  </si>
  <si>
    <t>Dominant</t>
  </si>
  <si>
    <t>Subordinate</t>
  </si>
  <si>
    <t>Female</t>
  </si>
  <si>
    <t>Male</t>
  </si>
  <si>
    <t>New Female</t>
  </si>
  <si>
    <t>New Male</t>
  </si>
  <si>
    <t>Log10_Volume</t>
  </si>
  <si>
    <t>Prev_tank</t>
  </si>
  <si>
    <t>Trigger</t>
  </si>
  <si>
    <t>A11</t>
  </si>
  <si>
    <t>A23</t>
  </si>
  <si>
    <t>B15</t>
  </si>
  <si>
    <t>B12</t>
  </si>
  <si>
    <t>T18</t>
  </si>
  <si>
    <t>C25</t>
  </si>
  <si>
    <t>T3</t>
  </si>
  <si>
    <t>T2</t>
  </si>
  <si>
    <t>pairing</t>
  </si>
  <si>
    <t>removal</t>
  </si>
  <si>
    <t>Percent_Testicular</t>
  </si>
  <si>
    <t>Testicular_Estimate</t>
  </si>
  <si>
    <t>Log10_Testicular_Estimate</t>
  </si>
  <si>
    <t>Percent_Ovarian</t>
  </si>
  <si>
    <t>Ovarian_Estimate</t>
  </si>
  <si>
    <t>Log10_Ovarian_Estimate</t>
  </si>
  <si>
    <t>Behaviors_Per_Time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</si>
</sst>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2" fillId="0" borderId="0" xfId="1"/>
    <xf numFmtId="0" fontId="1" fillId="0" borderId="0" xfId="2"/>
    <xf numFmtId="0" fontId="2" fillId="0" borderId="1" xfId="1" applyBorder="1"/>
    <xf numFmtId="0" fontId="3" fillId="0" borderId="0" xfId="0" applyFont="1"/>
    <xf numFmtId="0" fontId="0" fillId="2" borderId="0" xfId="0" applyFill="1"/>
    <xf numFmtId="0" fontId="1" fillId="2" borderId="0" xfId="2" applyFill="1"/>
    <xf numFmtId="0" fontId="3" fillId="2" borderId="0" xfId="0" applyFont="1" applyFill="1"/>
    <xf numFmtId="0" fontId="2" fillId="2" borderId="1" xfId="1" applyFill="1" applyBorder="1"/>
    <xf numFmtId="0" fontId="2" fillId="2" borderId="0" xfId="1" applyFill="1"/>
    <xf numFmtId="0" fontId="0" fillId="3" borderId="0" xfId="0" applyFill="1"/>
    <xf numFmtId="0" fontId="1" fillId="0" borderId="0" xfId="2" applyFill="1"/>
  </cellXfs>
  <cellStyles count="3">
    <cellStyle name="Normal" xfId="0" builtinId="0"/>
    <cellStyle name="Normal 2" xfId="2" xr:uid="{C1F2B05D-8409-440C-84AA-D45B389312D2}"/>
    <cellStyle name="Normal 3" xfId="1" xr:uid="{611CC79E-B6CA-40DF-821A-D86C85C389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8345-CCCB-43F7-B0BB-81ED40AC86E5}">
  <dimension ref="A1:X33"/>
  <sheetViews>
    <sheetView tabSelected="1" workbookViewId="0">
      <pane xSplit="1" topLeftCell="B1" activePane="topRight" state="frozen"/>
      <selection pane="topRight" activeCell="J9" sqref="J9"/>
    </sheetView>
  </sheetViews>
  <sheetFormatPr defaultColWidth="8.85546875" defaultRowHeight="15" x14ac:dyDescent="0.25"/>
  <cols>
    <col min="5" max="5" width="9.140625"/>
    <col min="8" max="9" width="9.140625"/>
    <col min="11" max="12" width="9.140625"/>
    <col min="15" max="15" width="13.42578125" bestFit="1" customWidth="1"/>
    <col min="16" max="16" width="24.140625" bestFit="1" customWidth="1"/>
    <col min="23" max="24" width="8.85546875" style="10"/>
  </cols>
  <sheetData>
    <row r="1" spans="1:24" x14ac:dyDescent="0.25">
      <c r="A1" t="s">
        <v>0</v>
      </c>
      <c r="B1" t="s">
        <v>34</v>
      </c>
      <c r="C1" t="s">
        <v>83</v>
      </c>
      <c r="D1" t="s">
        <v>82</v>
      </c>
      <c r="E1" t="s">
        <v>69</v>
      </c>
      <c r="F1" t="s">
        <v>27</v>
      </c>
      <c r="G1" t="s">
        <v>72</v>
      </c>
      <c r="H1" t="s">
        <v>65</v>
      </c>
      <c r="I1" t="s">
        <v>66</v>
      </c>
      <c r="J1" t="s">
        <v>100</v>
      </c>
      <c r="K1" t="s">
        <v>67</v>
      </c>
      <c r="L1" t="s">
        <v>68</v>
      </c>
      <c r="M1" t="s">
        <v>63</v>
      </c>
      <c r="N1" t="s">
        <v>64</v>
      </c>
      <c r="O1" t="s">
        <v>51</v>
      </c>
      <c r="P1" t="s">
        <v>1</v>
      </c>
      <c r="Q1" t="s">
        <v>52</v>
      </c>
      <c r="R1" t="s">
        <v>81</v>
      </c>
      <c r="S1" t="s">
        <v>94</v>
      </c>
      <c r="T1" t="s">
        <v>95</v>
      </c>
      <c r="U1" t="s">
        <v>96</v>
      </c>
      <c r="V1" t="s">
        <v>97</v>
      </c>
      <c r="W1" s="10" t="s">
        <v>98</v>
      </c>
      <c r="X1" s="10" t="s">
        <v>99</v>
      </c>
    </row>
    <row r="2" spans="1:24" s="5" customFormat="1" ht="15.75" x14ac:dyDescent="0.25">
      <c r="A2" s="5" t="s">
        <v>2</v>
      </c>
      <c r="B2" s="5" t="s">
        <v>35</v>
      </c>
      <c r="C2" s="5" t="s">
        <v>92</v>
      </c>
      <c r="D2" s="5" t="s">
        <v>84</v>
      </c>
      <c r="E2" s="5" t="s">
        <v>70</v>
      </c>
      <c r="F2" s="5" t="s">
        <v>31</v>
      </c>
      <c r="G2" s="5" t="s">
        <v>73</v>
      </c>
      <c r="H2" s="6">
        <v>274</v>
      </c>
      <c r="I2" s="6">
        <v>68</v>
      </c>
      <c r="J2" s="6">
        <f>I2/H2</f>
        <v>0.24817518248175183</v>
      </c>
      <c r="K2" s="5">
        <v>112.72727272727272</v>
      </c>
      <c r="L2" s="7">
        <v>147.1429</v>
      </c>
      <c r="M2" s="8">
        <v>1.53932706</v>
      </c>
      <c r="N2" s="9"/>
      <c r="O2" s="5">
        <v>162318.61363636365</v>
      </c>
      <c r="P2" s="5">
        <v>87</v>
      </c>
      <c r="Q2" s="5">
        <f t="shared" ref="Q2:Q7" si="0">O2*P2</f>
        <v>14121719.386363637</v>
      </c>
      <c r="R2" s="5">
        <f>LOG10(Q2)</f>
        <v>7.1498875773496229</v>
      </c>
      <c r="S2" s="5">
        <v>0</v>
      </c>
      <c r="T2" s="5">
        <f>(S2*Q2)</f>
        <v>0</v>
      </c>
      <c r="U2" s="5">
        <v>0</v>
      </c>
      <c r="V2" s="5">
        <v>0.44462482068665182</v>
      </c>
      <c r="W2" s="5">
        <f>V2*Q2</f>
        <v>6278866.9499491472</v>
      </c>
      <c r="X2" s="5">
        <f>LOG10(W2)</f>
        <v>6.7978812803962834</v>
      </c>
    </row>
    <row r="3" spans="1:24" ht="15.75" x14ac:dyDescent="0.25">
      <c r="A3" t="s">
        <v>3</v>
      </c>
      <c r="B3" t="s">
        <v>35</v>
      </c>
      <c r="C3" t="s">
        <v>92</v>
      </c>
      <c r="D3" t="s">
        <v>85</v>
      </c>
      <c r="E3" t="s">
        <v>70</v>
      </c>
      <c r="F3" t="s">
        <v>33</v>
      </c>
      <c r="G3" t="s">
        <v>74</v>
      </c>
      <c r="H3" s="2">
        <v>557</v>
      </c>
      <c r="I3" s="2">
        <v>546</v>
      </c>
      <c r="J3" s="11">
        <f t="shared" ref="J3:J33" si="1">I3/H3</f>
        <v>0.98025134649910228</v>
      </c>
      <c r="K3">
        <v>102.08333333333334</v>
      </c>
      <c r="L3" s="4">
        <v>98.139529999999993</v>
      </c>
      <c r="M3" s="1">
        <v>2.6314234744043268</v>
      </c>
      <c r="N3" s="1"/>
      <c r="O3">
        <v>45782.466666666667</v>
      </c>
      <c r="P3">
        <v>61</v>
      </c>
      <c r="Q3">
        <f t="shared" si="0"/>
        <v>2792730.4666666668</v>
      </c>
      <c r="R3" s="10">
        <f t="shared" ref="R3:R33" si="2">LOG10(Q3)</f>
        <v>6.4460290228875801</v>
      </c>
      <c r="S3">
        <v>0.37269314003123571</v>
      </c>
      <c r="T3" s="10">
        <f t="shared" ref="T3:T33" si="3">(S3*Q3)</f>
        <v>1040831.4868828983</v>
      </c>
      <c r="U3" s="10">
        <f t="shared" ref="U3:U33" si="4">LOG10(T3)</f>
        <v>6.0173804218823665</v>
      </c>
      <c r="V3">
        <v>0.57920315529777588</v>
      </c>
      <c r="W3" s="10">
        <f t="shared" ref="W3:W33" si="5">V3*Q3</f>
        <v>1617558.2981895634</v>
      </c>
      <c r="X3" s="10">
        <f t="shared" ref="X3:X33" si="6">LOG10(W3)</f>
        <v>6.2088599419687291</v>
      </c>
    </row>
    <row r="4" spans="1:24" x14ac:dyDescent="0.25">
      <c r="A4" t="s">
        <v>4</v>
      </c>
      <c r="B4" t="s">
        <v>36</v>
      </c>
      <c r="C4" t="s">
        <v>92</v>
      </c>
      <c r="D4" t="s">
        <v>86</v>
      </c>
      <c r="E4" t="s">
        <v>70</v>
      </c>
      <c r="F4" t="s">
        <v>28</v>
      </c>
      <c r="G4" t="s">
        <v>75</v>
      </c>
      <c r="H4" s="2">
        <v>274</v>
      </c>
      <c r="I4" s="2">
        <v>746</v>
      </c>
      <c r="J4" s="11">
        <f t="shared" si="1"/>
        <v>2.7226277372262775</v>
      </c>
      <c r="K4">
        <v>108.33333333333333</v>
      </c>
      <c r="L4" s="4">
        <v>131.38890000000001</v>
      </c>
      <c r="M4" s="2">
        <v>3.1245335680647184</v>
      </c>
      <c r="N4" s="2"/>
      <c r="O4">
        <v>63569.204545454544</v>
      </c>
      <c r="P4">
        <v>89</v>
      </c>
      <c r="Q4">
        <f t="shared" si="0"/>
        <v>5657659.2045454541</v>
      </c>
      <c r="R4" s="10">
        <f t="shared" si="2"/>
        <v>6.7526367836930969</v>
      </c>
      <c r="S4">
        <v>0.24757687395297898</v>
      </c>
      <c r="T4" s="10">
        <f t="shared" si="3"/>
        <v>1400705.5797526613</v>
      </c>
      <c r="U4" s="10">
        <f t="shared" si="4"/>
        <v>6.1463468586790002</v>
      </c>
      <c r="V4">
        <v>0.6754977121785809</v>
      </c>
      <c r="W4" s="10">
        <f t="shared" si="5"/>
        <v>3821735.848956544</v>
      </c>
      <c r="X4" s="10">
        <f t="shared" si="6"/>
        <v>6.5822606661556602</v>
      </c>
    </row>
    <row r="5" spans="1:24" ht="15.75" x14ac:dyDescent="0.25">
      <c r="A5" t="s">
        <v>5</v>
      </c>
      <c r="B5" t="s">
        <v>36</v>
      </c>
      <c r="C5" t="s">
        <v>92</v>
      </c>
      <c r="D5" t="s">
        <v>87</v>
      </c>
      <c r="E5" t="s">
        <v>70</v>
      </c>
      <c r="F5" t="s">
        <v>29</v>
      </c>
      <c r="G5" t="s">
        <v>76</v>
      </c>
      <c r="H5" s="2">
        <v>24</v>
      </c>
      <c r="I5" s="2">
        <v>2</v>
      </c>
      <c r="J5" s="11">
        <f t="shared" si="1"/>
        <v>8.3333333333333329E-2</v>
      </c>
      <c r="K5">
        <v>100</v>
      </c>
      <c r="L5" s="4">
        <v>97.609560000000002</v>
      </c>
      <c r="M5" s="1">
        <v>2.0785293152543463</v>
      </c>
      <c r="N5" s="1"/>
      <c r="O5">
        <v>30791.76923076923</v>
      </c>
      <c r="P5">
        <v>31</v>
      </c>
      <c r="Q5">
        <f t="shared" si="0"/>
        <v>954544.84615384613</v>
      </c>
      <c r="R5" s="10">
        <f t="shared" si="2"/>
        <v>5.9797963371085485</v>
      </c>
      <c r="S5">
        <v>5.9414442892181583E-2</v>
      </c>
      <c r="T5" s="10">
        <f t="shared" si="3"/>
        <v>56713.750249833945</v>
      </c>
      <c r="U5" s="10">
        <f t="shared" si="4"/>
        <v>4.7536883663647744</v>
      </c>
      <c r="V5">
        <v>0.88161006162864575</v>
      </c>
      <c r="W5" s="10">
        <f t="shared" si="5"/>
        <v>841536.34064499848</v>
      </c>
      <c r="X5" s="10">
        <f t="shared" si="6"/>
        <v>5.925072875155351</v>
      </c>
    </row>
    <row r="6" spans="1:24" x14ac:dyDescent="0.25">
      <c r="A6" t="s">
        <v>6</v>
      </c>
      <c r="B6" t="s">
        <v>37</v>
      </c>
      <c r="C6" t="s">
        <v>92</v>
      </c>
      <c r="D6" t="s">
        <v>88</v>
      </c>
      <c r="E6" t="s">
        <v>70</v>
      </c>
      <c r="F6" t="s">
        <v>28</v>
      </c>
      <c r="G6" t="s">
        <v>75</v>
      </c>
      <c r="H6" s="2">
        <v>571</v>
      </c>
      <c r="I6" s="2">
        <v>543</v>
      </c>
      <c r="J6" s="11">
        <f t="shared" si="1"/>
        <v>0.95096322241681264</v>
      </c>
      <c r="K6">
        <v>110.16949152542372</v>
      </c>
      <c r="L6" s="4">
        <v>148.8827</v>
      </c>
      <c r="M6" s="2">
        <v>2.4731949092049379</v>
      </c>
      <c r="N6" s="2"/>
      <c r="O6">
        <v>69189.027777777781</v>
      </c>
      <c r="P6">
        <v>74</v>
      </c>
      <c r="Q6">
        <f t="shared" si="0"/>
        <v>5119988.055555556</v>
      </c>
      <c r="R6" s="10">
        <f t="shared" si="2"/>
        <v>6.7092689478093535</v>
      </c>
      <c r="S6">
        <v>0.20338877118702384</v>
      </c>
      <c r="T6" s="10">
        <f t="shared" si="3"/>
        <v>1041348.0791116841</v>
      </c>
      <c r="U6" s="10">
        <f t="shared" si="4"/>
        <v>6.0175959202597626</v>
      </c>
      <c r="V6">
        <v>0.68365429952970025</v>
      </c>
      <c r="W6" s="10">
        <f t="shared" si="5"/>
        <v>3500301.8477212656</v>
      </c>
      <c r="X6" s="10">
        <f t="shared" si="6"/>
        <v>6.5441054972494941</v>
      </c>
    </row>
    <row r="7" spans="1:24" ht="15.75" x14ac:dyDescent="0.25">
      <c r="A7" t="s">
        <v>7</v>
      </c>
      <c r="B7" t="s">
        <v>37</v>
      </c>
      <c r="C7" t="s">
        <v>92</v>
      </c>
      <c r="D7" t="s">
        <v>89</v>
      </c>
      <c r="E7" t="s">
        <v>70</v>
      </c>
      <c r="F7" t="s">
        <v>29</v>
      </c>
      <c r="G7" t="s">
        <v>76</v>
      </c>
      <c r="H7" s="2">
        <v>162</v>
      </c>
      <c r="I7" s="2">
        <v>0</v>
      </c>
      <c r="J7" s="11">
        <f t="shared" si="1"/>
        <v>0</v>
      </c>
      <c r="K7">
        <v>102.08333333333334</v>
      </c>
      <c r="L7" s="4">
        <v>93.181820000000002</v>
      </c>
      <c r="M7" s="1">
        <v>2.3331852080527624</v>
      </c>
      <c r="N7" s="1"/>
      <c r="O7">
        <v>37532.631578947367</v>
      </c>
      <c r="P7">
        <v>40</v>
      </c>
      <c r="Q7">
        <f t="shared" si="0"/>
        <v>1501305.2631578946</v>
      </c>
      <c r="R7" s="10">
        <f t="shared" si="2"/>
        <v>6.1764690071172348</v>
      </c>
      <c r="S7">
        <v>0.1279758425741023</v>
      </c>
      <c r="T7" s="10">
        <f t="shared" si="3"/>
        <v>192130.80601356595</v>
      </c>
      <c r="U7" s="10">
        <f t="shared" si="4"/>
        <v>5.2835970046798471</v>
      </c>
      <c r="V7">
        <v>0.77804639082387717</v>
      </c>
      <c r="W7" s="10">
        <f t="shared" si="5"/>
        <v>1168085.1415248909</v>
      </c>
      <c r="X7" s="10">
        <f t="shared" si="6"/>
        <v>6.0674744995801504</v>
      </c>
    </row>
    <row r="8" spans="1:24" ht="15.75" x14ac:dyDescent="0.25">
      <c r="A8" t="s">
        <v>57</v>
      </c>
      <c r="B8" t="s">
        <v>46</v>
      </c>
      <c r="C8" t="s">
        <v>53</v>
      </c>
      <c r="D8" t="s">
        <v>53</v>
      </c>
      <c r="E8" t="s">
        <v>71</v>
      </c>
      <c r="F8" t="s">
        <v>62</v>
      </c>
      <c r="G8" t="s">
        <v>77</v>
      </c>
      <c r="H8" s="2">
        <v>449</v>
      </c>
      <c r="I8" s="2">
        <v>120</v>
      </c>
      <c r="J8" s="11">
        <f t="shared" si="1"/>
        <v>0.267260579064588</v>
      </c>
      <c r="K8" t="s">
        <v>53</v>
      </c>
      <c r="L8" t="s">
        <v>53</v>
      </c>
      <c r="M8" s="1">
        <v>1.669967369908504</v>
      </c>
      <c r="N8" s="1"/>
      <c r="O8" t="s">
        <v>53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53</v>
      </c>
      <c r="V8" t="s">
        <v>53</v>
      </c>
      <c r="W8" t="s">
        <v>53</v>
      </c>
      <c r="X8" t="s">
        <v>53</v>
      </c>
    </row>
    <row r="9" spans="1:24" ht="15.75" x14ac:dyDescent="0.25">
      <c r="A9" t="s">
        <v>22</v>
      </c>
      <c r="B9" t="s">
        <v>46</v>
      </c>
      <c r="C9" t="s">
        <v>53</v>
      </c>
      <c r="D9" t="s">
        <v>53</v>
      </c>
      <c r="E9" t="s">
        <v>71</v>
      </c>
      <c r="F9" t="s">
        <v>30</v>
      </c>
      <c r="G9" t="s">
        <v>78</v>
      </c>
      <c r="H9" s="2">
        <v>600</v>
      </c>
      <c r="I9" s="2">
        <v>600</v>
      </c>
      <c r="J9" s="11">
        <f t="shared" si="1"/>
        <v>1</v>
      </c>
      <c r="K9" t="s">
        <v>53</v>
      </c>
      <c r="L9" t="s">
        <v>53</v>
      </c>
      <c r="M9" s="1">
        <v>2.8944600650390599</v>
      </c>
      <c r="N9" s="1"/>
      <c r="O9">
        <v>105617.05</v>
      </c>
      <c r="P9">
        <v>81</v>
      </c>
      <c r="Q9">
        <f>O9*P9</f>
        <v>8554981.0500000007</v>
      </c>
      <c r="R9" s="10">
        <f t="shared" si="2"/>
        <v>6.9322190518795095</v>
      </c>
      <c r="S9">
        <v>0.70937709964454521</v>
      </c>
      <c r="T9" s="10">
        <f t="shared" si="3"/>
        <v>6068707.6447630469</v>
      </c>
      <c r="U9" s="10">
        <f t="shared" si="4"/>
        <v>6.7830962161979294</v>
      </c>
      <c r="V9">
        <v>0.22743091030332827</v>
      </c>
      <c r="W9" s="10">
        <f t="shared" si="5"/>
        <v>1945667.1278292232</v>
      </c>
      <c r="X9" s="10">
        <f t="shared" si="6"/>
        <v>6.289068541527107</v>
      </c>
    </row>
    <row r="10" spans="1:24" ht="15.75" x14ac:dyDescent="0.25">
      <c r="A10" t="s">
        <v>58</v>
      </c>
      <c r="B10" t="s">
        <v>47</v>
      </c>
      <c r="C10" t="s">
        <v>53</v>
      </c>
      <c r="D10" t="s">
        <v>53</v>
      </c>
      <c r="E10" t="s">
        <v>71</v>
      </c>
      <c r="F10" t="s">
        <v>62</v>
      </c>
      <c r="G10" t="s">
        <v>77</v>
      </c>
      <c r="H10" s="2">
        <v>344</v>
      </c>
      <c r="I10" s="2">
        <v>120</v>
      </c>
      <c r="J10" s="11">
        <f t="shared" si="1"/>
        <v>0.34883720930232559</v>
      </c>
      <c r="K10" t="s">
        <v>53</v>
      </c>
      <c r="L10" t="s">
        <v>53</v>
      </c>
      <c r="M10" s="1" t="s">
        <v>53</v>
      </c>
      <c r="N10" s="1"/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53</v>
      </c>
      <c r="V10" t="s">
        <v>53</v>
      </c>
      <c r="W10" t="s">
        <v>53</v>
      </c>
      <c r="X10" t="s">
        <v>53</v>
      </c>
    </row>
    <row r="11" spans="1:24" x14ac:dyDescent="0.25">
      <c r="A11" t="s">
        <v>23</v>
      </c>
      <c r="B11" t="s">
        <v>47</v>
      </c>
      <c r="C11" t="s">
        <v>53</v>
      </c>
      <c r="D11" t="s">
        <v>53</v>
      </c>
      <c r="E11" t="s">
        <v>71</v>
      </c>
      <c r="F11" t="s">
        <v>30</v>
      </c>
      <c r="G11" t="s">
        <v>78</v>
      </c>
      <c r="H11" s="2">
        <v>490</v>
      </c>
      <c r="I11" s="2">
        <v>294</v>
      </c>
      <c r="J11" s="11">
        <f t="shared" si="1"/>
        <v>0.6</v>
      </c>
      <c r="K11" t="s">
        <v>53</v>
      </c>
      <c r="L11" t="s">
        <v>53</v>
      </c>
      <c r="M11" t="s">
        <v>53</v>
      </c>
      <c r="O11">
        <v>84679.293103448275</v>
      </c>
      <c r="P11">
        <v>119</v>
      </c>
      <c r="Q11">
        <f>O11*P11</f>
        <v>10076835.879310345</v>
      </c>
      <c r="R11" s="10">
        <f t="shared" si="2"/>
        <v>7.0033241852964343</v>
      </c>
      <c r="S11">
        <v>0.6234779064944328</v>
      </c>
      <c r="T11" s="10">
        <f t="shared" si="3"/>
        <v>6282684.5381204011</v>
      </c>
      <c r="U11" s="10">
        <f t="shared" si="4"/>
        <v>6.7981452537644733</v>
      </c>
      <c r="V11">
        <v>0.31496409636607697</v>
      </c>
      <c r="W11" s="10">
        <f t="shared" si="5"/>
        <v>3173841.5069562458</v>
      </c>
      <c r="X11" s="10">
        <f t="shared" si="6"/>
        <v>6.501585235470829</v>
      </c>
    </row>
    <row r="12" spans="1:24" ht="15.75" x14ac:dyDescent="0.25">
      <c r="A12" t="s">
        <v>59</v>
      </c>
      <c r="B12" t="s">
        <v>48</v>
      </c>
      <c r="C12" t="s">
        <v>53</v>
      </c>
      <c r="D12" t="s">
        <v>53</v>
      </c>
      <c r="E12" t="s">
        <v>71</v>
      </c>
      <c r="F12" t="s">
        <v>62</v>
      </c>
      <c r="G12" t="s">
        <v>77</v>
      </c>
      <c r="H12" s="2">
        <v>258</v>
      </c>
      <c r="I12" s="2">
        <v>71</v>
      </c>
      <c r="J12" s="11">
        <f t="shared" si="1"/>
        <v>0.27519379844961239</v>
      </c>
      <c r="K12" t="s">
        <v>53</v>
      </c>
      <c r="L12" t="s">
        <v>53</v>
      </c>
      <c r="M12" s="1">
        <v>1.5588285248170117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t="s">
        <v>53</v>
      </c>
      <c r="X12" t="s">
        <v>53</v>
      </c>
    </row>
    <row r="13" spans="1:24" ht="15.75" x14ac:dyDescent="0.25">
      <c r="A13" t="s">
        <v>24</v>
      </c>
      <c r="B13" t="s">
        <v>48</v>
      </c>
      <c r="C13" t="s">
        <v>53</v>
      </c>
      <c r="D13" t="s">
        <v>53</v>
      </c>
      <c r="E13" t="s">
        <v>71</v>
      </c>
      <c r="F13" t="s">
        <v>30</v>
      </c>
      <c r="G13" t="s">
        <v>78</v>
      </c>
      <c r="H13" s="2">
        <v>596</v>
      </c>
      <c r="I13" s="2">
        <v>601</v>
      </c>
      <c r="J13" s="11">
        <f t="shared" si="1"/>
        <v>1.0083892617449663</v>
      </c>
      <c r="K13" t="s">
        <v>53</v>
      </c>
      <c r="L13" t="s">
        <v>53</v>
      </c>
      <c r="M13" s="1">
        <v>2.7972467606932976</v>
      </c>
      <c r="N13" s="1"/>
      <c r="O13">
        <v>130529.39285714286</v>
      </c>
      <c r="P13">
        <v>58</v>
      </c>
      <c r="Q13">
        <f>O13*P13</f>
        <v>7570704.7857142854</v>
      </c>
      <c r="R13" s="10">
        <f t="shared" si="2"/>
        <v>6.879136311507855</v>
      </c>
      <c r="S13">
        <v>0.67587777091082946</v>
      </c>
      <c r="T13" s="10">
        <f t="shared" si="3"/>
        <v>5116871.0747925201</v>
      </c>
      <c r="U13" s="10">
        <f t="shared" si="4"/>
        <v>6.7090044745817394</v>
      </c>
      <c r="V13">
        <v>0.27733101632345847</v>
      </c>
      <c r="W13" s="10">
        <f t="shared" si="5"/>
        <v>2099591.2525070137</v>
      </c>
      <c r="X13" s="10">
        <f t="shared" si="6"/>
        <v>6.3221347547058153</v>
      </c>
    </row>
    <row r="14" spans="1:24" ht="15.75" x14ac:dyDescent="0.25">
      <c r="A14" t="s">
        <v>60</v>
      </c>
      <c r="B14" t="s">
        <v>49</v>
      </c>
      <c r="C14" t="s">
        <v>53</v>
      </c>
      <c r="D14" t="s">
        <v>53</v>
      </c>
      <c r="E14" t="s">
        <v>71</v>
      </c>
      <c r="F14" t="s">
        <v>62</v>
      </c>
      <c r="G14" t="s">
        <v>77</v>
      </c>
      <c r="H14" s="2">
        <v>158</v>
      </c>
      <c r="I14" s="2">
        <v>89</v>
      </c>
      <c r="J14" s="11">
        <f t="shared" si="1"/>
        <v>0.56329113924050633</v>
      </c>
      <c r="K14" t="s">
        <v>53</v>
      </c>
      <c r="L14" t="s">
        <v>53</v>
      </c>
      <c r="M14" s="1">
        <v>1.4404367661057738</v>
      </c>
      <c r="N14" s="1"/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  <c r="X14" t="s">
        <v>53</v>
      </c>
    </row>
    <row r="15" spans="1:24" ht="15.75" x14ac:dyDescent="0.25">
      <c r="A15" t="s">
        <v>25</v>
      </c>
      <c r="B15" t="s">
        <v>49</v>
      </c>
      <c r="C15" t="s">
        <v>53</v>
      </c>
      <c r="D15" t="s">
        <v>53</v>
      </c>
      <c r="E15" t="s">
        <v>71</v>
      </c>
      <c r="F15" t="s">
        <v>30</v>
      </c>
      <c r="G15" t="s">
        <v>78</v>
      </c>
      <c r="H15" s="2">
        <v>317</v>
      </c>
      <c r="I15" s="2">
        <v>323</v>
      </c>
      <c r="J15" s="11">
        <f t="shared" si="1"/>
        <v>1.0189274447949528</v>
      </c>
      <c r="K15" t="s">
        <v>53</v>
      </c>
      <c r="L15" t="s">
        <v>53</v>
      </c>
      <c r="M15">
        <v>3.1017745600690869</v>
      </c>
      <c r="N15" s="1"/>
      <c r="O15">
        <v>73653.444444444438</v>
      </c>
      <c r="P15">
        <v>92</v>
      </c>
      <c r="Q15">
        <f>O15*P15</f>
        <v>6776116.8888888881</v>
      </c>
      <c r="R15" s="10">
        <f t="shared" si="2"/>
        <v>6.8309808890230039</v>
      </c>
      <c r="S15">
        <v>0.67927268660216078</v>
      </c>
      <c r="T15" s="10">
        <f t="shared" si="3"/>
        <v>4602831.1238458306</v>
      </c>
      <c r="U15" s="10">
        <f t="shared" si="4"/>
        <v>6.6630250410840004</v>
      </c>
      <c r="V15">
        <v>0.27719615979608658</v>
      </c>
      <c r="W15" s="10">
        <f t="shared" si="5"/>
        <v>1878313.5799294054</v>
      </c>
      <c r="X15" s="10">
        <f t="shared" si="6"/>
        <v>6.2737680984010069</v>
      </c>
    </row>
    <row r="16" spans="1:24" ht="15.75" x14ac:dyDescent="0.25">
      <c r="A16" t="s">
        <v>61</v>
      </c>
      <c r="B16" t="s">
        <v>50</v>
      </c>
      <c r="C16" t="s">
        <v>53</v>
      </c>
      <c r="D16" t="s">
        <v>53</v>
      </c>
      <c r="E16" t="s">
        <v>71</v>
      </c>
      <c r="F16" t="s">
        <v>62</v>
      </c>
      <c r="G16" t="s">
        <v>77</v>
      </c>
      <c r="H16" s="2">
        <v>108</v>
      </c>
      <c r="I16" s="2">
        <v>61</v>
      </c>
      <c r="J16" s="11">
        <f t="shared" si="1"/>
        <v>0.56481481481481477</v>
      </c>
      <c r="K16" t="s">
        <v>53</v>
      </c>
      <c r="L16" t="s">
        <v>53</v>
      </c>
      <c r="M16">
        <v>1.2986347831244356</v>
      </c>
      <c r="N16" s="1"/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53</v>
      </c>
      <c r="V16" t="s">
        <v>53</v>
      </c>
      <c r="W16" t="s">
        <v>53</v>
      </c>
      <c r="X16" t="s">
        <v>53</v>
      </c>
    </row>
    <row r="17" spans="1:24" ht="15.75" x14ac:dyDescent="0.25">
      <c r="A17" t="s">
        <v>26</v>
      </c>
      <c r="B17" t="s">
        <v>50</v>
      </c>
      <c r="C17" t="s">
        <v>53</v>
      </c>
      <c r="D17" t="s">
        <v>53</v>
      </c>
      <c r="E17" t="s">
        <v>71</v>
      </c>
      <c r="F17" t="s">
        <v>30</v>
      </c>
      <c r="G17" t="s">
        <v>78</v>
      </c>
      <c r="H17" s="2">
        <v>507</v>
      </c>
      <c r="I17" s="2">
        <v>314</v>
      </c>
      <c r="J17" s="11">
        <f t="shared" si="1"/>
        <v>0.61932938856015785</v>
      </c>
      <c r="K17" t="s">
        <v>53</v>
      </c>
      <c r="L17" t="s">
        <v>53</v>
      </c>
      <c r="M17" s="1">
        <v>2.7742906356888972</v>
      </c>
      <c r="N17" s="1"/>
      <c r="O17">
        <v>128125.89189189189</v>
      </c>
      <c r="P17">
        <v>74</v>
      </c>
      <c r="Q17">
        <f>O17*P17</f>
        <v>9481316</v>
      </c>
      <c r="R17" s="10">
        <f t="shared" si="2"/>
        <v>6.9768686212908362</v>
      </c>
      <c r="S17">
        <v>0.60376788312760132</v>
      </c>
      <c r="T17" s="10">
        <f t="shared" si="3"/>
        <v>5724514.0905838562</v>
      </c>
      <c r="U17" s="10">
        <f t="shared" si="4"/>
        <v>6.7577386287002863</v>
      </c>
      <c r="V17">
        <v>0.34003058766586181</v>
      </c>
      <c r="W17" s="10">
        <f t="shared" si="5"/>
        <v>3223937.4513257383</v>
      </c>
      <c r="X17" s="10">
        <f t="shared" si="6"/>
        <v>6.5083866073242458</v>
      </c>
    </row>
    <row r="18" spans="1:24" ht="15.75" x14ac:dyDescent="0.25">
      <c r="A18" t="s">
        <v>8</v>
      </c>
      <c r="B18" t="s">
        <v>38</v>
      </c>
      <c r="C18" t="s">
        <v>92</v>
      </c>
      <c r="D18" t="s">
        <v>39</v>
      </c>
      <c r="E18" t="s">
        <v>70</v>
      </c>
      <c r="F18" t="s">
        <v>28</v>
      </c>
      <c r="G18" t="s">
        <v>75</v>
      </c>
      <c r="H18" s="2">
        <v>496</v>
      </c>
      <c r="I18" s="2">
        <v>264</v>
      </c>
      <c r="J18" s="11">
        <f t="shared" si="1"/>
        <v>0.532258064516129</v>
      </c>
      <c r="K18">
        <v>109.23076923076923</v>
      </c>
      <c r="L18" s="4">
        <v>133.39920000000001</v>
      </c>
      <c r="M18" s="1">
        <v>2.767756780981208</v>
      </c>
      <c r="N18" s="1"/>
      <c r="O18">
        <v>37532.631578947367</v>
      </c>
      <c r="P18">
        <v>96</v>
      </c>
      <c r="Q18">
        <f>O18*P18</f>
        <v>3603132.6315789474</v>
      </c>
      <c r="R18" s="10">
        <f t="shared" si="2"/>
        <v>6.5566802488288403</v>
      </c>
      <c r="S18">
        <v>0.16393405706926287</v>
      </c>
      <c r="T18" s="10">
        <f t="shared" si="3"/>
        <v>590676.15045338648</v>
      </c>
      <c r="U18" s="10">
        <f t="shared" si="4"/>
        <v>5.7713494358390021</v>
      </c>
      <c r="V18">
        <v>0.75732990722515481</v>
      </c>
      <c r="W18" s="10">
        <f t="shared" si="5"/>
        <v>2728760.1015936122</v>
      </c>
      <c r="X18" s="10">
        <f t="shared" si="6"/>
        <v>6.4359653564343713</v>
      </c>
    </row>
    <row r="19" spans="1:24" ht="15.75" x14ac:dyDescent="0.25">
      <c r="A19" t="s">
        <v>9</v>
      </c>
      <c r="B19" t="s">
        <v>38</v>
      </c>
      <c r="C19" t="s">
        <v>92</v>
      </c>
      <c r="D19" t="s">
        <v>40</v>
      </c>
      <c r="E19" t="s">
        <v>70</v>
      </c>
      <c r="F19" t="s">
        <v>29</v>
      </c>
      <c r="G19" t="s">
        <v>76</v>
      </c>
      <c r="H19" s="2">
        <v>0</v>
      </c>
      <c r="I19" s="2">
        <v>0</v>
      </c>
      <c r="J19" s="11">
        <v>0</v>
      </c>
      <c r="K19">
        <v>105.55555555555556</v>
      </c>
      <c r="L19" s="4">
        <v>113.63639999999999</v>
      </c>
      <c r="M19" s="1">
        <v>2.3869446243705745</v>
      </c>
      <c r="N19" s="1"/>
      <c r="O19">
        <v>60924.452380952382</v>
      </c>
      <c r="P19">
        <v>86</v>
      </c>
      <c r="Q19">
        <f>O19*P19</f>
        <v>5239502.9047619049</v>
      </c>
      <c r="R19" s="10">
        <f t="shared" si="2"/>
        <v>6.7192900854647215</v>
      </c>
      <c r="S19">
        <v>0.10667194421571763</v>
      </c>
      <c r="T19" s="10">
        <f t="shared" si="3"/>
        <v>558907.96157485235</v>
      </c>
      <c r="U19" s="10">
        <f t="shared" si="4"/>
        <v>5.7473402961311999</v>
      </c>
      <c r="V19">
        <v>0.72856188329412186</v>
      </c>
      <c r="W19" s="10">
        <f t="shared" si="5"/>
        <v>3817302.1038183556</v>
      </c>
      <c r="X19" s="10">
        <f t="shared" si="6"/>
        <v>6.5817565316623368</v>
      </c>
    </row>
    <row r="20" spans="1:24" ht="15.75" x14ac:dyDescent="0.25">
      <c r="A20" t="s">
        <v>56</v>
      </c>
      <c r="B20" t="s">
        <v>45</v>
      </c>
      <c r="C20" t="s">
        <v>53</v>
      </c>
      <c r="D20" t="s">
        <v>53</v>
      </c>
      <c r="E20" t="s">
        <v>71</v>
      </c>
      <c r="F20" t="s">
        <v>62</v>
      </c>
      <c r="G20" t="s">
        <v>77</v>
      </c>
      <c r="H20" s="2">
        <v>511</v>
      </c>
      <c r="I20" s="2">
        <v>541</v>
      </c>
      <c r="J20" s="11">
        <f t="shared" si="1"/>
        <v>1.0587084148727985</v>
      </c>
      <c r="K20" t="s">
        <v>53</v>
      </c>
      <c r="L20" t="s">
        <v>53</v>
      </c>
      <c r="M20">
        <v>1.6893088591236203</v>
      </c>
      <c r="N20" s="1"/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</row>
    <row r="21" spans="1:24" ht="15.75" x14ac:dyDescent="0.25">
      <c r="A21" t="s">
        <v>21</v>
      </c>
      <c r="B21" t="s">
        <v>45</v>
      </c>
      <c r="C21" t="s">
        <v>53</v>
      </c>
      <c r="D21" t="s">
        <v>53</v>
      </c>
      <c r="E21" t="s">
        <v>71</v>
      </c>
      <c r="F21" t="s">
        <v>30</v>
      </c>
      <c r="G21" t="s">
        <v>78</v>
      </c>
      <c r="H21" s="2">
        <v>574</v>
      </c>
      <c r="I21" s="2">
        <v>86</v>
      </c>
      <c r="J21" s="11">
        <f t="shared" si="1"/>
        <v>0.14982578397212543</v>
      </c>
      <c r="K21" t="s">
        <v>53</v>
      </c>
      <c r="L21" t="s">
        <v>53</v>
      </c>
      <c r="M21">
        <v>2.5814376192313899</v>
      </c>
      <c r="N21" s="1"/>
      <c r="O21">
        <v>51494.515151515152</v>
      </c>
      <c r="P21">
        <v>65</v>
      </c>
      <c r="Q21">
        <f t="shared" ref="Q21:Q27" si="7">O21*P21</f>
        <v>3347143.4848484849</v>
      </c>
      <c r="R21" s="10">
        <f t="shared" si="2"/>
        <v>6.5246743300280095</v>
      </c>
      <c r="S21">
        <v>0.69147187383040953</v>
      </c>
      <c r="T21" s="10">
        <f t="shared" si="3"/>
        <v>2314455.5774474288</v>
      </c>
      <c r="U21" s="10">
        <f t="shared" si="4"/>
        <v>6.3644488495584071</v>
      </c>
      <c r="V21">
        <v>0.24596055941149852</v>
      </c>
      <c r="W21" s="10">
        <f t="shared" si="5"/>
        <v>823265.28396388597</v>
      </c>
      <c r="X21" s="10">
        <f t="shared" si="6"/>
        <v>5.9155398021589978</v>
      </c>
    </row>
    <row r="22" spans="1:24" s="5" customFormat="1" ht="15.75" x14ac:dyDescent="0.25">
      <c r="A22" s="5" t="s">
        <v>10</v>
      </c>
      <c r="B22" s="5" t="s">
        <v>39</v>
      </c>
      <c r="C22" s="5" t="s">
        <v>92</v>
      </c>
      <c r="D22" s="5" t="s">
        <v>38</v>
      </c>
      <c r="E22" s="5" t="s">
        <v>70</v>
      </c>
      <c r="F22" s="5" t="s">
        <v>31</v>
      </c>
      <c r="G22" s="5" t="s">
        <v>73</v>
      </c>
      <c r="H22" s="6">
        <v>318</v>
      </c>
      <c r="I22" s="6">
        <v>74</v>
      </c>
      <c r="J22" s="6">
        <f t="shared" si="1"/>
        <v>0.23270440251572327</v>
      </c>
      <c r="K22" s="5">
        <v>101.35135135135134</v>
      </c>
      <c r="L22" s="7">
        <v>112.5926</v>
      </c>
      <c r="M22" s="8">
        <v>1.6935510855959135</v>
      </c>
      <c r="N22" s="9"/>
      <c r="O22" s="5">
        <v>156623.86363636365</v>
      </c>
      <c r="P22" s="5">
        <v>94</v>
      </c>
      <c r="Q22" s="5">
        <f t="shared" si="7"/>
        <v>14722643.181818184</v>
      </c>
      <c r="R22" s="5">
        <f t="shared" si="2"/>
        <v>7.1679857866474146</v>
      </c>
      <c r="S22" s="5">
        <v>0</v>
      </c>
      <c r="T22" s="5">
        <f t="shared" si="3"/>
        <v>0</v>
      </c>
      <c r="U22" s="5">
        <v>0</v>
      </c>
      <c r="V22" s="5">
        <v>0.45145901169439256</v>
      </c>
      <c r="W22" s="5">
        <f t="shared" si="5"/>
        <v>6646669.9403928239</v>
      </c>
      <c r="X22" s="5">
        <f t="shared" si="6"/>
        <v>6.8226041131618205</v>
      </c>
    </row>
    <row r="23" spans="1:24" ht="15.75" x14ac:dyDescent="0.25">
      <c r="A23" t="s">
        <v>11</v>
      </c>
      <c r="B23" t="s">
        <v>39</v>
      </c>
      <c r="C23" t="s">
        <v>92</v>
      </c>
      <c r="D23" t="s">
        <v>42</v>
      </c>
      <c r="E23" t="s">
        <v>70</v>
      </c>
      <c r="F23" t="s">
        <v>33</v>
      </c>
      <c r="G23" t="s">
        <v>74</v>
      </c>
      <c r="H23" s="2">
        <v>531</v>
      </c>
      <c r="I23" s="2">
        <v>539</v>
      </c>
      <c r="J23" s="11">
        <f t="shared" si="1"/>
        <v>1.0150659133709981</v>
      </c>
      <c r="K23">
        <v>101.75438596491226</v>
      </c>
      <c r="L23" s="4">
        <v>109.4395</v>
      </c>
      <c r="M23" s="3">
        <v>2.8424781827098919</v>
      </c>
      <c r="N23" s="1"/>
      <c r="O23">
        <v>62909.787234042553</v>
      </c>
      <c r="P23">
        <v>86</v>
      </c>
      <c r="Q23">
        <f t="shared" si="7"/>
        <v>5410241.7021276597</v>
      </c>
      <c r="R23" s="10">
        <f t="shared" si="2"/>
        <v>6.7332166676122087</v>
      </c>
      <c r="S23">
        <v>0.54083807836254028</v>
      </c>
      <c r="T23" s="10">
        <f t="shared" si="3"/>
        <v>2926064.7256556023</v>
      </c>
      <c r="U23" s="10">
        <f t="shared" si="4"/>
        <v>6.4662839286533256</v>
      </c>
      <c r="V23">
        <v>0.41048175825290062</v>
      </c>
      <c r="W23" s="10">
        <f t="shared" si="5"/>
        <v>2220805.5264625275</v>
      </c>
      <c r="X23" s="10">
        <f t="shared" si="6"/>
        <v>6.3465105295155722</v>
      </c>
    </row>
    <row r="24" spans="1:24" ht="15.75" x14ac:dyDescent="0.25">
      <c r="A24" t="s">
        <v>12</v>
      </c>
      <c r="B24" t="s">
        <v>40</v>
      </c>
      <c r="C24" t="s">
        <v>92</v>
      </c>
      <c r="D24" t="s">
        <v>37</v>
      </c>
      <c r="E24" t="s">
        <v>70</v>
      </c>
      <c r="F24" t="s">
        <v>28</v>
      </c>
      <c r="G24" t="s">
        <v>75</v>
      </c>
      <c r="H24" s="2">
        <v>573</v>
      </c>
      <c r="I24" s="2">
        <v>344</v>
      </c>
      <c r="J24" s="11">
        <f t="shared" si="1"/>
        <v>0.6003490401396161</v>
      </c>
      <c r="K24">
        <v>106.66666666666667</v>
      </c>
      <c r="L24" s="4">
        <v>127.1523</v>
      </c>
      <c r="M24" s="1">
        <v>3.1480440051622276</v>
      </c>
      <c r="N24" s="1"/>
      <c r="O24">
        <v>88131.477272727279</v>
      </c>
      <c r="P24">
        <v>90</v>
      </c>
      <c r="Q24">
        <f t="shared" si="7"/>
        <v>7931832.9545454551</v>
      </c>
      <c r="R24" s="10">
        <f t="shared" si="2"/>
        <v>6.8993735593301571</v>
      </c>
      <c r="S24">
        <v>0.12582524547228782</v>
      </c>
      <c r="T24" s="10">
        <f t="shared" si="3"/>
        <v>998024.82855086389</v>
      </c>
      <c r="U24" s="10">
        <f t="shared" si="4"/>
        <v>5.9991413456646319</v>
      </c>
      <c r="V24">
        <v>0.75373302172903855</v>
      </c>
      <c r="W24" s="10">
        <f t="shared" si="5"/>
        <v>5978484.4206795134</v>
      </c>
      <c r="X24" s="10">
        <f t="shared" si="6"/>
        <v>6.7765911018548994</v>
      </c>
    </row>
    <row r="25" spans="1:24" ht="15.75" x14ac:dyDescent="0.25">
      <c r="A25" t="s">
        <v>13</v>
      </c>
      <c r="B25" t="s">
        <v>40</v>
      </c>
      <c r="C25" t="s">
        <v>92</v>
      </c>
      <c r="D25" t="s">
        <v>35</v>
      </c>
      <c r="E25" t="s">
        <v>70</v>
      </c>
      <c r="F25" t="s">
        <v>29</v>
      </c>
      <c r="G25" t="s">
        <v>76</v>
      </c>
      <c r="H25" s="2">
        <v>508</v>
      </c>
      <c r="I25" s="2">
        <v>539</v>
      </c>
      <c r="J25" s="11">
        <f t="shared" si="1"/>
        <v>1.061023622047244</v>
      </c>
      <c r="K25">
        <v>102</v>
      </c>
      <c r="L25" s="4">
        <v>93.971630000000005</v>
      </c>
      <c r="M25" s="1">
        <v>2.5023041890551116</v>
      </c>
      <c r="N25" s="1"/>
      <c r="O25">
        <v>50784.307692307695</v>
      </c>
      <c r="P25">
        <v>79</v>
      </c>
      <c r="Q25">
        <f t="shared" si="7"/>
        <v>4011960.307692308</v>
      </c>
      <c r="R25" s="10">
        <f t="shared" si="2"/>
        <v>6.6033566276795179</v>
      </c>
      <c r="S25">
        <v>0.1368921081644244</v>
      </c>
      <c r="T25" s="10">
        <f t="shared" si="3"/>
        <v>549205.70439199288</v>
      </c>
      <c r="U25" s="10">
        <f t="shared" si="4"/>
        <v>5.7397350394407178</v>
      </c>
      <c r="V25">
        <v>0.75858232501518019</v>
      </c>
      <c r="W25" s="10">
        <f t="shared" si="5"/>
        <v>3043402.1780778486</v>
      </c>
      <c r="X25" s="10">
        <f t="shared" si="6"/>
        <v>6.4833593470932165</v>
      </c>
    </row>
    <row r="26" spans="1:24" ht="15.75" x14ac:dyDescent="0.25">
      <c r="A26" t="s">
        <v>19</v>
      </c>
      <c r="B26" t="s">
        <v>44</v>
      </c>
      <c r="C26" t="s">
        <v>93</v>
      </c>
      <c r="D26" t="s">
        <v>44</v>
      </c>
      <c r="E26" t="s">
        <v>70</v>
      </c>
      <c r="F26" t="s">
        <v>28</v>
      </c>
      <c r="G26" t="s">
        <v>75</v>
      </c>
      <c r="H26" s="2">
        <v>381</v>
      </c>
      <c r="I26" s="2">
        <v>101</v>
      </c>
      <c r="J26" s="11">
        <f t="shared" si="1"/>
        <v>0.26509186351706038</v>
      </c>
      <c r="K26">
        <v>109.09090909090908</v>
      </c>
      <c r="L26" s="4">
        <v>131.81819999999999</v>
      </c>
      <c r="M26" s="1">
        <v>2.619948549257999</v>
      </c>
      <c r="N26" s="1"/>
      <c r="O26">
        <v>54532.620689655174</v>
      </c>
      <c r="P26">
        <v>61</v>
      </c>
      <c r="Q26">
        <f t="shared" si="7"/>
        <v>3326489.8620689656</v>
      </c>
      <c r="R26" s="10">
        <f t="shared" si="2"/>
        <v>6.5219862042124861</v>
      </c>
      <c r="S26">
        <v>0.35286940743601902</v>
      </c>
      <c r="T26" s="10">
        <f t="shared" si="3"/>
        <v>1173816.5064702006</v>
      </c>
      <c r="U26" s="10">
        <f t="shared" si="4"/>
        <v>6.0696002123666153</v>
      </c>
      <c r="V26">
        <v>0.61482562233325599</v>
      </c>
      <c r="W26" s="10">
        <f t="shared" si="5"/>
        <v>2045211.1996318186</v>
      </c>
      <c r="X26" s="10">
        <f t="shared" si="6"/>
        <v>6.3107381622693346</v>
      </c>
    </row>
    <row r="27" spans="1:24" ht="15.75" x14ac:dyDescent="0.25">
      <c r="A27" t="s">
        <v>20</v>
      </c>
      <c r="B27" t="s">
        <v>44</v>
      </c>
      <c r="C27" t="s">
        <v>93</v>
      </c>
      <c r="D27" t="s">
        <v>44</v>
      </c>
      <c r="E27" t="s">
        <v>70</v>
      </c>
      <c r="F27" t="s">
        <v>29</v>
      </c>
      <c r="G27" t="s">
        <v>76</v>
      </c>
      <c r="H27" s="2">
        <v>0</v>
      </c>
      <c r="I27" s="2">
        <v>0</v>
      </c>
      <c r="J27" s="11">
        <v>0</v>
      </c>
      <c r="K27">
        <v>100</v>
      </c>
      <c r="L27" s="4">
        <v>99.28058</v>
      </c>
      <c r="M27" s="1">
        <v>2.5090949438113794</v>
      </c>
      <c r="N27" s="1"/>
      <c r="O27">
        <v>23308.625</v>
      </c>
      <c r="P27">
        <v>64</v>
      </c>
      <c r="Q27">
        <f t="shared" si="7"/>
        <v>1491752</v>
      </c>
      <c r="R27" s="10">
        <f t="shared" si="2"/>
        <v>6.1736966287774937</v>
      </c>
      <c r="S27">
        <v>0.1460637709096112</v>
      </c>
      <c r="T27" s="10">
        <f t="shared" si="3"/>
        <v>217890.92238195433</v>
      </c>
      <c r="U27" s="10">
        <f t="shared" si="4"/>
        <v>5.3382391373525113</v>
      </c>
      <c r="V27">
        <v>0.75586451450771674</v>
      </c>
      <c r="W27" s="10">
        <f t="shared" si="5"/>
        <v>1127562.4012459156</v>
      </c>
      <c r="X27" s="10">
        <f t="shared" si="6"/>
        <v>6.0521405858199371</v>
      </c>
    </row>
    <row r="28" spans="1:24" ht="15.75" x14ac:dyDescent="0.25">
      <c r="A28" t="s">
        <v>54</v>
      </c>
      <c r="B28" t="s">
        <v>41</v>
      </c>
      <c r="C28" t="s">
        <v>92</v>
      </c>
      <c r="D28" t="s">
        <v>90</v>
      </c>
      <c r="E28" t="s">
        <v>70</v>
      </c>
      <c r="F28" t="s">
        <v>55</v>
      </c>
      <c r="G28" t="s">
        <v>79</v>
      </c>
      <c r="H28" s="2">
        <v>45</v>
      </c>
      <c r="I28" s="2">
        <v>24</v>
      </c>
      <c r="J28" s="11">
        <f t="shared" si="1"/>
        <v>0.53333333333333333</v>
      </c>
      <c r="K28">
        <v>117.24137931034481</v>
      </c>
      <c r="L28" s="4">
        <v>179.78720000000001</v>
      </c>
      <c r="M28" s="1">
        <v>2.0773315611289904</v>
      </c>
      <c r="N28" s="1"/>
      <c r="O28" t="s">
        <v>53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t="s">
        <v>53</v>
      </c>
    </row>
    <row r="29" spans="1:24" ht="15.75" x14ac:dyDescent="0.25">
      <c r="A29" t="s">
        <v>14</v>
      </c>
      <c r="B29" t="s">
        <v>41</v>
      </c>
      <c r="C29" t="s">
        <v>92</v>
      </c>
      <c r="D29" t="s">
        <v>91</v>
      </c>
      <c r="E29" t="s">
        <v>70</v>
      </c>
      <c r="F29" t="s">
        <v>32</v>
      </c>
      <c r="G29" t="s">
        <v>80</v>
      </c>
      <c r="H29" s="2">
        <v>480</v>
      </c>
      <c r="I29" s="2">
        <v>266</v>
      </c>
      <c r="J29" s="11">
        <f t="shared" si="1"/>
        <v>0.5541666666666667</v>
      </c>
      <c r="K29">
        <v>103.92156862745099</v>
      </c>
      <c r="L29" s="4">
        <v>105.92885375494072</v>
      </c>
      <c r="M29" s="1">
        <v>2.8049908234762881</v>
      </c>
      <c r="N29" s="1"/>
      <c r="O29">
        <v>89522.113636363632</v>
      </c>
      <c r="P29">
        <v>82</v>
      </c>
      <c r="Q29">
        <f>O29*P29</f>
        <v>7340813.3181818174</v>
      </c>
      <c r="R29" s="10">
        <f t="shared" si="2"/>
        <v>6.8657441798112151</v>
      </c>
      <c r="S29">
        <v>0.56993129905820983</v>
      </c>
      <c r="T29" s="10">
        <f t="shared" si="3"/>
        <v>4183759.2705751709</v>
      </c>
      <c r="U29" s="10">
        <f t="shared" si="4"/>
        <v>6.6215666876975172</v>
      </c>
      <c r="V29">
        <v>0.3779629359469191</v>
      </c>
      <c r="W29" s="10">
        <f t="shared" si="5"/>
        <v>2774555.3539782451</v>
      </c>
      <c r="X29" s="10">
        <f t="shared" si="6"/>
        <v>6.4431933936618071</v>
      </c>
    </row>
    <row r="30" spans="1:24" ht="15.75" x14ac:dyDescent="0.25">
      <c r="A30" t="s">
        <v>15</v>
      </c>
      <c r="B30" t="s">
        <v>42</v>
      </c>
      <c r="C30" t="s">
        <v>92</v>
      </c>
      <c r="D30" t="s">
        <v>41</v>
      </c>
      <c r="E30" t="s">
        <v>70</v>
      </c>
      <c r="F30" t="s">
        <v>28</v>
      </c>
      <c r="G30" t="s">
        <v>75</v>
      </c>
      <c r="H30" s="2">
        <v>468</v>
      </c>
      <c r="I30" s="2">
        <v>565</v>
      </c>
      <c r="J30" s="11">
        <f t="shared" si="1"/>
        <v>1.2072649572649572</v>
      </c>
      <c r="K30">
        <v>107.01754385964912</v>
      </c>
      <c r="L30" s="4">
        <v>118.5864</v>
      </c>
      <c r="M30" s="1">
        <v>3.0309800184242359</v>
      </c>
      <c r="N30" s="1"/>
      <c r="O30">
        <v>68515.05</v>
      </c>
      <c r="P30">
        <v>81</v>
      </c>
      <c r="Q30">
        <f>O30*P30</f>
        <v>5549719.0499999998</v>
      </c>
      <c r="R30" s="10">
        <f t="shared" si="2"/>
        <v>6.7442709978752715</v>
      </c>
      <c r="S30">
        <v>0.43455928403927446</v>
      </c>
      <c r="T30" s="10">
        <f t="shared" si="3"/>
        <v>2411681.9369871225</v>
      </c>
      <c r="U30" s="10">
        <f t="shared" si="4"/>
        <v>6.3823200306158006</v>
      </c>
      <c r="V30">
        <v>0.51723610733643088</v>
      </c>
      <c r="W30" s="10">
        <f t="shared" si="5"/>
        <v>2870515.078232835</v>
      </c>
      <c r="X30" s="10">
        <f t="shared" si="6"/>
        <v>6.4579598324703573</v>
      </c>
    </row>
    <row r="31" spans="1:24" ht="15.75" x14ac:dyDescent="0.25">
      <c r="A31" t="s">
        <v>16</v>
      </c>
      <c r="B31" t="s">
        <v>42</v>
      </c>
      <c r="C31" t="s">
        <v>92</v>
      </c>
      <c r="D31" t="s">
        <v>36</v>
      </c>
      <c r="E31" t="s">
        <v>70</v>
      </c>
      <c r="F31" t="s">
        <v>29</v>
      </c>
      <c r="G31" t="s">
        <v>76</v>
      </c>
      <c r="H31" s="2">
        <v>274</v>
      </c>
      <c r="I31" s="2">
        <v>0</v>
      </c>
      <c r="J31" s="11">
        <f t="shared" si="1"/>
        <v>0</v>
      </c>
      <c r="K31">
        <v>100</v>
      </c>
      <c r="L31" s="4">
        <v>98.818899999999999</v>
      </c>
      <c r="M31" s="3">
        <v>2.8089735266532672</v>
      </c>
      <c r="N31" s="1"/>
      <c r="O31">
        <v>28706.44</v>
      </c>
      <c r="P31">
        <v>50</v>
      </c>
      <c r="Q31">
        <f>O31*P31</f>
        <v>1435322</v>
      </c>
      <c r="R31" s="10">
        <f t="shared" si="2"/>
        <v>6.1569493415827896</v>
      </c>
      <c r="S31">
        <v>9.6317372452167621E-2</v>
      </c>
      <c r="T31" s="10">
        <f t="shared" si="3"/>
        <v>138246.44366279015</v>
      </c>
      <c r="U31" s="10">
        <f t="shared" si="4"/>
        <v>5.1406539680599792</v>
      </c>
      <c r="V31">
        <v>0.82418173681734175</v>
      </c>
      <c r="W31" s="10">
        <f t="shared" si="5"/>
        <v>1182966.1788521407</v>
      </c>
      <c r="X31" s="10">
        <f t="shared" si="6"/>
        <v>6.072972328273023</v>
      </c>
    </row>
    <row r="32" spans="1:24" ht="15.75" x14ac:dyDescent="0.25">
      <c r="A32" t="s">
        <v>17</v>
      </c>
      <c r="B32" t="s">
        <v>43</v>
      </c>
      <c r="C32" t="s">
        <v>93</v>
      </c>
      <c r="D32" t="s">
        <v>43</v>
      </c>
      <c r="E32" t="s">
        <v>70</v>
      </c>
      <c r="F32" t="s">
        <v>28</v>
      </c>
      <c r="G32" t="s">
        <v>75</v>
      </c>
      <c r="H32" s="2">
        <v>582</v>
      </c>
      <c r="I32" s="2">
        <v>125</v>
      </c>
      <c r="J32" s="11">
        <f t="shared" si="1"/>
        <v>0.21477663230240548</v>
      </c>
      <c r="K32">
        <v>101.2820512820513</v>
      </c>
      <c r="L32" s="4">
        <v>101.3189</v>
      </c>
      <c r="M32" s="3">
        <v>2.18135759202845</v>
      </c>
      <c r="N32" s="1"/>
      <c r="O32">
        <v>101500.67441860466</v>
      </c>
      <c r="P32">
        <v>87</v>
      </c>
      <c r="Q32">
        <f>O32*P32</f>
        <v>8830558.6744186059</v>
      </c>
      <c r="R32" s="10">
        <f t="shared" si="2"/>
        <v>6.9459881805358838</v>
      </c>
      <c r="S32">
        <v>0.16379850795876322</v>
      </c>
      <c r="T32" s="10">
        <f t="shared" si="3"/>
        <v>1446432.3353120815</v>
      </c>
      <c r="U32" s="10">
        <f t="shared" si="4"/>
        <v>6.1602981219882009</v>
      </c>
      <c r="V32">
        <v>0.73849105644906288</v>
      </c>
      <c r="W32" s="10">
        <f t="shared" si="5"/>
        <v>6521288.6045068325</v>
      </c>
      <c r="X32" s="10">
        <f t="shared" si="6"/>
        <v>6.8143334206600334</v>
      </c>
    </row>
    <row r="33" spans="1:24" ht="15.75" x14ac:dyDescent="0.25">
      <c r="A33" t="s">
        <v>18</v>
      </c>
      <c r="B33" t="s">
        <v>43</v>
      </c>
      <c r="C33" t="s">
        <v>93</v>
      </c>
      <c r="D33" t="s">
        <v>43</v>
      </c>
      <c r="E33" t="s">
        <v>70</v>
      </c>
      <c r="F33" t="s">
        <v>29</v>
      </c>
      <c r="G33" t="s">
        <v>76</v>
      </c>
      <c r="H33" s="2">
        <v>590</v>
      </c>
      <c r="I33" s="2">
        <v>152</v>
      </c>
      <c r="J33" s="11">
        <f t="shared" si="1"/>
        <v>0.25762711864406779</v>
      </c>
      <c r="K33">
        <v>103.7037037037037</v>
      </c>
      <c r="L33" s="4">
        <v>102.8777</v>
      </c>
      <c r="M33" s="1">
        <v>2.8791761907363385</v>
      </c>
      <c r="N33" s="1"/>
      <c r="O33">
        <v>57581</v>
      </c>
      <c r="P33">
        <v>46</v>
      </c>
      <c r="Q33">
        <f>O33*P33</f>
        <v>2648726</v>
      </c>
      <c r="R33" s="10">
        <f t="shared" si="2"/>
        <v>6.4230370346118058</v>
      </c>
      <c r="S33">
        <v>0.46686103545362972</v>
      </c>
      <c r="T33" s="10">
        <f t="shared" si="3"/>
        <v>1236586.9629929508</v>
      </c>
      <c r="U33" s="10">
        <f t="shared" si="4"/>
        <v>6.0922246635359212</v>
      </c>
      <c r="V33">
        <v>0.48561341122818136</v>
      </c>
      <c r="W33" s="10">
        <f t="shared" si="5"/>
        <v>1286256.868268776</v>
      </c>
      <c r="X33" s="10">
        <f t="shared" si="6"/>
        <v>6.1093277067934366</v>
      </c>
    </row>
  </sheetData>
  <sortState xmlns:xlrd2="http://schemas.microsoft.com/office/spreadsheetml/2017/richdata2" ref="A2:Q33">
    <sortCondition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Graham, Gabriel Jeffrey</cp:lastModifiedBy>
  <dcterms:created xsi:type="dcterms:W3CDTF">2023-07-23T19:21:20Z</dcterms:created>
  <dcterms:modified xsi:type="dcterms:W3CDTF">2023-11-16T03:23:28Z</dcterms:modified>
</cp:coreProperties>
</file>