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mc:AlternateContent xmlns:mc="http://schemas.openxmlformats.org/markup-compatibility/2006">
    <mc:Choice Requires="x15">
      <x15ac:absPath xmlns:x15ac="http://schemas.microsoft.com/office/spreadsheetml/2010/11/ac" url="/Users/giadairene/Documents/CareerFoundry Data Analytics/Data Analytics Immersion/Achievement 4/Instacart Basket Analysis/05 Sent to client/"/>
    </mc:Choice>
  </mc:AlternateContent>
  <xr:revisionPtr revIDLastSave="0" documentId="13_ncr:1_{695F54C9-4E66-1E4F-94C1-C54D3CBF4AB7}" xr6:coauthVersionLast="47" xr6:coauthVersionMax="47" xr10:uidLastSave="{00000000-0000-0000-0000-000000000000}"/>
  <bookViews>
    <workbookView xWindow="0" yWindow="500" windowWidth="25600" windowHeight="13960"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8. Data citation" sheetId="14" r:id="rId8"/>
  </sheet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28" i="7" l="1"/>
  <c r="D327" i="7"/>
  <c r="D326" i="7"/>
  <c r="D312" i="7"/>
  <c r="D311" i="7"/>
  <c r="D307" i="7"/>
  <c r="D306" i="7"/>
  <c r="D305" i="7"/>
  <c r="AA132" i="7"/>
  <c r="AB130" i="7" s="1"/>
  <c r="E69" i="7"/>
  <c r="G67" i="7" s="1"/>
  <c r="AB129" i="7" l="1"/>
  <c r="AB132" i="7"/>
  <c r="AB131" i="7"/>
  <c r="G66" i="7"/>
  <c r="G68" i="7"/>
</calcChain>
</file>

<file path=xl/sharedStrings.xml><?xml version="1.0" encoding="utf-8"?>
<sst xmlns="http://schemas.openxmlformats.org/spreadsheetml/2006/main" count="226" uniqueCount="185">
  <si>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</si>
  <si>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</si>
  <si>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</si>
  <si>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</si>
  <si>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</si>
  <si>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</si>
  <si>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</si>
  <si>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</si>
  <si>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</si>
  <si>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</si>
  <si>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</si>
  <si>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</si>
  <si>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customers</t>
  </si>
  <si>
    <t xml:space="preserve">Column/s it was derived from </t>
  </si>
  <si>
    <t>Population Flow</t>
  </si>
  <si>
    <t>Consistency checks</t>
  </si>
  <si>
    <t>Wrangling steps</t>
  </si>
  <si>
    <t>Column derivations</t>
  </si>
  <si>
    <t>Title page</t>
  </si>
  <si>
    <t>Visualizations</t>
  </si>
  <si>
    <t xml:space="preserve">Key Question 1 </t>
  </si>
  <si>
    <t xml:space="preserve">Key Question 2 </t>
  </si>
  <si>
    <t>Key Question 3</t>
  </si>
  <si>
    <t>Key Question 4</t>
  </si>
  <si>
    <t>Key Question 5</t>
  </si>
  <si>
    <t>Key Question 6</t>
  </si>
  <si>
    <t>Key Question 7</t>
  </si>
  <si>
    <t>Question</t>
  </si>
  <si>
    <t>Answer</t>
  </si>
  <si>
    <t>Conditions</t>
  </si>
  <si>
    <t>Recommendations</t>
  </si>
  <si>
    <t>No need for this analysis´s purpose</t>
  </si>
  <si>
    <t>Easier to understand</t>
  </si>
  <si>
    <t>Avoid treating as integer during analysis</t>
  </si>
  <si>
    <t>df_ords['order_id'] changed to string</t>
  </si>
  <si>
    <t>df_ords['user_id'] changed to string</t>
  </si>
  <si>
    <t>df_ords['eval_set']</t>
  </si>
  <si>
    <t>df_ords['orders_dow'] --&gt; df_ords['orders_day_of_week']</t>
  </si>
  <si>
    <t>No duplicates found.</t>
  </si>
  <si>
    <t>5 duplicated rows found. Moved all the non-duplicated values to df_prods_clean_no_dups dataframe.</t>
  </si>
  <si>
    <t>Moved all non-missing observations to "df_prods_clean" dataframe.</t>
  </si>
  <si>
    <t>206,209 missing values in the 'days_since_prior_order' column. Same frequency as order_number=1.</t>
  </si>
  <si>
    <t>Missing values reveal important information about customers who just made their first order, therefore they should not be dropped.                              Created a new column 'first_order' in df_ords to flag the new orders (True or False).</t>
  </si>
  <si>
    <t>orders_products_combined.pkl</t>
  </si>
  <si>
    <t>_merge</t>
  </si>
  <si>
    <t>Flag column</t>
  </si>
  <si>
    <t>ords_prods_merge.pkl</t>
  </si>
  <si>
    <t>Busiest days</t>
  </si>
  <si>
    <t>busiest_day</t>
  </si>
  <si>
    <t>busiest_period_of_day</t>
  </si>
  <si>
    <t>df_merged_large = df_ords.merge(df_ords_prior, on = 'order_id', indicator = True)</t>
  </si>
  <si>
    <t>df_ords_prods_merge = df_prods.merge(df_ords_prods_combined, on = 'product_id', indicator = True)</t>
  </si>
  <si>
    <t>order_hour_of_day</t>
  </si>
  <si>
    <t xml:space="preserve"> result_time' list created with the followig conditions, based on the descriptive statistics of 'order_hour_of_day' column:
values between 8 and 16 are considered 'Most orders'
values between 1 to 7 considered 'Fewest orders'
the rest of the values are considered 'Average orders'</t>
  </si>
  <si>
    <t>The two busiest days of the week (Sat and Sun) as opposed to the two least busy days (Tue and Wed).</t>
  </si>
  <si>
    <t>price_range_loc</t>
  </si>
  <si>
    <t>prices</t>
  </si>
  <si>
    <t>max_order</t>
  </si>
  <si>
    <t>loyalty_flag</t>
  </si>
  <si>
    <t>average_product_price</t>
  </si>
  <si>
    <t>spending_flag</t>
  </si>
  <si>
    <t>median_days_between_orders</t>
  </si>
  <si>
    <t>frequency_flag</t>
  </si>
  <si>
    <t>newly created to generate maximum number of orders for each user</t>
  </si>
  <si>
    <t>ords_prods_merge['max_order'] = ords_prods_merge.groupby(['user_id'])['order_number'].transform('max')</t>
  </si>
  <si>
    <t>Products are classified into high-, middle- and low-range according to price as follows: high-range &gt; 15$; middle-range between 5$ and 15$; low-range &lt; 5$</t>
  </si>
  <si>
    <t>newly created to generate average price across all products purchased by each user</t>
  </si>
  <si>
    <t>ords_prods_merge['average_product_price'] = ords_prods_merge.groupby(['user_id'])['prices'].transform('mean')</t>
  </si>
  <si>
    <t>Loyalty flag assigns a loyalty label to a user_id based on its corresponding max_order value: ords_prods_merge.loc[ords_prods_merge['max_order'] &gt; 40, 'loyalty_flag'] = 'Loyal customer'; ords_prods_merge.loc[(ords_prods_merge['max_order'] &lt;= 40) &amp; (ords_prods_merge['max_order'] &gt; 10), 'loyalty_flag'] = 'Regular customer';                                                 ords_prods_merge.loc[ords_prods_merge['max_order'] &lt;= 10, 'loyalty_flag'] = 'New customer'</t>
  </si>
  <si>
    <t>newly created to generate median number of days between orders for each user</t>
  </si>
  <si>
    <t>Spending flag assigns a spending behaviour label to a user_id based on ist corresponding average_product_price value: ords_prods_merge.loc[ords_prods_merge['average_product_price'] &gt;= 10, 'spending_flag'] = 'High spender'; ords_prods_merge.loc[ords_prods_merge['average_product_price'] &lt; 10, 'spending_flag'] = 'Low spender'</t>
  </si>
  <si>
    <t>ords_prods_merge['median_days_between_orders'] = ords_prods_merge.groupby(['user_id'])['days_since_prior_order'].transform('median')</t>
  </si>
  <si>
    <t>df_customer[First Name] --&gt; df_customer['first_name']</t>
  </si>
  <si>
    <t>df_customer[Surnam] --&gt; df_customer['last_name']</t>
  </si>
  <si>
    <t>df_customer[Gender] --&gt; df_customer['gender']</t>
  </si>
  <si>
    <t>df_customer[STATE] --&gt; df_customer['state']</t>
  </si>
  <si>
    <t>df_customer[Age] --&gt; df_customer['age']</t>
  </si>
  <si>
    <t>df_customer[n_dependants] --&gt; df_customer['no_of_dependants']</t>
  </si>
  <si>
    <t>df_customer[fam_status] --&gt; df_customer['family_status']</t>
  </si>
  <si>
    <t>df_customer['user_id'] changed to string</t>
  </si>
  <si>
    <t>ords_prods_merge</t>
  </si>
  <si>
    <t>16 missing values in the 'product_names' column.</t>
  </si>
  <si>
    <t>5,127 missing values in the 'prices' column (5,127 rows with outliers observations - prices greater than 100$ - turned into NaNs).</t>
  </si>
  <si>
    <t>11,259 missing values in the 'first_name' column.</t>
  </si>
  <si>
    <t>No action required, since the missing values will not affect the analysis.</t>
  </si>
  <si>
    <t>No further action required.</t>
  </si>
  <si>
    <t>https://www.kaggle.com/datasets/psparks/instacart-market-basket-analysis</t>
  </si>
  <si>
    <t>Data citation</t>
  </si>
  <si>
    <t>Project brief link</t>
  </si>
  <si>
    <t>NOTE: The customer data, as wells as the "prices" column in the products data set, were both fabricated for learning purposes.</t>
  </si>
  <si>
    <t>The data used for this analysis comes from  Kaggle “The Instacart Online Grocery Shopping Dataset 2017”</t>
  </si>
  <si>
    <t xml:space="preserve">Decapitalizing the first letter for column name consistency </t>
  </si>
  <si>
    <t>Avoid treating as integer during analysis + merging purposes with ords_prods_merge</t>
  </si>
  <si>
    <t>Frequency flag assigns a order frequency label to a user_id based on ist corresponding median_days_between_orders value: ords_prods_merge.loc[ords_prods_merge['median_days_between_orders'] &gt; 20, 'frequency_flag'] = 'Non-frequent customer'; ords_prods_merge.loc[(ords_prods_merge['median_days_between_orders'] &lt;= 20) &amp; (ords_prods_merge['median_days_between_orders'] &gt; 10) , 'frequency_flag'] = 'Regular customer';                                                                                                          ords_prods_merge.loc[ords_prods_merge['median_days_between_orders'] &lt;= 10, 'frequency_flag'] = 'Frequent customer'</t>
  </si>
  <si>
    <t>ords_prods_all.pkl</t>
  </si>
  <si>
    <t>customer_activity</t>
  </si>
  <si>
    <t>region</t>
  </si>
  <si>
    <t>order_number</t>
  </si>
  <si>
    <t>state</t>
  </si>
  <si>
    <t>https://simple.wikipedia.org/wiki/List_of_regions_of_the_United_States</t>
  </si>
  <si>
    <t>df.loc[df['order_number'] &lt; 5, 'customer_activity'] = 'low_activity customers'                                                                                                                             df.loc[df['order_number'] &gt;= 5, 'customer_activity'] = 'high_activity customer'</t>
  </si>
  <si>
    <t>Key Question 1</t>
  </si>
  <si>
    <t>What the busiest days of the week and hours of the day are</t>
  </si>
  <si>
    <t>Key Question 2</t>
  </si>
  <si>
    <t>The particular times of the day when people spend the most money</t>
  </si>
  <si>
    <t>Price range groupings</t>
  </si>
  <si>
    <t>% of total</t>
  </si>
  <si>
    <t xml:space="preserve">Mid-range product </t>
  </si>
  <si>
    <t>Low-range product</t>
  </si>
  <si>
    <t>High-range product</t>
  </si>
  <si>
    <t>Sum</t>
  </si>
  <si>
    <t>Departments with the highest frequency of product orders</t>
  </si>
  <si>
    <t>Distribution of brand loyalty</t>
  </si>
  <si>
    <t>Ordering habits based on customer´s loyalty status</t>
  </si>
  <si>
    <t>Ordering habits based on customer´s region</t>
  </si>
  <si>
    <t>Key Question 8</t>
  </si>
  <si>
    <t>Ordering habits based on age and family status</t>
  </si>
  <si>
    <t>Key Question 9</t>
  </si>
  <si>
    <t>Different classifications based on demographic outlook</t>
  </si>
  <si>
    <t>Key Question 10</t>
  </si>
  <si>
    <t>Ordering habits of different customer profiles</t>
  </si>
  <si>
    <t>Commentary: Most orders are placed on 0 = Saturdays and 1 = Sundays, between 9 am and 4 pm, with a peak of sales at 10 am. The least orders are placed between 12 am and 5 am.¶</t>
  </si>
  <si>
    <t>Commentary: produce is the most popular department, followed by diary eggs, snacks, beverages and frozen. The top 10 most favourite products belong all to the "produce" department, except for the product "Organic Whole Milk", belonging to the "diary eggs" department.</t>
  </si>
  <si>
    <t>Loyal customer</t>
  </si>
  <si>
    <t>Regular customer</t>
  </si>
  <si>
    <t>Grand Total</t>
  </si>
  <si>
    <t>Sum of low-income mid age</t>
  </si>
  <si>
    <t>Sum of low-income senior</t>
  </si>
  <si>
    <t>Sum of low-income yound adult</t>
  </si>
  <si>
    <t>Sum of low-mid-class mid age</t>
  </si>
  <si>
    <t>Sum of low-mid-class senior</t>
  </si>
  <si>
    <t>Sum of low-mid-class yound adult</t>
  </si>
  <si>
    <t>Sum of up-mid-class mid age</t>
  </si>
  <si>
    <t>Sum of up-mid-class senior</t>
  </si>
  <si>
    <t>Sum of up-mid-class yound adult</t>
  </si>
  <si>
    <t>Sum of upper-class mid age</t>
  </si>
  <si>
    <t>Sum of upper-class senior</t>
  </si>
  <si>
    <t>Sum of upper-class yound adult</t>
  </si>
  <si>
    <t>Column Labels</t>
  </si>
  <si>
    <t>Values</t>
  </si>
  <si>
    <t xml:space="preserve">New customer </t>
  </si>
  <si>
    <t xml:space="preserve">Commentary: 52% of Instacart customers are regular customers, who completed between 10 and 40 orders. Loyal customers completed more than 40 orders, and comprise of 39% of total customers. New customers are 9% of the total and did less than 10 orders. Low-income young adult, low-mid-clas young adult and upper-class senior are the top 3 most loyal customer profiles. </t>
  </si>
  <si>
    <t>Commentary: regular and loyal customers have the highest presence on the platform, and they tend to be low-spender (avg product price less than $10), frequent (less than 10 days between orders), high-activity (more than 5 total orders) customers. On the other hand, new customers tend to place fewer orders and less frequently.</t>
  </si>
  <si>
    <t>Commentary: the scatterplot displays a correlation between age and income. Customers over 40 seem to have the strongest spending power compared to those under 40. When it comes to loyalty status, spending habits and ordering frequency, no significant patterns are observed among different categories based on age and family status. Nevertheless, young adults and married couples are predominant among Instacart's customers.</t>
  </si>
  <si>
    <t>age_group</t>
  </si>
  <si>
    <t>young adult</t>
  </si>
  <si>
    <t xml:space="preserve">senior </t>
  </si>
  <si>
    <t>mid-age</t>
  </si>
  <si>
    <t>total</t>
  </si>
  <si>
    <t>dependants_group</t>
  </si>
  <si>
    <t>Have dependants</t>
  </si>
  <si>
    <t>No dependants</t>
  </si>
  <si>
    <t>income_group</t>
  </si>
  <si>
    <t xml:space="preserve">Medium income       </t>
  </si>
  <si>
    <t>High income</t>
  </si>
  <si>
    <t xml:space="preserve">Very high income     </t>
  </si>
  <si>
    <t>Commentary: based on age groups, customers are almost equally distrubuted. Nevertheless, young adults have the highest percentage: 36%. According to the number of dependants, 75% of Instacart's customers have 1 up to 3 dependants. According to income range, 50% of the customers have an income lower or equal to $96,836.</t>
  </si>
  <si>
    <t>Commentary: products with mid-range price are the most ordered among all the customer profiles. Low-range products are ordered close to 50% of mid-range products. High-range products are ordered the least by the customers. The vast majority of customers are low-spender, meaning the average product price they put in their cart is less than $10.</t>
  </si>
  <si>
    <t>Commentary: low-income young adult and low-mid-class young adult are the most common customer profiles on Instacart, followed by upper-class senior. These are also the customers who order with the highest frequncy on the platform. There is a high fluctuation in no. of dependants through all ages, therefore no clear correlation exists between these two variables.</t>
  </si>
  <si>
    <t>Commentary: the top 10 most purchased goods show an equal distribution among all customer profiles.</t>
  </si>
  <si>
    <t>Commentary: the highest-priced products are  purchased at around 4 am, 6 am and 5 pm.</t>
  </si>
  <si>
    <t>Commentary: the majority of Instacart's customers come from the South, followed by West, Midwest, and Northeast. Irrespective of the region, customers tend to complete between 10 and 40 total orders, with an average product price less than $10, and with a frequency of less than 10 days until the next order. Low-income young adult, low-mid-class young adult and upper-class senior are the most common customer profiles among all regions. The distribution of customer profiles is very similar in all four regions.</t>
  </si>
  <si>
    <t xml:space="preserve">Most orders are placed on Saturdays and Sundays, between 9 am and 4 pm, with a peak of sales at 10 am. </t>
  </si>
  <si>
    <t>Commentary: as shown by the prices distribution histogram, most of Instacart's products (98.7%) are priced less than $15. Products with prices greater than $15 can be considered high-range products, while the ones with prices between $15 and $5 can be grouped as mid-range, and the ones sold for less than $5 low-range.</t>
  </si>
  <si>
    <t>Most of Instacart's products (98.7%) are priced less than $15. Products with prices greater than $15 can be considered high-range products, while the ones with prices between $15 and $5 can be grouped as mid-range, and the ones sold for less than $5 as low-range.</t>
  </si>
  <si>
    <t xml:space="preserve">52% of Instacart customers are regular customers, who completed between 10 and 40 orders. Loyal customers completed more than 40 orders, and comprise of 39% of total customers. New customers are 9% of the total and did less than 10 orders. Low-income young adult, low-mid-clas young adult and upper-class senior are the top 3 returning customer categories. </t>
  </si>
  <si>
    <t xml:space="preserve"> The majority of Instacart's customers come from the South, followed by West, Midwest, and Northeast. Irrespective of the region, customers tend to complete between 10 and 40 total orders, with an average product price less than $10, and with a frequency of less than 10 days until the next order. Low-income young adult, low-mid-class young adult and upper-class senior are the most common customer profiles among all regions. The distribution of customer profiles is very similar in all four regions.</t>
  </si>
  <si>
    <t>Customers over 40 seem to have the strongest spending power compared to those under 40. When it comes to loyalty status, spending habits and ordering frequency, no significant patterns are observed among different categories based on age and family status. Nevertheless, young adults and married couples are predominant among Instacart's customers.</t>
  </si>
  <si>
    <t>Based on age groups, customers are almost equally distrubuted. Nevertheless, young adults have the highest percentage: 36%. According to the number of dependants, 75% of Instacart's customers have 1 up to 3 dependants. According to income range, 50% of the customers have an income lower or equal to $96,836.</t>
  </si>
  <si>
    <t>Low-income young adult and low-mid-class young adult are the most common customer profiles on Instacart, followed by upper-class senior. These are also the customers who order with the highest frequncy on the platform. There is a high fluctuation in no. of dependants through all ages, therefore no clear correlation exists between these two variables.</t>
  </si>
  <si>
    <t>Products with mid-range price are the most ordered among all the customer profiles. Low-range products are ordered close to 50% of mid-range products. High-range products are ordered the least by the customers. The vast majority of customers are low-spender, meaning the average product price they put in their cart is less than $10.</t>
  </si>
  <si>
    <t>Different customer profiles tend to purchase the same products from the same departments in equal proportions.</t>
  </si>
  <si>
    <t xml:space="preserve">Customers spend the most money at around 4 am, 6 am and 5 pm. The most purchased goods are produce, diary and eggs, snacks, beverages and frozen. </t>
  </si>
  <si>
    <r>
      <rPr>
        <b/>
        <sz val="11"/>
        <color theme="1"/>
        <rFont val="Calibri"/>
        <family val="2"/>
        <scheme val="minor"/>
      </rPr>
      <t>Recommendation:</t>
    </r>
    <r>
      <rPr>
        <sz val="11"/>
        <color theme="1"/>
        <rFont val="Calibri"/>
        <family val="2"/>
        <scheme val="minor"/>
      </rPr>
      <t xml:space="preserve"> run ads on variety of most purchased items during early mornings between 3 am and 7 am.</t>
    </r>
  </si>
  <si>
    <t xml:space="preserve">Produce is the department with the highest frequency of product orders, followed by diary eggs, snacks, beverages and frozen. </t>
  </si>
  <si>
    <r>
      <rPr>
        <b/>
        <sz val="11"/>
        <color theme="1"/>
        <rFont val="Calibri"/>
        <family val="2"/>
        <scheme val="minor"/>
      </rPr>
      <t xml:space="preserve">Recommendation: </t>
    </r>
    <r>
      <rPr>
        <sz val="11"/>
        <color theme="1"/>
        <rFont val="Calibri"/>
        <family val="2"/>
        <scheme val="minor"/>
      </rPr>
      <t xml:space="preserve">continue to keep up the competitve prices, quality and quantity of high selling products.  </t>
    </r>
  </si>
  <si>
    <r>
      <rPr>
        <b/>
        <sz val="11"/>
        <color theme="1"/>
        <rFont val="Calibri"/>
        <family val="2"/>
        <scheme val="minor"/>
      </rPr>
      <t>Recommendation:</t>
    </r>
    <r>
      <rPr>
        <sz val="11"/>
        <color theme="1"/>
        <rFont val="Calibri"/>
        <family val="2"/>
        <scheme val="minor"/>
      </rPr>
      <t xml:space="preserve"> since regular and loyal customers comprise a significant portion of Instacart's customer base, it's essential to focus on retaining and engaging them further. Offering loyalty rewards, exclusive discounts, or personalized recommendations based on their past orders can help in strengthening their loyalty.</t>
    </r>
  </si>
  <si>
    <t xml:space="preserve">Regular and loyal customers have the highest presence on the platform, and they tend to be low-spender (avg product price less than $10), frequent (less than 10 days between orders), high-activity (more than 5 total orders) customers. On the other hand, new customers tend to place fewer orders and less frequently. </t>
  </si>
  <si>
    <r>
      <rPr>
        <b/>
        <sz val="11"/>
        <color theme="1"/>
        <rFont val="Calibri"/>
        <family val="2"/>
        <scheme val="minor"/>
      </rPr>
      <t xml:space="preserve"> Recommendation: </t>
    </r>
    <r>
      <rPr>
        <sz val="11"/>
        <color theme="1"/>
        <rFont val="Calibri"/>
        <family val="2"/>
        <scheme val="minor"/>
      </rPr>
      <t>considering the majority of customers are from the South, the marketing efforts should be tailored to this region. Understanding regional preferences and cultural nuances can aid in creating targeted campaigns that resonate with customers in each area.</t>
    </r>
  </si>
  <si>
    <r>
      <rPr>
        <b/>
        <sz val="11"/>
        <color theme="1"/>
        <rFont val="Calibri"/>
        <family val="2"/>
        <scheme val="minor"/>
      </rPr>
      <t>Recommendation:</t>
    </r>
    <r>
      <rPr>
        <sz val="11"/>
        <color theme="1"/>
        <rFont val="Calibri"/>
        <family val="2"/>
        <scheme val="minor"/>
      </rPr>
      <t xml:space="preserve"> since the majority of customers are low-spenders but high in activity, optimize the product offerings and promotions to cater to their preferences. Highlighting affordable options, bundle deals, and discounts on frequently purchased items can encourage more frequent purchases from this segment. </t>
    </r>
  </si>
  <si>
    <t>While new customers are a smaller segment, they represent an opportunity for growth. Implementing targeted marketing campaigns to attract new users, such as promotional offers for first-time orders or referral incentives, can help in acquiring and converting more new customers.</t>
  </si>
  <si>
    <r>
      <rPr>
        <b/>
        <sz val="11"/>
        <color theme="1"/>
        <rFont val="Calibri"/>
        <family val="2"/>
        <scheme val="minor"/>
      </rPr>
      <t>Recommendation:</t>
    </r>
    <r>
      <rPr>
        <sz val="11"/>
        <color theme="1"/>
        <rFont val="Calibri"/>
        <family val="2"/>
        <scheme val="minor"/>
      </rPr>
      <t xml:space="preserve"> given that products with mid-range prices are the most ordered, while high-range products are ordered the least, consider adjusting the product assortment and pricing strategy accordingly. Emphasize promotions and discounts on mid-range products to encourage more purchases from customers across different profiles.</t>
    </r>
  </si>
  <si>
    <r>
      <rPr>
        <b/>
        <sz val="11"/>
        <color theme="1"/>
        <rFont val="Calibri"/>
        <family val="2"/>
        <scheme val="minor"/>
      </rPr>
      <t>Recommendation:</t>
    </r>
    <r>
      <rPr>
        <sz val="11"/>
        <color theme="1"/>
        <rFont val="Calibri"/>
        <family val="2"/>
        <scheme val="minor"/>
      </rPr>
      <t xml:space="preserve"> provide educational content or guides on how to make the most out of Instacart's services, including tips on budget-friendly shopping, meal planning, and utilizing loyalty rewards. Engage customers through email newsletters, social media, or in-app notifications to keep them informed and involved.</t>
    </r>
  </si>
  <si>
    <r>
      <rPr>
        <b/>
        <sz val="11"/>
        <color theme="1"/>
        <rFont val="Calibri"/>
        <family val="2"/>
        <scheme val="minor"/>
      </rPr>
      <t>Final recommendation:</t>
    </r>
    <r>
      <rPr>
        <sz val="11"/>
        <color theme="1"/>
        <rFont val="Calibri"/>
        <family val="2"/>
        <scheme val="minor"/>
      </rPr>
      <t xml:space="preserve"> regularly monitor customer feedback, market trends, and competitor activities to adapt and evolve marketing and sales strategies accordingly. Stay agile and responsive to changes in customer preferences and market dynamics to maintain a competitive edge in the online grocery shopping landscape.</t>
    </r>
  </si>
  <si>
    <r>
      <rPr>
        <b/>
        <sz val="11"/>
        <color theme="1"/>
        <rFont val="Calibri"/>
        <family val="2"/>
        <scheme val="minor"/>
      </rPr>
      <t>Recommendation:</t>
    </r>
    <r>
      <rPr>
        <sz val="11"/>
        <color theme="1"/>
        <rFont val="Calibri"/>
        <family val="2"/>
        <scheme val="minor"/>
      </rPr>
      <t xml:space="preserve"> Schedule ads during the busiest hours of the day, primarily 9 AM to 5PM, and refrain from advertising during the evening/early morning hours when consumers are asleep. Focus on advertising during the weekend into the new week (Saturday - Monday) as consumers are most active.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</si>
</sst>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7">
    <font>
      <sz val="11"/>
      <color theme="1"/>
      <name val="Calibri"/>
      <family val="2"/>
      <scheme val="minor"/>
    </font>
    <font>
      <sz val="12"/>
      <color theme="1"/>
      <name val="Calibri"/>
      <family val="2"/>
      <scheme val="minor"/>
    </font>
    <font>
      <sz val="11"/>
      <color theme="1"/>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b/>
      <u/>
      <sz val="14"/>
      <color theme="2" tint="-0.499984740745262"/>
      <name val="Adobe Fan Heiti Std B"/>
      <family val="2"/>
      <charset val="128"/>
    </font>
    <font>
      <sz val="14"/>
      <color theme="1"/>
      <name val="Calibri"/>
      <family val="2"/>
      <scheme val="minor"/>
    </font>
    <font>
      <sz val="14"/>
      <color theme="2" tint="-0.499984740745262"/>
      <name val="Adobe Fan Heiti Std B"/>
      <family val="2"/>
      <charset val="128"/>
    </font>
    <font>
      <b/>
      <sz val="11"/>
      <color theme="1"/>
      <name val="Calibri"/>
      <family val="2"/>
      <scheme val="minor"/>
    </font>
    <font>
      <u/>
      <sz val="11"/>
      <color theme="10"/>
      <name val="Calibri"/>
      <family val="2"/>
      <scheme val="minor"/>
    </font>
    <font>
      <sz val="11"/>
      <color theme="1"/>
      <name val="Calibri"/>
      <family val="2"/>
      <scheme val="minor"/>
    </font>
    <font>
      <b/>
      <sz val="13"/>
      <color theme="1"/>
      <name val="Calibri"/>
      <family val="2"/>
      <scheme val="minor"/>
    </font>
    <font>
      <sz val="14"/>
      <color rgb="FF000000"/>
      <name val="Courier New"/>
      <family val="1"/>
    </font>
    <font>
      <sz val="13"/>
      <color theme="1"/>
      <name val="Calibri"/>
      <family val="2"/>
      <scheme val="minor"/>
    </font>
    <font>
      <b/>
      <sz val="12"/>
      <color rgb="FF000000"/>
      <name val="Helvetica Neue"/>
      <family val="2"/>
    </font>
    <font>
      <sz val="12"/>
      <color rgb="FF000000"/>
      <name val="Helvetica Neue"/>
      <family val="2"/>
    </font>
  </fonts>
  <fills count="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5" tint="0.79998168889431442"/>
        <bgColor indexed="64"/>
      </patternFill>
    </fill>
  </fills>
  <borders count="48">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bottom style="dotted">
        <color theme="2" tint="-0.24994659260841701"/>
      </bottom>
      <diagonal/>
    </border>
    <border>
      <left style="double">
        <color auto="1"/>
      </left>
      <right style="dotted">
        <color theme="2" tint="-0.24994659260841701"/>
      </right>
      <top style="hair">
        <color theme="2" tint="-0.249977111117893"/>
      </top>
      <bottom style="hair">
        <color theme="2" tint="-0.249977111117893"/>
      </bottom>
      <diagonal/>
    </border>
    <border>
      <left style="dotted">
        <color theme="2" tint="-0.24994659260841701"/>
      </left>
      <right style="dotted">
        <color theme="2" tint="-0.24994659260841701"/>
      </right>
      <top style="hair">
        <color theme="2" tint="-0.249977111117893"/>
      </top>
      <bottom style="hair">
        <color theme="2" tint="-0.249977111117893"/>
      </bottom>
      <diagonal/>
    </border>
    <border>
      <left style="double">
        <color auto="1"/>
      </left>
      <right style="hair">
        <color theme="2" tint="-0.249977111117893"/>
      </right>
      <top style="hair">
        <color theme="2" tint="-0.249977111117893"/>
      </top>
      <bottom style="dotted">
        <color theme="2" tint="-0.24994659260841701"/>
      </bottom>
      <diagonal/>
    </border>
    <border>
      <left/>
      <right style="dotted">
        <color theme="2" tint="-0.24994659260841701"/>
      </right>
      <top style="hair">
        <color theme="2" tint="-0.249977111117893"/>
      </top>
      <bottom style="hair">
        <color theme="2" tint="-0.249977111117893"/>
      </bottom>
      <diagonal/>
    </border>
    <border>
      <left style="dotted">
        <color theme="2" tint="-0.24994659260841701"/>
      </left>
      <right style="hair">
        <color theme="2" tint="-0.249977111117893"/>
      </right>
      <top style="dotted">
        <color theme="2" tint="-0.24994659260841701"/>
      </top>
      <bottom style="dotted">
        <color theme="2" tint="-0.24994659260841701"/>
      </bottom>
      <diagonal/>
    </border>
    <border>
      <left style="dotted">
        <color theme="2" tint="-0.24994659260841701"/>
      </left>
      <right style="hair">
        <color theme="2" tint="-0.249977111117893"/>
      </right>
      <top style="hair">
        <color theme="2" tint="-0.249977111117893"/>
      </top>
      <bottom style="dotted">
        <color theme="2" tint="-0.24994659260841701"/>
      </bottom>
      <diagonal/>
    </border>
    <border>
      <left style="hair">
        <color theme="2" tint="-0.249977111117893"/>
      </left>
      <right style="hair">
        <color theme="2" tint="-0.249977111117893"/>
      </right>
      <top style="hair">
        <color theme="2" tint="-0.249977111117893"/>
      </top>
      <bottom style="hair">
        <color theme="2" tint="-0.249977111117893"/>
      </bottom>
      <diagonal/>
    </border>
    <border>
      <left style="dotted">
        <color theme="2" tint="-0.24994659260841701"/>
      </left>
      <right style="double">
        <color auto="1"/>
      </right>
      <top/>
      <bottom style="hair">
        <color theme="2" tint="-0.249977111117893"/>
      </bottom>
      <diagonal/>
    </border>
    <border>
      <left style="thin">
        <color theme="2" tint="-9.9978637043366805E-2"/>
      </left>
      <right style="thin">
        <color theme="2" tint="-9.9978637043366805E-2"/>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double">
        <color auto="1"/>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double">
        <color auto="1"/>
      </top>
      <bottom style="thin">
        <color theme="2" tint="-9.9978637043366805E-2"/>
      </bottom>
      <diagonal/>
    </border>
    <border>
      <left/>
      <right style="double">
        <color theme="2" tint="-0.749992370372631"/>
      </right>
      <top/>
      <bottom/>
      <diagonal/>
    </border>
    <border>
      <left style="thin">
        <color theme="2" tint="-9.9978637043366805E-2"/>
      </left>
      <right style="double">
        <color theme="2" tint="-0.749992370372631"/>
      </right>
      <top style="double">
        <color auto="1"/>
      </top>
      <bottom style="thin">
        <color theme="2" tint="-9.9978637043366805E-2"/>
      </bottom>
      <diagonal/>
    </border>
    <border>
      <left style="thin">
        <color theme="2" tint="-9.9978637043366805E-2"/>
      </left>
      <right style="double">
        <color theme="2" tint="-0.749992370372631"/>
      </right>
      <top style="thin">
        <color theme="2" tint="-9.9978637043366805E-2"/>
      </top>
      <bottom style="thin">
        <color theme="2" tint="-9.9978637043366805E-2"/>
      </bottom>
      <diagonal/>
    </border>
    <border>
      <left style="dotted">
        <color theme="2" tint="-0.24994659260841701"/>
      </left>
      <right style="thin">
        <color theme="0" tint="-0.1499984740745262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theme="1"/>
      </bottom>
      <diagonal/>
    </border>
    <border>
      <left style="dotted">
        <color theme="2" tint="-0.24994659260841701"/>
      </left>
      <right style="dotted">
        <color theme="2" tint="-0.24994659260841701"/>
      </right>
      <top style="dotted">
        <color theme="2" tint="-0.24994659260841701"/>
      </top>
      <bottom style="double">
        <color theme="1"/>
      </bottom>
      <diagonal/>
    </border>
    <border>
      <left/>
      <right/>
      <top style="dotted">
        <color theme="2" tint="-0.24994659260841701"/>
      </top>
      <bottom style="double">
        <color theme="1"/>
      </bottom>
      <diagonal/>
    </border>
    <border>
      <left style="dotted">
        <color theme="2" tint="-0.24994659260841701"/>
      </left>
      <right style="double">
        <color auto="1"/>
      </right>
      <top style="dotted">
        <color theme="2" tint="-0.24994659260841701"/>
      </top>
      <bottom style="double">
        <color theme="1"/>
      </bottom>
      <diagonal/>
    </border>
    <border>
      <left style="hair">
        <color theme="2" tint="-0.24994659260841701"/>
      </left>
      <right style="double">
        <color auto="1"/>
      </right>
      <top style="hair">
        <color theme="2" tint="-0.24994659260841701"/>
      </top>
      <bottom style="double">
        <color theme="1"/>
      </bottom>
      <diagonal/>
    </border>
    <border>
      <left style="hair">
        <color theme="2" tint="-0.24994659260841701"/>
      </left>
      <right style="double">
        <color theme="1"/>
      </right>
      <top style="hair">
        <color theme="2" tint="-0.24994659260841701"/>
      </top>
      <bottom style="hair">
        <color theme="2" tint="-0.24994659260841701"/>
      </bottom>
      <diagonal/>
    </border>
    <border>
      <left style="dotted">
        <color theme="2" tint="-0.24994659260841701"/>
      </left>
      <right style="thin">
        <color theme="0" tint="-0.14999847407452621"/>
      </right>
      <top style="hair">
        <color theme="2" tint="-0.249977111117893"/>
      </top>
      <bottom style="dotted">
        <color theme="2" tint="-0.24994659260841701"/>
      </bottom>
      <diagonal/>
    </border>
    <border>
      <left style="hair">
        <color theme="2" tint="-0.249977111117893"/>
      </left>
      <right style="double">
        <color auto="1"/>
      </right>
      <top style="hair">
        <color theme="2" tint="-0.249977111117893"/>
      </top>
      <bottom style="thin">
        <color theme="0" tint="-0.14999847407452621"/>
      </bottom>
      <diagonal/>
    </border>
    <border>
      <left style="thin">
        <color theme="0" tint="-0.14999847407452621"/>
      </left>
      <right style="double">
        <color theme="1"/>
      </right>
      <top style="thin">
        <color theme="0" tint="-0.14999847407452621"/>
      </top>
      <bottom style="thin">
        <color theme="0" tint="-0.14999847407452621"/>
      </bottom>
      <diagonal/>
    </border>
    <border>
      <left style="double">
        <color auto="1"/>
      </left>
      <right style="hair">
        <color theme="2" tint="-0.24994659260841701"/>
      </right>
      <top style="hair">
        <color theme="2" tint="-0.24994659260841701"/>
      </top>
      <bottom style="double">
        <color theme="1"/>
      </bottom>
      <diagonal/>
    </border>
    <border>
      <left style="hair">
        <color theme="2" tint="-0.24994659260841701"/>
      </left>
      <right style="hair">
        <color theme="2" tint="-0.24994659260841701"/>
      </right>
      <top style="hair">
        <color theme="2" tint="-0.24994659260841701"/>
      </top>
      <bottom style="double">
        <color theme="1"/>
      </bottom>
      <diagonal/>
    </border>
    <border>
      <left/>
      <right style="double">
        <color theme="1"/>
      </right>
      <top/>
      <bottom/>
      <diagonal/>
    </border>
    <border>
      <left style="hair">
        <color theme="2" tint="-0.24994659260841701"/>
      </left>
      <right/>
      <top style="hair">
        <color theme="2" tint="-0.24994659260841701"/>
      </top>
      <bottom style="double">
        <color theme="1"/>
      </bottom>
      <diagonal/>
    </border>
    <border>
      <left style="hair">
        <color indexed="64"/>
      </left>
      <right style="double">
        <color theme="1"/>
      </right>
      <top style="hair">
        <color indexed="64"/>
      </top>
      <bottom style="double">
        <color theme="1"/>
      </bottom>
      <diagonal/>
    </border>
  </borders>
  <cellStyleXfs count="3">
    <xf numFmtId="0" fontId="0" fillId="0" borderId="0"/>
    <xf numFmtId="0" fontId="10" fillId="0" borderId="0" applyNumberFormat="0" applyFill="0" applyBorder="0" applyAlignment="0" applyProtection="0"/>
    <xf numFmtId="9" fontId="11" fillId="0" borderId="0" applyFont="0" applyFill="0" applyBorder="0" applyAlignment="0" applyProtection="0"/>
  </cellStyleXfs>
  <cellXfs count="96">
    <xf numFmtId="0" fontId="0" fillId="0" borderId="0" xfId="0"/>
    <xf numFmtId="0" fontId="2" fillId="0" borderId="0" xfId="0" applyFont="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0" borderId="7" xfId="0" applyBorder="1"/>
    <xf numFmtId="0" fontId="0" fillId="0" borderId="8" xfId="0" applyBorder="1"/>
    <xf numFmtId="0" fontId="0" fillId="0" borderId="9" xfId="0" applyBorder="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9" xfId="0" quotePrefix="1" applyBorder="1" applyAlignment="1">
      <alignment horizontal="left" vertical="center" wrapText="1"/>
    </xf>
    <xf numFmtId="0" fontId="0" fillId="0" borderId="17" xfId="0" applyBorder="1" applyAlignment="1">
      <alignment horizontal="left" vertical="center" wrapText="1"/>
    </xf>
    <xf numFmtId="0" fontId="0" fillId="0" borderId="22" xfId="0" applyBorder="1" applyAlignment="1">
      <alignment horizontal="left" vertical="center" wrapText="1"/>
    </xf>
    <xf numFmtId="0" fontId="0" fillId="0" borderId="16" xfId="0" quotePrefix="1" applyBorder="1" applyAlignment="1">
      <alignment horizontal="left" vertical="center" wrapText="1"/>
    </xf>
    <xf numFmtId="0" fontId="0" fillId="0" borderId="23" xfId="0" applyBorder="1" applyAlignment="1">
      <alignment horizontal="left" vertical="center" wrapText="1"/>
    </xf>
    <xf numFmtId="0" fontId="0" fillId="0" borderId="18" xfId="0" applyBorder="1" applyAlignment="1">
      <alignment horizontal="left" vertical="center" wrapText="1"/>
    </xf>
    <xf numFmtId="0" fontId="0" fillId="0" borderId="1" xfId="0" applyBorder="1" applyAlignment="1">
      <alignment horizontal="left" vertical="center" wrapText="1"/>
    </xf>
    <xf numFmtId="0" fontId="0" fillId="0" borderId="21" xfId="0" applyBorder="1" applyAlignment="1">
      <alignment horizontal="left" vertical="center" wrapText="1"/>
    </xf>
    <xf numFmtId="0" fontId="0" fillId="0" borderId="20" xfId="0" applyBorder="1" applyAlignment="1">
      <alignment horizontal="left" vertical="center" wrapText="1"/>
    </xf>
    <xf numFmtId="0" fontId="0" fillId="0" borderId="15" xfId="0" applyBorder="1" applyAlignment="1">
      <alignment horizontal="left" vertical="center" wrapText="1"/>
    </xf>
    <xf numFmtId="0" fontId="9" fillId="0" borderId="1" xfId="0" applyFont="1" applyBorder="1" applyAlignment="1">
      <alignment horizontal="left" vertical="center" wrapText="1"/>
    </xf>
    <xf numFmtId="0" fontId="0" fillId="0" borderId="8" xfId="0" applyBorder="1" applyAlignment="1">
      <alignment vertical="center" wrapText="1"/>
    </xf>
    <xf numFmtId="0" fontId="0" fillId="0" borderId="9" xfId="0" applyBorder="1" applyAlignment="1">
      <alignment vertical="center" wrapText="1"/>
    </xf>
    <xf numFmtId="0" fontId="9" fillId="0" borderId="7" xfId="0" applyFont="1" applyBorder="1" applyAlignment="1">
      <alignment vertical="center"/>
    </xf>
    <xf numFmtId="0" fontId="9" fillId="0" borderId="5" xfId="0" applyFont="1" applyBorder="1" applyAlignment="1">
      <alignment vertical="center"/>
    </xf>
    <xf numFmtId="0" fontId="0" fillId="0" borderId="6" xfId="0" applyBorder="1" applyAlignment="1">
      <alignment vertical="center"/>
    </xf>
    <xf numFmtId="0" fontId="0" fillId="0" borderId="30" xfId="0" applyBorder="1"/>
    <xf numFmtId="0" fontId="0" fillId="0" borderId="29" xfId="0" applyBorder="1" applyAlignment="1">
      <alignment vertical="center"/>
    </xf>
    <xf numFmtId="0" fontId="0" fillId="0" borderId="26" xfId="0" applyBorder="1" applyAlignment="1">
      <alignment vertical="center"/>
    </xf>
    <xf numFmtId="0" fontId="0" fillId="0" borderId="31" xfId="0" quotePrefix="1" applyBorder="1" applyAlignment="1">
      <alignment vertical="center" wrapText="1"/>
    </xf>
    <xf numFmtId="0" fontId="0" fillId="0" borderId="25" xfId="0" applyBorder="1" applyAlignment="1">
      <alignment vertical="center"/>
    </xf>
    <xf numFmtId="0" fontId="0" fillId="0" borderId="24" xfId="0" applyBorder="1" applyAlignment="1">
      <alignment vertical="center"/>
    </xf>
    <xf numFmtId="0" fontId="0" fillId="0" borderId="32" xfId="0" quotePrefix="1" applyBorder="1" applyAlignment="1">
      <alignment vertical="center" wrapText="1"/>
    </xf>
    <xf numFmtId="0" fontId="0" fillId="0" borderId="28" xfId="0" applyBorder="1" applyAlignment="1">
      <alignment vertical="center"/>
    </xf>
    <xf numFmtId="0" fontId="0" fillId="0" borderId="27" xfId="0" applyBorder="1" applyAlignment="1">
      <alignment vertical="center"/>
    </xf>
    <xf numFmtId="0" fontId="0" fillId="0" borderId="32" xfId="0" applyBorder="1" applyAlignment="1">
      <alignment vertical="center"/>
    </xf>
    <xf numFmtId="0" fontId="0" fillId="0" borderId="32" xfId="0" applyBorder="1" applyAlignment="1">
      <alignment vertical="center" wrapText="1"/>
    </xf>
    <xf numFmtId="0" fontId="0" fillId="0" borderId="24" xfId="0" applyBorder="1" applyAlignment="1">
      <alignment vertical="center" wrapText="1"/>
    </xf>
    <xf numFmtId="0" fontId="0" fillId="0" borderId="12" xfId="0" applyBorder="1"/>
    <xf numFmtId="0" fontId="0" fillId="0" borderId="10" xfId="0" applyBorder="1" applyAlignment="1">
      <alignment vertical="center"/>
    </xf>
    <xf numFmtId="0" fontId="0" fillId="0" borderId="10" xfId="0" applyBorder="1" applyAlignment="1">
      <alignment vertical="center" wrapText="1"/>
    </xf>
    <xf numFmtId="0" fontId="0" fillId="0" borderId="8" xfId="0" applyBorder="1" applyAlignment="1">
      <alignment vertical="center"/>
    </xf>
    <xf numFmtId="0" fontId="0" fillId="0" borderId="9" xfId="0" applyBorder="1" applyAlignment="1">
      <alignment vertical="center"/>
    </xf>
    <xf numFmtId="0" fontId="0" fillId="0" borderId="11" xfId="0" applyBorder="1" applyAlignment="1">
      <alignment vertical="center"/>
    </xf>
    <xf numFmtId="0" fontId="0" fillId="0" borderId="12" xfId="0" applyBorder="1" applyAlignment="1">
      <alignment vertical="center" wrapText="1"/>
    </xf>
    <xf numFmtId="0" fontId="0" fillId="0" borderId="0" xfId="0" quotePrefix="1" applyAlignment="1">
      <alignment horizontal="left" vertical="center" wrapText="1"/>
    </xf>
    <xf numFmtId="0" fontId="0" fillId="0" borderId="33" xfId="0" applyBorder="1"/>
    <xf numFmtId="0" fontId="0" fillId="0" borderId="34" xfId="0" applyBorder="1" applyAlignment="1">
      <alignment horizontal="left" vertical="center" wrapText="1"/>
    </xf>
    <xf numFmtId="0" fontId="0" fillId="0" borderId="35" xfId="0" applyBorder="1" applyAlignment="1">
      <alignment horizontal="left" vertical="center" wrapText="1"/>
    </xf>
    <xf numFmtId="0" fontId="0" fillId="0" borderId="37" xfId="0" applyBorder="1" applyAlignment="1">
      <alignment horizontal="left" vertical="center" wrapText="1"/>
    </xf>
    <xf numFmtId="0" fontId="0" fillId="0" borderId="36" xfId="0" applyBorder="1" applyAlignment="1">
      <alignment vertical="center"/>
    </xf>
    <xf numFmtId="0" fontId="0" fillId="0" borderId="39" xfId="0" applyBorder="1" applyAlignment="1">
      <alignment vertical="center"/>
    </xf>
    <xf numFmtId="0" fontId="10" fillId="0" borderId="0" xfId="1"/>
    <xf numFmtId="0" fontId="1" fillId="0" borderId="0" xfId="0" applyFont="1"/>
    <xf numFmtId="0" fontId="0" fillId="0" borderId="40" xfId="0" applyBorder="1" applyAlignment="1">
      <alignment horizontal="left" vertical="center" wrapText="1"/>
    </xf>
    <xf numFmtId="0" fontId="0" fillId="0" borderId="41" xfId="0" applyBorder="1" applyAlignment="1">
      <alignment horizontal="left" vertical="center" wrapText="1"/>
    </xf>
    <xf numFmtId="0" fontId="0" fillId="0" borderId="42" xfId="0" applyBorder="1" applyAlignment="1">
      <alignment horizontal="center" vertical="center" wrapText="1"/>
    </xf>
    <xf numFmtId="0" fontId="9" fillId="0" borderId="43" xfId="0" applyFont="1" applyBorder="1" applyAlignment="1">
      <alignment vertical="center"/>
    </xf>
    <xf numFmtId="0" fontId="0" fillId="0" borderId="44" xfId="0" applyBorder="1" applyAlignment="1">
      <alignment vertical="center"/>
    </xf>
    <xf numFmtId="0" fontId="0" fillId="0" borderId="44" xfId="0" applyBorder="1" applyAlignment="1">
      <alignment horizontal="left" vertical="center" wrapText="1"/>
    </xf>
    <xf numFmtId="0" fontId="0" fillId="0" borderId="38" xfId="0" applyBorder="1" applyAlignment="1">
      <alignment vertical="center"/>
    </xf>
    <xf numFmtId="0" fontId="0" fillId="0" borderId="45" xfId="0" applyBorder="1"/>
    <xf numFmtId="0" fontId="0" fillId="0" borderId="47" xfId="0" applyBorder="1" applyAlignment="1">
      <alignment vertical="center" wrapText="1"/>
    </xf>
    <xf numFmtId="0" fontId="0" fillId="0" borderId="43" xfId="0" applyBorder="1" applyAlignment="1">
      <alignment vertical="center"/>
    </xf>
    <xf numFmtId="0" fontId="0" fillId="0" borderId="46" xfId="0" applyBorder="1" applyAlignment="1">
      <alignment vertical="center"/>
    </xf>
    <xf numFmtId="0" fontId="0" fillId="0" borderId="0" xfId="0" applyAlignment="1">
      <alignment horizontal="left" vertical="center" wrapText="1"/>
    </xf>
    <xf numFmtId="0" fontId="0" fillId="0" borderId="0" xfId="0" applyAlignment="1">
      <alignment vertical="center"/>
    </xf>
    <xf numFmtId="0" fontId="12" fillId="3" borderId="0" xfId="0" applyFont="1" applyFill="1" applyAlignment="1">
      <alignment vertical="center"/>
    </xf>
    <xf numFmtId="0" fontId="13" fillId="0" borderId="0" xfId="0" applyFont="1"/>
    <xf numFmtId="0" fontId="12" fillId="0" borderId="0" xfId="0" applyFont="1" applyAlignment="1">
      <alignment vertical="center"/>
    </xf>
    <xf numFmtId="0" fontId="12" fillId="0" borderId="0" xfId="0" applyFont="1" applyAlignment="1">
      <alignment horizontal="center" vertical="center"/>
    </xf>
    <xf numFmtId="0" fontId="15" fillId="0" borderId="0" xfId="0" applyFont="1"/>
    <xf numFmtId="0" fontId="0" fillId="0" borderId="0" xfId="0" pivotButton="1"/>
    <xf numFmtId="0" fontId="0" fillId="0" borderId="0" xfId="0" applyAlignment="1">
      <alignment horizontal="left"/>
    </xf>
    <xf numFmtId="3" fontId="16" fillId="0" borderId="0" xfId="0" applyNumberFormat="1" applyFont="1"/>
    <xf numFmtId="3" fontId="0" fillId="0" borderId="0" xfId="0" applyNumberFormat="1"/>
    <xf numFmtId="9" fontId="16" fillId="0" borderId="0" xfId="0" applyNumberFormat="1" applyFont="1"/>
    <xf numFmtId="0" fontId="0" fillId="0" borderId="0" xfId="0" applyAlignment="1">
      <alignment wrapText="1"/>
    </xf>
    <xf numFmtId="1" fontId="13" fillId="0" borderId="0" xfId="0" applyNumberFormat="1" applyFont="1"/>
    <xf numFmtId="9" fontId="13" fillId="0" borderId="0" xfId="0" applyNumberFormat="1" applyFont="1"/>
    <xf numFmtId="0" fontId="0" fillId="0" borderId="0" xfId="0" applyAlignment="1">
      <alignment vertical="top"/>
    </xf>
    <xf numFmtId="0" fontId="0" fillId="0" borderId="0" xfId="0" applyAlignment="1">
      <alignment horizontal="left" vertical="top" wrapText="1"/>
    </xf>
    <xf numFmtId="0" fontId="0" fillId="5" borderId="0" xfId="0" applyFill="1" applyAlignment="1">
      <alignment horizontal="left" vertical="top" wrapText="1"/>
    </xf>
    <xf numFmtId="0" fontId="0" fillId="6" borderId="0" xfId="0" applyFill="1" applyAlignment="1">
      <alignment horizontal="left" vertical="top" wrapText="1"/>
    </xf>
    <xf numFmtId="0" fontId="14" fillId="4" borderId="0" xfId="0" applyFont="1" applyFill="1" applyAlignment="1">
      <alignment horizontal="left" vertical="center" wrapText="1"/>
    </xf>
    <xf numFmtId="0" fontId="12" fillId="3" borderId="0" xfId="0" applyFont="1" applyFill="1" applyAlignment="1">
      <alignment horizontal="center" vertical="center"/>
    </xf>
    <xf numFmtId="0" fontId="14" fillId="4" borderId="0" xfId="0" applyFont="1" applyFill="1" applyAlignment="1">
      <alignment horizontal="left" vertical="center"/>
    </xf>
    <xf numFmtId="0" fontId="13" fillId="0" borderId="0" xfId="0" applyFont="1" applyAlignment="1">
      <alignment horizontal="right"/>
    </xf>
    <xf numFmtId="0" fontId="13" fillId="0" borderId="0" xfId="0" applyFont="1" applyAlignment="1">
      <alignment horizontal="center"/>
    </xf>
    <xf numFmtId="164" fontId="13" fillId="0" borderId="0" xfId="2" applyNumberFormat="1" applyFont="1" applyAlignment="1">
      <alignment horizontal="right"/>
    </xf>
  </cellXfs>
  <cellStyles count="3">
    <cellStyle name="Hyperlink" xfId="1" builtinId="8"/>
    <cellStyle name="Normal" xfId="0" builtinId="0"/>
    <cellStyle name="Per cent" xfId="2" builtinId="5"/>
  </cellStyles>
  <dxfs count="3">
    <dxf>
      <numFmt numFmtId="3" formatCode="#,##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
      <tableStyleElement type="headerRow" dxfId="1"/>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[Instacart_Final_Report.xlsx]6. Visualizations!PivotTable1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 Visualizations'!$AA$135:$AA$136</c:f>
              <c:strCache>
                <c:ptCount val="1"/>
                <c:pt idx="0">
                  <c:v>Loyal customer</c:v>
                </c:pt>
              </c:strCache>
            </c:strRef>
          </c:tx>
          <c:spPr>
            <a:solidFill>
              <a:schemeClr val="accent1"/>
            </a:solidFill>
            <a:ln>
              <a:noFill/>
            </a:ln>
            <a:effectLst/>
          </c:spPr>
          <c:invertIfNegative val="0"/>
          <c:cat>
            <c:strRef>
              <c:f>'6. Visualizations'!$Z$137:$Z$148</c:f>
              <c:strCache>
                <c:ptCount val="12"/>
                <c:pt idx="0">
                  <c:v>Sum of low-income mid age</c:v>
                </c:pt>
                <c:pt idx="1">
                  <c:v>Sum of low-income senior</c:v>
                </c:pt>
                <c:pt idx="2">
                  <c:v>Sum of low-income yound adult</c:v>
                </c:pt>
                <c:pt idx="3">
                  <c:v>Sum of low-mid-class mid age</c:v>
                </c:pt>
                <c:pt idx="4">
                  <c:v>Sum of low-mid-class senior</c:v>
                </c:pt>
                <c:pt idx="5">
                  <c:v>Sum of low-mid-class yound adult</c:v>
                </c:pt>
                <c:pt idx="6">
                  <c:v>Sum of up-mid-class mid age</c:v>
                </c:pt>
                <c:pt idx="7">
                  <c:v>Sum of up-mid-class senior</c:v>
                </c:pt>
                <c:pt idx="8">
                  <c:v>Sum of up-mid-class yound adult</c:v>
                </c:pt>
                <c:pt idx="9">
                  <c:v>Sum of upper-class mid age</c:v>
                </c:pt>
                <c:pt idx="10">
                  <c:v>Sum of upper-class senior</c:v>
                </c:pt>
                <c:pt idx="11">
                  <c:v>Sum of upper-class yound adult</c:v>
                </c:pt>
              </c:strCache>
            </c:strRef>
          </c:cat>
          <c:val>
            <c:numRef>
              <c:f>'6. Visualizations'!$AA$137:$AA$148</c:f>
              <c:numCache>
                <c:formatCode>#,##0</c:formatCode>
                <c:ptCount val="12"/>
                <c:pt idx="0">
                  <c:v>392756</c:v>
                </c:pt>
                <c:pt idx="1">
                  <c:v>372099</c:v>
                </c:pt>
                <c:pt idx="2">
                  <c:v>1579011</c:v>
                </c:pt>
                <c:pt idx="3">
                  <c:v>397499</c:v>
                </c:pt>
                <c:pt idx="4">
                  <c:v>435601</c:v>
                </c:pt>
                <c:pt idx="5">
                  <c:v>1586891</c:v>
                </c:pt>
                <c:pt idx="6">
                  <c:v>1110182</c:v>
                </c:pt>
                <c:pt idx="7">
                  <c:v>1104575</c:v>
                </c:pt>
                <c:pt idx="8">
                  <c:v>197324</c:v>
                </c:pt>
                <c:pt idx="9">
                  <c:v>1114751</c:v>
                </c:pt>
                <c:pt idx="10">
                  <c:v>1214036</c:v>
                </c:pt>
                <c:pt idx="11">
                  <c:v>50766</c:v>
                </c:pt>
              </c:numCache>
            </c:numRef>
          </c:val>
          <c:extLst>
            <c:ext xmlns:c16="http://schemas.microsoft.com/office/drawing/2014/chart" uri="{C3380CC4-5D6E-409C-BE32-E72D297353CC}">
              <c16:uniqueId val="{00000000-F9E7-4B4E-B820-E96B22500A8D}"/>
            </c:ext>
          </c:extLst>
        </c:ser>
        <c:dLbls>
          <c:showLegendKey val="0"/>
          <c:showVal val="0"/>
          <c:showCatName val="0"/>
          <c:showSerName val="0"/>
          <c:showPercent val="0"/>
          <c:showBubbleSize val="0"/>
        </c:dLbls>
        <c:gapWidth val="219"/>
        <c:overlap val="-27"/>
        <c:axId val="440039087"/>
        <c:axId val="571863103"/>
      </c:barChart>
      <c:catAx>
        <c:axId val="44003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71863103"/>
        <c:crosses val="autoZero"/>
        <c:auto val="1"/>
        <c:lblAlgn val="ctr"/>
        <c:lblOffset val="100"/>
        <c:noMultiLvlLbl val="0"/>
      </c:catAx>
      <c:valAx>
        <c:axId val="571863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4003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21293">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a:solidFill>
                <a:srgbClr val="E7E6E6">
                  <a:lumMod val="50000"/>
                </a:srgbClr>
              </a:solidFill>
              <a:latin typeface="Calibri" panose="020F0502020204030204"/>
              <a:ea typeface="+mn-ea"/>
              <a:cs typeface="+mn-cs"/>
            </a:rPr>
            <a:t>49,672</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31376" custLinFactNeighborX="-2752">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DE" sz="1200" b="0" i="0" u="none">
              <a:solidFill>
                <a:schemeClr val="bg2">
                  <a:lumMod val="50000"/>
                </a:schemeClr>
              </a:solidFill>
            </a:rPr>
            <a:t>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DE" sz="1200" b="0" i="0" u="none">
              <a:solidFill>
                <a:schemeClr val="bg2">
                  <a:lumMod val="50000"/>
                </a:schemeClr>
              </a:solidFill>
            </a:rPr>
            <a:t>32,434,489</a:t>
          </a:r>
          <a:endParaRPr lang="en-US" sz="12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4826"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rgbClr val="E7E6E6">
                  <a:lumMod val="50000"/>
                </a:srgbClr>
              </a:solidFill>
              <a:latin typeface="Calibri" panose="020F0502020204030204"/>
              <a:ea typeface="+mn-ea"/>
              <a:cs typeface="+mn-cs"/>
            </a:rPr>
            <a:t>206,209</a:t>
          </a:r>
          <a:endParaRPr lang="en-US" sz="14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a:solidFill>
                <a:srgbClr val="E7E6E6">
                  <a:lumMod val="50000"/>
                </a:srgbClr>
              </a:solidFill>
              <a:latin typeface="Calibri" panose="020F0502020204030204"/>
              <a:ea typeface="+mn-ea"/>
              <a:cs typeface="+mn-cs"/>
            </a:rPr>
            <a:t>206,209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602" y="804717"/>
          <a:ext cx="638635" cy="7270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36068"/>
          <a:ext cx="1075086" cy="75252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44" y="72810"/>
        <a:ext cx="1001602" cy="679041"/>
      </dsp:txXfrm>
    </dsp:sp>
    <dsp:sp modelId="{02D75559-D361-43C2-960D-0DE64B2217E1}">
      <dsp:nvSpPr>
        <dsp:cNvPr id="0" name=""/>
        <dsp:cNvSpPr/>
      </dsp:nvSpPr>
      <dsp:spPr>
        <a:xfrm>
          <a:off x="1142549" y="107838"/>
          <a:ext cx="172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1142549" y="107838"/>
        <a:ext cx="1721723" cy="608224"/>
      </dsp:txXfrm>
    </dsp:sp>
    <dsp:sp modelId="{9621899D-0F5A-435B-840E-4641491BFF2E}">
      <dsp:nvSpPr>
        <dsp:cNvPr id="0" name=""/>
        <dsp:cNvSpPr/>
      </dsp:nvSpPr>
      <dsp:spPr>
        <a:xfrm>
          <a:off x="889399" y="881402"/>
          <a:ext cx="1164684" cy="82031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29451" y="921454"/>
        <a:ext cx="1084580" cy="740209"/>
      </dsp:txXfrm>
    </dsp:sp>
    <dsp:sp modelId="{FEDA8202-94DB-48E0-9F89-FDAC252494CB}">
      <dsp:nvSpPr>
        <dsp:cNvPr id="0" name=""/>
        <dsp:cNvSpPr/>
      </dsp:nvSpPr>
      <dsp:spPr>
        <a:xfrm>
          <a:off x="2044701" y="987066"/>
          <a:ext cx="117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2044701" y="987066"/>
        <a:ext cx="1171723" cy="60822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9606" y="1065979"/>
          <a:ext cx="672632" cy="765767"/>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0" y="248926"/>
          <a:ext cx="1132316" cy="79258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098" y="287624"/>
        <a:ext cx="1054920" cy="715188"/>
      </dsp:txXfrm>
    </dsp:sp>
    <dsp:sp modelId="{02D75559-D361-43C2-960D-0DE64B2217E1}">
      <dsp:nvSpPr>
        <dsp:cNvPr id="0" name=""/>
        <dsp:cNvSpPr/>
      </dsp:nvSpPr>
      <dsp:spPr>
        <a:xfrm>
          <a:off x="1150512" y="302218"/>
          <a:ext cx="1592798" cy="64060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49,693   </a:t>
          </a:r>
          <a:endParaRPr lang="en-US" sz="1900" kern="1200">
            <a:solidFill>
              <a:schemeClr val="bg2">
                <a:lumMod val="50000"/>
              </a:schemeClr>
            </a:solidFill>
          </a:endParaRPr>
        </a:p>
      </dsp:txBody>
      <dsp:txXfrm>
        <a:off x="1150512" y="302218"/>
        <a:ext cx="1592798" cy="640602"/>
      </dsp:txXfrm>
    </dsp:sp>
    <dsp:sp modelId="{9621899D-0F5A-435B-840E-4641491BFF2E}">
      <dsp:nvSpPr>
        <dsp:cNvPr id="0" name=""/>
        <dsp:cNvSpPr/>
      </dsp:nvSpPr>
      <dsp:spPr>
        <a:xfrm>
          <a:off x="968686" y="1139261"/>
          <a:ext cx="1132316" cy="792584"/>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07384" y="1177959"/>
        <a:ext cx="1054920" cy="715188"/>
      </dsp:txXfrm>
    </dsp:sp>
    <dsp:sp modelId="{FEDA8202-94DB-48E0-9F89-FDAC252494CB}">
      <dsp:nvSpPr>
        <dsp:cNvPr id="0" name=""/>
        <dsp:cNvSpPr/>
      </dsp:nvSpPr>
      <dsp:spPr>
        <a:xfrm>
          <a:off x="2105289" y="1214852"/>
          <a:ext cx="1081932" cy="64060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kern="1200">
              <a:solidFill>
                <a:srgbClr val="E7E6E6">
                  <a:lumMod val="50000"/>
                </a:srgbClr>
              </a:solidFill>
              <a:latin typeface="Calibri" panose="020F0502020204030204"/>
              <a:ea typeface="+mn-ea"/>
              <a:cs typeface="+mn-cs"/>
            </a:rPr>
            <a:t>49,672</a:t>
          </a:r>
          <a:r>
            <a:rPr lang="en-US" sz="1200" kern="1200">
              <a:solidFill>
                <a:schemeClr val="bg2">
                  <a:lumMod val="50000"/>
                </a:schemeClr>
              </a:solidFill>
            </a:rPr>
            <a:t> </a:t>
          </a:r>
        </a:p>
      </dsp:txBody>
      <dsp:txXfrm>
        <a:off x="2105289" y="1214852"/>
        <a:ext cx="1081932" cy="640602"/>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21794" y="1333733"/>
          <a:ext cx="910773" cy="62956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017" y="515472"/>
          <a:ext cx="2258139" cy="60485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549" y="545004"/>
        <a:ext cx="2199075" cy="545794"/>
      </dsp:txXfrm>
    </dsp:sp>
    <dsp:sp modelId="{02D75559-D361-43C2-960D-0DE64B2217E1}">
      <dsp:nvSpPr>
        <dsp:cNvPr id="0" name=""/>
        <dsp:cNvSpPr/>
      </dsp:nvSpPr>
      <dsp:spPr>
        <a:xfrm>
          <a:off x="2324147" y="332761"/>
          <a:ext cx="1154977"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DE" sz="1200" b="0" i="0" u="none" kern="1200">
              <a:solidFill>
                <a:schemeClr val="bg2">
                  <a:lumMod val="50000"/>
                </a:schemeClr>
              </a:solidFill>
            </a:rPr>
            <a:t>32,434,489</a:t>
          </a:r>
          <a:endParaRPr lang="en-US" sz="1900" kern="1200">
            <a:solidFill>
              <a:schemeClr val="bg2">
                <a:lumMod val="50000"/>
              </a:schemeClr>
            </a:solidFill>
          </a:endParaRPr>
        </a:p>
      </dsp:txBody>
      <dsp:txXfrm>
        <a:off x="2324147" y="332761"/>
        <a:ext cx="1154977" cy="898416"/>
      </dsp:txXfrm>
    </dsp:sp>
    <dsp:sp modelId="{9621899D-0F5A-435B-840E-4641491BFF2E}">
      <dsp:nvSpPr>
        <dsp:cNvPr id="0" name=""/>
        <dsp:cNvSpPr/>
      </dsp:nvSpPr>
      <dsp:spPr>
        <a:xfrm>
          <a:off x="937257" y="1533604"/>
          <a:ext cx="2303541" cy="73216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3005" y="1569352"/>
        <a:ext cx="2232045" cy="660670"/>
      </dsp:txXfrm>
    </dsp:sp>
    <dsp:sp modelId="{FEDA8202-94DB-48E0-9F89-FDAC252494CB}">
      <dsp:nvSpPr>
        <dsp:cNvPr id="0" name=""/>
        <dsp:cNvSpPr/>
      </dsp:nvSpPr>
      <dsp:spPr>
        <a:xfrm>
          <a:off x="3308001" y="1446228"/>
          <a:ext cx="1254502"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DE" sz="1200" b="0" i="0" u="none" kern="1200">
              <a:solidFill>
                <a:schemeClr val="bg2">
                  <a:lumMod val="50000"/>
                </a:schemeClr>
              </a:solidFill>
            </a:rPr>
            <a:t>32,434,489</a:t>
          </a:r>
          <a:endParaRPr lang="en-US" sz="1200" kern="1200">
            <a:solidFill>
              <a:schemeClr val="bg2">
                <a:lumMod val="50000"/>
              </a:schemeClr>
            </a:solidFill>
          </a:endParaRPr>
        </a:p>
      </dsp:txBody>
      <dsp:txXfrm>
        <a:off x="3308001" y="1446228"/>
        <a:ext cx="1254502" cy="8984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0511" y="1111867"/>
          <a:ext cx="717200" cy="81650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96" y="248659"/>
          <a:ext cx="1207343" cy="84510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758" y="289921"/>
        <a:ext cx="1124819" cy="762577"/>
      </dsp:txXfrm>
    </dsp:sp>
    <dsp:sp modelId="{02D75559-D361-43C2-960D-0DE64B2217E1}">
      <dsp:nvSpPr>
        <dsp:cNvPr id="0" name=""/>
        <dsp:cNvSpPr/>
      </dsp:nvSpPr>
      <dsp:spPr>
        <a:xfrm>
          <a:off x="1207839" y="329258"/>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rgbClr val="E7E6E6">
                  <a:lumMod val="50000"/>
                </a:srgbClr>
              </a:solidFill>
              <a:latin typeface="Calibri" panose="020F0502020204030204"/>
              <a:ea typeface="+mn-ea"/>
              <a:cs typeface="+mn-cs"/>
            </a:rPr>
            <a:t>206,209</a:t>
          </a:r>
          <a:endParaRPr lang="en-US" sz="1400" kern="1200">
            <a:solidFill>
              <a:schemeClr val="bg2">
                <a:lumMod val="50000"/>
              </a:schemeClr>
            </a:solidFill>
          </a:endParaRPr>
        </a:p>
      </dsp:txBody>
      <dsp:txXfrm>
        <a:off x="1207839" y="329258"/>
        <a:ext cx="878106" cy="683048"/>
      </dsp:txXfrm>
    </dsp:sp>
    <dsp:sp modelId="{9621899D-0F5A-435B-840E-4641491BFF2E}">
      <dsp:nvSpPr>
        <dsp:cNvPr id="0" name=""/>
        <dsp:cNvSpPr/>
      </dsp:nvSpPr>
      <dsp:spPr>
        <a:xfrm>
          <a:off x="1024041" y="1276902"/>
          <a:ext cx="1207343" cy="84510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65303" y="1318164"/>
        <a:ext cx="1124819" cy="762577"/>
      </dsp:txXfrm>
    </dsp:sp>
    <dsp:sp modelId="{FEDA8202-94DB-48E0-9F89-FDAC252494CB}">
      <dsp:nvSpPr>
        <dsp:cNvPr id="0" name=""/>
        <dsp:cNvSpPr/>
      </dsp:nvSpPr>
      <dsp:spPr>
        <a:xfrm>
          <a:off x="2209352" y="1278586"/>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kern="1200">
              <a:solidFill>
                <a:srgbClr val="E7E6E6">
                  <a:lumMod val="50000"/>
                </a:srgbClr>
              </a:solidFill>
              <a:latin typeface="Calibri" panose="020F0502020204030204"/>
              <a:ea typeface="+mn-ea"/>
              <a:cs typeface="+mn-cs"/>
            </a:rPr>
            <a:t>206,209</a:t>
          </a:r>
          <a:r>
            <a:rPr lang="en-US" sz="1200" kern="1200">
              <a:solidFill>
                <a:schemeClr val="bg2">
                  <a:lumMod val="50000"/>
                </a:schemeClr>
              </a:solidFill>
            </a:rPr>
            <a:t> </a:t>
          </a:r>
        </a:p>
      </dsp:txBody>
      <dsp:txXfrm>
        <a:off x="2209352" y="1278586"/>
        <a:ext cx="878106" cy="68304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2.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8"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4</xdr:row>
      <xdr:rowOff>36510</xdr:rowOff>
    </xdr:from>
    <xdr:to>
      <xdr:col>11</xdr:col>
      <xdr:colOff>563562</xdr:colOff>
      <xdr:row>10</xdr:row>
      <xdr:rowOff>88898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9450" y="798510"/>
          <a:ext cx="7288212" cy="11953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1" baseline="0">
              <a:solidFill>
                <a:schemeClr val="bg2">
                  <a:lumMod val="50000"/>
                </a:schemeClr>
              </a:solidFill>
              <a:latin typeface="Adobe Fan Heiti Std B" panose="020B0700000000000000" pitchFamily="34" charset="-128"/>
              <a:ea typeface="Adobe Fan Heiti Std B" panose="020B0700000000000000" pitchFamily="34" charset="-128"/>
            </a:rPr>
            <a:t> </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Grocery Basket Analysis</a:t>
          </a:r>
        </a:p>
        <a:p>
          <a:r>
            <a:rPr lang="en-US" sz="1600" b="1" baseline="0">
              <a:solidFill>
                <a:schemeClr val="bg2">
                  <a:lumMod val="50000"/>
                </a:schemeClr>
              </a:solidFill>
              <a:latin typeface="Adobe Fan Heiti Std B" panose="020B0700000000000000" pitchFamily="34" charset="-128"/>
              <a:ea typeface="Adobe Fan Heiti Std B" panose="020B0700000000000000" pitchFamily="34" charset="-128"/>
            </a:rPr>
            <a:t>Date: </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March 2024</a:t>
          </a:r>
        </a:p>
        <a:p>
          <a:r>
            <a:rPr lang="en-US" sz="1600" b="1" baseline="0">
              <a:solidFill>
                <a:schemeClr val="bg2">
                  <a:lumMod val="50000"/>
                </a:schemeClr>
              </a:solidFill>
              <a:latin typeface="Adobe Fan Heiti Std B" panose="020B0700000000000000" pitchFamily="34" charset="-128"/>
              <a:ea typeface="Adobe Fan Heiti Std B" panose="020B0700000000000000" pitchFamily="34" charset="-128"/>
            </a:rPr>
            <a:t>Analyst Name: </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Giada Griso</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3</xdr:col>
      <xdr:colOff>546100</xdr:colOff>
      <xdr:row>0</xdr:row>
      <xdr:rowOff>69850</xdr:rowOff>
    </xdr:from>
    <xdr:to>
      <xdr:col>13</xdr:col>
      <xdr:colOff>95250</xdr:colOff>
      <xdr:row>3</xdr:row>
      <xdr:rowOff>69850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565400" y="69850"/>
          <a:ext cx="628015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accent2"/>
              </a:solidFill>
              <a:latin typeface="Adobe Fan Heiti Std B" panose="020B0700000000000000" pitchFamily="34" charset="-128"/>
              <a:ea typeface="Adobe Fan Heiti Std B" panose="020B0700000000000000" pitchFamily="34" charset="-128"/>
              <a:cs typeface="Adobe Arabic" panose="02040503050201020203" pitchFamily="18" charset="-78"/>
            </a:rPr>
            <a:t>Grocery Basket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63691</xdr:colOff>
      <xdr:row>16</xdr:row>
      <xdr:rowOff>133050</xdr:rowOff>
    </xdr:from>
    <xdr:to>
      <xdr:col>8</xdr:col>
      <xdr:colOff>375364</xdr:colOff>
      <xdr:row>20</xdr:row>
      <xdr:rowOff>41372</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5085964" y="2927050"/>
          <a:ext cx="311673" cy="601049"/>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40527" y="3749522"/>
          <a:ext cx="2695222" cy="514049"/>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90767" y="3758595"/>
          <a:ext cx="2604509" cy="504977"/>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834183" y="3649738"/>
          <a:ext cx="2888748" cy="647096"/>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66223" y="4242412"/>
          <a:ext cx="1448916" cy="594173"/>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solidFill>
                  <a:schemeClr val="bg2">
                    <a:lumMod val="50000"/>
                  </a:schemeClr>
                </a:solidFill>
              </a:rPr>
              <a:t>: </a:t>
            </a:r>
            <a:r>
              <a:rPr lang="en-DE" sz="1200" kern="1200">
                <a:solidFill>
                  <a:schemeClr val="bg2">
                    <a:lumMod val="50000"/>
                  </a:schemeClr>
                </a:solidFill>
                <a:latin typeface="+mn-lt"/>
                <a:ea typeface="+mn-ea"/>
                <a:cs typeface="+mn-cs"/>
              </a:rPr>
              <a:t>32,434,489</a:t>
            </a:r>
            <a:endParaRPr lang="en-US" sz="1200" kern="1200">
              <a:solidFill>
                <a:schemeClr val="bg2">
                  <a:lumMod val="50000"/>
                </a:schemeClr>
              </a:solidFill>
              <a:latin typeface="+mn-lt"/>
              <a:ea typeface="+mn-ea"/>
              <a:cs typeface="+mn-cs"/>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58805" y="4134559"/>
          <a:ext cx="1545167" cy="606774"/>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solidFill>
                  <a:schemeClr val="bg2">
                    <a:lumMod val="50000"/>
                  </a:schemeClr>
                </a:solidFill>
              </a:rPr>
              <a:t>: </a:t>
            </a:r>
            <a:r>
              <a:rPr lang="en-DE" sz="1200" kern="1200">
                <a:solidFill>
                  <a:schemeClr val="bg2">
                    <a:lumMod val="50000"/>
                  </a:schemeClr>
                </a:solidFill>
                <a:latin typeface="+mn-lt"/>
                <a:ea typeface="+mn-ea"/>
                <a:cs typeface="+mn-cs"/>
              </a:rPr>
              <a:t>32,404,859</a:t>
            </a:r>
            <a:r>
              <a:rPr lang="en-US" sz="1200" kern="1200">
                <a:solidFill>
                  <a:schemeClr val="bg2">
                    <a:lumMod val="50000"/>
                  </a:schemeClr>
                </a:solidFill>
                <a:latin typeface="+mn-lt"/>
                <a:ea typeface="+mn-ea"/>
                <a:cs typeface="+mn-cs"/>
              </a:rPr>
              <a:t>  </a:t>
            </a: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930940" y="4224273"/>
          <a:ext cx="1527532" cy="506544"/>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200" kern="1200">
                <a:solidFill>
                  <a:srgbClr val="E7E6E6">
                    <a:lumMod val="50000"/>
                  </a:srgbClr>
                </a:solidFill>
                <a:latin typeface="Calibri" panose="020F0502020204030204"/>
                <a:ea typeface="+mn-ea"/>
                <a:cs typeface="+mn-cs"/>
              </a:rPr>
              <a:t>: </a:t>
            </a:r>
            <a:r>
              <a:rPr lang="en-DE" sz="1200" b="0" baseline="0">
                <a:solidFill>
                  <a:schemeClr val="bg2">
                    <a:lumMod val="50000"/>
                  </a:schemeClr>
                </a:solidFill>
                <a:latin typeface="+mn-lt"/>
                <a:ea typeface="+mn-ea"/>
                <a:cs typeface="+mn-cs"/>
              </a:rPr>
              <a:t>24,414,877</a:t>
            </a:r>
            <a:r>
              <a:rPr lang="en-US" sz="1200" kern="1200">
                <a:solidFill>
                  <a:srgbClr val="E7E6E6">
                    <a:lumMod val="50000"/>
                  </a:srgbClr>
                </a:solidFill>
                <a:latin typeface="Calibri" panose="020F0502020204030204"/>
                <a:ea typeface="+mn-ea"/>
                <a:cs typeface="+mn-cs"/>
              </a:rPr>
              <a:t>  </a:t>
            </a: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493742</xdr:colOff>
      <xdr:row>16</xdr:row>
      <xdr:rowOff>104865</xdr:rowOff>
    </xdr:from>
    <xdr:to>
      <xdr:col>14</xdr:col>
      <xdr:colOff>212749</xdr:colOff>
      <xdr:row>20</xdr:row>
      <xdr:rowOff>14630</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806469" y="2898865"/>
          <a:ext cx="377098" cy="60249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257528</xdr:colOff>
      <xdr:row>4</xdr:row>
      <xdr:rowOff>155222</xdr:rowOff>
    </xdr:from>
    <xdr:to>
      <xdr:col>30</xdr:col>
      <xdr:colOff>107373</xdr:colOff>
      <xdr:row>17</xdr:row>
      <xdr:rowOff>142323</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5271750" y="945444"/>
          <a:ext cx="4802845" cy="2287212"/>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pPr marL="0" marR="0" indent="0" defTabSz="914400" eaLnBrk="1" fontAlgn="auto" latinLnBrk="0" hangingPunct="1">
            <a:lnSpc>
              <a:spcPct val="100000"/>
            </a:lnSpc>
            <a:spcBef>
              <a:spcPts val="0"/>
            </a:spcBef>
            <a:spcAft>
              <a:spcPts val="0"/>
            </a:spcAft>
            <a:buClrTx/>
            <a:buSzTx/>
            <a:buFontTx/>
            <a:buNone/>
            <a:tabLst/>
            <a:defRPr/>
          </a:pPr>
          <a:r>
            <a:rPr lang="en-US" sz="1400" b="0">
              <a:solidFill>
                <a:schemeClr val="bg2">
                  <a:lumMod val="50000"/>
                </a:schemeClr>
              </a:solidFill>
            </a:rPr>
            <a:t>Obervations</a:t>
          </a:r>
          <a:r>
            <a:rPr lang="en-US" sz="1400" b="0" baseline="0">
              <a:solidFill>
                <a:schemeClr val="bg2">
                  <a:lumMod val="50000"/>
                </a:schemeClr>
              </a:solidFill>
            </a:rPr>
            <a:t> to be removed: </a:t>
          </a:r>
          <a:r>
            <a:rPr lang="en-DE" sz="1400" b="0" baseline="0">
              <a:solidFill>
                <a:schemeClr val="bg2">
                  <a:lumMod val="50000"/>
                </a:schemeClr>
              </a:solidFill>
              <a:latin typeface="+mn-lt"/>
              <a:ea typeface="+mn-ea"/>
              <a:cs typeface="+mn-cs"/>
            </a:rPr>
            <a:t>7,989,982</a:t>
          </a:r>
          <a:endParaRPr lang="en-US" sz="1400" b="0" baseline="0">
            <a:solidFill>
              <a:schemeClr val="bg2">
                <a:lumMod val="50000"/>
              </a:schemeClr>
            </a:solidFill>
            <a:latin typeface="+mn-lt"/>
            <a:ea typeface="+mn-ea"/>
            <a:cs typeface="+mn-cs"/>
          </a:endParaRPr>
        </a:p>
        <a:p>
          <a:r>
            <a:rPr lang="en-US" sz="1400" b="0" baseline="0">
              <a:solidFill>
                <a:schemeClr val="bg2">
                  <a:lumMod val="50000"/>
                </a:schemeClr>
              </a:solidFill>
            </a:rPr>
            <a:t>Final total count of order_products_all</a:t>
          </a:r>
          <a:r>
            <a:rPr lang="en-US" sz="1400" b="0" baseline="0">
              <a:solidFill>
                <a:schemeClr val="bg2">
                  <a:lumMod val="50000"/>
                </a:schemeClr>
              </a:solidFill>
              <a:latin typeface="+mn-lt"/>
              <a:ea typeface="+mn-ea"/>
              <a:cs typeface="+mn-cs"/>
            </a:rPr>
            <a:t>: </a:t>
          </a:r>
          <a:r>
            <a:rPr lang="en-DE" sz="1400" b="0" baseline="0">
              <a:solidFill>
                <a:schemeClr val="bg2">
                  <a:lumMod val="50000"/>
                </a:schemeClr>
              </a:solidFill>
              <a:latin typeface="+mn-lt"/>
              <a:ea typeface="+mn-ea"/>
              <a:cs typeface="+mn-cs"/>
            </a:rPr>
            <a:t>24,414,877</a:t>
          </a:r>
          <a:endParaRPr lang="en-US" sz="1400" b="0" baseline="0">
            <a:solidFill>
              <a:schemeClr val="bg2">
                <a:lumMod val="50000"/>
              </a:schemeClr>
            </a:solidFill>
            <a:latin typeface="+mn-lt"/>
            <a:ea typeface="+mn-ea"/>
            <a:cs typeface="+mn-cs"/>
          </a:endParaRPr>
        </a:p>
      </xdr:txBody>
    </xdr:sp>
    <xdr:clientData/>
  </xdr:twoCellAnchor>
  <xdr:twoCellAnchor>
    <xdr:from>
      <xdr:col>6</xdr:col>
      <xdr:colOff>161635</xdr:colOff>
      <xdr:row>16</xdr:row>
      <xdr:rowOff>80818</xdr:rowOff>
    </xdr:from>
    <xdr:to>
      <xdr:col>8</xdr:col>
      <xdr:colOff>56886</xdr:colOff>
      <xdr:row>19</xdr:row>
      <xdr:rowOff>165873</xdr:rowOff>
    </xdr:to>
    <xdr:sp macro="" textlink="">
      <xdr:nvSpPr>
        <xdr:cNvPr id="36" name="Rectangle: Rounded Corners 39">
          <a:extLst>
            <a:ext uri="{FF2B5EF4-FFF2-40B4-BE49-F238E27FC236}">
              <a16:creationId xmlns:a16="http://schemas.microsoft.com/office/drawing/2014/main" id="{1BF8BD02-78D6-B848-B8ED-DD3DEA7403BA}"/>
            </a:ext>
          </a:extLst>
        </xdr:cNvPr>
        <xdr:cNvSpPr/>
      </xdr:nvSpPr>
      <xdr:spPr>
        <a:xfrm>
          <a:off x="3867726" y="2874818"/>
          <a:ext cx="1211433" cy="604600"/>
        </a:xfrm>
        <a:prstGeom prst="roundRect">
          <a:avLst>
            <a:gd name="adj" fmla="val 16670"/>
          </a:avLst>
        </a:prstGeom>
        <a:solidFill>
          <a:schemeClr val="accent5">
            <a:lumMod val="50000"/>
          </a:schemeClr>
        </a:solidFill>
      </xdr:spPr>
      <xdr:style>
        <a:lnRef idx="2">
          <a:schemeClr val="lt1">
            <a:hueOff val="0"/>
            <a:satOff val="0"/>
            <a:lumOff val="0"/>
            <a:alphaOff val="0"/>
          </a:schemeClr>
        </a:lnRef>
        <a:fillRef idx="1">
          <a:scrgbClr r="0" g="0" b="0"/>
        </a:fillRef>
        <a:effectRef idx="0">
          <a:schemeClr val="accent3">
            <a:hueOff val="2710599"/>
            <a:satOff val="100000"/>
            <a:lumOff val="-14706"/>
            <a:alphaOff val="0"/>
          </a:schemeClr>
        </a:effectRef>
        <a:fontRef idx="minor">
          <a:schemeClr val="lt1"/>
        </a:fontRef>
      </xdr:style>
    </xdr:sp>
    <xdr:clientData/>
  </xdr:twoCellAnchor>
  <xdr:twoCellAnchor>
    <xdr:from>
      <xdr:col>11</xdr:col>
      <xdr:colOff>591126</xdr:colOff>
      <xdr:row>16</xdr:row>
      <xdr:rowOff>48491</xdr:rowOff>
    </xdr:from>
    <xdr:to>
      <xdr:col>13</xdr:col>
      <xdr:colOff>486377</xdr:colOff>
      <xdr:row>19</xdr:row>
      <xdr:rowOff>133546</xdr:rowOff>
    </xdr:to>
    <xdr:sp macro="" textlink="">
      <xdr:nvSpPr>
        <xdr:cNvPr id="37" name="Rectangle: Rounded Corners 39">
          <a:extLst>
            <a:ext uri="{FF2B5EF4-FFF2-40B4-BE49-F238E27FC236}">
              <a16:creationId xmlns:a16="http://schemas.microsoft.com/office/drawing/2014/main" id="{A832E2DA-8027-5B4A-9EDB-05312279BCF1}"/>
            </a:ext>
          </a:extLst>
        </xdr:cNvPr>
        <xdr:cNvSpPr/>
      </xdr:nvSpPr>
      <xdr:spPr>
        <a:xfrm>
          <a:off x="7587671" y="2842491"/>
          <a:ext cx="1211433" cy="604600"/>
        </a:xfrm>
        <a:prstGeom prst="roundRect">
          <a:avLst>
            <a:gd name="adj" fmla="val 16670"/>
          </a:avLst>
        </a:prstGeom>
        <a:solidFill>
          <a:schemeClr val="accent5">
            <a:lumMod val="50000"/>
          </a:schemeClr>
        </a:solidFill>
      </xdr:spPr>
      <xdr:style>
        <a:lnRef idx="2">
          <a:schemeClr val="lt1">
            <a:hueOff val="0"/>
            <a:satOff val="0"/>
            <a:lumOff val="0"/>
            <a:alphaOff val="0"/>
          </a:schemeClr>
        </a:lnRef>
        <a:fillRef idx="1">
          <a:scrgbClr r="0" g="0" b="0"/>
        </a:fillRef>
        <a:effectRef idx="0">
          <a:schemeClr val="accent3">
            <a:hueOff val="2710599"/>
            <a:satOff val="100000"/>
            <a:lumOff val="-14706"/>
            <a:alphaOff val="0"/>
          </a:schemeClr>
        </a:effectRef>
        <a:fontRef idx="minor">
          <a:schemeClr val="lt1"/>
        </a:fontRef>
      </xdr:style>
    </xdr:sp>
    <xdr:clientData/>
  </xdr:twoCellAnchor>
  <xdr:twoCellAnchor>
    <xdr:from>
      <xdr:col>6</xdr:col>
      <xdr:colOff>184727</xdr:colOff>
      <xdr:row>17</xdr:row>
      <xdr:rowOff>23090</xdr:rowOff>
    </xdr:from>
    <xdr:to>
      <xdr:col>8</xdr:col>
      <xdr:colOff>24197</xdr:colOff>
      <xdr:row>19</xdr:row>
      <xdr:rowOff>82088</xdr:rowOff>
    </xdr:to>
    <xdr:sp macro="" textlink="">
      <xdr:nvSpPr>
        <xdr:cNvPr id="38" name="Rectangle: Rounded Corners 4">
          <a:extLst>
            <a:ext uri="{FF2B5EF4-FFF2-40B4-BE49-F238E27FC236}">
              <a16:creationId xmlns:a16="http://schemas.microsoft.com/office/drawing/2014/main" id="{661C49F7-18C5-9B4A-B699-B6C9EDB33F56}"/>
            </a:ext>
          </a:extLst>
        </xdr:cNvPr>
        <xdr:cNvSpPr txBox="1"/>
      </xdr:nvSpPr>
      <xdr:spPr>
        <a:xfrm>
          <a:off x="3890818" y="2990272"/>
          <a:ext cx="1155652" cy="405361"/>
        </a:xfrm>
        <a:prstGeom prst="rect">
          <a:avLst/>
        </a:prstGeom>
        <a:solidFill>
          <a:schemeClr val="accent5">
            <a:lumMod val="50000"/>
          </a:schemeClr>
        </a:solid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200" kern="1200"/>
            <a:t>Inner join with order_id as the common key</a:t>
          </a:r>
        </a:p>
      </xdr:txBody>
    </xdr:sp>
    <xdr:clientData/>
  </xdr:twoCellAnchor>
  <xdr:twoCellAnchor>
    <xdr:from>
      <xdr:col>11</xdr:col>
      <xdr:colOff>611909</xdr:colOff>
      <xdr:row>16</xdr:row>
      <xdr:rowOff>103910</xdr:rowOff>
    </xdr:from>
    <xdr:to>
      <xdr:col>13</xdr:col>
      <xdr:colOff>451379</xdr:colOff>
      <xdr:row>19</xdr:row>
      <xdr:rowOff>47453</xdr:rowOff>
    </xdr:to>
    <xdr:sp macro="" textlink="">
      <xdr:nvSpPr>
        <xdr:cNvPr id="39" name="Rectangle: Rounded Corners 4">
          <a:extLst>
            <a:ext uri="{FF2B5EF4-FFF2-40B4-BE49-F238E27FC236}">
              <a16:creationId xmlns:a16="http://schemas.microsoft.com/office/drawing/2014/main" id="{80010E65-42F0-1749-A9AA-F0C2718D6492}"/>
            </a:ext>
          </a:extLst>
        </xdr:cNvPr>
        <xdr:cNvSpPr txBox="1"/>
      </xdr:nvSpPr>
      <xdr:spPr>
        <a:xfrm>
          <a:off x="7608454" y="2897910"/>
          <a:ext cx="1155652" cy="463088"/>
        </a:xfrm>
        <a:prstGeom prst="rect">
          <a:avLst/>
        </a:prstGeom>
        <a:solidFill>
          <a:schemeClr val="accent5">
            <a:lumMod val="50000"/>
          </a:schemeClr>
        </a:solid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200" kern="1200"/>
            <a:t>Inner join with product_id as the common key</a:t>
          </a:r>
        </a:p>
      </xdr:txBody>
    </xdr:sp>
    <xdr:clientData/>
  </xdr:twoCellAnchor>
  <xdr:twoCellAnchor>
    <xdr:from>
      <xdr:col>17</xdr:col>
      <xdr:colOff>264000</xdr:colOff>
      <xdr:row>15</xdr:row>
      <xdr:rowOff>119047</xdr:rowOff>
    </xdr:from>
    <xdr:to>
      <xdr:col>19</xdr:col>
      <xdr:colOff>159251</xdr:colOff>
      <xdr:row>19</xdr:row>
      <xdr:rowOff>20657</xdr:rowOff>
    </xdr:to>
    <xdr:sp macro="" textlink="">
      <xdr:nvSpPr>
        <xdr:cNvPr id="40" name="Rectangle: Rounded Corners 39">
          <a:extLst>
            <a:ext uri="{FF2B5EF4-FFF2-40B4-BE49-F238E27FC236}">
              <a16:creationId xmlns:a16="http://schemas.microsoft.com/office/drawing/2014/main" id="{2CB6EBEC-3B24-244F-9F51-D384257FECA4}"/>
            </a:ext>
          </a:extLst>
        </xdr:cNvPr>
        <xdr:cNvSpPr/>
      </xdr:nvSpPr>
      <xdr:spPr>
        <a:xfrm>
          <a:off x="11298889" y="2842491"/>
          <a:ext cx="1221695" cy="635388"/>
        </a:xfrm>
        <a:prstGeom prst="roundRect">
          <a:avLst>
            <a:gd name="adj" fmla="val 16670"/>
          </a:avLst>
        </a:prstGeom>
        <a:solidFill>
          <a:schemeClr val="accent5">
            <a:lumMod val="50000"/>
          </a:schemeClr>
        </a:solidFill>
      </xdr:spPr>
      <xdr:style>
        <a:lnRef idx="2">
          <a:schemeClr val="lt1">
            <a:hueOff val="0"/>
            <a:satOff val="0"/>
            <a:lumOff val="0"/>
            <a:alphaOff val="0"/>
          </a:schemeClr>
        </a:lnRef>
        <a:fillRef idx="1">
          <a:scrgbClr r="0" g="0" b="0"/>
        </a:fillRef>
        <a:effectRef idx="0">
          <a:schemeClr val="accent3">
            <a:hueOff val="2710599"/>
            <a:satOff val="100000"/>
            <a:lumOff val="-14706"/>
            <a:alphaOff val="0"/>
          </a:schemeClr>
        </a:effectRef>
        <a:fontRef idx="minor">
          <a:schemeClr val="lt1"/>
        </a:fontRef>
      </xdr:style>
    </xdr:sp>
    <xdr:clientData/>
  </xdr:twoCellAnchor>
  <xdr:twoCellAnchor>
    <xdr:from>
      <xdr:col>17</xdr:col>
      <xdr:colOff>284783</xdr:colOff>
      <xdr:row>15</xdr:row>
      <xdr:rowOff>174466</xdr:rowOff>
    </xdr:from>
    <xdr:to>
      <xdr:col>19</xdr:col>
      <xdr:colOff>124253</xdr:colOff>
      <xdr:row>18</xdr:row>
      <xdr:rowOff>118008</xdr:rowOff>
    </xdr:to>
    <xdr:sp macro="" textlink="">
      <xdr:nvSpPr>
        <xdr:cNvPr id="41" name="Rectangle: Rounded Corners 4">
          <a:extLst>
            <a:ext uri="{FF2B5EF4-FFF2-40B4-BE49-F238E27FC236}">
              <a16:creationId xmlns:a16="http://schemas.microsoft.com/office/drawing/2014/main" id="{678DB269-6297-5746-A281-8AE7469FDE09}"/>
            </a:ext>
          </a:extLst>
        </xdr:cNvPr>
        <xdr:cNvSpPr txBox="1"/>
      </xdr:nvSpPr>
      <xdr:spPr>
        <a:xfrm>
          <a:off x="11319672" y="2897910"/>
          <a:ext cx="1165914" cy="493876"/>
        </a:xfrm>
        <a:prstGeom prst="rect">
          <a:avLst/>
        </a:prstGeom>
        <a:solidFill>
          <a:schemeClr val="accent5">
            <a:lumMod val="50000"/>
          </a:schemeClr>
        </a:solid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200" kern="1200"/>
            <a:t>Inner join with user_id as the common key</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11</xdr:col>
      <xdr:colOff>232832</xdr:colOff>
      <xdr:row>4</xdr:row>
      <xdr:rowOff>42341</xdr:rowOff>
    </xdr:from>
    <xdr:to>
      <xdr:col>14</xdr:col>
      <xdr:colOff>514004</xdr:colOff>
      <xdr:row>6</xdr:row>
      <xdr:rowOff>867834</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11334749" y="804341"/>
          <a:ext cx="2313172" cy="1291160"/>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254000</xdr:colOff>
      <xdr:row>9</xdr:row>
      <xdr:rowOff>76200</xdr:rowOff>
    </xdr:from>
    <xdr:to>
      <xdr:col>8</xdr:col>
      <xdr:colOff>38100</xdr:colOff>
      <xdr:row>30</xdr:row>
      <xdr:rowOff>165100</xdr:rowOff>
    </xdr:to>
    <xdr:pic>
      <xdr:nvPicPr>
        <xdr:cNvPr id="3" name="Picture 2">
          <a:extLst>
            <a:ext uri="{FF2B5EF4-FFF2-40B4-BE49-F238E27FC236}">
              <a16:creationId xmlns:a16="http://schemas.microsoft.com/office/drawing/2014/main" id="{10D5610B-51BB-CCEE-F9B5-F7A73918797C}"/>
            </a:ext>
          </a:extLst>
        </xdr:cNvPr>
        <xdr:cNvPicPr>
          <a:picLocks noChangeAspect="1"/>
        </xdr:cNvPicPr>
      </xdr:nvPicPr>
      <xdr:blipFill>
        <a:blip xmlns:r="http://schemas.openxmlformats.org/officeDocument/2006/relationships" r:embed="rId2"/>
        <a:stretch>
          <a:fillRect/>
        </a:stretch>
      </xdr:blipFill>
      <xdr:spPr>
        <a:xfrm>
          <a:off x="254000" y="1435100"/>
          <a:ext cx="5054600" cy="4089400"/>
        </a:xfrm>
        <a:prstGeom prst="rect">
          <a:avLst/>
        </a:prstGeom>
      </xdr:spPr>
    </xdr:pic>
    <xdr:clientData/>
  </xdr:twoCellAnchor>
  <xdr:twoCellAnchor editAs="oneCell">
    <xdr:from>
      <xdr:col>9</xdr:col>
      <xdr:colOff>152400</xdr:colOff>
      <xdr:row>9</xdr:row>
      <xdr:rowOff>88900</xdr:rowOff>
    </xdr:from>
    <xdr:to>
      <xdr:col>16</xdr:col>
      <xdr:colOff>660400</xdr:colOff>
      <xdr:row>31</xdr:row>
      <xdr:rowOff>38100</xdr:rowOff>
    </xdr:to>
    <xdr:pic>
      <xdr:nvPicPr>
        <xdr:cNvPr id="7" name="Picture 6">
          <a:extLst>
            <a:ext uri="{FF2B5EF4-FFF2-40B4-BE49-F238E27FC236}">
              <a16:creationId xmlns:a16="http://schemas.microsoft.com/office/drawing/2014/main" id="{675C4D60-CB9D-713B-9F0B-3F34320B8AD6}"/>
            </a:ext>
          </a:extLst>
        </xdr:cNvPr>
        <xdr:cNvPicPr>
          <a:picLocks noChangeAspect="1"/>
        </xdr:cNvPicPr>
      </xdr:nvPicPr>
      <xdr:blipFill>
        <a:blip xmlns:r="http://schemas.openxmlformats.org/officeDocument/2006/relationships" r:embed="rId3"/>
        <a:stretch>
          <a:fillRect/>
        </a:stretch>
      </xdr:blipFill>
      <xdr:spPr>
        <a:xfrm>
          <a:off x="5842000" y="1447800"/>
          <a:ext cx="5257800" cy="4140200"/>
        </a:xfrm>
        <a:prstGeom prst="rect">
          <a:avLst/>
        </a:prstGeom>
      </xdr:spPr>
    </xdr:pic>
    <xdr:clientData/>
  </xdr:twoCellAnchor>
  <xdr:twoCellAnchor editAs="oneCell">
    <xdr:from>
      <xdr:col>6</xdr:col>
      <xdr:colOff>330200</xdr:colOff>
      <xdr:row>36</xdr:row>
      <xdr:rowOff>114300</xdr:rowOff>
    </xdr:from>
    <xdr:to>
      <xdr:col>14</xdr:col>
      <xdr:colOff>165100</xdr:colOff>
      <xdr:row>58</xdr:row>
      <xdr:rowOff>63500</xdr:rowOff>
    </xdr:to>
    <xdr:pic>
      <xdr:nvPicPr>
        <xdr:cNvPr id="8" name="Picture 7">
          <a:extLst>
            <a:ext uri="{FF2B5EF4-FFF2-40B4-BE49-F238E27FC236}">
              <a16:creationId xmlns:a16="http://schemas.microsoft.com/office/drawing/2014/main" id="{8729B099-49CF-2C99-DF22-33B2FC393A72}"/>
            </a:ext>
          </a:extLst>
        </xdr:cNvPr>
        <xdr:cNvPicPr>
          <a:picLocks noChangeAspect="1"/>
        </xdr:cNvPicPr>
      </xdr:nvPicPr>
      <xdr:blipFill>
        <a:blip xmlns:r="http://schemas.openxmlformats.org/officeDocument/2006/relationships" r:embed="rId4"/>
        <a:stretch>
          <a:fillRect/>
        </a:stretch>
      </xdr:blipFill>
      <xdr:spPr>
        <a:xfrm>
          <a:off x="4000500" y="6261100"/>
          <a:ext cx="5257800" cy="4140200"/>
        </a:xfrm>
        <a:prstGeom prst="rect">
          <a:avLst/>
        </a:prstGeom>
      </xdr:spPr>
    </xdr:pic>
    <xdr:clientData/>
  </xdr:twoCellAnchor>
  <xdr:twoCellAnchor editAs="oneCell">
    <xdr:from>
      <xdr:col>2</xdr:col>
      <xdr:colOff>330200</xdr:colOff>
      <xdr:row>69</xdr:row>
      <xdr:rowOff>76200</xdr:rowOff>
    </xdr:from>
    <xdr:to>
      <xdr:col>8</xdr:col>
      <xdr:colOff>632633</xdr:colOff>
      <xdr:row>92</xdr:row>
      <xdr:rowOff>56886</xdr:rowOff>
    </xdr:to>
    <xdr:pic>
      <xdr:nvPicPr>
        <xdr:cNvPr id="9" name="Picture 8">
          <a:extLst>
            <a:ext uri="{FF2B5EF4-FFF2-40B4-BE49-F238E27FC236}">
              <a16:creationId xmlns:a16="http://schemas.microsoft.com/office/drawing/2014/main" id="{07F30A14-E60D-58A3-B204-C5F4FA7EE2A1}"/>
            </a:ext>
          </a:extLst>
        </xdr:cNvPr>
        <xdr:cNvPicPr>
          <a:picLocks noChangeAspect="1"/>
        </xdr:cNvPicPr>
      </xdr:nvPicPr>
      <xdr:blipFill>
        <a:blip xmlns:r="http://schemas.openxmlformats.org/officeDocument/2006/relationships" r:embed="rId5"/>
        <a:stretch>
          <a:fillRect/>
        </a:stretch>
      </xdr:blipFill>
      <xdr:spPr>
        <a:xfrm>
          <a:off x="1308100" y="13728700"/>
          <a:ext cx="4595033" cy="4412986"/>
        </a:xfrm>
        <a:prstGeom prst="rect">
          <a:avLst/>
        </a:prstGeom>
      </xdr:spPr>
    </xdr:pic>
    <xdr:clientData/>
  </xdr:twoCellAnchor>
  <xdr:twoCellAnchor editAs="oneCell">
    <xdr:from>
      <xdr:col>1</xdr:col>
      <xdr:colOff>431800</xdr:colOff>
      <xdr:row>98</xdr:row>
      <xdr:rowOff>50800</xdr:rowOff>
    </xdr:from>
    <xdr:to>
      <xdr:col>8</xdr:col>
      <xdr:colOff>609600</xdr:colOff>
      <xdr:row>120</xdr:row>
      <xdr:rowOff>0</xdr:rowOff>
    </xdr:to>
    <xdr:pic>
      <xdr:nvPicPr>
        <xdr:cNvPr id="10" name="Picture 9">
          <a:extLst>
            <a:ext uri="{FF2B5EF4-FFF2-40B4-BE49-F238E27FC236}">
              <a16:creationId xmlns:a16="http://schemas.microsoft.com/office/drawing/2014/main" id="{5184FD6A-C51D-4A16-A6FF-8AAF3C50271F}"/>
            </a:ext>
          </a:extLst>
        </xdr:cNvPr>
        <xdr:cNvPicPr>
          <a:picLocks noChangeAspect="1"/>
        </xdr:cNvPicPr>
      </xdr:nvPicPr>
      <xdr:blipFill>
        <a:blip xmlns:r="http://schemas.openxmlformats.org/officeDocument/2006/relationships" r:embed="rId6"/>
        <a:stretch>
          <a:fillRect/>
        </a:stretch>
      </xdr:blipFill>
      <xdr:spPr>
        <a:xfrm>
          <a:off x="736600" y="19405600"/>
          <a:ext cx="5143500" cy="4140200"/>
        </a:xfrm>
        <a:prstGeom prst="rect">
          <a:avLst/>
        </a:prstGeom>
      </xdr:spPr>
    </xdr:pic>
    <xdr:clientData/>
  </xdr:twoCellAnchor>
  <xdr:twoCellAnchor editAs="oneCell">
    <xdr:from>
      <xdr:col>9</xdr:col>
      <xdr:colOff>431800</xdr:colOff>
      <xdr:row>98</xdr:row>
      <xdr:rowOff>63500</xdr:rowOff>
    </xdr:from>
    <xdr:to>
      <xdr:col>19</xdr:col>
      <xdr:colOff>177800</xdr:colOff>
      <xdr:row>120</xdr:row>
      <xdr:rowOff>12700</xdr:rowOff>
    </xdr:to>
    <xdr:pic>
      <xdr:nvPicPr>
        <xdr:cNvPr id="11" name="Picture 10">
          <a:extLst>
            <a:ext uri="{FF2B5EF4-FFF2-40B4-BE49-F238E27FC236}">
              <a16:creationId xmlns:a16="http://schemas.microsoft.com/office/drawing/2014/main" id="{726FB370-D1C4-7E39-CB38-052154F96D2F}"/>
            </a:ext>
          </a:extLst>
        </xdr:cNvPr>
        <xdr:cNvPicPr>
          <a:picLocks noChangeAspect="1"/>
        </xdr:cNvPicPr>
      </xdr:nvPicPr>
      <xdr:blipFill>
        <a:blip xmlns:r="http://schemas.openxmlformats.org/officeDocument/2006/relationships" r:embed="rId7"/>
        <a:stretch>
          <a:fillRect/>
        </a:stretch>
      </xdr:blipFill>
      <xdr:spPr>
        <a:xfrm>
          <a:off x="6121400" y="19418300"/>
          <a:ext cx="6515100" cy="4140200"/>
        </a:xfrm>
        <a:prstGeom prst="rect">
          <a:avLst/>
        </a:prstGeom>
      </xdr:spPr>
    </xdr:pic>
    <xdr:clientData/>
  </xdr:twoCellAnchor>
  <xdr:twoCellAnchor editAs="oneCell">
    <xdr:from>
      <xdr:col>1</xdr:col>
      <xdr:colOff>38099</xdr:colOff>
      <xdr:row>125</xdr:row>
      <xdr:rowOff>139700</xdr:rowOff>
    </xdr:from>
    <xdr:to>
      <xdr:col>9</xdr:col>
      <xdr:colOff>427566</xdr:colOff>
      <xdr:row>148</xdr:row>
      <xdr:rowOff>101600</xdr:rowOff>
    </xdr:to>
    <xdr:pic>
      <xdr:nvPicPr>
        <xdr:cNvPr id="13" name="Picture 12">
          <a:extLst>
            <a:ext uri="{FF2B5EF4-FFF2-40B4-BE49-F238E27FC236}">
              <a16:creationId xmlns:a16="http://schemas.microsoft.com/office/drawing/2014/main" id="{79C7FBAA-9387-FABA-E251-9EC240408C82}"/>
            </a:ext>
          </a:extLst>
        </xdr:cNvPr>
        <xdr:cNvPicPr>
          <a:picLocks noChangeAspect="1"/>
        </xdr:cNvPicPr>
      </xdr:nvPicPr>
      <xdr:blipFill>
        <a:blip xmlns:r="http://schemas.openxmlformats.org/officeDocument/2006/relationships" r:embed="rId8"/>
        <a:stretch>
          <a:fillRect/>
        </a:stretch>
      </xdr:blipFill>
      <xdr:spPr>
        <a:xfrm>
          <a:off x="342899" y="24803100"/>
          <a:ext cx="6028267" cy="4521200"/>
        </a:xfrm>
        <a:prstGeom prst="rect">
          <a:avLst/>
        </a:prstGeom>
      </xdr:spPr>
    </xdr:pic>
    <xdr:clientData/>
  </xdr:twoCellAnchor>
  <xdr:twoCellAnchor editAs="oneCell">
    <xdr:from>
      <xdr:col>0</xdr:col>
      <xdr:colOff>0</xdr:colOff>
      <xdr:row>155</xdr:row>
      <xdr:rowOff>0</xdr:rowOff>
    </xdr:from>
    <xdr:to>
      <xdr:col>8</xdr:col>
      <xdr:colOff>571500</xdr:colOff>
      <xdr:row>178</xdr:row>
      <xdr:rowOff>0</xdr:rowOff>
    </xdr:to>
    <xdr:pic>
      <xdr:nvPicPr>
        <xdr:cNvPr id="14" name="Picture 13">
          <a:extLst>
            <a:ext uri="{FF2B5EF4-FFF2-40B4-BE49-F238E27FC236}">
              <a16:creationId xmlns:a16="http://schemas.microsoft.com/office/drawing/2014/main" id="{40FEEEB0-A1EF-D0DC-1DBD-0D7D9FFDB445}"/>
            </a:ext>
          </a:extLst>
        </xdr:cNvPr>
        <xdr:cNvPicPr>
          <a:picLocks noChangeAspect="1"/>
        </xdr:cNvPicPr>
      </xdr:nvPicPr>
      <xdr:blipFill>
        <a:blip xmlns:r="http://schemas.openxmlformats.org/officeDocument/2006/relationships" r:embed="rId9"/>
        <a:stretch>
          <a:fillRect/>
        </a:stretch>
      </xdr:blipFill>
      <xdr:spPr>
        <a:xfrm>
          <a:off x="0" y="26581100"/>
          <a:ext cx="5842000" cy="4381500"/>
        </a:xfrm>
        <a:prstGeom prst="rect">
          <a:avLst/>
        </a:prstGeom>
      </xdr:spPr>
    </xdr:pic>
    <xdr:clientData/>
  </xdr:twoCellAnchor>
  <xdr:twoCellAnchor editAs="oneCell">
    <xdr:from>
      <xdr:col>8</xdr:col>
      <xdr:colOff>266700</xdr:colOff>
      <xdr:row>154</xdr:row>
      <xdr:rowOff>165100</xdr:rowOff>
    </xdr:from>
    <xdr:to>
      <xdr:col>17</xdr:col>
      <xdr:colOff>10668</xdr:colOff>
      <xdr:row>177</xdr:row>
      <xdr:rowOff>163576</xdr:rowOff>
    </xdr:to>
    <xdr:pic>
      <xdr:nvPicPr>
        <xdr:cNvPr id="15" name="Picture 14">
          <a:extLst>
            <a:ext uri="{FF2B5EF4-FFF2-40B4-BE49-F238E27FC236}">
              <a16:creationId xmlns:a16="http://schemas.microsoft.com/office/drawing/2014/main" id="{43A8BFA3-CB8B-EB23-B797-BB6B15EC1720}"/>
            </a:ext>
          </a:extLst>
        </xdr:cNvPr>
        <xdr:cNvPicPr>
          <a:picLocks noChangeAspect="1"/>
        </xdr:cNvPicPr>
      </xdr:nvPicPr>
      <xdr:blipFill>
        <a:blip xmlns:r="http://schemas.openxmlformats.org/officeDocument/2006/relationships" r:embed="rId10"/>
        <a:stretch>
          <a:fillRect/>
        </a:stretch>
      </xdr:blipFill>
      <xdr:spPr>
        <a:xfrm>
          <a:off x="5283200" y="26555700"/>
          <a:ext cx="5839968" cy="4379976"/>
        </a:xfrm>
        <a:prstGeom prst="rect">
          <a:avLst/>
        </a:prstGeom>
      </xdr:spPr>
    </xdr:pic>
    <xdr:clientData/>
  </xdr:twoCellAnchor>
  <xdr:twoCellAnchor editAs="oneCell">
    <xdr:from>
      <xdr:col>16</xdr:col>
      <xdr:colOff>139700</xdr:colOff>
      <xdr:row>154</xdr:row>
      <xdr:rowOff>177800</xdr:rowOff>
    </xdr:from>
    <xdr:to>
      <xdr:col>24</xdr:col>
      <xdr:colOff>596900</xdr:colOff>
      <xdr:row>177</xdr:row>
      <xdr:rowOff>177800</xdr:rowOff>
    </xdr:to>
    <xdr:pic>
      <xdr:nvPicPr>
        <xdr:cNvPr id="16" name="Picture 15">
          <a:extLst>
            <a:ext uri="{FF2B5EF4-FFF2-40B4-BE49-F238E27FC236}">
              <a16:creationId xmlns:a16="http://schemas.microsoft.com/office/drawing/2014/main" id="{41C92F1C-F07A-1F6B-7519-EF13ADCCD8DB}"/>
            </a:ext>
          </a:extLst>
        </xdr:cNvPr>
        <xdr:cNvPicPr>
          <a:picLocks noChangeAspect="1"/>
        </xdr:cNvPicPr>
      </xdr:nvPicPr>
      <xdr:blipFill>
        <a:blip xmlns:r="http://schemas.openxmlformats.org/officeDocument/2006/relationships" r:embed="rId11"/>
        <a:stretch>
          <a:fillRect/>
        </a:stretch>
      </xdr:blipFill>
      <xdr:spPr>
        <a:xfrm>
          <a:off x="10579100" y="26568400"/>
          <a:ext cx="5842000" cy="4381500"/>
        </a:xfrm>
        <a:prstGeom prst="rect">
          <a:avLst/>
        </a:prstGeom>
      </xdr:spPr>
    </xdr:pic>
    <xdr:clientData/>
  </xdr:twoCellAnchor>
  <xdr:twoCellAnchor editAs="oneCell">
    <xdr:from>
      <xdr:col>0</xdr:col>
      <xdr:colOff>0</xdr:colOff>
      <xdr:row>183</xdr:row>
      <xdr:rowOff>38100</xdr:rowOff>
    </xdr:from>
    <xdr:to>
      <xdr:col>8</xdr:col>
      <xdr:colOff>571500</xdr:colOff>
      <xdr:row>206</xdr:row>
      <xdr:rowOff>38100</xdr:rowOff>
    </xdr:to>
    <xdr:pic>
      <xdr:nvPicPr>
        <xdr:cNvPr id="17" name="Picture 16">
          <a:extLst>
            <a:ext uri="{FF2B5EF4-FFF2-40B4-BE49-F238E27FC236}">
              <a16:creationId xmlns:a16="http://schemas.microsoft.com/office/drawing/2014/main" id="{12C53FAA-CD27-1FF3-A2B4-F83B8E58E975}"/>
            </a:ext>
          </a:extLst>
        </xdr:cNvPr>
        <xdr:cNvPicPr>
          <a:picLocks noChangeAspect="1"/>
        </xdr:cNvPicPr>
      </xdr:nvPicPr>
      <xdr:blipFill>
        <a:blip xmlns:r="http://schemas.openxmlformats.org/officeDocument/2006/relationships" r:embed="rId12"/>
        <a:stretch>
          <a:fillRect/>
        </a:stretch>
      </xdr:blipFill>
      <xdr:spPr>
        <a:xfrm>
          <a:off x="0" y="36398200"/>
          <a:ext cx="5842000" cy="4381500"/>
        </a:xfrm>
        <a:prstGeom prst="rect">
          <a:avLst/>
        </a:prstGeom>
      </xdr:spPr>
    </xdr:pic>
    <xdr:clientData/>
  </xdr:twoCellAnchor>
  <xdr:twoCellAnchor editAs="oneCell">
    <xdr:from>
      <xdr:col>8</xdr:col>
      <xdr:colOff>381000</xdr:colOff>
      <xdr:row>183</xdr:row>
      <xdr:rowOff>38100</xdr:rowOff>
    </xdr:from>
    <xdr:to>
      <xdr:col>17</xdr:col>
      <xdr:colOff>127000</xdr:colOff>
      <xdr:row>206</xdr:row>
      <xdr:rowOff>38100</xdr:rowOff>
    </xdr:to>
    <xdr:pic>
      <xdr:nvPicPr>
        <xdr:cNvPr id="18" name="Picture 17">
          <a:extLst>
            <a:ext uri="{FF2B5EF4-FFF2-40B4-BE49-F238E27FC236}">
              <a16:creationId xmlns:a16="http://schemas.microsoft.com/office/drawing/2014/main" id="{1F9FD990-F4F9-ACEF-4BEA-2FF36CF8B476}"/>
            </a:ext>
          </a:extLst>
        </xdr:cNvPr>
        <xdr:cNvPicPr>
          <a:picLocks noChangeAspect="1"/>
        </xdr:cNvPicPr>
      </xdr:nvPicPr>
      <xdr:blipFill>
        <a:blip xmlns:r="http://schemas.openxmlformats.org/officeDocument/2006/relationships" r:embed="rId13"/>
        <a:stretch>
          <a:fillRect/>
        </a:stretch>
      </xdr:blipFill>
      <xdr:spPr>
        <a:xfrm>
          <a:off x="5397500" y="36398200"/>
          <a:ext cx="5842000" cy="4381500"/>
        </a:xfrm>
        <a:prstGeom prst="rect">
          <a:avLst/>
        </a:prstGeom>
      </xdr:spPr>
    </xdr:pic>
    <xdr:clientData/>
  </xdr:twoCellAnchor>
  <xdr:twoCellAnchor editAs="oneCell">
    <xdr:from>
      <xdr:col>16</xdr:col>
      <xdr:colOff>304800</xdr:colOff>
      <xdr:row>183</xdr:row>
      <xdr:rowOff>38100</xdr:rowOff>
    </xdr:from>
    <xdr:to>
      <xdr:col>25</xdr:col>
      <xdr:colOff>88900</xdr:colOff>
      <xdr:row>206</xdr:row>
      <xdr:rowOff>38100</xdr:rowOff>
    </xdr:to>
    <xdr:pic>
      <xdr:nvPicPr>
        <xdr:cNvPr id="19" name="Picture 18">
          <a:extLst>
            <a:ext uri="{FF2B5EF4-FFF2-40B4-BE49-F238E27FC236}">
              <a16:creationId xmlns:a16="http://schemas.microsoft.com/office/drawing/2014/main" id="{0B3405FA-A501-93FF-7C7D-103C6D43675D}"/>
            </a:ext>
          </a:extLst>
        </xdr:cNvPr>
        <xdr:cNvPicPr>
          <a:picLocks noChangeAspect="1"/>
        </xdr:cNvPicPr>
      </xdr:nvPicPr>
      <xdr:blipFill>
        <a:blip xmlns:r="http://schemas.openxmlformats.org/officeDocument/2006/relationships" r:embed="rId14"/>
        <a:stretch>
          <a:fillRect/>
        </a:stretch>
      </xdr:blipFill>
      <xdr:spPr>
        <a:xfrm>
          <a:off x="10744200" y="36398200"/>
          <a:ext cx="5842000" cy="4381500"/>
        </a:xfrm>
        <a:prstGeom prst="rect">
          <a:avLst/>
        </a:prstGeom>
      </xdr:spPr>
    </xdr:pic>
    <xdr:clientData/>
  </xdr:twoCellAnchor>
  <xdr:twoCellAnchor editAs="oneCell">
    <xdr:from>
      <xdr:col>4</xdr:col>
      <xdr:colOff>88900</xdr:colOff>
      <xdr:row>223</xdr:row>
      <xdr:rowOff>50800</xdr:rowOff>
    </xdr:from>
    <xdr:to>
      <xdr:col>12</xdr:col>
      <xdr:colOff>546100</xdr:colOff>
      <xdr:row>246</xdr:row>
      <xdr:rowOff>50800</xdr:rowOff>
    </xdr:to>
    <xdr:pic>
      <xdr:nvPicPr>
        <xdr:cNvPr id="20" name="Picture 19">
          <a:extLst>
            <a:ext uri="{FF2B5EF4-FFF2-40B4-BE49-F238E27FC236}">
              <a16:creationId xmlns:a16="http://schemas.microsoft.com/office/drawing/2014/main" id="{B6DC2989-D5D4-7DE0-B9BB-8D13DA5DE180}"/>
            </a:ext>
          </a:extLst>
        </xdr:cNvPr>
        <xdr:cNvPicPr>
          <a:picLocks noChangeAspect="1"/>
        </xdr:cNvPicPr>
      </xdr:nvPicPr>
      <xdr:blipFill>
        <a:blip xmlns:r="http://schemas.openxmlformats.org/officeDocument/2006/relationships" r:embed="rId15"/>
        <a:stretch>
          <a:fillRect/>
        </a:stretch>
      </xdr:blipFill>
      <xdr:spPr>
        <a:xfrm>
          <a:off x="2413000" y="36017200"/>
          <a:ext cx="5842000" cy="4381500"/>
        </a:xfrm>
        <a:prstGeom prst="rect">
          <a:avLst/>
        </a:prstGeom>
      </xdr:spPr>
    </xdr:pic>
    <xdr:clientData/>
  </xdr:twoCellAnchor>
  <xdr:twoCellAnchor editAs="oneCell">
    <xdr:from>
      <xdr:col>0</xdr:col>
      <xdr:colOff>0</xdr:colOff>
      <xdr:row>246</xdr:row>
      <xdr:rowOff>76200</xdr:rowOff>
    </xdr:from>
    <xdr:to>
      <xdr:col>8</xdr:col>
      <xdr:colOff>571500</xdr:colOff>
      <xdr:row>269</xdr:row>
      <xdr:rowOff>76200</xdr:rowOff>
    </xdr:to>
    <xdr:pic>
      <xdr:nvPicPr>
        <xdr:cNvPr id="21" name="Picture 20">
          <a:extLst>
            <a:ext uri="{FF2B5EF4-FFF2-40B4-BE49-F238E27FC236}">
              <a16:creationId xmlns:a16="http://schemas.microsoft.com/office/drawing/2014/main" id="{BE27BE5B-5659-1E97-D628-8D31762A0438}"/>
            </a:ext>
          </a:extLst>
        </xdr:cNvPr>
        <xdr:cNvPicPr>
          <a:picLocks noChangeAspect="1"/>
        </xdr:cNvPicPr>
      </xdr:nvPicPr>
      <xdr:blipFill>
        <a:blip xmlns:r="http://schemas.openxmlformats.org/officeDocument/2006/relationships" r:embed="rId16"/>
        <a:stretch>
          <a:fillRect/>
        </a:stretch>
      </xdr:blipFill>
      <xdr:spPr>
        <a:xfrm>
          <a:off x="0" y="50241200"/>
          <a:ext cx="5842000" cy="4381500"/>
        </a:xfrm>
        <a:prstGeom prst="rect">
          <a:avLst/>
        </a:prstGeom>
      </xdr:spPr>
    </xdr:pic>
    <xdr:clientData/>
  </xdr:twoCellAnchor>
  <xdr:twoCellAnchor editAs="oneCell">
    <xdr:from>
      <xdr:col>4</xdr:col>
      <xdr:colOff>127000</xdr:colOff>
      <xdr:row>270</xdr:row>
      <xdr:rowOff>127000</xdr:rowOff>
    </xdr:from>
    <xdr:to>
      <xdr:col>12</xdr:col>
      <xdr:colOff>584200</xdr:colOff>
      <xdr:row>293</xdr:row>
      <xdr:rowOff>127000</xdr:rowOff>
    </xdr:to>
    <xdr:pic>
      <xdr:nvPicPr>
        <xdr:cNvPr id="22" name="Picture 21">
          <a:extLst>
            <a:ext uri="{FF2B5EF4-FFF2-40B4-BE49-F238E27FC236}">
              <a16:creationId xmlns:a16="http://schemas.microsoft.com/office/drawing/2014/main" id="{5EBCB0CF-C0E8-9254-7758-5757CDE7C8CF}"/>
            </a:ext>
          </a:extLst>
        </xdr:cNvPr>
        <xdr:cNvPicPr>
          <a:picLocks noChangeAspect="1"/>
        </xdr:cNvPicPr>
      </xdr:nvPicPr>
      <xdr:blipFill>
        <a:blip xmlns:r="http://schemas.openxmlformats.org/officeDocument/2006/relationships" r:embed="rId17"/>
        <a:stretch>
          <a:fillRect/>
        </a:stretch>
      </xdr:blipFill>
      <xdr:spPr>
        <a:xfrm>
          <a:off x="2451100" y="45046900"/>
          <a:ext cx="5842000" cy="4381500"/>
        </a:xfrm>
        <a:prstGeom prst="rect">
          <a:avLst/>
        </a:prstGeom>
      </xdr:spPr>
    </xdr:pic>
    <xdr:clientData/>
  </xdr:twoCellAnchor>
  <xdr:twoCellAnchor editAs="oneCell">
    <xdr:from>
      <xdr:col>12</xdr:col>
      <xdr:colOff>139700</xdr:colOff>
      <xdr:row>224</xdr:row>
      <xdr:rowOff>139700</xdr:rowOff>
    </xdr:from>
    <xdr:to>
      <xdr:col>19</xdr:col>
      <xdr:colOff>444500</xdr:colOff>
      <xdr:row>249</xdr:row>
      <xdr:rowOff>12700</xdr:rowOff>
    </xdr:to>
    <xdr:pic>
      <xdr:nvPicPr>
        <xdr:cNvPr id="24" name="Picture 23">
          <a:extLst>
            <a:ext uri="{FF2B5EF4-FFF2-40B4-BE49-F238E27FC236}">
              <a16:creationId xmlns:a16="http://schemas.microsoft.com/office/drawing/2014/main" id="{C6F7D4F5-26FE-04DF-D7B7-AEB39670A4BA}"/>
            </a:ext>
          </a:extLst>
        </xdr:cNvPr>
        <xdr:cNvPicPr>
          <a:picLocks noChangeAspect="1"/>
        </xdr:cNvPicPr>
      </xdr:nvPicPr>
      <xdr:blipFill>
        <a:blip xmlns:r="http://schemas.openxmlformats.org/officeDocument/2006/relationships" r:embed="rId18"/>
        <a:stretch>
          <a:fillRect/>
        </a:stretch>
      </xdr:blipFill>
      <xdr:spPr>
        <a:xfrm>
          <a:off x="7848600" y="36296600"/>
          <a:ext cx="5054600" cy="4635500"/>
        </a:xfrm>
        <a:prstGeom prst="rect">
          <a:avLst/>
        </a:prstGeom>
      </xdr:spPr>
    </xdr:pic>
    <xdr:clientData/>
  </xdr:twoCellAnchor>
  <xdr:twoCellAnchor editAs="oneCell">
    <xdr:from>
      <xdr:col>8</xdr:col>
      <xdr:colOff>355600</xdr:colOff>
      <xdr:row>247</xdr:row>
      <xdr:rowOff>127000</xdr:rowOff>
    </xdr:from>
    <xdr:to>
      <xdr:col>16</xdr:col>
      <xdr:colOff>114300</xdr:colOff>
      <xdr:row>272</xdr:row>
      <xdr:rowOff>0</xdr:rowOff>
    </xdr:to>
    <xdr:pic>
      <xdr:nvPicPr>
        <xdr:cNvPr id="27" name="Picture 26">
          <a:extLst>
            <a:ext uri="{FF2B5EF4-FFF2-40B4-BE49-F238E27FC236}">
              <a16:creationId xmlns:a16="http://schemas.microsoft.com/office/drawing/2014/main" id="{C1AA649A-903D-7FE3-1A8E-00B0546E5CDA}"/>
            </a:ext>
          </a:extLst>
        </xdr:cNvPr>
        <xdr:cNvPicPr>
          <a:picLocks noChangeAspect="1"/>
        </xdr:cNvPicPr>
      </xdr:nvPicPr>
      <xdr:blipFill>
        <a:blip xmlns:r="http://schemas.openxmlformats.org/officeDocument/2006/relationships" r:embed="rId19"/>
        <a:stretch>
          <a:fillRect/>
        </a:stretch>
      </xdr:blipFill>
      <xdr:spPr>
        <a:xfrm>
          <a:off x="5372100" y="50482500"/>
          <a:ext cx="5181600" cy="4635500"/>
        </a:xfrm>
        <a:prstGeom prst="rect">
          <a:avLst/>
        </a:prstGeom>
      </xdr:spPr>
    </xdr:pic>
    <xdr:clientData/>
  </xdr:twoCellAnchor>
  <xdr:twoCellAnchor editAs="oneCell">
    <xdr:from>
      <xdr:col>12</xdr:col>
      <xdr:colOff>190500</xdr:colOff>
      <xdr:row>271</xdr:row>
      <xdr:rowOff>165100</xdr:rowOff>
    </xdr:from>
    <xdr:to>
      <xdr:col>19</xdr:col>
      <xdr:colOff>622300</xdr:colOff>
      <xdr:row>296</xdr:row>
      <xdr:rowOff>38100</xdr:rowOff>
    </xdr:to>
    <xdr:pic>
      <xdr:nvPicPr>
        <xdr:cNvPr id="28" name="Picture 27">
          <a:extLst>
            <a:ext uri="{FF2B5EF4-FFF2-40B4-BE49-F238E27FC236}">
              <a16:creationId xmlns:a16="http://schemas.microsoft.com/office/drawing/2014/main" id="{20210596-375A-EDE4-0691-39ADB604DCCE}"/>
            </a:ext>
          </a:extLst>
        </xdr:cNvPr>
        <xdr:cNvPicPr>
          <a:picLocks noChangeAspect="1"/>
        </xdr:cNvPicPr>
      </xdr:nvPicPr>
      <xdr:blipFill>
        <a:blip xmlns:r="http://schemas.openxmlformats.org/officeDocument/2006/relationships" r:embed="rId20"/>
        <a:stretch>
          <a:fillRect/>
        </a:stretch>
      </xdr:blipFill>
      <xdr:spPr>
        <a:xfrm>
          <a:off x="7899400" y="45275500"/>
          <a:ext cx="5181600" cy="4635500"/>
        </a:xfrm>
        <a:prstGeom prst="rect">
          <a:avLst/>
        </a:prstGeom>
      </xdr:spPr>
    </xdr:pic>
    <xdr:clientData/>
  </xdr:twoCellAnchor>
  <xdr:twoCellAnchor editAs="oneCell">
    <xdr:from>
      <xdr:col>4</xdr:col>
      <xdr:colOff>190500</xdr:colOff>
      <xdr:row>301</xdr:row>
      <xdr:rowOff>38100</xdr:rowOff>
    </xdr:from>
    <xdr:to>
      <xdr:col>12</xdr:col>
      <xdr:colOff>647700</xdr:colOff>
      <xdr:row>321</xdr:row>
      <xdr:rowOff>101600</xdr:rowOff>
    </xdr:to>
    <xdr:pic>
      <xdr:nvPicPr>
        <xdr:cNvPr id="30" name="Picture 29">
          <a:extLst>
            <a:ext uri="{FF2B5EF4-FFF2-40B4-BE49-F238E27FC236}">
              <a16:creationId xmlns:a16="http://schemas.microsoft.com/office/drawing/2014/main" id="{27A3FD09-8AE9-CD53-69A3-BCADEB7FC048}"/>
            </a:ext>
          </a:extLst>
        </xdr:cNvPr>
        <xdr:cNvPicPr>
          <a:picLocks noChangeAspect="1"/>
        </xdr:cNvPicPr>
      </xdr:nvPicPr>
      <xdr:blipFill>
        <a:blip xmlns:r="http://schemas.openxmlformats.org/officeDocument/2006/relationships" r:embed="rId21"/>
        <a:stretch>
          <a:fillRect/>
        </a:stretch>
      </xdr:blipFill>
      <xdr:spPr>
        <a:xfrm>
          <a:off x="2514600" y="60820300"/>
          <a:ext cx="5842000" cy="4381500"/>
        </a:xfrm>
        <a:prstGeom prst="rect">
          <a:avLst/>
        </a:prstGeom>
      </xdr:spPr>
    </xdr:pic>
    <xdr:clientData/>
  </xdr:twoCellAnchor>
  <xdr:twoCellAnchor editAs="oneCell">
    <xdr:from>
      <xdr:col>8</xdr:col>
      <xdr:colOff>152400</xdr:colOff>
      <xdr:row>320</xdr:row>
      <xdr:rowOff>127000</xdr:rowOff>
    </xdr:from>
    <xdr:to>
      <xdr:col>16</xdr:col>
      <xdr:colOff>571500</xdr:colOff>
      <xdr:row>342</xdr:row>
      <xdr:rowOff>114300</xdr:rowOff>
    </xdr:to>
    <xdr:pic>
      <xdr:nvPicPr>
        <xdr:cNvPr id="31" name="Picture 30">
          <a:extLst>
            <a:ext uri="{FF2B5EF4-FFF2-40B4-BE49-F238E27FC236}">
              <a16:creationId xmlns:a16="http://schemas.microsoft.com/office/drawing/2014/main" id="{B830F8E5-004C-A342-5C57-63B237E6AF3E}"/>
            </a:ext>
          </a:extLst>
        </xdr:cNvPr>
        <xdr:cNvPicPr>
          <a:picLocks noChangeAspect="1"/>
        </xdr:cNvPicPr>
      </xdr:nvPicPr>
      <xdr:blipFill>
        <a:blip xmlns:r="http://schemas.openxmlformats.org/officeDocument/2006/relationships" r:embed="rId22"/>
        <a:stretch>
          <a:fillRect/>
        </a:stretch>
      </xdr:blipFill>
      <xdr:spPr>
        <a:xfrm>
          <a:off x="5422900" y="64846200"/>
          <a:ext cx="5842000" cy="4381500"/>
        </a:xfrm>
        <a:prstGeom prst="rect">
          <a:avLst/>
        </a:prstGeom>
      </xdr:spPr>
    </xdr:pic>
    <xdr:clientData/>
  </xdr:twoCellAnchor>
  <xdr:twoCellAnchor editAs="oneCell">
    <xdr:from>
      <xdr:col>12</xdr:col>
      <xdr:colOff>127000</xdr:colOff>
      <xdr:row>301</xdr:row>
      <xdr:rowOff>38100</xdr:rowOff>
    </xdr:from>
    <xdr:to>
      <xdr:col>20</xdr:col>
      <xdr:colOff>546100</xdr:colOff>
      <xdr:row>321</xdr:row>
      <xdr:rowOff>101600</xdr:rowOff>
    </xdr:to>
    <xdr:pic>
      <xdr:nvPicPr>
        <xdr:cNvPr id="32" name="Picture 31">
          <a:extLst>
            <a:ext uri="{FF2B5EF4-FFF2-40B4-BE49-F238E27FC236}">
              <a16:creationId xmlns:a16="http://schemas.microsoft.com/office/drawing/2014/main" id="{490BD94D-3144-7870-F12F-C0338BB7D134}"/>
            </a:ext>
          </a:extLst>
        </xdr:cNvPr>
        <xdr:cNvPicPr>
          <a:picLocks noChangeAspect="1"/>
        </xdr:cNvPicPr>
      </xdr:nvPicPr>
      <xdr:blipFill>
        <a:blip xmlns:r="http://schemas.openxmlformats.org/officeDocument/2006/relationships" r:embed="rId23"/>
        <a:stretch>
          <a:fillRect/>
        </a:stretch>
      </xdr:blipFill>
      <xdr:spPr>
        <a:xfrm>
          <a:off x="7835900" y="60820300"/>
          <a:ext cx="5842000" cy="4381500"/>
        </a:xfrm>
        <a:prstGeom prst="rect">
          <a:avLst/>
        </a:prstGeom>
      </xdr:spPr>
    </xdr:pic>
    <xdr:clientData/>
  </xdr:twoCellAnchor>
  <xdr:twoCellAnchor editAs="oneCell">
    <xdr:from>
      <xdr:col>2</xdr:col>
      <xdr:colOff>279400</xdr:colOff>
      <xdr:row>371</xdr:row>
      <xdr:rowOff>177800</xdr:rowOff>
    </xdr:from>
    <xdr:to>
      <xdr:col>9</xdr:col>
      <xdr:colOff>635000</xdr:colOff>
      <xdr:row>392</xdr:row>
      <xdr:rowOff>177800</xdr:rowOff>
    </xdr:to>
    <xdr:pic>
      <xdr:nvPicPr>
        <xdr:cNvPr id="34" name="Picture 33">
          <a:extLst>
            <a:ext uri="{FF2B5EF4-FFF2-40B4-BE49-F238E27FC236}">
              <a16:creationId xmlns:a16="http://schemas.microsoft.com/office/drawing/2014/main" id="{FCC6A94F-3A90-EE23-BE85-550A12FF6212}"/>
            </a:ext>
          </a:extLst>
        </xdr:cNvPr>
        <xdr:cNvPicPr>
          <a:picLocks noChangeAspect="1"/>
        </xdr:cNvPicPr>
      </xdr:nvPicPr>
      <xdr:blipFill rotWithShape="1">
        <a:blip xmlns:r="http://schemas.openxmlformats.org/officeDocument/2006/relationships" r:embed="rId24"/>
        <a:srcRect t="8696" r="8913"/>
        <a:stretch/>
      </xdr:blipFill>
      <xdr:spPr>
        <a:xfrm>
          <a:off x="1257300" y="74815700"/>
          <a:ext cx="5321300" cy="4000500"/>
        </a:xfrm>
        <a:prstGeom prst="rect">
          <a:avLst/>
        </a:prstGeom>
      </xdr:spPr>
    </xdr:pic>
    <xdr:clientData/>
  </xdr:twoCellAnchor>
  <xdr:twoCellAnchor editAs="oneCell">
    <xdr:from>
      <xdr:col>0</xdr:col>
      <xdr:colOff>0</xdr:colOff>
      <xdr:row>349</xdr:row>
      <xdr:rowOff>63500</xdr:rowOff>
    </xdr:from>
    <xdr:to>
      <xdr:col>10</xdr:col>
      <xdr:colOff>12700</xdr:colOff>
      <xdr:row>371</xdr:row>
      <xdr:rowOff>12700</xdr:rowOff>
    </xdr:to>
    <xdr:pic>
      <xdr:nvPicPr>
        <xdr:cNvPr id="35" name="Picture 34">
          <a:extLst>
            <a:ext uri="{FF2B5EF4-FFF2-40B4-BE49-F238E27FC236}">
              <a16:creationId xmlns:a16="http://schemas.microsoft.com/office/drawing/2014/main" id="{D49F06C2-D3CC-7000-7206-3610C098B479}"/>
            </a:ext>
          </a:extLst>
        </xdr:cNvPr>
        <xdr:cNvPicPr>
          <a:picLocks noChangeAspect="1"/>
        </xdr:cNvPicPr>
      </xdr:nvPicPr>
      <xdr:blipFill>
        <a:blip xmlns:r="http://schemas.openxmlformats.org/officeDocument/2006/relationships" r:embed="rId25"/>
        <a:stretch>
          <a:fillRect/>
        </a:stretch>
      </xdr:blipFill>
      <xdr:spPr>
        <a:xfrm>
          <a:off x="0" y="70510400"/>
          <a:ext cx="6629400" cy="4140200"/>
        </a:xfrm>
        <a:prstGeom prst="rect">
          <a:avLst/>
        </a:prstGeom>
      </xdr:spPr>
    </xdr:pic>
    <xdr:clientData/>
  </xdr:twoCellAnchor>
  <xdr:twoCellAnchor editAs="oneCell">
    <xdr:from>
      <xdr:col>0</xdr:col>
      <xdr:colOff>0</xdr:colOff>
      <xdr:row>396</xdr:row>
      <xdr:rowOff>165100</xdr:rowOff>
    </xdr:from>
    <xdr:to>
      <xdr:col>12</xdr:col>
      <xdr:colOff>565704</xdr:colOff>
      <xdr:row>418</xdr:row>
      <xdr:rowOff>180340</xdr:rowOff>
    </xdr:to>
    <xdr:pic>
      <xdr:nvPicPr>
        <xdr:cNvPr id="36" name="Picture 35">
          <a:extLst>
            <a:ext uri="{FF2B5EF4-FFF2-40B4-BE49-F238E27FC236}">
              <a16:creationId xmlns:a16="http://schemas.microsoft.com/office/drawing/2014/main" id="{C448F38D-15CF-8371-31BC-D534D7213D50}"/>
            </a:ext>
          </a:extLst>
        </xdr:cNvPr>
        <xdr:cNvPicPr>
          <a:picLocks noChangeAspect="1"/>
        </xdr:cNvPicPr>
      </xdr:nvPicPr>
      <xdr:blipFill>
        <a:blip xmlns:r="http://schemas.openxmlformats.org/officeDocument/2006/relationships" r:embed="rId26"/>
        <a:stretch>
          <a:fillRect/>
        </a:stretch>
      </xdr:blipFill>
      <xdr:spPr>
        <a:xfrm>
          <a:off x="0" y="79565500"/>
          <a:ext cx="8528604" cy="4206240"/>
        </a:xfrm>
        <a:prstGeom prst="rect">
          <a:avLst/>
        </a:prstGeom>
      </xdr:spPr>
    </xdr:pic>
    <xdr:clientData/>
  </xdr:twoCellAnchor>
  <xdr:twoCellAnchor editAs="oneCell">
    <xdr:from>
      <xdr:col>12</xdr:col>
      <xdr:colOff>520700</xdr:colOff>
      <xdr:row>396</xdr:row>
      <xdr:rowOff>152400</xdr:rowOff>
    </xdr:from>
    <xdr:to>
      <xdr:col>24</xdr:col>
      <xdr:colOff>480030</xdr:colOff>
      <xdr:row>418</xdr:row>
      <xdr:rowOff>139700</xdr:rowOff>
    </xdr:to>
    <xdr:pic>
      <xdr:nvPicPr>
        <xdr:cNvPr id="38" name="Picture 37">
          <a:extLst>
            <a:ext uri="{FF2B5EF4-FFF2-40B4-BE49-F238E27FC236}">
              <a16:creationId xmlns:a16="http://schemas.microsoft.com/office/drawing/2014/main" id="{684F2D8F-F7F1-9F05-0AE1-95F04FE74676}"/>
            </a:ext>
          </a:extLst>
        </xdr:cNvPr>
        <xdr:cNvPicPr>
          <a:picLocks noChangeAspect="1"/>
        </xdr:cNvPicPr>
      </xdr:nvPicPr>
      <xdr:blipFill>
        <a:blip xmlns:r="http://schemas.openxmlformats.org/officeDocument/2006/relationships" r:embed="rId27"/>
        <a:stretch>
          <a:fillRect/>
        </a:stretch>
      </xdr:blipFill>
      <xdr:spPr>
        <a:xfrm>
          <a:off x="8483600" y="79552800"/>
          <a:ext cx="8074630" cy="4178300"/>
        </a:xfrm>
        <a:prstGeom prst="rect">
          <a:avLst/>
        </a:prstGeom>
      </xdr:spPr>
    </xdr:pic>
    <xdr:clientData/>
  </xdr:twoCellAnchor>
  <xdr:twoCellAnchor editAs="oneCell">
    <xdr:from>
      <xdr:col>0</xdr:col>
      <xdr:colOff>63500</xdr:colOff>
      <xdr:row>423</xdr:row>
      <xdr:rowOff>110513</xdr:rowOff>
    </xdr:from>
    <xdr:to>
      <xdr:col>13</xdr:col>
      <xdr:colOff>495300</xdr:colOff>
      <xdr:row>446</xdr:row>
      <xdr:rowOff>50800</xdr:rowOff>
    </xdr:to>
    <xdr:pic>
      <xdr:nvPicPr>
        <xdr:cNvPr id="40" name="Picture 39">
          <a:extLst>
            <a:ext uri="{FF2B5EF4-FFF2-40B4-BE49-F238E27FC236}">
              <a16:creationId xmlns:a16="http://schemas.microsoft.com/office/drawing/2014/main" id="{786A8996-D958-5BBE-EDB5-CB9705FAD78B}"/>
            </a:ext>
          </a:extLst>
        </xdr:cNvPr>
        <xdr:cNvPicPr>
          <a:picLocks noChangeAspect="1"/>
        </xdr:cNvPicPr>
      </xdr:nvPicPr>
      <xdr:blipFill>
        <a:blip xmlns:r="http://schemas.openxmlformats.org/officeDocument/2006/relationships" r:embed="rId28"/>
        <a:stretch>
          <a:fillRect/>
        </a:stretch>
      </xdr:blipFill>
      <xdr:spPr>
        <a:xfrm>
          <a:off x="63500" y="84654413"/>
          <a:ext cx="9067800" cy="4321787"/>
        </a:xfrm>
        <a:prstGeom prst="rect">
          <a:avLst/>
        </a:prstGeom>
      </xdr:spPr>
    </xdr:pic>
    <xdr:clientData/>
  </xdr:twoCellAnchor>
  <xdr:twoCellAnchor editAs="oneCell">
    <xdr:from>
      <xdr:col>9</xdr:col>
      <xdr:colOff>507999</xdr:colOff>
      <xdr:row>64</xdr:row>
      <xdr:rowOff>12700</xdr:rowOff>
    </xdr:from>
    <xdr:to>
      <xdr:col>19</xdr:col>
      <xdr:colOff>190500</xdr:colOff>
      <xdr:row>87</xdr:row>
      <xdr:rowOff>165100</xdr:rowOff>
    </xdr:to>
    <xdr:pic>
      <xdr:nvPicPr>
        <xdr:cNvPr id="41" name="Picture 40">
          <a:extLst>
            <a:ext uri="{FF2B5EF4-FFF2-40B4-BE49-F238E27FC236}">
              <a16:creationId xmlns:a16="http://schemas.microsoft.com/office/drawing/2014/main" id="{C779CC01-1956-B8B7-66BC-164F20872D36}"/>
            </a:ext>
          </a:extLst>
        </xdr:cNvPr>
        <xdr:cNvPicPr>
          <a:picLocks noChangeAspect="1"/>
        </xdr:cNvPicPr>
      </xdr:nvPicPr>
      <xdr:blipFill>
        <a:blip xmlns:r="http://schemas.openxmlformats.org/officeDocument/2006/relationships" r:embed="rId29"/>
        <a:stretch>
          <a:fillRect/>
        </a:stretch>
      </xdr:blipFill>
      <xdr:spPr>
        <a:xfrm>
          <a:off x="6197599" y="12458700"/>
          <a:ext cx="6451601" cy="4838700"/>
        </a:xfrm>
        <a:prstGeom prst="rect">
          <a:avLst/>
        </a:prstGeom>
      </xdr:spPr>
    </xdr:pic>
    <xdr:clientData/>
  </xdr:twoCellAnchor>
  <xdr:twoCellAnchor editAs="oneCell">
    <xdr:from>
      <xdr:col>9</xdr:col>
      <xdr:colOff>495300</xdr:colOff>
      <xdr:row>126</xdr:row>
      <xdr:rowOff>76200</xdr:rowOff>
    </xdr:from>
    <xdr:to>
      <xdr:col>22</xdr:col>
      <xdr:colOff>419100</xdr:colOff>
      <xdr:row>148</xdr:row>
      <xdr:rowOff>63500</xdr:rowOff>
    </xdr:to>
    <xdr:pic>
      <xdr:nvPicPr>
        <xdr:cNvPr id="43" name="Picture 42">
          <a:extLst>
            <a:ext uri="{FF2B5EF4-FFF2-40B4-BE49-F238E27FC236}">
              <a16:creationId xmlns:a16="http://schemas.microsoft.com/office/drawing/2014/main" id="{93ED2BD3-0152-964E-BDC9-C05421A9A508}"/>
            </a:ext>
          </a:extLst>
        </xdr:cNvPr>
        <xdr:cNvPicPr>
          <a:picLocks noChangeAspect="1"/>
        </xdr:cNvPicPr>
      </xdr:nvPicPr>
      <xdr:blipFill>
        <a:blip xmlns:r="http://schemas.openxmlformats.org/officeDocument/2006/relationships" r:embed="rId30"/>
        <a:stretch>
          <a:fillRect/>
        </a:stretch>
      </xdr:blipFill>
      <xdr:spPr>
        <a:xfrm>
          <a:off x="6184900" y="24930100"/>
          <a:ext cx="8712200" cy="4356100"/>
        </a:xfrm>
        <a:prstGeom prst="rect">
          <a:avLst/>
        </a:prstGeom>
      </xdr:spPr>
    </xdr:pic>
    <xdr:clientData/>
  </xdr:twoCellAnchor>
  <xdr:twoCellAnchor>
    <xdr:from>
      <xdr:col>28</xdr:col>
      <xdr:colOff>222250</xdr:colOff>
      <xdr:row>133</xdr:row>
      <xdr:rowOff>171450</xdr:rowOff>
    </xdr:from>
    <xdr:to>
      <xdr:col>30</xdr:col>
      <xdr:colOff>1612900</xdr:colOff>
      <xdr:row>149</xdr:row>
      <xdr:rowOff>177800</xdr:rowOff>
    </xdr:to>
    <xdr:graphicFrame macro="">
      <xdr:nvGraphicFramePr>
        <xdr:cNvPr id="45" name="Chart 44">
          <a:extLst>
            <a:ext uri="{FF2B5EF4-FFF2-40B4-BE49-F238E27FC236}">
              <a16:creationId xmlns:a16="http://schemas.microsoft.com/office/drawing/2014/main" id="{55CA47C3-D951-7944-1CC6-0D24E58E0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oneCell">
    <xdr:from>
      <xdr:col>0</xdr:col>
      <xdr:colOff>0</xdr:colOff>
      <xdr:row>205</xdr:row>
      <xdr:rowOff>165100</xdr:rowOff>
    </xdr:from>
    <xdr:to>
      <xdr:col>11</xdr:col>
      <xdr:colOff>482600</xdr:colOff>
      <xdr:row>218</xdr:row>
      <xdr:rowOff>120246</xdr:rowOff>
    </xdr:to>
    <xdr:pic>
      <xdr:nvPicPr>
        <xdr:cNvPr id="47" name="Picture 46">
          <a:extLst>
            <a:ext uri="{FF2B5EF4-FFF2-40B4-BE49-F238E27FC236}">
              <a16:creationId xmlns:a16="http://schemas.microsoft.com/office/drawing/2014/main" id="{867FD9F7-47C9-7FEB-A950-26974450861D}"/>
            </a:ext>
          </a:extLst>
        </xdr:cNvPr>
        <xdr:cNvPicPr>
          <a:picLocks noChangeAspect="1"/>
        </xdr:cNvPicPr>
      </xdr:nvPicPr>
      <xdr:blipFill>
        <a:blip xmlns:r="http://schemas.openxmlformats.org/officeDocument/2006/relationships" r:embed="rId32"/>
        <a:stretch>
          <a:fillRect/>
        </a:stretch>
      </xdr:blipFill>
      <xdr:spPr>
        <a:xfrm>
          <a:off x="0" y="40767000"/>
          <a:ext cx="7772400" cy="4133446"/>
        </a:xfrm>
        <a:prstGeom prst="rect">
          <a:avLst/>
        </a:prstGeom>
      </xdr:spPr>
    </xdr:pic>
    <xdr:clientData/>
  </xdr:twoCellAnchor>
  <xdr:twoCellAnchor editAs="oneCell">
    <xdr:from>
      <xdr:col>16</xdr:col>
      <xdr:colOff>215900</xdr:colOff>
      <xdr:row>246</xdr:row>
      <xdr:rowOff>38100</xdr:rowOff>
    </xdr:from>
    <xdr:to>
      <xdr:col>25</xdr:col>
      <xdr:colOff>0</xdr:colOff>
      <xdr:row>269</xdr:row>
      <xdr:rowOff>38100</xdr:rowOff>
    </xdr:to>
    <xdr:pic>
      <xdr:nvPicPr>
        <xdr:cNvPr id="48" name="Picture 47">
          <a:extLst>
            <a:ext uri="{FF2B5EF4-FFF2-40B4-BE49-F238E27FC236}">
              <a16:creationId xmlns:a16="http://schemas.microsoft.com/office/drawing/2014/main" id="{60D2C56A-0904-6848-94C4-4CF124B986E5}"/>
            </a:ext>
          </a:extLst>
        </xdr:cNvPr>
        <xdr:cNvPicPr>
          <a:picLocks noChangeAspect="1"/>
        </xdr:cNvPicPr>
      </xdr:nvPicPr>
      <xdr:blipFill>
        <a:blip xmlns:r="http://schemas.openxmlformats.org/officeDocument/2006/relationships" r:embed="rId33"/>
        <a:stretch>
          <a:fillRect/>
        </a:stretch>
      </xdr:blipFill>
      <xdr:spPr>
        <a:xfrm>
          <a:off x="10655300" y="50203100"/>
          <a:ext cx="5842000" cy="4381500"/>
        </a:xfrm>
        <a:prstGeom prst="rect">
          <a:avLst/>
        </a:prstGeom>
      </xdr:spPr>
    </xdr:pic>
    <xdr:clientData/>
  </xdr:twoCellAnchor>
  <xdr:twoCellAnchor editAs="oneCell">
    <xdr:from>
      <xdr:col>9</xdr:col>
      <xdr:colOff>635000</xdr:colOff>
      <xdr:row>349</xdr:row>
      <xdr:rowOff>50800</xdr:rowOff>
    </xdr:from>
    <xdr:to>
      <xdr:col>23</xdr:col>
      <xdr:colOff>0</xdr:colOff>
      <xdr:row>371</xdr:row>
      <xdr:rowOff>91327</xdr:rowOff>
    </xdr:to>
    <xdr:pic>
      <xdr:nvPicPr>
        <xdr:cNvPr id="49" name="Picture 48">
          <a:extLst>
            <a:ext uri="{FF2B5EF4-FFF2-40B4-BE49-F238E27FC236}">
              <a16:creationId xmlns:a16="http://schemas.microsoft.com/office/drawing/2014/main" id="{CAF282CD-468C-AB4F-AC35-FAE0FF49E944}"/>
            </a:ext>
          </a:extLst>
        </xdr:cNvPr>
        <xdr:cNvPicPr>
          <a:picLocks noChangeAspect="1"/>
        </xdr:cNvPicPr>
      </xdr:nvPicPr>
      <xdr:blipFill>
        <a:blip xmlns:r="http://schemas.openxmlformats.org/officeDocument/2006/relationships" r:embed="rId34"/>
        <a:stretch>
          <a:fillRect/>
        </a:stretch>
      </xdr:blipFill>
      <xdr:spPr>
        <a:xfrm>
          <a:off x="6578600" y="70497700"/>
          <a:ext cx="8826500" cy="42315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1136255</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11</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6</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DFEE3ED-6612-BC41-9944-D9FCE0AE4E56}"/>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F6066955-51A1-6B4A-887C-3099022FA1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40D76425-0D9F-5243-9DCB-37312DA0DD0F}"/>
            </a:ext>
          </a:extLst>
        </xdr:cNvPr>
        <xdr:cNvCxnSpPr/>
      </xdr:nvCxnSpPr>
      <xdr:spPr>
        <a:xfrm>
          <a:off x="305148" y="742597"/>
          <a:ext cx="785530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A9C515A9-8A4B-B648-BD8E-12C01515C06F}"/>
            </a:ext>
          </a:extLst>
        </xdr:cNvPr>
        <xdr:cNvSpPr txBox="1"/>
      </xdr:nvSpPr>
      <xdr:spPr>
        <a:xfrm>
          <a:off x="211665" y="381000"/>
          <a:ext cx="4669191" cy="323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Data Citation</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ada Griso" refreshedDate="45363.655071180554" createdVersion="8" refreshedVersion="8" minRefreshableVersion="3" recordCount="3" xr:uid="{4693D9D9-8239-6F4B-B9D3-10779AD593C4}">
  <cacheSource type="worksheet">
    <worksheetSource name="Table2"/>
  </cacheSource>
  <cacheFields count="13">
    <cacheField name="loyalty_flag" numFmtId="0">
      <sharedItems count="3">
        <s v="Loyal customer"/>
        <s v="New customer"/>
        <s v="Regular customer"/>
      </sharedItems>
    </cacheField>
    <cacheField name="low-income mid age" numFmtId="3">
      <sharedItems containsSemiMixedTypes="0" containsString="0" containsNumber="1" containsInteger="1" minValue="104094" maxValue="495824"/>
    </cacheField>
    <cacheField name="low-income senior" numFmtId="3">
      <sharedItems containsSemiMixedTypes="0" containsString="0" containsNumber="1" containsInteger="1" minValue="104607" maxValue="532051"/>
    </cacheField>
    <cacheField name="low-income yound adult" numFmtId="3">
      <sharedItems containsSemiMixedTypes="0" containsString="0" containsNumber="1" containsInteger="1" minValue="368758" maxValue="2154534"/>
    </cacheField>
    <cacheField name="low-mid-class mid age" numFmtId="3">
      <sharedItems containsSemiMixedTypes="0" containsString="0" containsNumber="1" containsInteger="1" minValue="84885" maxValue="509526"/>
    </cacheField>
    <cacheField name="low-mid-class senior" numFmtId="3">
      <sharedItems containsSemiMixedTypes="0" containsString="0" containsNumber="1" containsInteger="1" minValue="89280" maxValue="563016"/>
    </cacheField>
    <cacheField name="low-mid-class yound adult" numFmtId="3">
      <sharedItems containsSemiMixedTypes="0" containsString="0" containsNumber="1" containsInteger="1" minValue="329002" maxValue="2108228"/>
    </cacheField>
    <cacheField name="up-mid-class mid age" numFmtId="3">
      <sharedItems containsSemiMixedTypes="0" containsString="0" containsNumber="1" containsInteger="1" minValue="223828" maxValue="1395150"/>
    </cacheField>
    <cacheField name="up-mid-class senior" numFmtId="3">
      <sharedItems containsSemiMixedTypes="0" containsString="0" containsNumber="1" containsInteger="1" minValue="241555" maxValue="1463032"/>
    </cacheField>
    <cacheField name="up-mid-class yound adult" numFmtId="3">
      <sharedItems containsSemiMixedTypes="0" containsString="0" containsNumber="1" containsInteger="1" minValue="50200" maxValue="317834"/>
    </cacheField>
    <cacheField name="upper-class mid age" numFmtId="3">
      <sharedItems containsSemiMixedTypes="0" containsString="0" containsNumber="1" containsInteger="1" minValue="250627" maxValue="1567204"/>
    </cacheField>
    <cacheField name="upper-class senior" numFmtId="3">
      <sharedItems containsSemiMixedTypes="0" containsString="0" containsNumber="1" containsInteger="1" minValue="261537" maxValue="1587470"/>
    </cacheField>
    <cacheField name="upper-class yound adult" numFmtId="3">
      <sharedItems containsSemiMixedTypes="0" containsString="0" containsNumber="1" containsInteger="1" minValue="6455" maxValue="5076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392756"/>
    <n v="372099"/>
    <n v="1579011"/>
    <n v="397499"/>
    <n v="435601"/>
    <n v="1586891"/>
    <n v="1110182"/>
    <n v="1104575"/>
    <n v="197324"/>
    <n v="1114751"/>
    <n v="1214036"/>
    <n v="50766"/>
  </r>
  <r>
    <x v="1"/>
    <n v="104094"/>
    <n v="104607"/>
    <n v="368758"/>
    <n v="84885"/>
    <n v="89280"/>
    <n v="329002"/>
    <n v="223828"/>
    <n v="241555"/>
    <n v="50200"/>
    <n v="250627"/>
    <n v="261537"/>
    <n v="6455"/>
  </r>
  <r>
    <x v="2"/>
    <n v="495824"/>
    <n v="532051"/>
    <n v="2154534"/>
    <n v="509526"/>
    <n v="563016"/>
    <n v="2108228"/>
    <n v="1395150"/>
    <n v="1463032"/>
    <n v="317834"/>
    <n v="1567204"/>
    <n v="1587470"/>
    <n v="506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35289D-C8B7-3F46-A72F-36AEAA7F2984}"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Z135:AB148" firstHeaderRow="1" firstDataRow="2" firstDataCol="1"/>
  <pivotFields count="13">
    <pivotField axis="axisCol" showAll="0" sortType="descending">
      <items count="4">
        <item h="1" x="2"/>
        <item h="1" x="1"/>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12">
    <i>
      <x/>
    </i>
    <i i="1">
      <x v="1"/>
    </i>
    <i i="2">
      <x v="2"/>
    </i>
    <i i="3">
      <x v="3"/>
    </i>
    <i i="4">
      <x v="4"/>
    </i>
    <i i="5">
      <x v="5"/>
    </i>
    <i i="6">
      <x v="6"/>
    </i>
    <i i="7">
      <x v="7"/>
    </i>
    <i i="8">
      <x v="8"/>
    </i>
    <i i="9">
      <x v="9"/>
    </i>
    <i i="10">
      <x v="10"/>
    </i>
    <i i="11">
      <x v="11"/>
    </i>
  </rowItems>
  <colFields count="1">
    <field x="0"/>
  </colFields>
  <colItems count="2">
    <i>
      <x v="2"/>
    </i>
    <i t="grand">
      <x/>
    </i>
  </colItems>
  <dataFields count="12">
    <dataField name="Sum of low-income mid age" fld="1" baseField="0" baseItem="0"/>
    <dataField name="Sum of low-income senior" fld="2" baseField="0" baseItem="0"/>
    <dataField name="Sum of low-income yound adult" fld="3" baseField="0" baseItem="0"/>
    <dataField name="Sum of low-mid-class mid age" fld="4" baseField="0" baseItem="0"/>
    <dataField name="Sum of low-mid-class senior" fld="5" baseField="0" baseItem="0"/>
    <dataField name="Sum of low-mid-class yound adult" fld="6" baseField="0" baseItem="0"/>
    <dataField name="Sum of up-mid-class mid age" fld="7" baseField="0" baseItem="0"/>
    <dataField name="Sum of up-mid-class senior" fld="8" baseField="0" baseItem="0"/>
    <dataField name="Sum of up-mid-class yound adult" fld="9" baseField="0" baseItem="0"/>
    <dataField name="Sum of upper-class mid age" fld="10" baseField="0" baseItem="0"/>
    <dataField name="Sum of upper-class senior" fld="11" baseField="0" baseItem="0"/>
    <dataField name="Sum of upper-class yound adult" fld="12" baseField="0" baseItem="0"/>
  </dataFields>
  <formats count="1">
    <format dxfId="0">
      <pivotArea collapsedLevelsAreSubtotals="1" fieldPosition="0">
        <references count="1">
          <reference field="0" count="0"/>
        </references>
      </pivotArea>
    </format>
  </formats>
  <chartFormats count="1">
    <chartFormat chart="3" format="0"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crobat.adobe.com/id/urn:aaid:sc:VA6C2:5b0bf019-1c02-4395-ae56-7265d8202c53"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www.kaggle.com/datasets/psparks/instacart-market-basket-analys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C21"/>
  <sheetViews>
    <sheetView showGridLines="0" zoomScaleNormal="100" workbookViewId="0">
      <selection activeCell="C10" sqref="C10"/>
    </sheetView>
  </sheetViews>
  <sheetFormatPr baseColWidth="10" defaultColWidth="8.83203125" defaultRowHeight="15"/>
  <sheetData>
    <row r="13" spans="2:3" ht="19">
      <c r="B13" s="11" t="s">
        <v>0</v>
      </c>
      <c r="C13" s="12"/>
    </row>
    <row r="14" spans="2:3" ht="19">
      <c r="B14" s="13" t="s">
        <v>14</v>
      </c>
      <c r="C14" s="12"/>
    </row>
    <row r="15" spans="2:3" ht="19">
      <c r="B15" s="13" t="s">
        <v>15</v>
      </c>
      <c r="C15" s="12"/>
    </row>
    <row r="16" spans="2:3" ht="19">
      <c r="B16" s="13" t="s">
        <v>16</v>
      </c>
      <c r="C16" s="12"/>
    </row>
    <row r="17" spans="2:3" ht="19">
      <c r="B17" s="13" t="s">
        <v>17</v>
      </c>
      <c r="C17" s="12"/>
    </row>
    <row r="18" spans="2:3" ht="19">
      <c r="B18" s="13" t="s">
        <v>19</v>
      </c>
      <c r="C18" s="12"/>
    </row>
    <row r="19" spans="2:3" ht="19">
      <c r="B19" s="13" t="s">
        <v>30</v>
      </c>
      <c r="C19" s="12"/>
    </row>
    <row r="20" spans="2:3" ht="18">
      <c r="B20" s="13" t="s">
        <v>87</v>
      </c>
    </row>
    <row r="21" spans="2:3" ht="18">
      <c r="B21" s="13" t="s">
        <v>88</v>
      </c>
      <c r="C21" s="13"/>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0" location="'8. Data citation'!A1" display="Data citation" xr:uid="{35F71B1B-A9D7-6641-94D6-B2B92AC14C37}"/>
    <hyperlink ref="B21" r:id="rId1" xr:uid="{43E5B66F-3DF0-2F49-83B0-33A3FA273816}"/>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90" zoomScaleNormal="90" workbookViewId="0">
      <selection activeCell="AD24" sqref="AD24"/>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8" t="s">
        <v>18</v>
      </c>
    </row>
    <row r="2" spans="25:25" ht="17">
      <c r="Y2" s="8"/>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1"/>
  <sheetViews>
    <sheetView showGridLines="0" topLeftCell="A4" zoomScaleNormal="100" workbookViewId="0">
      <selection activeCell="B6" sqref="B6"/>
    </sheetView>
  </sheetViews>
  <sheetFormatPr baseColWidth="10" defaultColWidth="8.83203125" defaultRowHeight="15"/>
  <cols>
    <col min="1" max="1" width="4.6640625" customWidth="1"/>
    <col min="2" max="2" width="22.33203125" customWidth="1"/>
    <col min="3" max="3" width="48.1640625" customWidth="1"/>
    <col min="4" max="4" width="39.33203125" customWidth="1"/>
    <col min="5" max="5" width="43.83203125" customWidth="1"/>
  </cols>
  <sheetData>
    <row r="1" spans="2:9">
      <c r="I1" s="9" t="s">
        <v>18</v>
      </c>
    </row>
    <row r="5" spans="2:9" ht="16" thickBot="1"/>
    <row r="6" spans="2:9" ht="24.5" customHeight="1" thickTop="1" thickBot="1">
      <c r="B6" s="2" t="s">
        <v>6</v>
      </c>
      <c r="C6" s="3" t="s">
        <v>7</v>
      </c>
      <c r="D6" s="3" t="s">
        <v>8</v>
      </c>
      <c r="E6" s="4" t="s">
        <v>9</v>
      </c>
    </row>
    <row r="7" spans="2:9" ht="81" thickTop="1">
      <c r="B7" s="30" t="s">
        <v>10</v>
      </c>
      <c r="C7" s="27" t="s">
        <v>41</v>
      </c>
      <c r="D7" s="27" t="s">
        <v>42</v>
      </c>
      <c r="E7" s="31" t="s">
        <v>38</v>
      </c>
    </row>
    <row r="8" spans="2:9" ht="32">
      <c r="B8" s="29" t="s">
        <v>11</v>
      </c>
      <c r="C8" s="27" t="s">
        <v>81</v>
      </c>
      <c r="D8" s="27" t="s">
        <v>40</v>
      </c>
      <c r="E8" s="28" t="s">
        <v>39</v>
      </c>
    </row>
    <row r="9" spans="2:9" ht="48">
      <c r="B9" s="29" t="s">
        <v>80</v>
      </c>
      <c r="C9" s="27" t="s">
        <v>82</v>
      </c>
      <c r="D9" s="47" t="s">
        <v>85</v>
      </c>
      <c r="E9" s="48" t="s">
        <v>38</v>
      </c>
    </row>
    <row r="10" spans="2:9" ht="33" thickBot="1">
      <c r="B10" s="63" t="s">
        <v>12</v>
      </c>
      <c r="C10" s="64" t="s">
        <v>83</v>
      </c>
      <c r="D10" s="65" t="s">
        <v>84</v>
      </c>
      <c r="E10" s="66" t="s">
        <v>38</v>
      </c>
    </row>
    <row r="11" spans="2:9"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2"/>
  <sheetViews>
    <sheetView showGridLines="0" topLeftCell="A2" zoomScale="110" zoomScaleNormal="110" workbookViewId="0">
      <selection activeCell="B6" sqref="B6"/>
    </sheetView>
  </sheetViews>
  <sheetFormatPr baseColWidth="10" defaultColWidth="8.83203125" defaultRowHeight="15"/>
  <cols>
    <col min="1" max="1" width="4.5" customWidth="1"/>
    <col min="2" max="2" width="26.83203125" customWidth="1"/>
    <col min="3" max="3" width="51" customWidth="1"/>
    <col min="4" max="4" width="32" bestFit="1" customWidth="1"/>
    <col min="5" max="5" width="45" bestFit="1" customWidth="1"/>
  </cols>
  <sheetData>
    <row r="1" spans="2:8">
      <c r="H1" s="9" t="s">
        <v>18</v>
      </c>
    </row>
    <row r="5" spans="2:8" ht="16" thickBot="1"/>
    <row r="6" spans="2:8" ht="23" customHeight="1" thickTop="1" thickBot="1">
      <c r="B6" s="2" t="s">
        <v>1</v>
      </c>
      <c r="C6" s="3" t="s">
        <v>2</v>
      </c>
      <c r="D6" s="3" t="s">
        <v>3</v>
      </c>
      <c r="E6" s="4" t="s">
        <v>4</v>
      </c>
    </row>
    <row r="7" spans="2:8" ht="17" thickTop="1">
      <c r="B7" s="19" t="s">
        <v>36</v>
      </c>
      <c r="C7" s="17"/>
      <c r="D7" s="17"/>
      <c r="E7" s="20" t="s">
        <v>31</v>
      </c>
    </row>
    <row r="8" spans="2:8" ht="16">
      <c r="B8" s="21"/>
      <c r="C8" s="16" t="s">
        <v>37</v>
      </c>
      <c r="D8" s="17"/>
      <c r="E8" s="20" t="s">
        <v>32</v>
      </c>
    </row>
    <row r="9" spans="2:8" ht="16">
      <c r="B9" s="22"/>
      <c r="C9" s="23"/>
      <c r="D9" s="16" t="s">
        <v>34</v>
      </c>
      <c r="E9" s="20" t="s">
        <v>33</v>
      </c>
    </row>
    <row r="10" spans="2:8" ht="16">
      <c r="B10" s="22"/>
      <c r="C10" s="24"/>
      <c r="D10" s="18" t="s">
        <v>35</v>
      </c>
      <c r="E10" s="61" t="s">
        <v>33</v>
      </c>
    </row>
    <row r="11" spans="2:8" ht="17" customHeight="1">
      <c r="B11" s="26"/>
      <c r="C11" s="15" t="s">
        <v>72</v>
      </c>
      <c r="D11" s="60"/>
      <c r="E11" s="62" t="s">
        <v>91</v>
      </c>
    </row>
    <row r="12" spans="2:8" ht="17" customHeight="1">
      <c r="B12" s="22"/>
      <c r="C12" s="52" t="s">
        <v>73</v>
      </c>
      <c r="D12" s="14"/>
      <c r="E12" s="62" t="s">
        <v>91</v>
      </c>
    </row>
    <row r="13" spans="2:8" ht="17" customHeight="1">
      <c r="B13" s="22"/>
      <c r="C13" s="15" t="s">
        <v>74</v>
      </c>
      <c r="D13" s="14"/>
      <c r="E13" s="62" t="s">
        <v>91</v>
      </c>
    </row>
    <row r="14" spans="2:8" ht="17" customHeight="1">
      <c r="B14" s="22"/>
      <c r="C14" s="15" t="s">
        <v>75</v>
      </c>
      <c r="D14" s="14"/>
      <c r="E14" s="62" t="s">
        <v>91</v>
      </c>
    </row>
    <row r="15" spans="2:8" ht="17" customHeight="1">
      <c r="B15" s="22"/>
      <c r="C15" s="15" t="s">
        <v>76</v>
      </c>
      <c r="D15" s="14"/>
      <c r="E15" s="62" t="s">
        <v>91</v>
      </c>
    </row>
    <row r="16" spans="2:8" ht="16" customHeight="1">
      <c r="B16" s="22"/>
      <c r="C16" s="15" t="s">
        <v>77</v>
      </c>
      <c r="D16" s="14"/>
      <c r="E16" s="25" t="s">
        <v>32</v>
      </c>
    </row>
    <row r="17" spans="2:5" ht="16">
      <c r="B17" s="22"/>
      <c r="C17" s="15" t="s">
        <v>78</v>
      </c>
      <c r="D17" s="14"/>
      <c r="E17" s="25" t="s">
        <v>32</v>
      </c>
    </row>
    <row r="18" spans="2:5" ht="35" customHeight="1" thickBot="1">
      <c r="B18" s="53"/>
      <c r="C18" s="54"/>
      <c r="D18" s="56" t="s">
        <v>79</v>
      </c>
      <c r="E18" s="55" t="s">
        <v>92</v>
      </c>
    </row>
    <row r="19" spans="2:5" ht="38" customHeight="1" thickTop="1">
      <c r="B19" s="71"/>
      <c r="C19" s="71"/>
      <c r="D19" s="72"/>
      <c r="E19" s="71"/>
    </row>
    <row r="22" spans="2:5">
      <c r="C22" s="51"/>
    </row>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0"/>
  <sheetViews>
    <sheetView showGridLines="0" zoomScaleNormal="100" workbookViewId="0">
      <selection activeCell="B7" sqref="B7"/>
    </sheetView>
  </sheetViews>
  <sheetFormatPr baseColWidth="10" defaultColWidth="8.83203125" defaultRowHeight="15"/>
  <cols>
    <col min="1" max="1" width="4.33203125" customWidth="1"/>
    <col min="2" max="2" width="25.33203125" bestFit="1" customWidth="1"/>
    <col min="3" max="3" width="24.33203125" bestFit="1" customWidth="1"/>
    <col min="4" max="4" width="28" customWidth="1"/>
    <col min="5" max="5" width="107.33203125" customWidth="1"/>
  </cols>
  <sheetData>
    <row r="1" spans="1:11">
      <c r="K1" s="9" t="s">
        <v>18</v>
      </c>
    </row>
    <row r="5" spans="1:11" ht="16" thickBot="1"/>
    <row r="6" spans="1:11" ht="21.5" customHeight="1" thickTop="1" thickBot="1">
      <c r="B6" s="2" t="s">
        <v>6</v>
      </c>
      <c r="C6" s="3" t="s">
        <v>5</v>
      </c>
      <c r="D6" s="3" t="s">
        <v>13</v>
      </c>
      <c r="E6" s="4" t="s">
        <v>29</v>
      </c>
    </row>
    <row r="7" spans="1:11" ht="19" customHeight="1" thickTop="1">
      <c r="A7" s="32"/>
      <c r="B7" s="33" t="s">
        <v>43</v>
      </c>
      <c r="C7" s="34" t="s">
        <v>44</v>
      </c>
      <c r="D7" s="34" t="s">
        <v>45</v>
      </c>
      <c r="E7" s="35" t="s">
        <v>50</v>
      </c>
    </row>
    <row r="8" spans="1:11">
      <c r="A8" s="32"/>
      <c r="B8" s="39" t="s">
        <v>46</v>
      </c>
      <c r="C8" s="40" t="s">
        <v>44</v>
      </c>
      <c r="D8" s="39" t="s">
        <v>45</v>
      </c>
      <c r="E8" s="41" t="s">
        <v>51</v>
      </c>
    </row>
    <row r="9" spans="1:11" ht="61" customHeight="1">
      <c r="A9" s="32"/>
      <c r="B9" s="39" t="s">
        <v>46</v>
      </c>
      <c r="C9" s="37" t="s">
        <v>55</v>
      </c>
      <c r="D9" s="39" t="s">
        <v>56</v>
      </c>
      <c r="E9" s="42" t="s">
        <v>65</v>
      </c>
    </row>
    <row r="10" spans="1:11" ht="16">
      <c r="A10" s="32"/>
      <c r="B10" s="39" t="s">
        <v>46</v>
      </c>
      <c r="C10" s="37" t="s">
        <v>47</v>
      </c>
      <c r="D10" s="39" t="s">
        <v>48</v>
      </c>
      <c r="E10" s="42" t="s">
        <v>54</v>
      </c>
    </row>
    <row r="11" spans="1:11" ht="64">
      <c r="A11" s="32"/>
      <c r="B11" s="36" t="s">
        <v>46</v>
      </c>
      <c r="C11" s="36" t="s">
        <v>49</v>
      </c>
      <c r="D11" s="43" t="s">
        <v>52</v>
      </c>
      <c r="E11" s="38" t="s">
        <v>53</v>
      </c>
    </row>
    <row r="12" spans="1:11" ht="48">
      <c r="A12" s="67"/>
      <c r="B12" s="36" t="s">
        <v>46</v>
      </c>
      <c r="C12" s="45" t="s">
        <v>57</v>
      </c>
      <c r="D12" s="46" t="s">
        <v>63</v>
      </c>
      <c r="E12" s="49" t="s">
        <v>64</v>
      </c>
    </row>
    <row r="13" spans="1:11" ht="64">
      <c r="A13" s="67"/>
      <c r="B13" s="36" t="s">
        <v>46</v>
      </c>
      <c r="C13" s="47" t="s">
        <v>58</v>
      </c>
      <c r="D13" s="47" t="s">
        <v>57</v>
      </c>
      <c r="E13" s="28" t="s">
        <v>68</v>
      </c>
    </row>
    <row r="14" spans="1:11" ht="48">
      <c r="A14" s="67"/>
      <c r="B14" s="36" t="s">
        <v>46</v>
      </c>
      <c r="C14" s="47" t="s">
        <v>59</v>
      </c>
      <c r="D14" s="27" t="s">
        <v>66</v>
      </c>
      <c r="E14" s="48" t="s">
        <v>67</v>
      </c>
    </row>
    <row r="15" spans="1:11" ht="48">
      <c r="A15" s="67"/>
      <c r="B15" s="36" t="s">
        <v>46</v>
      </c>
      <c r="C15" s="47" t="s">
        <v>60</v>
      </c>
      <c r="D15" s="47" t="s">
        <v>59</v>
      </c>
      <c r="E15" s="28" t="s">
        <v>70</v>
      </c>
    </row>
    <row r="16" spans="1:11" ht="48">
      <c r="A16" s="67"/>
      <c r="B16" s="36" t="s">
        <v>46</v>
      </c>
      <c r="C16" s="47" t="s">
        <v>61</v>
      </c>
      <c r="D16" s="50" t="s">
        <v>69</v>
      </c>
      <c r="E16" s="57" t="s">
        <v>71</v>
      </c>
    </row>
    <row r="17" spans="1:5" ht="80">
      <c r="A17" s="67"/>
      <c r="B17" s="36" t="s">
        <v>46</v>
      </c>
      <c r="C17" s="47" t="s">
        <v>62</v>
      </c>
      <c r="D17" s="47" t="s">
        <v>61</v>
      </c>
      <c r="E17" s="28" t="s">
        <v>93</v>
      </c>
    </row>
    <row r="18" spans="1:5">
      <c r="B18" s="5" t="s">
        <v>94</v>
      </c>
      <c r="C18" s="6" t="s">
        <v>96</v>
      </c>
      <c r="D18" s="44" t="s">
        <v>98</v>
      </c>
      <c r="E18" s="7" t="s">
        <v>99</v>
      </c>
    </row>
    <row r="19" spans="1:5" ht="38" customHeight="1" thickBot="1">
      <c r="B19" s="69" t="s">
        <v>94</v>
      </c>
      <c r="C19" s="64" t="s">
        <v>95</v>
      </c>
      <c r="D19" s="70" t="s">
        <v>97</v>
      </c>
      <c r="E19" s="68" t="s">
        <v>100</v>
      </c>
    </row>
    <row r="20" spans="1:5" ht="16" thickTop="1"/>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423"/>
  <sheetViews>
    <sheetView showGridLines="0" topLeftCell="A12" zoomScaleNormal="100" workbookViewId="0">
      <selection activeCell="B96" sqref="B96:T97"/>
    </sheetView>
  </sheetViews>
  <sheetFormatPr baseColWidth="10" defaultColWidth="8.83203125" defaultRowHeight="15"/>
  <cols>
    <col min="1" max="1" width="4" customWidth="1"/>
    <col min="3" max="3" width="7.83203125" customWidth="1"/>
    <col min="4" max="4" width="13.1640625" customWidth="1"/>
    <col min="14" max="14" width="9.33203125" customWidth="1"/>
    <col min="26" max="26" width="27" bestFit="1" customWidth="1"/>
    <col min="27" max="27" width="14.83203125" bestFit="1" customWidth="1"/>
    <col min="28" max="28" width="10" bestFit="1" customWidth="1"/>
    <col min="29" max="29" width="25.6640625" bestFit="1" customWidth="1"/>
    <col min="30" max="30" width="23.6640625" bestFit="1" customWidth="1"/>
    <col min="31" max="31" width="22.5" bestFit="1" customWidth="1"/>
    <col min="32" max="32" width="27" bestFit="1" customWidth="1"/>
    <col min="33" max="33" width="22.83203125" bestFit="1" customWidth="1"/>
    <col min="34" max="34" width="21.6640625" bestFit="1" customWidth="1"/>
    <col min="35" max="35" width="26" bestFit="1" customWidth="1"/>
    <col min="36" max="36" width="22" bestFit="1" customWidth="1"/>
    <col min="37" max="37" width="20.6640625" bestFit="1" customWidth="1"/>
    <col min="38" max="38" width="25.1640625" bestFit="1" customWidth="1"/>
  </cols>
  <sheetData>
    <row r="1" spans="2:20">
      <c r="Q1" s="9" t="s">
        <v>18</v>
      </c>
    </row>
    <row r="6" spans="2:20" ht="17" customHeight="1">
      <c r="B6" s="73" t="s">
        <v>101</v>
      </c>
      <c r="C6" s="73"/>
      <c r="D6" s="73"/>
      <c r="E6" s="91" t="s">
        <v>102</v>
      </c>
      <c r="F6" s="91"/>
      <c r="G6" s="91"/>
      <c r="H6" s="91"/>
      <c r="I6" s="91"/>
      <c r="J6" s="91"/>
      <c r="K6" s="91"/>
      <c r="L6" s="91"/>
      <c r="M6" s="91"/>
      <c r="N6" s="91"/>
      <c r="O6" s="91"/>
      <c r="P6" s="91"/>
      <c r="Q6" s="91"/>
      <c r="R6" s="91"/>
      <c r="S6" s="91"/>
      <c r="T6" s="91"/>
    </row>
    <row r="7" spans="2:20" ht="17" customHeight="1">
      <c r="B7" s="92" t="s">
        <v>121</v>
      </c>
      <c r="C7" s="92"/>
      <c r="D7" s="92"/>
      <c r="E7" s="92"/>
      <c r="F7" s="92"/>
      <c r="G7" s="92"/>
      <c r="H7" s="92"/>
      <c r="I7" s="92"/>
      <c r="J7" s="92"/>
      <c r="K7" s="92"/>
      <c r="L7" s="92"/>
      <c r="M7" s="92"/>
      <c r="N7" s="92"/>
      <c r="O7" s="92"/>
      <c r="P7" s="92"/>
      <c r="Q7" s="92"/>
      <c r="R7" s="92"/>
      <c r="S7" s="92"/>
      <c r="T7" s="92"/>
    </row>
    <row r="8" spans="2:20" ht="17" customHeight="1">
      <c r="B8" s="92"/>
      <c r="C8" s="92"/>
      <c r="D8" s="92"/>
      <c r="E8" s="92"/>
      <c r="F8" s="92"/>
      <c r="G8" s="92"/>
      <c r="H8" s="92"/>
      <c r="I8" s="92"/>
      <c r="J8" s="92"/>
      <c r="K8" s="92"/>
      <c r="L8" s="92"/>
      <c r="M8" s="92"/>
      <c r="N8" s="92"/>
      <c r="O8" s="92"/>
      <c r="P8" s="92"/>
      <c r="Q8" s="92"/>
      <c r="R8" s="92"/>
      <c r="S8" s="92"/>
      <c r="T8" s="92"/>
    </row>
    <row r="33" spans="2:20" ht="17">
      <c r="B33" s="73" t="s">
        <v>103</v>
      </c>
      <c r="C33" s="73"/>
      <c r="D33" s="91" t="s">
        <v>104</v>
      </c>
      <c r="E33" s="91"/>
      <c r="F33" s="91"/>
      <c r="G33" s="91"/>
      <c r="H33" s="91"/>
      <c r="I33" s="91"/>
      <c r="J33" s="91"/>
      <c r="K33" s="91"/>
      <c r="L33" s="91"/>
      <c r="M33" s="91"/>
      <c r="N33" s="91"/>
      <c r="O33" s="91"/>
      <c r="P33" s="91"/>
      <c r="Q33" s="91"/>
      <c r="R33" s="91"/>
      <c r="S33" s="91"/>
      <c r="T33" s="91"/>
    </row>
    <row r="34" spans="2:20" ht="17" customHeight="1">
      <c r="B34" s="92" t="s">
        <v>160</v>
      </c>
      <c r="C34" s="92"/>
      <c r="D34" s="92"/>
      <c r="E34" s="92"/>
      <c r="F34" s="92"/>
      <c r="G34" s="92"/>
      <c r="H34" s="92"/>
      <c r="I34" s="92"/>
      <c r="J34" s="92"/>
      <c r="K34" s="92"/>
      <c r="L34" s="92"/>
      <c r="M34" s="92"/>
      <c r="N34" s="92"/>
      <c r="O34" s="92"/>
      <c r="P34" s="92"/>
      <c r="Q34" s="92"/>
      <c r="R34" s="92"/>
      <c r="S34" s="92"/>
      <c r="T34" s="92"/>
    </row>
    <row r="35" spans="2:20" ht="17" customHeight="1">
      <c r="B35" s="92"/>
      <c r="C35" s="92"/>
      <c r="D35" s="92"/>
      <c r="E35" s="92"/>
      <c r="F35" s="92"/>
      <c r="G35" s="92"/>
      <c r="H35" s="92"/>
      <c r="I35" s="92"/>
      <c r="J35" s="92"/>
      <c r="K35" s="92"/>
      <c r="L35" s="92"/>
      <c r="M35" s="92"/>
      <c r="N35" s="92"/>
      <c r="O35" s="92"/>
      <c r="P35" s="92"/>
      <c r="Q35" s="92"/>
      <c r="R35" s="92"/>
      <c r="S35" s="92"/>
      <c r="T35" s="92"/>
    </row>
    <row r="61" spans="2:20" ht="17">
      <c r="B61" s="73" t="s">
        <v>22</v>
      </c>
      <c r="C61" s="73"/>
      <c r="D61" s="73"/>
      <c r="E61" s="91" t="s">
        <v>105</v>
      </c>
      <c r="F61" s="91"/>
      <c r="G61" s="91"/>
      <c r="H61" s="91"/>
      <c r="I61" s="91"/>
      <c r="J61" s="91"/>
      <c r="K61" s="91"/>
      <c r="L61" s="91"/>
      <c r="M61" s="91"/>
      <c r="N61" s="91"/>
      <c r="O61" s="91"/>
      <c r="P61" s="91"/>
      <c r="Q61" s="91"/>
      <c r="R61" s="91"/>
      <c r="S61" s="91"/>
      <c r="T61" s="91"/>
    </row>
    <row r="62" spans="2:20" ht="20" customHeight="1">
      <c r="B62" s="90" t="s">
        <v>163</v>
      </c>
      <c r="C62" s="90"/>
      <c r="D62" s="90"/>
      <c r="E62" s="90"/>
      <c r="F62" s="90"/>
      <c r="G62" s="90"/>
      <c r="H62" s="90"/>
      <c r="I62" s="90"/>
      <c r="J62" s="90"/>
      <c r="K62" s="90"/>
      <c r="L62" s="90"/>
      <c r="M62" s="90"/>
      <c r="N62" s="90"/>
      <c r="O62" s="90"/>
      <c r="P62" s="90"/>
      <c r="Q62" s="90"/>
      <c r="R62" s="90"/>
      <c r="S62" s="90"/>
      <c r="T62" s="90"/>
    </row>
    <row r="63" spans="2:20" ht="20" customHeight="1">
      <c r="B63" s="90"/>
      <c r="C63" s="90"/>
      <c r="D63" s="90"/>
      <c r="E63" s="90"/>
      <c r="F63" s="90"/>
      <c r="G63" s="90"/>
      <c r="H63" s="90"/>
      <c r="I63" s="90"/>
      <c r="J63" s="90"/>
      <c r="K63" s="90"/>
      <c r="L63" s="90"/>
      <c r="M63" s="90"/>
      <c r="N63" s="90"/>
      <c r="O63" s="90"/>
      <c r="P63" s="90"/>
      <c r="Q63" s="90"/>
      <c r="R63" s="90"/>
      <c r="S63" s="90"/>
      <c r="T63" s="90"/>
    </row>
    <row r="64" spans="2:20" ht="17">
      <c r="B64" s="75"/>
      <c r="C64" s="75"/>
      <c r="D64" s="75"/>
      <c r="E64" s="76"/>
      <c r="F64" s="76"/>
      <c r="G64" s="76"/>
      <c r="H64" s="76"/>
      <c r="I64" s="76"/>
      <c r="J64" s="76"/>
      <c r="K64" s="76"/>
      <c r="L64" s="76"/>
      <c r="M64" s="76"/>
      <c r="N64" s="76"/>
      <c r="O64" s="76"/>
      <c r="P64" s="76"/>
      <c r="Q64" s="76"/>
      <c r="R64" s="76"/>
      <c r="S64" s="76"/>
      <c r="T64" s="76"/>
    </row>
    <row r="65" spans="2:8" ht="19">
      <c r="G65" s="94" t="s">
        <v>106</v>
      </c>
      <c r="H65" s="94"/>
    </row>
    <row r="66" spans="2:8" ht="19">
      <c r="B66" s="74" t="s">
        <v>107</v>
      </c>
      <c r="E66" s="93">
        <v>16479445</v>
      </c>
      <c r="F66" s="93"/>
      <c r="G66" s="95">
        <f>E66/E$69</f>
        <v>0.67497554871974164</v>
      </c>
      <c r="H66" s="95"/>
    </row>
    <row r="67" spans="2:8" ht="19">
      <c r="B67" s="74" t="s">
        <v>108</v>
      </c>
      <c r="E67" s="93">
        <v>7626745</v>
      </c>
      <c r="F67" s="93"/>
      <c r="G67" s="95">
        <f t="shared" ref="G67:G68" si="0">E67/E$69</f>
        <v>0.31238105356828133</v>
      </c>
      <c r="H67" s="95"/>
    </row>
    <row r="68" spans="2:8" ht="19">
      <c r="B68" s="74" t="s">
        <v>109</v>
      </c>
      <c r="E68" s="93">
        <v>308687</v>
      </c>
      <c r="F68" s="93"/>
      <c r="G68" s="95">
        <f t="shared" si="0"/>
        <v>1.2643397711977004E-2</v>
      </c>
      <c r="H68" s="95"/>
    </row>
    <row r="69" spans="2:8" ht="19">
      <c r="D69" s="74" t="s">
        <v>110</v>
      </c>
      <c r="E69" s="93">
        <f>E66+E67+E68</f>
        <v>24414877</v>
      </c>
      <c r="F69" s="93"/>
    </row>
    <row r="70" spans="2:8" ht="19">
      <c r="E70" s="74"/>
    </row>
    <row r="95" spans="2:20" ht="17">
      <c r="B95" s="73" t="s">
        <v>23</v>
      </c>
      <c r="C95" s="73"/>
      <c r="D95" s="73"/>
      <c r="E95" s="91" t="s">
        <v>111</v>
      </c>
      <c r="F95" s="91"/>
      <c r="G95" s="91"/>
      <c r="H95" s="91"/>
      <c r="I95" s="91"/>
      <c r="J95" s="91"/>
      <c r="K95" s="91"/>
      <c r="L95" s="91"/>
      <c r="M95" s="91"/>
      <c r="N95" s="91"/>
      <c r="O95" s="91"/>
      <c r="P95" s="91"/>
      <c r="Q95" s="91"/>
      <c r="R95" s="91"/>
      <c r="S95" s="91"/>
      <c r="T95" s="91"/>
    </row>
    <row r="96" spans="2:20" ht="21" customHeight="1">
      <c r="B96" s="90" t="s">
        <v>122</v>
      </c>
      <c r="C96" s="90"/>
      <c r="D96" s="90"/>
      <c r="E96" s="90"/>
      <c r="F96" s="90"/>
      <c r="G96" s="90"/>
      <c r="H96" s="90"/>
      <c r="I96" s="90"/>
      <c r="J96" s="90"/>
      <c r="K96" s="90"/>
      <c r="L96" s="90"/>
      <c r="M96" s="90"/>
      <c r="N96" s="90"/>
      <c r="O96" s="90"/>
      <c r="P96" s="90"/>
      <c r="Q96" s="90"/>
      <c r="R96" s="90"/>
      <c r="S96" s="90"/>
      <c r="T96" s="90"/>
    </row>
    <row r="97" spans="2:20" ht="18" customHeight="1">
      <c r="B97" s="90"/>
      <c r="C97" s="90"/>
      <c r="D97" s="90"/>
      <c r="E97" s="90"/>
      <c r="F97" s="90"/>
      <c r="G97" s="90"/>
      <c r="H97" s="90"/>
      <c r="I97" s="90"/>
      <c r="J97" s="90"/>
      <c r="K97" s="90"/>
      <c r="L97" s="90"/>
      <c r="M97" s="90"/>
      <c r="N97" s="90"/>
      <c r="O97" s="90"/>
      <c r="P97" s="90"/>
      <c r="Q97" s="90"/>
      <c r="R97" s="90"/>
      <c r="S97" s="90"/>
      <c r="T97" s="90"/>
    </row>
    <row r="123" spans="2:38" ht="17">
      <c r="B123" s="73" t="s">
        <v>24</v>
      </c>
      <c r="C123" s="73"/>
      <c r="D123" s="73"/>
      <c r="E123" s="91" t="s">
        <v>112</v>
      </c>
      <c r="F123" s="91"/>
      <c r="G123" s="91"/>
      <c r="H123" s="91"/>
      <c r="I123" s="91"/>
      <c r="J123" s="91"/>
      <c r="K123" s="91"/>
      <c r="L123" s="91"/>
      <c r="M123" s="91"/>
      <c r="N123" s="91"/>
      <c r="O123" s="91"/>
      <c r="P123" s="91"/>
      <c r="Q123" s="91"/>
      <c r="R123" s="91"/>
      <c r="S123" s="91"/>
      <c r="T123" s="91"/>
    </row>
    <row r="124" spans="2:38" ht="27" customHeight="1">
      <c r="B124" s="90" t="s">
        <v>141</v>
      </c>
      <c r="C124" s="90"/>
      <c r="D124" s="90"/>
      <c r="E124" s="90"/>
      <c r="F124" s="90"/>
      <c r="G124" s="90"/>
      <c r="H124" s="90"/>
      <c r="I124" s="90"/>
      <c r="J124" s="90"/>
      <c r="K124" s="90"/>
      <c r="L124" s="90"/>
      <c r="M124" s="90"/>
      <c r="N124" s="90"/>
      <c r="O124" s="90"/>
      <c r="P124" s="90"/>
      <c r="Q124" s="90"/>
      <c r="R124" s="90"/>
      <c r="S124" s="90"/>
      <c r="T124" s="90"/>
    </row>
    <row r="125" spans="2:38" ht="32" customHeight="1">
      <c r="B125" s="90"/>
      <c r="C125" s="90"/>
      <c r="D125" s="90"/>
      <c r="E125" s="90"/>
      <c r="F125" s="90"/>
      <c r="G125" s="90"/>
      <c r="H125" s="90"/>
      <c r="I125" s="90"/>
      <c r="J125" s="90"/>
      <c r="K125" s="90"/>
      <c r="L125" s="90"/>
      <c r="M125" s="90"/>
      <c r="N125" s="90"/>
      <c r="O125" s="90"/>
      <c r="P125" s="90"/>
      <c r="Q125" s="90"/>
      <c r="R125" s="90"/>
      <c r="S125" s="90"/>
      <c r="T125" s="90"/>
    </row>
    <row r="128" spans="2:38" ht="16">
      <c r="Z128" s="77"/>
      <c r="AA128" s="77"/>
      <c r="AB128" s="77"/>
      <c r="AC128" s="77"/>
      <c r="AD128" s="77"/>
      <c r="AE128" s="77"/>
      <c r="AF128" s="77"/>
      <c r="AG128" s="77"/>
      <c r="AH128" s="77"/>
      <c r="AI128" s="77"/>
      <c r="AJ128" s="77"/>
      <c r="AK128" s="77"/>
      <c r="AL128" s="77"/>
    </row>
    <row r="129" spans="26:38" ht="19">
      <c r="Z129" s="74" t="s">
        <v>124</v>
      </c>
      <c r="AA129" s="80">
        <v>12744558</v>
      </c>
      <c r="AB129" s="82">
        <f>AA129/AA$132</f>
        <v>0.52199968076841019</v>
      </c>
      <c r="AC129" s="80"/>
      <c r="AD129" s="80"/>
      <c r="AE129" s="80"/>
      <c r="AF129" s="80"/>
      <c r="AG129" s="80"/>
      <c r="AH129" s="80"/>
      <c r="AI129" s="80"/>
      <c r="AJ129" s="80"/>
      <c r="AK129" s="80"/>
      <c r="AL129" s="80"/>
    </row>
    <row r="130" spans="26:38" ht="19">
      <c r="Z130" s="74" t="s">
        <v>123</v>
      </c>
      <c r="AA130" s="80">
        <v>9555491</v>
      </c>
      <c r="AB130" s="82">
        <f t="shared" ref="AB130:AB132" si="1">AA130/AA$132</f>
        <v>0.39137985417661536</v>
      </c>
      <c r="AC130" s="80"/>
      <c r="AD130" s="80"/>
      <c r="AE130" s="80"/>
      <c r="AF130" s="80"/>
      <c r="AG130" s="80"/>
      <c r="AH130" s="80"/>
      <c r="AI130" s="80"/>
      <c r="AJ130" s="80"/>
      <c r="AK130" s="80"/>
      <c r="AL130" s="80"/>
    </row>
    <row r="131" spans="26:38" ht="19">
      <c r="Z131" s="74" t="s">
        <v>140</v>
      </c>
      <c r="AA131" s="80">
        <v>2114828</v>
      </c>
      <c r="AB131" s="82">
        <f t="shared" si="1"/>
        <v>8.6620465054974477E-2</v>
      </c>
      <c r="AC131" s="80"/>
      <c r="AD131" s="80"/>
      <c r="AE131" s="80"/>
      <c r="AF131" s="80"/>
      <c r="AG131" s="80"/>
      <c r="AH131" s="80"/>
      <c r="AI131" s="80"/>
      <c r="AJ131" s="80"/>
      <c r="AK131" s="80"/>
      <c r="AL131" s="80"/>
    </row>
    <row r="132" spans="26:38" ht="16">
      <c r="AA132" s="81">
        <f>AA129+AA130+AA131</f>
        <v>24414877</v>
      </c>
      <c r="AB132" s="82">
        <f t="shared" si="1"/>
        <v>1</v>
      </c>
    </row>
    <row r="135" spans="26:38">
      <c r="AA135" s="78" t="s">
        <v>138</v>
      </c>
    </row>
    <row r="136" spans="26:38">
      <c r="Z136" s="78" t="s">
        <v>139</v>
      </c>
      <c r="AA136" t="s">
        <v>123</v>
      </c>
      <c r="AB136" t="s">
        <v>125</v>
      </c>
    </row>
    <row r="137" spans="26:38">
      <c r="Z137" s="79" t="s">
        <v>126</v>
      </c>
      <c r="AA137" s="81">
        <v>392756</v>
      </c>
      <c r="AB137">
        <v>392756</v>
      </c>
    </row>
    <row r="138" spans="26:38">
      <c r="Z138" s="79" t="s">
        <v>127</v>
      </c>
      <c r="AA138" s="81">
        <v>372099</v>
      </c>
      <c r="AB138">
        <v>372099</v>
      </c>
    </row>
    <row r="139" spans="26:38">
      <c r="Z139" s="79" t="s">
        <v>128</v>
      </c>
      <c r="AA139" s="81">
        <v>1579011</v>
      </c>
      <c r="AB139">
        <v>1579011</v>
      </c>
    </row>
    <row r="140" spans="26:38">
      <c r="Z140" s="79" t="s">
        <v>129</v>
      </c>
      <c r="AA140" s="81">
        <v>397499</v>
      </c>
      <c r="AB140">
        <v>397499</v>
      </c>
    </row>
    <row r="141" spans="26:38">
      <c r="Z141" s="79" t="s">
        <v>130</v>
      </c>
      <c r="AA141" s="81">
        <v>435601</v>
      </c>
      <c r="AB141">
        <v>435601</v>
      </c>
    </row>
    <row r="142" spans="26:38">
      <c r="Z142" s="79" t="s">
        <v>131</v>
      </c>
      <c r="AA142" s="81">
        <v>1586891</v>
      </c>
      <c r="AB142">
        <v>1586891</v>
      </c>
    </row>
    <row r="143" spans="26:38">
      <c r="Z143" s="79" t="s">
        <v>132</v>
      </c>
      <c r="AA143" s="81">
        <v>1110182</v>
      </c>
      <c r="AB143">
        <v>1110182</v>
      </c>
    </row>
    <row r="144" spans="26:38">
      <c r="Z144" s="79" t="s">
        <v>133</v>
      </c>
      <c r="AA144" s="81">
        <v>1104575</v>
      </c>
      <c r="AB144">
        <v>1104575</v>
      </c>
    </row>
    <row r="145" spans="2:28">
      <c r="Z145" s="79" t="s">
        <v>134</v>
      </c>
      <c r="AA145" s="81">
        <v>197324</v>
      </c>
      <c r="AB145">
        <v>197324</v>
      </c>
    </row>
    <row r="146" spans="2:28">
      <c r="Z146" s="79" t="s">
        <v>135</v>
      </c>
      <c r="AA146" s="81">
        <v>1114751</v>
      </c>
      <c r="AB146">
        <v>1114751</v>
      </c>
    </row>
    <row r="147" spans="2:28">
      <c r="Z147" s="79" t="s">
        <v>136</v>
      </c>
      <c r="AA147" s="81">
        <v>1214036</v>
      </c>
      <c r="AB147">
        <v>1214036</v>
      </c>
    </row>
    <row r="148" spans="2:28">
      <c r="Z148" s="79" t="s">
        <v>137</v>
      </c>
      <c r="AA148" s="81">
        <v>50766</v>
      </c>
      <c r="AB148">
        <v>50766</v>
      </c>
    </row>
    <row r="151" spans="2:28" ht="17">
      <c r="B151" s="73" t="s">
        <v>25</v>
      </c>
      <c r="C151" s="73"/>
      <c r="D151" s="73"/>
      <c r="E151" s="91" t="s">
        <v>113</v>
      </c>
      <c r="F151" s="91"/>
      <c r="G151" s="91"/>
      <c r="H151" s="91"/>
      <c r="I151" s="91"/>
      <c r="J151" s="91"/>
      <c r="K151" s="91"/>
      <c r="L151" s="91"/>
      <c r="M151" s="91"/>
      <c r="N151" s="91"/>
      <c r="O151" s="91"/>
      <c r="P151" s="91"/>
      <c r="Q151" s="91"/>
      <c r="R151" s="91"/>
      <c r="S151" s="91"/>
      <c r="T151" s="91"/>
      <c r="U151" s="91"/>
      <c r="V151" s="91"/>
      <c r="W151" s="91"/>
    </row>
    <row r="152" spans="2:28" ht="17" customHeight="1">
      <c r="B152" s="90" t="s">
        <v>142</v>
      </c>
      <c r="C152" s="90"/>
      <c r="D152" s="90"/>
      <c r="E152" s="90"/>
      <c r="F152" s="90"/>
      <c r="G152" s="90"/>
      <c r="H152" s="90"/>
      <c r="I152" s="90"/>
      <c r="J152" s="90"/>
      <c r="K152" s="90"/>
      <c r="L152" s="90"/>
      <c r="M152" s="90"/>
      <c r="N152" s="90"/>
      <c r="O152" s="90"/>
      <c r="P152" s="90"/>
      <c r="Q152" s="90"/>
      <c r="R152" s="90"/>
      <c r="S152" s="90"/>
      <c r="T152" s="90"/>
      <c r="U152" s="90"/>
      <c r="V152" s="90"/>
      <c r="W152" s="90"/>
    </row>
    <row r="153" spans="2:28" ht="17" customHeight="1">
      <c r="B153" s="90"/>
      <c r="C153" s="90"/>
      <c r="D153" s="90"/>
      <c r="E153" s="90"/>
      <c r="F153" s="90"/>
      <c r="G153" s="90"/>
      <c r="H153" s="90"/>
      <c r="I153" s="90"/>
      <c r="J153" s="90"/>
      <c r="K153" s="90"/>
      <c r="L153" s="90"/>
      <c r="M153" s="90"/>
      <c r="N153" s="90"/>
      <c r="O153" s="90"/>
      <c r="P153" s="90"/>
      <c r="Q153" s="90"/>
      <c r="R153" s="90"/>
      <c r="S153" s="90"/>
      <c r="T153" s="90"/>
      <c r="U153" s="90"/>
      <c r="V153" s="90"/>
      <c r="W153" s="90"/>
    </row>
    <row r="154" spans="2:28" ht="17" customHeight="1">
      <c r="B154" s="90"/>
      <c r="C154" s="90"/>
      <c r="D154" s="90"/>
      <c r="E154" s="90"/>
      <c r="F154" s="90"/>
      <c r="G154" s="90"/>
      <c r="H154" s="90"/>
      <c r="I154" s="90"/>
      <c r="J154" s="90"/>
      <c r="K154" s="90"/>
      <c r="L154" s="90"/>
      <c r="M154" s="90"/>
      <c r="N154" s="90"/>
      <c r="O154" s="90"/>
      <c r="P154" s="90"/>
      <c r="Q154" s="90"/>
      <c r="R154" s="90"/>
      <c r="S154" s="90"/>
      <c r="T154" s="90"/>
      <c r="U154" s="90"/>
      <c r="V154" s="90"/>
      <c r="W154" s="90"/>
    </row>
    <row r="179" spans="2:23" ht="17">
      <c r="B179" s="73" t="s">
        <v>26</v>
      </c>
      <c r="C179" s="73"/>
      <c r="D179" s="73"/>
      <c r="E179" s="91" t="s">
        <v>114</v>
      </c>
      <c r="F179" s="91"/>
      <c r="G179" s="91"/>
      <c r="H179" s="91"/>
      <c r="I179" s="91"/>
      <c r="J179" s="91"/>
      <c r="K179" s="91"/>
      <c r="L179" s="91"/>
      <c r="M179" s="91"/>
      <c r="N179" s="91"/>
      <c r="O179" s="91"/>
      <c r="P179" s="91"/>
      <c r="Q179" s="91"/>
      <c r="R179" s="91"/>
      <c r="S179" s="91"/>
      <c r="T179" s="91"/>
      <c r="U179" s="91"/>
      <c r="V179" s="91"/>
      <c r="W179" s="91"/>
    </row>
    <row r="180" spans="2:23" ht="17" customHeight="1">
      <c r="B180" s="90" t="s">
        <v>161</v>
      </c>
      <c r="C180" s="90"/>
      <c r="D180" s="90"/>
      <c r="E180" s="90"/>
      <c r="F180" s="90"/>
      <c r="G180" s="90"/>
      <c r="H180" s="90"/>
      <c r="I180" s="90"/>
      <c r="J180" s="90"/>
      <c r="K180" s="90"/>
      <c r="L180" s="90"/>
      <c r="M180" s="90"/>
      <c r="N180" s="90"/>
      <c r="O180" s="90"/>
      <c r="P180" s="90"/>
      <c r="Q180" s="90"/>
      <c r="R180" s="90"/>
      <c r="S180" s="90"/>
      <c r="T180" s="90"/>
      <c r="U180" s="90"/>
      <c r="V180" s="90"/>
      <c r="W180" s="90"/>
    </row>
    <row r="181" spans="2:23">
      <c r="B181" s="90"/>
      <c r="C181" s="90"/>
      <c r="D181" s="90"/>
      <c r="E181" s="90"/>
      <c r="F181" s="90"/>
      <c r="G181" s="90"/>
      <c r="H181" s="90"/>
      <c r="I181" s="90"/>
      <c r="J181" s="90"/>
      <c r="K181" s="90"/>
      <c r="L181" s="90"/>
      <c r="M181" s="90"/>
      <c r="N181" s="90"/>
      <c r="O181" s="90"/>
      <c r="P181" s="90"/>
      <c r="Q181" s="90"/>
      <c r="R181" s="90"/>
      <c r="S181" s="90"/>
      <c r="T181" s="90"/>
      <c r="U181" s="90"/>
      <c r="V181" s="90"/>
      <c r="W181" s="90"/>
    </row>
    <row r="182" spans="2:23">
      <c r="B182" s="90"/>
      <c r="C182" s="90"/>
      <c r="D182" s="90"/>
      <c r="E182" s="90"/>
      <c r="F182" s="90"/>
      <c r="G182" s="90"/>
      <c r="H182" s="90"/>
      <c r="I182" s="90"/>
      <c r="J182" s="90"/>
      <c r="K182" s="90"/>
      <c r="L182" s="90"/>
      <c r="M182" s="90"/>
      <c r="N182" s="90"/>
      <c r="O182" s="90"/>
      <c r="P182" s="90"/>
      <c r="Q182" s="90"/>
      <c r="R182" s="90"/>
      <c r="S182" s="90"/>
      <c r="T182" s="90"/>
      <c r="U182" s="90"/>
      <c r="V182" s="90"/>
      <c r="W182" s="90"/>
    </row>
    <row r="183" spans="2:23">
      <c r="B183" s="90"/>
      <c r="C183" s="90"/>
      <c r="D183" s="90"/>
      <c r="E183" s="90"/>
      <c r="F183" s="90"/>
      <c r="G183" s="90"/>
      <c r="H183" s="90"/>
      <c r="I183" s="90"/>
      <c r="J183" s="90"/>
      <c r="K183" s="90"/>
      <c r="L183" s="90"/>
      <c r="M183" s="90"/>
      <c r="N183" s="90"/>
      <c r="O183" s="90"/>
      <c r="P183" s="90"/>
      <c r="Q183" s="90"/>
      <c r="R183" s="90"/>
      <c r="S183" s="90"/>
      <c r="T183" s="90"/>
      <c r="U183" s="90"/>
      <c r="V183" s="90"/>
      <c r="W183" s="90"/>
    </row>
    <row r="207" spans="14:14">
      <c r="N207" s="83"/>
    </row>
    <row r="210" spans="2:23" ht="55" customHeight="1"/>
    <row r="213" spans="2:23" ht="41" customHeight="1"/>
    <row r="214" spans="2:23" ht="49" customHeight="1"/>
    <row r="215" spans="2:23" ht="49" customHeight="1"/>
    <row r="220" spans="2:23" ht="17">
      <c r="B220" s="73" t="s">
        <v>115</v>
      </c>
      <c r="C220" s="73"/>
      <c r="D220" s="73"/>
      <c r="E220" s="91" t="s">
        <v>116</v>
      </c>
      <c r="F220" s="91"/>
      <c r="G220" s="91"/>
      <c r="H220" s="91"/>
      <c r="I220" s="91"/>
      <c r="J220" s="91"/>
      <c r="K220" s="91"/>
      <c r="L220" s="91"/>
      <c r="M220" s="91"/>
      <c r="N220" s="91"/>
      <c r="O220" s="91"/>
      <c r="P220" s="91"/>
      <c r="Q220" s="91"/>
      <c r="R220" s="91"/>
      <c r="S220" s="91"/>
      <c r="T220" s="91"/>
      <c r="U220" s="91"/>
      <c r="V220" s="91"/>
      <c r="W220" s="91"/>
    </row>
    <row r="221" spans="2:23">
      <c r="B221" s="90" t="s">
        <v>143</v>
      </c>
      <c r="C221" s="90"/>
      <c r="D221" s="90"/>
      <c r="E221" s="90"/>
      <c r="F221" s="90"/>
      <c r="G221" s="90"/>
      <c r="H221" s="90"/>
      <c r="I221" s="90"/>
      <c r="J221" s="90"/>
      <c r="K221" s="90"/>
      <c r="L221" s="90"/>
      <c r="M221" s="90"/>
      <c r="N221" s="90"/>
      <c r="O221" s="90"/>
      <c r="P221" s="90"/>
      <c r="Q221" s="90"/>
      <c r="R221" s="90"/>
      <c r="S221" s="90"/>
      <c r="T221" s="90"/>
      <c r="U221" s="90"/>
      <c r="V221" s="90"/>
      <c r="W221" s="90"/>
    </row>
    <row r="222" spans="2:23">
      <c r="B222" s="90"/>
      <c r="C222" s="90"/>
      <c r="D222" s="90"/>
      <c r="E222" s="90"/>
      <c r="F222" s="90"/>
      <c r="G222" s="90"/>
      <c r="H222" s="90"/>
      <c r="I222" s="90"/>
      <c r="J222" s="90"/>
      <c r="K222" s="90"/>
      <c r="L222" s="90"/>
      <c r="M222" s="90"/>
      <c r="N222" s="90"/>
      <c r="O222" s="90"/>
      <c r="P222" s="90"/>
      <c r="Q222" s="90"/>
      <c r="R222" s="90"/>
      <c r="S222" s="90"/>
      <c r="T222" s="90"/>
      <c r="U222" s="90"/>
      <c r="V222" s="90"/>
      <c r="W222" s="90"/>
    </row>
    <row r="223" spans="2:23">
      <c r="B223" s="90"/>
      <c r="C223" s="90"/>
      <c r="D223" s="90"/>
      <c r="E223" s="90"/>
      <c r="F223" s="90"/>
      <c r="G223" s="90"/>
      <c r="H223" s="90"/>
      <c r="I223" s="90"/>
      <c r="J223" s="90"/>
      <c r="K223" s="90"/>
      <c r="L223" s="90"/>
      <c r="M223" s="90"/>
      <c r="N223" s="90"/>
      <c r="O223" s="90"/>
      <c r="P223" s="90"/>
      <c r="Q223" s="90"/>
      <c r="R223" s="90"/>
      <c r="S223" s="90"/>
      <c r="T223" s="90"/>
      <c r="U223" s="90"/>
      <c r="V223" s="90"/>
      <c r="W223" s="90"/>
    </row>
    <row r="298" spans="1:23" ht="17">
      <c r="B298" s="73" t="s">
        <v>117</v>
      </c>
      <c r="C298" s="73"/>
      <c r="D298" s="73"/>
      <c r="E298" s="91" t="s">
        <v>118</v>
      </c>
      <c r="F298" s="91"/>
      <c r="G298" s="91"/>
      <c r="H298" s="91"/>
      <c r="I298" s="91"/>
      <c r="J298" s="91"/>
      <c r="K298" s="91"/>
      <c r="L298" s="91"/>
      <c r="M298" s="91"/>
      <c r="N298" s="91"/>
      <c r="O298" s="91"/>
      <c r="P298" s="91"/>
      <c r="Q298" s="91"/>
      <c r="R298" s="91"/>
      <c r="S298" s="91"/>
      <c r="T298" s="91"/>
      <c r="U298" s="91"/>
      <c r="V298" s="91"/>
      <c r="W298" s="91"/>
    </row>
    <row r="299" spans="1:23">
      <c r="B299" s="90" t="s">
        <v>156</v>
      </c>
      <c r="C299" s="90"/>
      <c r="D299" s="90"/>
      <c r="E299" s="90"/>
      <c r="F299" s="90"/>
      <c r="G299" s="90"/>
      <c r="H299" s="90"/>
      <c r="I299" s="90"/>
      <c r="J299" s="90"/>
      <c r="K299" s="90"/>
      <c r="L299" s="90"/>
      <c r="M299" s="90"/>
      <c r="N299" s="90"/>
      <c r="O299" s="90"/>
      <c r="P299" s="90"/>
      <c r="Q299" s="90"/>
      <c r="R299" s="90"/>
      <c r="S299" s="90"/>
      <c r="T299" s="90"/>
      <c r="U299" s="90"/>
      <c r="V299" s="90"/>
      <c r="W299" s="90"/>
    </row>
    <row r="300" spans="1:23">
      <c r="B300" s="90"/>
      <c r="C300" s="90"/>
      <c r="D300" s="90"/>
      <c r="E300" s="90"/>
      <c r="F300" s="90"/>
      <c r="G300" s="90"/>
      <c r="H300" s="90"/>
      <c r="I300" s="90"/>
      <c r="J300" s="90"/>
      <c r="K300" s="90"/>
      <c r="L300" s="90"/>
      <c r="M300" s="90"/>
      <c r="N300" s="90"/>
      <c r="O300" s="90"/>
      <c r="P300" s="90"/>
      <c r="Q300" s="90"/>
      <c r="R300" s="90"/>
      <c r="S300" s="90"/>
      <c r="T300" s="90"/>
      <c r="U300" s="90"/>
      <c r="V300" s="90"/>
      <c r="W300" s="90"/>
    </row>
    <row r="301" spans="1:23">
      <c r="B301" s="90"/>
      <c r="C301" s="90"/>
      <c r="D301" s="90"/>
      <c r="E301" s="90"/>
      <c r="F301" s="90"/>
      <c r="G301" s="90"/>
      <c r="H301" s="90"/>
      <c r="I301" s="90"/>
      <c r="J301" s="90"/>
      <c r="K301" s="90"/>
      <c r="L301" s="90"/>
      <c r="M301" s="90"/>
      <c r="N301" s="90"/>
      <c r="O301" s="90"/>
      <c r="P301" s="90"/>
      <c r="Q301" s="90"/>
      <c r="R301" s="90"/>
      <c r="S301" s="90"/>
      <c r="T301" s="90"/>
      <c r="U301" s="90"/>
      <c r="V301" s="90"/>
      <c r="W301" s="90"/>
    </row>
    <row r="304" spans="1:23" ht="19">
      <c r="A304" s="74" t="s">
        <v>144</v>
      </c>
    </row>
    <row r="305" spans="1:4" ht="19">
      <c r="A305" s="74" t="s">
        <v>145</v>
      </c>
      <c r="D305" s="85">
        <f>8799692/D308</f>
        <v>0.3604233599047007</v>
      </c>
    </row>
    <row r="306" spans="1:4" ht="19">
      <c r="A306" s="74" t="s">
        <v>146</v>
      </c>
      <c r="D306" s="85">
        <f>7968859/D308</f>
        <v>0.32639357552364484</v>
      </c>
    </row>
    <row r="307" spans="1:4" ht="19">
      <c r="A307" s="74" t="s">
        <v>147</v>
      </c>
      <c r="D307" s="85">
        <f>7646326/D308</f>
        <v>0.3131830645716544</v>
      </c>
    </row>
    <row r="308" spans="1:4" ht="19">
      <c r="A308" s="74" t="s">
        <v>148</v>
      </c>
      <c r="D308" s="84">
        <v>24414877</v>
      </c>
    </row>
    <row r="310" spans="1:4" ht="19">
      <c r="A310" s="74" t="s">
        <v>149</v>
      </c>
    </row>
    <row r="311" spans="1:4" ht="19">
      <c r="A311" s="74" t="s">
        <v>150</v>
      </c>
      <c r="D311" s="85">
        <f>18309875/D313</f>
        <v>0.74994746031282489</v>
      </c>
    </row>
    <row r="312" spans="1:4" ht="19">
      <c r="A312" s="74" t="s">
        <v>151</v>
      </c>
      <c r="D312" s="85">
        <f>6105002/D313</f>
        <v>0.25005253968717517</v>
      </c>
    </row>
    <row r="313" spans="1:4" ht="19">
      <c r="A313" s="74" t="s">
        <v>148</v>
      </c>
      <c r="D313" s="74">
        <v>24414877</v>
      </c>
    </row>
    <row r="314" spans="1:4" ht="19">
      <c r="D314" s="74"/>
    </row>
    <row r="325" spans="1:4" ht="19">
      <c r="A325" s="74" t="s">
        <v>152</v>
      </c>
    </row>
    <row r="326" spans="1:4" ht="19">
      <c r="A326" s="74" t="s">
        <v>153</v>
      </c>
      <c r="D326" s="85">
        <f>12207662/D313</f>
        <v>0.50000915425459647</v>
      </c>
    </row>
    <row r="327" spans="1:4" ht="19">
      <c r="A327" s="74" t="s">
        <v>154</v>
      </c>
      <c r="D327" s="85">
        <f>6103680/D313</f>
        <v>0.2499983923736335</v>
      </c>
    </row>
    <row r="328" spans="1:4" ht="19">
      <c r="A328" s="74" t="s">
        <v>155</v>
      </c>
      <c r="D328" s="85">
        <f>6103535/D313</f>
        <v>0.24999245337177001</v>
      </c>
    </row>
    <row r="345" spans="2:23" ht="17">
      <c r="B345" s="73" t="s">
        <v>119</v>
      </c>
      <c r="C345" s="73"/>
      <c r="D345" s="73"/>
      <c r="E345" s="91" t="s">
        <v>120</v>
      </c>
      <c r="F345" s="91"/>
      <c r="G345" s="91"/>
      <c r="H345" s="91"/>
      <c r="I345" s="91"/>
      <c r="J345" s="91"/>
      <c r="K345" s="91"/>
      <c r="L345" s="91"/>
      <c r="M345" s="91"/>
      <c r="N345" s="91"/>
      <c r="O345" s="91"/>
      <c r="P345" s="91"/>
      <c r="Q345" s="91"/>
      <c r="R345" s="91"/>
      <c r="S345" s="91"/>
      <c r="T345" s="91"/>
      <c r="U345" s="91"/>
      <c r="V345" s="91"/>
      <c r="W345" s="91"/>
    </row>
    <row r="346" spans="2:23" ht="13" customHeight="1">
      <c r="B346" s="90" t="s">
        <v>158</v>
      </c>
      <c r="C346" s="90"/>
      <c r="D346" s="90"/>
      <c r="E346" s="90"/>
      <c r="F346" s="90"/>
      <c r="G346" s="90"/>
      <c r="H346" s="90"/>
      <c r="I346" s="90"/>
      <c r="J346" s="90"/>
      <c r="K346" s="90"/>
      <c r="L346" s="90"/>
      <c r="M346" s="90"/>
      <c r="N346" s="90"/>
      <c r="O346" s="90"/>
      <c r="P346" s="90"/>
      <c r="Q346" s="90"/>
      <c r="R346" s="90"/>
      <c r="S346" s="90"/>
      <c r="T346" s="90"/>
      <c r="U346" s="90"/>
      <c r="V346" s="90"/>
      <c r="W346" s="90"/>
    </row>
    <row r="347" spans="2:23" ht="17" customHeight="1">
      <c r="B347" s="90"/>
      <c r="C347" s="90"/>
      <c r="D347" s="90"/>
      <c r="E347" s="90"/>
      <c r="F347" s="90"/>
      <c r="G347" s="90"/>
      <c r="H347" s="90"/>
      <c r="I347" s="90"/>
      <c r="J347" s="90"/>
      <c r="K347" s="90"/>
      <c r="L347" s="90"/>
      <c r="M347" s="90"/>
      <c r="N347" s="90"/>
      <c r="O347" s="90"/>
      <c r="P347" s="90"/>
      <c r="Q347" s="90"/>
      <c r="R347" s="90"/>
      <c r="S347" s="90"/>
      <c r="T347" s="90"/>
      <c r="U347" s="90"/>
      <c r="V347" s="90"/>
      <c r="W347" s="90"/>
    </row>
    <row r="348" spans="2:23" ht="13" customHeight="1">
      <c r="B348" s="90"/>
      <c r="C348" s="90"/>
      <c r="D348" s="90"/>
      <c r="E348" s="90"/>
      <c r="F348" s="90"/>
      <c r="G348" s="90"/>
      <c r="H348" s="90"/>
      <c r="I348" s="90"/>
      <c r="J348" s="90"/>
      <c r="K348" s="90"/>
      <c r="L348" s="90"/>
      <c r="M348" s="90"/>
      <c r="N348" s="90"/>
      <c r="O348" s="90"/>
      <c r="P348" s="90"/>
      <c r="Q348" s="90"/>
      <c r="R348" s="90"/>
      <c r="S348" s="90"/>
      <c r="T348" s="90"/>
      <c r="U348" s="90"/>
      <c r="V348" s="90"/>
      <c r="W348" s="90"/>
    </row>
    <row r="394" spans="2:23">
      <c r="B394" s="90" t="s">
        <v>157</v>
      </c>
      <c r="C394" s="90"/>
      <c r="D394" s="90"/>
      <c r="E394" s="90"/>
      <c r="F394" s="90"/>
      <c r="G394" s="90"/>
      <c r="H394" s="90"/>
      <c r="I394" s="90"/>
      <c r="J394" s="90"/>
      <c r="K394" s="90"/>
      <c r="L394" s="90"/>
      <c r="M394" s="90"/>
      <c r="N394" s="90"/>
      <c r="O394" s="90"/>
      <c r="P394" s="90"/>
      <c r="Q394" s="90"/>
      <c r="R394" s="90"/>
      <c r="S394" s="90"/>
      <c r="T394" s="90"/>
      <c r="U394" s="90"/>
      <c r="V394" s="90"/>
      <c r="W394" s="90"/>
    </row>
    <row r="395" spans="2:23">
      <c r="B395" s="90"/>
      <c r="C395" s="90"/>
      <c r="D395" s="90"/>
      <c r="E395" s="90"/>
      <c r="F395" s="90"/>
      <c r="G395" s="90"/>
      <c r="H395" s="90"/>
      <c r="I395" s="90"/>
      <c r="J395" s="90"/>
      <c r="K395" s="90"/>
      <c r="L395" s="90"/>
      <c r="M395" s="90"/>
      <c r="N395" s="90"/>
      <c r="O395" s="90"/>
      <c r="P395" s="90"/>
      <c r="Q395" s="90"/>
      <c r="R395" s="90"/>
      <c r="S395" s="90"/>
      <c r="T395" s="90"/>
      <c r="U395" s="90"/>
      <c r="V395" s="90"/>
      <c r="W395" s="90"/>
    </row>
    <row r="396" spans="2:23">
      <c r="B396" s="90"/>
      <c r="C396" s="90"/>
      <c r="D396" s="90"/>
      <c r="E396" s="90"/>
      <c r="F396" s="90"/>
      <c r="G396" s="90"/>
      <c r="H396" s="90"/>
      <c r="I396" s="90"/>
      <c r="J396" s="90"/>
      <c r="K396" s="90"/>
      <c r="L396" s="90"/>
      <c r="M396" s="90"/>
      <c r="N396" s="90"/>
      <c r="O396" s="90"/>
      <c r="P396" s="90"/>
      <c r="Q396" s="90"/>
      <c r="R396" s="90"/>
      <c r="S396" s="90"/>
      <c r="T396" s="90"/>
      <c r="U396" s="90"/>
      <c r="V396" s="90"/>
      <c r="W396" s="90"/>
    </row>
    <row r="422" spans="2:23">
      <c r="B422" s="90" t="s">
        <v>159</v>
      </c>
      <c r="C422" s="90"/>
      <c r="D422" s="90"/>
      <c r="E422" s="90"/>
      <c r="F422" s="90"/>
      <c r="G422" s="90"/>
      <c r="H422" s="90"/>
      <c r="I422" s="90"/>
      <c r="J422" s="90"/>
      <c r="K422" s="90"/>
      <c r="L422" s="90"/>
      <c r="M422" s="90"/>
      <c r="N422" s="90"/>
      <c r="O422" s="90"/>
      <c r="P422" s="90"/>
      <c r="Q422" s="90"/>
      <c r="R422" s="90"/>
      <c r="S422" s="90"/>
      <c r="T422" s="90"/>
      <c r="U422" s="90"/>
      <c r="V422" s="90"/>
      <c r="W422" s="90"/>
    </row>
    <row r="423" spans="2:23">
      <c r="B423" s="90"/>
      <c r="C423" s="90"/>
      <c r="D423" s="90"/>
      <c r="E423" s="90"/>
      <c r="F423" s="90"/>
      <c r="G423" s="90"/>
      <c r="H423" s="90"/>
      <c r="I423" s="90"/>
      <c r="J423" s="90"/>
      <c r="K423" s="90"/>
      <c r="L423" s="90"/>
      <c r="M423" s="90"/>
      <c r="N423" s="90"/>
      <c r="O423" s="90"/>
      <c r="P423" s="90"/>
      <c r="Q423" s="90"/>
      <c r="R423" s="90"/>
      <c r="S423" s="90"/>
      <c r="T423" s="90"/>
      <c r="U423" s="90"/>
      <c r="V423" s="90"/>
      <c r="W423" s="90"/>
    </row>
  </sheetData>
  <mergeCells count="30">
    <mergeCell ref="E6:T6"/>
    <mergeCell ref="E61:T61"/>
    <mergeCell ref="D33:T33"/>
    <mergeCell ref="G66:H66"/>
    <mergeCell ref="G67:H67"/>
    <mergeCell ref="B221:W223"/>
    <mergeCell ref="G68:H68"/>
    <mergeCell ref="E66:F66"/>
    <mergeCell ref="E67:F67"/>
    <mergeCell ref="E68:F68"/>
    <mergeCell ref="E220:W220"/>
    <mergeCell ref="B152:W154"/>
    <mergeCell ref="B180:W183"/>
    <mergeCell ref="E69:F69"/>
    <mergeCell ref="E95:T95"/>
    <mergeCell ref="E123:T123"/>
    <mergeCell ref="E151:W151"/>
    <mergeCell ref="E179:W179"/>
    <mergeCell ref="B7:T8"/>
    <mergeCell ref="B34:T35"/>
    <mergeCell ref="B62:T63"/>
    <mergeCell ref="B96:T97"/>
    <mergeCell ref="B124:T125"/>
    <mergeCell ref="G65:H65"/>
    <mergeCell ref="B299:W301"/>
    <mergeCell ref="B346:W348"/>
    <mergeCell ref="B394:W396"/>
    <mergeCell ref="B422:W423"/>
    <mergeCell ref="E298:W298"/>
    <mergeCell ref="E345:W345"/>
  </mergeCells>
  <hyperlinks>
    <hyperlink ref="Q1" location="'Title Page'!A1" display="Title page" xr:uid="{00000000-0004-0000-0500-000000000000}"/>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P29"/>
  <sheetViews>
    <sheetView showGridLines="0" tabSelected="1" topLeftCell="A14" zoomScale="110" zoomScaleNormal="110" workbookViewId="0">
      <selection activeCell="I16" sqref="I16"/>
    </sheetView>
  </sheetViews>
  <sheetFormatPr baseColWidth="10" defaultColWidth="8.83203125" defaultRowHeight="15"/>
  <cols>
    <col min="1" max="1" width="4" customWidth="1"/>
    <col min="2" max="2" width="15" customWidth="1"/>
    <col min="3" max="3" width="103.6640625" customWidth="1"/>
  </cols>
  <sheetData>
    <row r="1" spans="2:16">
      <c r="P1" s="9" t="s">
        <v>18</v>
      </c>
    </row>
    <row r="6" spans="2:16">
      <c r="B6" s="10" t="s">
        <v>27</v>
      </c>
      <c r="C6" s="10" t="s">
        <v>28</v>
      </c>
    </row>
    <row r="7" spans="2:16" ht="16">
      <c r="B7" s="86" t="s">
        <v>20</v>
      </c>
      <c r="C7" s="87" t="s">
        <v>162</v>
      </c>
    </row>
    <row r="8" spans="2:16" ht="48" customHeight="1">
      <c r="B8" s="86"/>
      <c r="C8" s="88" t="s">
        <v>184</v>
      </c>
    </row>
    <row r="9" spans="2:16" ht="32">
      <c r="B9" s="86" t="s">
        <v>21</v>
      </c>
      <c r="C9" s="87" t="s">
        <v>172</v>
      </c>
    </row>
    <row r="10" spans="2:16" ht="22" customHeight="1">
      <c r="B10" s="86"/>
      <c r="C10" s="88" t="s">
        <v>173</v>
      </c>
    </row>
    <row r="11" spans="2:16" ht="35" customHeight="1">
      <c r="B11" s="86" t="s">
        <v>22</v>
      </c>
      <c r="C11" s="87" t="s">
        <v>164</v>
      </c>
    </row>
    <row r="12" spans="2:16" ht="16">
      <c r="B12" s="86" t="s">
        <v>23</v>
      </c>
      <c r="C12" s="87" t="s">
        <v>174</v>
      </c>
    </row>
    <row r="13" spans="2:16" ht="20" customHeight="1">
      <c r="B13" s="86"/>
      <c r="C13" s="88" t="s">
        <v>175</v>
      </c>
    </row>
    <row r="14" spans="2:16" ht="48">
      <c r="B14" s="86" t="s">
        <v>24</v>
      </c>
      <c r="C14" s="87" t="s">
        <v>165</v>
      </c>
    </row>
    <row r="15" spans="2:16" ht="49" customHeight="1">
      <c r="B15" s="86"/>
      <c r="C15" s="88" t="s">
        <v>176</v>
      </c>
    </row>
    <row r="16" spans="2:16" ht="48">
      <c r="B16" s="86" t="s">
        <v>25</v>
      </c>
      <c r="C16" s="87" t="s">
        <v>177</v>
      </c>
    </row>
    <row r="17" spans="2:3" ht="48">
      <c r="B17" s="86"/>
      <c r="C17" s="88" t="s">
        <v>179</v>
      </c>
    </row>
    <row r="18" spans="2:3" ht="48">
      <c r="B18" s="86"/>
      <c r="C18" s="88" t="s">
        <v>180</v>
      </c>
    </row>
    <row r="19" spans="2:3" ht="64">
      <c r="B19" s="86" t="s">
        <v>26</v>
      </c>
      <c r="C19" s="87" t="s">
        <v>166</v>
      </c>
    </row>
    <row r="20" spans="2:3" ht="48">
      <c r="B20" s="86"/>
      <c r="C20" s="88" t="s">
        <v>178</v>
      </c>
    </row>
    <row r="21" spans="2:3" ht="48">
      <c r="B21" s="86" t="s">
        <v>115</v>
      </c>
      <c r="C21" s="87" t="s">
        <v>167</v>
      </c>
    </row>
    <row r="22" spans="2:3" ht="48">
      <c r="B22" s="86" t="s">
        <v>117</v>
      </c>
      <c r="C22" s="87" t="s">
        <v>168</v>
      </c>
    </row>
    <row r="23" spans="2:3" ht="48">
      <c r="B23" s="86"/>
      <c r="C23" s="88" t="s">
        <v>182</v>
      </c>
    </row>
    <row r="24" spans="2:3" ht="48">
      <c r="B24" s="86" t="s">
        <v>119</v>
      </c>
      <c r="C24" s="87" t="s">
        <v>169</v>
      </c>
    </row>
    <row r="25" spans="2:3" ht="48">
      <c r="C25" s="87" t="s">
        <v>170</v>
      </c>
    </row>
    <row r="26" spans="2:3" ht="48">
      <c r="C26" s="88" t="s">
        <v>181</v>
      </c>
    </row>
    <row r="27" spans="2:3" ht="16">
      <c r="C27" s="87" t="s">
        <v>171</v>
      </c>
    </row>
    <row r="29" spans="2:3" ht="48">
      <c r="C29" s="89" t="s">
        <v>183</v>
      </c>
    </row>
  </sheetData>
  <hyperlinks>
    <hyperlink ref="P1" location="'Title Page'!A1" display="Title page"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8181C-4EE0-2B47-87CC-9A85580205D9}">
  <dimension ref="B1:Q12"/>
  <sheetViews>
    <sheetView showGridLines="0" zoomScale="110" zoomScaleNormal="110" workbookViewId="0">
      <selection activeCell="O14" sqref="O14"/>
    </sheetView>
  </sheetViews>
  <sheetFormatPr baseColWidth="10" defaultColWidth="8.83203125" defaultRowHeight="15"/>
  <cols>
    <col min="1" max="1" width="4" customWidth="1"/>
  </cols>
  <sheetData>
    <row r="1" spans="2:17">
      <c r="Q1" s="9" t="s">
        <v>18</v>
      </c>
    </row>
    <row r="6" spans="2:17" ht="16">
      <c r="B6" s="59" t="s">
        <v>90</v>
      </c>
    </row>
    <row r="8" spans="2:17">
      <c r="B8" s="58" t="s">
        <v>86</v>
      </c>
    </row>
    <row r="10" spans="2:17">
      <c r="B10" t="s">
        <v>89</v>
      </c>
    </row>
    <row r="12" spans="2:17">
      <c r="B12" s="10"/>
      <c r="C12" s="10"/>
      <c r="D12" s="10"/>
    </row>
  </sheetData>
  <hyperlinks>
    <hyperlink ref="Q1" location="'Title Page'!A1" display="Title page" xr:uid="{A31B43D2-62B2-904F-BADF-E4C9B33D23BF}"/>
    <hyperlink ref="B8" r:id="rId1" xr:uid="{780A77B4-CC14-DF43-B377-BF488A411E0E}"/>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7. Recommendations</vt:lpstr>
      <vt:lpstr>8. Data citation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g.griso@campus.unimib.it</cp:lastModifiedBy>
  <dcterms:created xsi:type="dcterms:W3CDTF">2020-03-05T18:09:11Z</dcterms:created>
  <dcterms:modified xsi:type="dcterms:W3CDTF">2024-04-19T18:04:59Z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