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Projects\Dazzelite\Parts\"/>
    </mc:Choice>
  </mc:AlternateContent>
  <xr:revisionPtr revIDLastSave="0" documentId="13_ncr:9_{47F08C0F-831E-4243-95D8-ED1B944682DE}" xr6:coauthVersionLast="45" xr6:coauthVersionMax="45" xr10:uidLastSave="{00000000-0000-0000-0000-000000000000}"/>
  <bookViews>
    <workbookView xWindow="2124" yWindow="1536" windowWidth="16356" windowHeight="9420" activeTab="1" xr2:uid="{00000000-000D-0000-FFFF-FFFF00000000}"/>
  </bookViews>
  <sheets>
    <sheet name="Main Assy" sheetId="2" r:id="rId1"/>
    <sheet name="PCB Parts" sheetId="1" r:id="rId2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6" i="2" l="1"/>
  <c r="G11" i="1" l="1"/>
  <c r="G9" i="1" l="1"/>
  <c r="G8" i="1"/>
  <c r="F9" i="2" l="1"/>
  <c r="G10" i="1" l="1"/>
  <c r="G13" i="1" l="1"/>
  <c r="G7" i="1"/>
  <c r="G5" i="1"/>
  <c r="G6" i="1" l="1"/>
  <c r="G4" i="1"/>
  <c r="G15" i="1" l="1"/>
  <c r="F11" i="2" s="1"/>
  <c r="F13" i="2" s="1"/>
</calcChain>
</file>

<file path=xl/sharedStrings.xml><?xml version="1.0" encoding="utf-8"?>
<sst xmlns="http://purl.oclc.org/ooxml/spreadsheetml/main" count="90" uniqueCount="66">
  <si>
    <t>D1</t>
  </si>
  <si>
    <t>DC1</t>
  </si>
  <si>
    <t>S1</t>
  </si>
  <si>
    <t>S2</t>
  </si>
  <si>
    <t>U1</t>
  </si>
  <si>
    <t>U2</t>
  </si>
  <si>
    <t>Qty</t>
  </si>
  <si>
    <t>Ref Des</t>
  </si>
  <si>
    <t>C2, C3</t>
  </si>
  <si>
    <t>Description</t>
  </si>
  <si>
    <t>Lattice iCE40UP5K FPGA Board</t>
  </si>
  <si>
    <t>Cap 0.1uF, 50V X7R, Radial</t>
  </si>
  <si>
    <t>Manufacturer</t>
  </si>
  <si>
    <t>Kemet</t>
  </si>
  <si>
    <t>Part Number</t>
  </si>
  <si>
    <t>C326C104K5R5TA</t>
  </si>
  <si>
    <t>TI</t>
  </si>
  <si>
    <t>Switch, Slide, SPDT</t>
  </si>
  <si>
    <t>SN74AHCT125N</t>
  </si>
  <si>
    <t>TinyVision</t>
  </si>
  <si>
    <t>Switch, Pushbutton</t>
  </si>
  <si>
    <t>Diode, Schottky, Axial, 1A, 20V</t>
  </si>
  <si>
    <t>MCC</t>
  </si>
  <si>
    <t>1N5817-TP</t>
  </si>
  <si>
    <t>Distributer</t>
  </si>
  <si>
    <t>Digi-Key</t>
  </si>
  <si>
    <t>Tindie</t>
  </si>
  <si>
    <t>DC/DC-Converter 5V, 1A, SIP3</t>
  </si>
  <si>
    <t>Quad Bus Buffer, DIL14</t>
  </si>
  <si>
    <t>Cost</t>
  </si>
  <si>
    <t>Total</t>
  </si>
  <si>
    <t>Neopixel Ring 24 LEDs</t>
  </si>
  <si>
    <t>Adafruit</t>
  </si>
  <si>
    <t>Case</t>
  </si>
  <si>
    <t>Supports for Ring</t>
  </si>
  <si>
    <t>9V Battery</t>
  </si>
  <si>
    <t>PCB Bare</t>
  </si>
  <si>
    <t>Approximate</t>
  </si>
  <si>
    <t>ESK107M025AE3AA</t>
  </si>
  <si>
    <t>Cap 100uF, 25V, Alum, Radial</t>
  </si>
  <si>
    <t xml:space="preserve"> TSR 1-2450</t>
  </si>
  <si>
    <t>Traco Power</t>
  </si>
  <si>
    <t>TE</t>
  </si>
  <si>
    <t>1-1825027-1</t>
  </si>
  <si>
    <t>Serpac</t>
  </si>
  <si>
    <t>232C,BK</t>
  </si>
  <si>
    <t>Keystone</t>
  </si>
  <si>
    <t>Any</t>
  </si>
  <si>
    <t>9V Battery Connector</t>
  </si>
  <si>
    <t>Screws, #4 x 1/4"</t>
  </si>
  <si>
    <t>PCB Parts</t>
  </si>
  <si>
    <t>C1, C4, C5</t>
  </si>
  <si>
    <t>Upduino-V3.0</t>
  </si>
  <si>
    <t>R1</t>
  </si>
  <si>
    <t>R2</t>
  </si>
  <si>
    <t>Stackpole</t>
  </si>
  <si>
    <t>RNMF14FTC36K0</t>
  </si>
  <si>
    <t>RNMF14FTC62K0</t>
  </si>
  <si>
    <t>Res 36K, 1%, 1/4W, Mini</t>
  </si>
  <si>
    <t>Res 62K, 1%, 1/4W, Mini</t>
  </si>
  <si>
    <t>E-Switch</t>
  </si>
  <si>
    <t>EG2219</t>
  </si>
  <si>
    <t>Essentra</t>
  </si>
  <si>
    <t>SP1-12-01</t>
  </si>
  <si>
    <t>Dazzelite Mechanical Assembly</t>
  </si>
  <si>
    <t>Dazzelite PCB Parts With Upduino Rev 3.0 Board and Other Components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</si>
</sst>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8" fillId="0" borderId="0" xfId="0" applyFont="1"/>
    <xf numFmtId="0" fontId="16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16" fillId="0" borderId="11" xfId="0" applyFont="1" applyBorder="1"/>
    <xf numFmtId="0" fontId="16" fillId="0" borderId="12" xfId="0" applyFont="1" applyBorder="1"/>
    <xf numFmtId="0" fontId="16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right"/>
    </xf>
    <xf numFmtId="0" fontId="16" fillId="0" borderId="13" xfId="0" applyFont="1" applyBorder="1" applyAlignment="1">
      <alignment horizontal="right"/>
    </xf>
    <xf numFmtId="0" fontId="0" fillId="0" borderId="10" xfId="0" applyFill="1" applyBorder="1"/>
    <xf numFmtId="2" fontId="0" fillId="0" borderId="10" xfId="0" applyNumberFormat="1" applyBorder="1" applyAlignment="1">
      <alignment horizontal="right"/>
    </xf>
    <xf numFmtId="0" fontId="0" fillId="0" borderId="13" xfId="0" applyBorder="1"/>
    <xf numFmtId="0" fontId="0" fillId="0" borderId="10" xfId="0" applyFill="1" applyBorder="1" applyAlignment="1">
      <alignment horizontal="right"/>
    </xf>
    <xf numFmtId="0" fontId="0" fillId="0" borderId="0" xfId="0" applyBorder="1"/>
    <xf numFmtId="0" fontId="0" fillId="0" borderId="14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E064-5139-4278-BAE9-A8FE4544DCF4}">
  <dimension ref="A1:H13"/>
  <sheetViews>
    <sheetView workbookViewId="0"/>
  </sheetViews>
  <sheetFormatPr defaultRowHeight="14.4" x14ac:dyDescent="0.3"/>
  <cols>
    <col min="1" max="1" width="19.88671875" customWidth="1"/>
    <col min="2" max="2" width="5.21875" style="6" customWidth="1"/>
    <col min="3" max="3" width="14.44140625" customWidth="1"/>
    <col min="4" max="4" width="12.6640625" customWidth="1"/>
    <col min="5" max="5" width="10.77734375" style="6" customWidth="1"/>
    <col min="6" max="6" width="7.6640625" customWidth="1"/>
    <col min="7" max="7" width="12.77734375" customWidth="1"/>
  </cols>
  <sheetData>
    <row r="1" spans="1:8" s="1" customFormat="1" ht="18" x14ac:dyDescent="0.35">
      <c r="A1" s="1" t="s">
        <v>64</v>
      </c>
      <c r="B1" s="5"/>
      <c r="E1" s="5"/>
    </row>
    <row r="3" spans="1:8" s="2" customFormat="1" x14ac:dyDescent="0.3">
      <c r="A3" s="7" t="s">
        <v>9</v>
      </c>
      <c r="B3" s="9" t="s">
        <v>6</v>
      </c>
      <c r="C3" s="9" t="s">
        <v>12</v>
      </c>
      <c r="D3" s="9" t="s">
        <v>14</v>
      </c>
      <c r="E3" s="9" t="s">
        <v>24</v>
      </c>
      <c r="F3" s="9" t="s">
        <v>29</v>
      </c>
    </row>
    <row r="4" spans="1:8" x14ac:dyDescent="0.3">
      <c r="A4" s="10" t="s">
        <v>31</v>
      </c>
      <c r="B4" s="12">
        <v>1</v>
      </c>
      <c r="C4" s="12" t="s">
        <v>32</v>
      </c>
      <c r="D4" s="12">
        <v>1586</v>
      </c>
      <c r="E4" s="12" t="s">
        <v>25</v>
      </c>
      <c r="F4" s="12">
        <v>16.95</v>
      </c>
    </row>
    <row r="5" spans="1:8" x14ac:dyDescent="0.3">
      <c r="A5" s="10" t="s">
        <v>33</v>
      </c>
      <c r="B5" s="12">
        <v>1</v>
      </c>
      <c r="C5" s="12" t="s">
        <v>44</v>
      </c>
      <c r="D5" s="12" t="s">
        <v>45</v>
      </c>
      <c r="E5" s="12" t="s">
        <v>25</v>
      </c>
      <c r="F5" s="12">
        <v>12.63</v>
      </c>
    </row>
    <row r="6" spans="1:8" x14ac:dyDescent="0.3">
      <c r="A6" s="10" t="s">
        <v>34</v>
      </c>
      <c r="B6" s="12">
        <v>4</v>
      </c>
      <c r="C6" s="12" t="s">
        <v>62</v>
      </c>
      <c r="D6" s="12" t="s">
        <v>63</v>
      </c>
      <c r="E6" s="12" t="s">
        <v>25</v>
      </c>
      <c r="F6" s="12">
        <f>B6*0.58</f>
        <v>2.3199999999999998</v>
      </c>
      <c r="G6" s="28"/>
      <c r="H6" s="27"/>
    </row>
    <row r="7" spans="1:8" x14ac:dyDescent="0.3">
      <c r="A7" s="10" t="s">
        <v>48</v>
      </c>
      <c r="B7" s="12">
        <v>1</v>
      </c>
      <c r="C7" s="12" t="s">
        <v>46</v>
      </c>
      <c r="D7" s="12">
        <v>232</v>
      </c>
      <c r="E7" s="12" t="s">
        <v>25</v>
      </c>
      <c r="F7" s="12">
        <v>0.48</v>
      </c>
    </row>
    <row r="8" spans="1:8" x14ac:dyDescent="0.3">
      <c r="A8" s="10" t="s">
        <v>35</v>
      </c>
      <c r="B8" s="12">
        <v>1</v>
      </c>
      <c r="C8" s="12" t="s">
        <v>47</v>
      </c>
      <c r="D8" s="12"/>
      <c r="E8" s="12"/>
      <c r="F8" s="24">
        <v>2</v>
      </c>
      <c r="G8" t="s">
        <v>37</v>
      </c>
    </row>
    <row r="9" spans="1:8" x14ac:dyDescent="0.3">
      <c r="A9" s="10" t="s">
        <v>49</v>
      </c>
      <c r="B9" s="12">
        <v>4</v>
      </c>
      <c r="C9" s="12" t="s">
        <v>44</v>
      </c>
      <c r="D9" s="12">
        <v>6004</v>
      </c>
      <c r="E9" s="12" t="s">
        <v>25</v>
      </c>
      <c r="F9" s="12">
        <f>B9*0.34</f>
        <v>1.36</v>
      </c>
    </row>
    <row r="10" spans="1:8" x14ac:dyDescent="0.3">
      <c r="A10" s="10" t="s">
        <v>36</v>
      </c>
      <c r="B10" s="12">
        <v>1</v>
      </c>
      <c r="C10" s="12"/>
      <c r="D10" s="12"/>
      <c r="E10" s="12"/>
      <c r="F10" s="24">
        <v>15</v>
      </c>
      <c r="G10" t="s">
        <v>37</v>
      </c>
    </row>
    <row r="11" spans="1:8" x14ac:dyDescent="0.3">
      <c r="A11" s="23" t="s">
        <v>50</v>
      </c>
      <c r="B11" s="26">
        <v>1</v>
      </c>
      <c r="C11" s="10"/>
      <c r="D11" s="10"/>
      <c r="E11" s="12"/>
      <c r="F11" s="10">
        <f>'PCB Parts'!G15</f>
        <v>33.529999999999994</v>
      </c>
    </row>
    <row r="12" spans="1:8" x14ac:dyDescent="0.3">
      <c r="A12" s="13"/>
      <c r="B12" s="16"/>
      <c r="C12" s="14"/>
      <c r="D12" s="14"/>
      <c r="E12" s="16"/>
      <c r="F12" s="25"/>
    </row>
    <row r="13" spans="1:8" s="2" customFormat="1" x14ac:dyDescent="0.3">
      <c r="A13" s="18" t="s">
        <v>30</v>
      </c>
      <c r="B13" s="21"/>
      <c r="C13" s="19"/>
      <c r="D13" s="19"/>
      <c r="E13" s="21"/>
      <c r="F13" s="7">
        <f>SUM(F4:F12)</f>
        <v>84.269999999999982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H10" sqref="H10"/>
    </sheetView>
  </sheetViews>
  <sheetFormatPr defaultRowHeight="14.4" x14ac:dyDescent="0.3"/>
  <cols>
    <col min="1" max="1" width="26.6640625" customWidth="1"/>
    <col min="2" max="2" width="11.44140625" customWidth="1"/>
    <col min="3" max="3" width="5.109375" style="4" customWidth="1"/>
    <col min="4" max="4" width="13" style="6" customWidth="1"/>
    <col min="5" max="5" width="17.33203125" style="6" customWidth="1"/>
    <col min="6" max="6" width="9.88671875" style="6" customWidth="1"/>
    <col min="7" max="7" width="7.109375" style="6" customWidth="1"/>
    <col min="8" max="8" width="23.33203125" customWidth="1"/>
  </cols>
  <sheetData>
    <row r="1" spans="1:7" s="1" customFormat="1" ht="18" x14ac:dyDescent="0.35">
      <c r="A1" s="1" t="s">
        <v>65</v>
      </c>
      <c r="C1" s="3"/>
      <c r="D1" s="5"/>
      <c r="E1" s="5"/>
      <c r="F1" s="5"/>
      <c r="G1" s="5"/>
    </row>
    <row r="3" spans="1:7" s="2" customFormat="1" x14ac:dyDescent="0.3">
      <c r="A3" s="7" t="s">
        <v>9</v>
      </c>
      <c r="B3" s="7" t="s">
        <v>7</v>
      </c>
      <c r="C3" s="8" t="s">
        <v>6</v>
      </c>
      <c r="D3" s="9" t="s">
        <v>12</v>
      </c>
      <c r="E3" s="9" t="s">
        <v>14</v>
      </c>
      <c r="F3" s="9" t="s">
        <v>24</v>
      </c>
      <c r="G3" s="9" t="s">
        <v>29</v>
      </c>
    </row>
    <row r="4" spans="1:7" x14ac:dyDescent="0.3">
      <c r="A4" s="10" t="s">
        <v>11</v>
      </c>
      <c r="B4" s="10" t="s">
        <v>51</v>
      </c>
      <c r="C4" s="11">
        <v>3</v>
      </c>
      <c r="D4" s="12" t="s">
        <v>13</v>
      </c>
      <c r="E4" s="12" t="s">
        <v>15</v>
      </c>
      <c r="F4" s="12" t="s">
        <v>25</v>
      </c>
      <c r="G4" s="12">
        <f>C4*0.22</f>
        <v>0.66</v>
      </c>
    </row>
    <row r="5" spans="1:7" x14ac:dyDescent="0.3">
      <c r="A5" s="10" t="s">
        <v>39</v>
      </c>
      <c r="B5" s="10" t="s">
        <v>8</v>
      </c>
      <c r="C5" s="11">
        <v>2</v>
      </c>
      <c r="D5" s="12" t="s">
        <v>13</v>
      </c>
      <c r="E5" s="12" t="s">
        <v>38</v>
      </c>
      <c r="F5" s="12" t="s">
        <v>25</v>
      </c>
      <c r="G5" s="24">
        <f>C5*0.2</f>
        <v>0.4</v>
      </c>
    </row>
    <row r="6" spans="1:7" x14ac:dyDescent="0.3">
      <c r="A6" s="10" t="s">
        <v>21</v>
      </c>
      <c r="B6" s="10" t="s">
        <v>0</v>
      </c>
      <c r="C6" s="11">
        <v>1</v>
      </c>
      <c r="D6" s="12" t="s">
        <v>22</v>
      </c>
      <c r="E6" s="12" t="s">
        <v>23</v>
      </c>
      <c r="F6" s="12" t="s">
        <v>25</v>
      </c>
      <c r="G6" s="12">
        <f>C6*0.32</f>
        <v>0.32</v>
      </c>
    </row>
    <row r="7" spans="1:7" x14ac:dyDescent="0.3">
      <c r="A7" s="10" t="s">
        <v>27</v>
      </c>
      <c r="B7" s="10" t="s">
        <v>1</v>
      </c>
      <c r="C7" s="11">
        <v>1</v>
      </c>
      <c r="D7" s="12" t="s">
        <v>41</v>
      </c>
      <c r="E7" s="12" t="s">
        <v>40</v>
      </c>
      <c r="F7" s="12" t="s">
        <v>25</v>
      </c>
      <c r="G7" s="12">
        <f>C7*6.14</f>
        <v>6.14</v>
      </c>
    </row>
    <row r="8" spans="1:7" x14ac:dyDescent="0.3">
      <c r="A8" s="10" t="s">
        <v>58</v>
      </c>
      <c r="B8" s="10" t="s">
        <v>53</v>
      </c>
      <c r="C8" s="11">
        <v>1</v>
      </c>
      <c r="D8" s="12" t="s">
        <v>55</v>
      </c>
      <c r="E8" s="12" t="s">
        <v>56</v>
      </c>
      <c r="F8" s="12" t="s">
        <v>25</v>
      </c>
      <c r="G8" s="24">
        <f>C8*0.1</f>
        <v>0.1</v>
      </c>
    </row>
    <row r="9" spans="1:7" x14ac:dyDescent="0.3">
      <c r="A9" s="10" t="s">
        <v>59</v>
      </c>
      <c r="B9" s="10" t="s">
        <v>54</v>
      </c>
      <c r="C9" s="11">
        <v>1</v>
      </c>
      <c r="D9" s="12" t="s">
        <v>55</v>
      </c>
      <c r="E9" s="12" t="s">
        <v>57</v>
      </c>
      <c r="F9" s="12" t="s">
        <v>25</v>
      </c>
      <c r="G9" s="24">
        <f>C9*0.1</f>
        <v>0.1</v>
      </c>
    </row>
    <row r="10" spans="1:7" x14ac:dyDescent="0.3">
      <c r="A10" s="10" t="s">
        <v>20</v>
      </c>
      <c r="B10" s="10" t="s">
        <v>2</v>
      </c>
      <c r="C10" s="11">
        <v>2</v>
      </c>
      <c r="D10" s="12" t="s">
        <v>42</v>
      </c>
      <c r="E10" s="12" t="s">
        <v>43</v>
      </c>
      <c r="F10" s="12" t="s">
        <v>25</v>
      </c>
      <c r="G10" s="24">
        <f>C10*0.26</f>
        <v>0.52</v>
      </c>
    </row>
    <row r="11" spans="1:7" x14ac:dyDescent="0.3">
      <c r="A11" s="10" t="s">
        <v>17</v>
      </c>
      <c r="B11" s="10" t="s">
        <v>3</v>
      </c>
      <c r="C11" s="11">
        <v>1</v>
      </c>
      <c r="D11" s="12" t="s">
        <v>60</v>
      </c>
      <c r="E11" s="12" t="s">
        <v>61</v>
      </c>
      <c r="F11" s="12" t="s">
        <v>25</v>
      </c>
      <c r="G11" s="12">
        <f>C11*0.89</f>
        <v>0.89</v>
      </c>
    </row>
    <row r="12" spans="1:7" x14ac:dyDescent="0.3">
      <c r="A12" s="10" t="s">
        <v>10</v>
      </c>
      <c r="B12" s="10" t="s">
        <v>4</v>
      </c>
      <c r="C12" s="11">
        <v>1</v>
      </c>
      <c r="D12" s="12" t="s">
        <v>19</v>
      </c>
      <c r="E12" s="12" t="s">
        <v>52</v>
      </c>
      <c r="F12" s="12" t="s">
        <v>26</v>
      </c>
      <c r="G12" s="24">
        <v>24</v>
      </c>
    </row>
    <row r="13" spans="1:7" x14ac:dyDescent="0.3">
      <c r="A13" s="10" t="s">
        <v>28</v>
      </c>
      <c r="B13" s="10" t="s">
        <v>5</v>
      </c>
      <c r="C13" s="11">
        <v>1</v>
      </c>
      <c r="D13" s="12" t="s">
        <v>16</v>
      </c>
      <c r="E13" s="12" t="s">
        <v>18</v>
      </c>
      <c r="F13" s="12" t="s">
        <v>25</v>
      </c>
      <c r="G13" s="24">
        <f>C13*0.4</f>
        <v>0.4</v>
      </c>
    </row>
    <row r="14" spans="1:7" x14ac:dyDescent="0.3">
      <c r="A14" s="13"/>
      <c r="B14" s="14"/>
      <c r="C14" s="15"/>
      <c r="D14" s="16"/>
      <c r="E14" s="16"/>
      <c r="F14" s="17"/>
      <c r="G14" s="17"/>
    </row>
    <row r="15" spans="1:7" s="2" customFormat="1" x14ac:dyDescent="0.3">
      <c r="A15" s="18" t="s">
        <v>30</v>
      </c>
      <c r="B15" s="19"/>
      <c r="C15" s="20"/>
      <c r="D15" s="21"/>
      <c r="E15" s="21"/>
      <c r="F15" s="22"/>
      <c r="G15" s="22">
        <f>SUM(G4:G14)</f>
        <v>33.529999999999994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Assy</vt:lpstr>
      <vt:lpstr>PCB 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Grummer</dc:creator>
  <cp:lastModifiedBy>Grant Grummer</cp:lastModifiedBy>
  <cp:lastPrinted>2020-05-01T14:56:55Z</cp:lastPrinted>
  <dcterms:created xsi:type="dcterms:W3CDTF">2020-04-30T21:50:40Z</dcterms:created>
  <dcterms:modified xsi:type="dcterms:W3CDTF">2021-02-08T15:22:18Z</dcterms:modified>
</cp:coreProperties>
</file>