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Thesis\WhoSaidThat\Dataset\"/>
    </mc:Choice>
  </mc:AlternateContent>
  <xr:revisionPtr revIDLastSave="0" documentId="13_ncr:1_{548702F6-2893-4BEC-A9BC-0C8D5ACC34C6}" xr6:coauthVersionLast="47" xr6:coauthVersionMax="47" xr10:uidLastSave="{00000000-0000-0000-0000-000000000000}"/>
  <bookViews>
    <workbookView xWindow="-120" yWindow="-120" windowWidth="25440" windowHeight="15390" xr2:uid="{127B2195-86F8-448D-A88F-01170CBF332D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Sheet1!$A$1:$K$77</definedName>
    <definedName name="_xlnm._FilterDatabase" localSheetId="3" hidden="1">Sheet3!$A$1:$F$250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8" i="2"/>
  <c r="J9" i="2"/>
  <c r="J8" i="2"/>
  <c r="J7" i="2"/>
  <c r="I7" i="2"/>
  <c r="I8" i="2"/>
  <c r="I9" i="2"/>
  <c r="H9" i="2"/>
  <c r="H8" i="2"/>
  <c r="H7" i="2"/>
  <c r="C6" i="2"/>
  <c r="B6" i="2"/>
  <c r="M4" i="4"/>
  <c r="M3" i="4"/>
  <c r="M2" i="4"/>
  <c r="L3" i="4"/>
  <c r="L2" i="4"/>
  <c r="L4" i="4"/>
  <c r="N4" i="4" l="1"/>
  <c r="N2" i="4"/>
  <c r="N3" i="4"/>
  <c r="J6" i="2"/>
  <c r="I6" i="2"/>
  <c r="H6" i="2"/>
  <c r="J4" i="2"/>
  <c r="J5" i="2"/>
  <c r="I5" i="2"/>
  <c r="H5" i="2"/>
  <c r="I4" i="2"/>
  <c r="H4" i="2"/>
  <c r="J3" i="2"/>
  <c r="I3" i="2"/>
  <c r="H3" i="2"/>
  <c r="J2" i="2"/>
  <c r="I2" i="2"/>
  <c r="H2" i="2"/>
  <c r="C7" i="2"/>
  <c r="B7" i="2"/>
  <c r="C2" i="2"/>
  <c r="C3" i="2"/>
  <c r="C4" i="2"/>
  <c r="C5" i="2"/>
  <c r="B5" i="2"/>
  <c r="B4" i="2"/>
  <c r="B3" i="2"/>
  <c r="B2" i="2"/>
  <c r="D2" i="2" l="1"/>
  <c r="D3" i="2"/>
  <c r="D7" i="2"/>
  <c r="D5" i="2"/>
  <c r="D4" i="2"/>
  <c r="D6" i="2" l="1"/>
  <c r="D8" i="2"/>
</calcChain>
</file>

<file path=xl/sharedStrings.xml><?xml version="1.0" encoding="utf-8"?>
<sst xmlns="http://schemas.openxmlformats.org/spreadsheetml/2006/main" count="863" uniqueCount="166">
  <si>
    <t>Video Name</t>
  </si>
  <si>
    <t>Number of Speakers</t>
  </si>
  <si>
    <t>Video Type</t>
  </si>
  <si>
    <t>Video Length</t>
  </si>
  <si>
    <t>ESPN_1</t>
  </si>
  <si>
    <t>MagnusCarlson_542_599</t>
  </si>
  <si>
    <t>NDT_India_19_88</t>
  </si>
  <si>
    <t>PiersMorgan_1_0_165</t>
  </si>
  <si>
    <t>PiersMorgan_1_165_368</t>
  </si>
  <si>
    <t>PiersMorgan_2</t>
  </si>
  <si>
    <t>PiersMorgan_3_0_135</t>
  </si>
  <si>
    <t>PiersMorgan_3_135_334</t>
  </si>
  <si>
    <t>SkySports_1_0_255</t>
  </si>
  <si>
    <t>SkySports_1_255_535</t>
  </si>
  <si>
    <t>SkySports_1_535_765</t>
  </si>
  <si>
    <t>SkySports_1_765_918</t>
  </si>
  <si>
    <t>SkySports_2_0_192</t>
  </si>
  <si>
    <t>SkySports_2_192_309</t>
  </si>
  <si>
    <t>StarTalk_CMBR_190_225</t>
  </si>
  <si>
    <t>StarTalk_CMBR_270_308</t>
  </si>
  <si>
    <t>StarTalk_CMBR_319_356</t>
  </si>
  <si>
    <t>StarTalk_CMBR_92_152</t>
  </si>
  <si>
    <t>StarTalk_Consciousness_1075_1175</t>
  </si>
  <si>
    <t>StarTalk_Consciousness_1799_1887</t>
  </si>
  <si>
    <t>StarTalk_Consciousness_2190_2254</t>
  </si>
  <si>
    <t>StarTalk_Consciousness_2254_2314</t>
  </si>
  <si>
    <t>StarTalk_Consciousness_2314_2387</t>
  </si>
  <si>
    <t>StarTalk_Consciousness_56_180</t>
  </si>
  <si>
    <t>StarTalk_Consciousness_683_784</t>
  </si>
  <si>
    <t>StarTalk_Cosmic_1050_1130</t>
  </si>
  <si>
    <t>StarTalk_Cosmic_1135_1200</t>
  </si>
  <si>
    <t>StarTalk_Cosmic_1350_1442</t>
  </si>
  <si>
    <t>StarTalk_Cosmic_1550_1620</t>
  </si>
  <si>
    <t>StarTalk_Cosmic_1820_1900</t>
  </si>
  <si>
    <t>StarTalk_Cosmic_200_290</t>
  </si>
  <si>
    <t>StarTalk_Cosmic_2225_2300</t>
  </si>
  <si>
    <t>StarTalk_Cosmic_2600_2683</t>
  </si>
  <si>
    <t>StarTalk_Cosmic_440_532</t>
  </si>
  <si>
    <t>StarTalk_Cosmic_600_700</t>
  </si>
  <si>
    <t>StarTalk_Cosmic_780_850</t>
  </si>
  <si>
    <t>StarTalk_Farming_0_98</t>
  </si>
  <si>
    <t>StarTalk_Farming_1059_1180</t>
  </si>
  <si>
    <t>StarTalk_Farming_1700_1800</t>
  </si>
  <si>
    <t>StarTalk_Farming_2405_2500</t>
  </si>
  <si>
    <t>StarTalk_Farming_2550_2645</t>
  </si>
  <si>
    <t>StarTalk_Farming_307_387</t>
  </si>
  <si>
    <t>StarTalk_FlyingVehicles_1001_1043</t>
  </si>
  <si>
    <t>StarTalk_FlyingVehicles_1980_2040</t>
  </si>
  <si>
    <t>StarTalk_FlyingVehicles_2446_2508</t>
  </si>
  <si>
    <t>StarTalk_FlyingVehicles_2670_2710</t>
  </si>
  <si>
    <t>StarTalk_FlyingVehicles_300_340</t>
  </si>
  <si>
    <t>StarTalk_FlyingVehicles_674_719</t>
  </si>
  <si>
    <t>StarTalk_FlyingVehicles_780_811</t>
  </si>
  <si>
    <t>StarTalk_FlyingVehicles_949_1000</t>
  </si>
  <si>
    <t>StarTalk_Mars_1026_1086</t>
  </si>
  <si>
    <t>StarTalk_Mars_1109_1175</t>
  </si>
  <si>
    <t>StarTalk_Mars_1345_1426</t>
  </si>
  <si>
    <t>StarTalk_Mars_1430_1500</t>
  </si>
  <si>
    <t>StarTalk_Mars_1680_1780</t>
  </si>
  <si>
    <t>StarTalk_Mars_1810_1890</t>
  </si>
  <si>
    <t>StarTalk_Mars_201_5_302</t>
  </si>
  <si>
    <t>StarTalk_Mars_2020_2095</t>
  </si>
  <si>
    <t>StarTalk_Mars_2210_2270</t>
  </si>
  <si>
    <t>StarTalk_Mars_2315_2376</t>
  </si>
  <si>
    <t>StarTalk_Mars_380_450</t>
  </si>
  <si>
    <t>StarTalk_Mars_927_1025</t>
  </si>
  <si>
    <t>StarTalk_Questions_1250_1350</t>
  </si>
  <si>
    <t>StarTalk_Questions_1660_1710</t>
  </si>
  <si>
    <t>StarTalk_Questions_690_750</t>
  </si>
  <si>
    <t>StarTalk_Questions_831_5_924</t>
  </si>
  <si>
    <t>StarTalk_Sleep_1152_1211</t>
  </si>
  <si>
    <t>StarTalk_Sleep_1602_1639</t>
  </si>
  <si>
    <t>StarTalk_Sleep_1980_2041</t>
  </si>
  <si>
    <t>StarTalk_Sleep_2099_2160</t>
  </si>
  <si>
    <t>StarTalk_Sleep_2379_2443</t>
  </si>
  <si>
    <t>StarTalk_Sleep_2470_2551</t>
  </si>
  <si>
    <t>StarTalk_Sleep_382_450</t>
  </si>
  <si>
    <t>StarTalk_Sleep_748_796</t>
  </si>
  <si>
    <t>TalkSport_1_0_131</t>
  </si>
  <si>
    <t>TalkSport_1_131_310</t>
  </si>
  <si>
    <t>Average Number of words spoken</t>
  </si>
  <si>
    <t>Average Number of speakers</t>
  </si>
  <si>
    <t>Number of words</t>
  </si>
  <si>
    <t>Online</t>
  </si>
  <si>
    <t>Number of videos</t>
  </si>
  <si>
    <t>Total Video Duration</t>
  </si>
  <si>
    <t>Average Video Duration</t>
  </si>
  <si>
    <t>Offline</t>
  </si>
  <si>
    <t>Off-screen words</t>
  </si>
  <si>
    <t>Average Number of off-screen words</t>
  </si>
  <si>
    <t>file_name</t>
  </si>
  <si>
    <t>speaker</t>
  </si>
  <si>
    <t>Speaker Words</t>
  </si>
  <si>
    <t>Total Words</t>
  </si>
  <si>
    <t>Speaker count</t>
  </si>
  <si>
    <t>Percent of speaker words</t>
  </si>
  <si>
    <t>2Guest</t>
  </si>
  <si>
    <t>Host</t>
  </si>
  <si>
    <t>1Guest</t>
  </si>
  <si>
    <t>3Remote</t>
  </si>
  <si>
    <t>4Remote</t>
  </si>
  <si>
    <t>Levy Rozman</t>
  </si>
  <si>
    <t>Magnus Carlson</t>
  </si>
  <si>
    <t>Right Anchor</t>
  </si>
  <si>
    <t>Middle Anchor</t>
  </si>
  <si>
    <t>Left Anchor</t>
  </si>
  <si>
    <t>Neil deGrasse Tyson</t>
  </si>
  <si>
    <t>fourlady</t>
  </si>
  <si>
    <t>Piers</t>
  </si>
  <si>
    <t>twolady</t>
  </si>
  <si>
    <t>threelady</t>
  </si>
  <si>
    <t>Right Guest</t>
  </si>
  <si>
    <t>Left Guest</t>
  </si>
  <si>
    <t>Middle Guest</t>
  </si>
  <si>
    <t>Anchor</t>
  </si>
  <si>
    <t>Merc</t>
  </si>
  <si>
    <t>Clint</t>
  </si>
  <si>
    <t>Third Guy</t>
  </si>
  <si>
    <t>Fourth Lady</t>
  </si>
  <si>
    <t>Fifth Guy</t>
  </si>
  <si>
    <t>Jamie</t>
  </si>
  <si>
    <t>Daniel</t>
  </si>
  <si>
    <t>Micah</t>
  </si>
  <si>
    <t>Roy</t>
  </si>
  <si>
    <t>Chuck Nice</t>
  </si>
  <si>
    <t>George Mashour</t>
  </si>
  <si>
    <t>Delilah Gates</t>
  </si>
  <si>
    <t>Gary O’Reilly</t>
  </si>
  <si>
    <t>Will Harris</t>
  </si>
  <si>
    <t>Matt Kirshen</t>
  </si>
  <si>
    <t>Wendy Okolo</t>
  </si>
  <si>
    <t>Kennda Lynch</t>
  </si>
  <si>
    <t>Paul Mecurio</t>
  </si>
  <si>
    <t>Matthew Walker</t>
  </si>
  <si>
    <t>Pep</t>
  </si>
  <si>
    <t>Dani</t>
  </si>
  <si>
    <t>Mark</t>
  </si>
  <si>
    <t>Audio Error</t>
  </si>
  <si>
    <t>Video Error</t>
  </si>
  <si>
    <t>Combined Error</t>
  </si>
  <si>
    <t>Final Stats</t>
  </si>
  <si>
    <t>Audio</t>
  </si>
  <si>
    <t>Combined</t>
  </si>
  <si>
    <t>Video Missed Error</t>
  </si>
  <si>
    <t>Video Missed</t>
  </si>
  <si>
    <t>Video Total</t>
  </si>
  <si>
    <t>Overall</t>
  </si>
  <si>
    <t>Video Incorrect</t>
  </si>
  <si>
    <t>Change</t>
  </si>
  <si>
    <t>Audio_pred</t>
  </si>
  <si>
    <t>Video_pred</t>
  </si>
  <si>
    <t>Combined_pred</t>
  </si>
  <si>
    <t>Audio pred Speakers</t>
  </si>
  <si>
    <t>Video pred Speakers</t>
  </si>
  <si>
    <t>Combined pred Speakers</t>
  </si>
  <si>
    <t>Overlap %</t>
  </si>
  <si>
    <t>Audio-only</t>
  </si>
  <si>
    <t>Video-only</t>
  </si>
  <si>
    <t>Total</t>
  </si>
  <si>
    <t>Video</t>
  </si>
  <si>
    <t>Total Videos</t>
  </si>
  <si>
    <t>Face Clusterng error</t>
  </si>
  <si>
    <t>Word overlap %</t>
  </si>
  <si>
    <t>Overlap proportion</t>
  </si>
  <si>
    <t>In-person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</si>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</sst>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97FF7-CC34-465B-A113-B71BA5139DE6}" name="Table1" displayName="Table1" ref="A1:N77" totalsRowShown="0">
  <autoFilter ref="A1:N77" xr:uid="{34797FF7-CC34-465B-A113-B71BA5139DE6}"/>
  <tableColumns count="14">
    <tableColumn id="1" xr3:uid="{2AB5249E-A4BC-4F6A-8D1F-D37E8D3185CD}" name="Video Name"/>
    <tableColumn id="3" xr3:uid="{D16A9C9B-0DD0-42A6-910D-901687040DC6}" name="Video Type"/>
    <tableColumn id="4" xr3:uid="{FF68F8EB-4498-4864-8A33-09A231F323D5}" name="Video Length"/>
    <tableColumn id="5" xr3:uid="{03246A1F-1FB6-4D92-9EE9-09457DA9E421}" name="Number of words"/>
    <tableColumn id="6" xr3:uid="{E64B1F26-243F-4899-AEFD-10F347FE362F}" name="Off-screen words"/>
    <tableColumn id="7" xr3:uid="{63C5D825-554E-46BB-96A3-57FD0AB165DC}" name="Audio Error" dataDxfId="8"/>
    <tableColumn id="8" xr3:uid="{84127867-3806-4E40-9FD0-8D5938D1CA93}" name="Video Error" dataDxfId="7"/>
    <tableColumn id="9" xr3:uid="{5581B67E-EB46-4070-A5CC-BA359D081153}" name="Combined Error" dataDxfId="6"/>
    <tableColumn id="10" xr3:uid="{5F818189-03D9-4468-A5AD-8E4AA44EEA7B}" name="Video Missed Error" dataDxfId="5"/>
    <tableColumn id="11" xr3:uid="{08A7815D-4E66-4817-A0D6-598C09248277}" name="Video Incorrect" dataDxfId="4"/>
    <tableColumn id="12" xr3:uid="{8078A259-4A31-4772-9BAF-0BCA9251F1B9}" name="Change" dataDxfId="3"/>
    <tableColumn id="16" xr3:uid="{FB07EEE5-806E-43D1-AA89-94377854E557}" name="Overlap %" dataDxfId="2"/>
    <tableColumn id="2" xr3:uid="{7FE3EDD4-8540-49D5-AD9C-AB2F4E63A0E7}" name="Face Clusterng error" dataDxfId="1"/>
    <tableColumn id="13" xr3:uid="{FED8411B-F402-4794-98A8-A21FF9D6C1F5}" name="Word overlap %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53A624-0A40-40C9-BBC5-73D59B47A4EE}" name="Table2" displayName="Table2" ref="A1:H77" totalsRowShown="0">
  <autoFilter ref="A1:H77" xr:uid="{3953A624-0A40-40C9-BBC5-73D59B47A4EE}"/>
  <tableColumns count="8">
    <tableColumn id="1" xr3:uid="{CE889A33-4D4A-47EF-864C-9093D808C043}" name="Video Name"/>
    <tableColumn id="2" xr3:uid="{B3BBB36C-AC95-42DE-9BE3-95C2FF22A99E}" name="Video Type"/>
    <tableColumn id="3" xr3:uid="{8FC976E6-10EE-4695-A90B-E80D92529782}" name="Number of Speakers"/>
    <tableColumn id="4" xr3:uid="{5B956CC8-FFBC-449A-B93A-198D0518DB38}" name="Audio_pred"/>
    <tableColumn id="5" xr3:uid="{0F895C1A-6944-4032-A8EE-A5F2B8920DAD}" name="Video_pred"/>
    <tableColumn id="6" xr3:uid="{B84CF2AC-4497-4AA7-B573-43A9613C7D5E}" name="Combined_pred"/>
    <tableColumn id="7" xr3:uid="{084DBDE3-B10F-41DD-9536-47DB175866F1}" name="Audio"/>
    <tableColumn id="8" xr3:uid="{B9221E85-DD01-4FB2-AB39-535CBB42ECC1}" name="Vide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A299-4570-478A-A429-61327DA4D142}">
  <dimension ref="A1:N77"/>
  <sheetViews>
    <sheetView tabSelected="1" workbookViewId="0"/>
  </sheetViews>
  <sheetFormatPr defaultColWidth="8" defaultRowHeight="15" x14ac:dyDescent="0.25"/>
  <cols>
    <col min="1" max="1" width="32.5703125" bestFit="1" customWidth="1"/>
    <col min="2" max="2" width="13.28515625" bestFit="1" customWidth="1"/>
    <col min="3" max="3" width="15" bestFit="1" customWidth="1"/>
    <col min="4" max="4" width="18.85546875" bestFit="1" customWidth="1"/>
    <col min="5" max="5" width="18.7109375" bestFit="1" customWidth="1"/>
    <col min="6" max="7" width="13.28515625" bestFit="1" customWidth="1"/>
    <col min="8" max="8" width="17.28515625" bestFit="1" customWidth="1"/>
    <col min="9" max="9" width="20.42578125" bestFit="1" customWidth="1"/>
    <col min="10" max="10" width="17" bestFit="1" customWidth="1"/>
    <col min="11" max="11" width="9.85546875" bestFit="1" customWidth="1"/>
    <col min="12" max="12" width="12.28515625" style="3" bestFit="1" customWidth="1"/>
    <col min="13" max="13" width="21.28515625" bestFit="1" customWidth="1"/>
    <col min="14" max="14" width="17.57031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82</v>
      </c>
      <c r="E1" t="s">
        <v>88</v>
      </c>
      <c r="F1" t="s">
        <v>137</v>
      </c>
      <c r="G1" t="s">
        <v>138</v>
      </c>
      <c r="H1" t="s">
        <v>139</v>
      </c>
      <c r="I1" t="s">
        <v>143</v>
      </c>
      <c r="J1" t="s">
        <v>147</v>
      </c>
      <c r="K1" t="s">
        <v>148</v>
      </c>
      <c r="L1" s="3" t="s">
        <v>155</v>
      </c>
      <c r="M1" t="s">
        <v>161</v>
      </c>
      <c r="N1" t="s">
        <v>162</v>
      </c>
    </row>
    <row r="2" spans="1:14" x14ac:dyDescent="0.25">
      <c r="A2" t="s">
        <v>4</v>
      </c>
      <c r="B2" t="s">
        <v>164</v>
      </c>
      <c r="C2">
        <v>212.161</v>
      </c>
      <c r="D2">
        <v>595</v>
      </c>
      <c r="E2">
        <v>322</v>
      </c>
      <c r="F2" s="3">
        <v>0.28907563025210092</v>
      </c>
      <c r="G2" s="3">
        <v>0.64537815126050424</v>
      </c>
      <c r="H2" s="3">
        <v>0.29075630252100843</v>
      </c>
      <c r="I2" s="3">
        <v>0.54117647058823526</v>
      </c>
      <c r="J2" s="3">
        <v>0.10420168067226898</v>
      </c>
      <c r="K2" s="3">
        <v>-1.6806722689075015E-3</v>
      </c>
      <c r="L2" s="3">
        <v>9.7038095707456404E-2</v>
      </c>
      <c r="M2" s="3">
        <v>0.13339999999999999</v>
      </c>
      <c r="N2" s="3">
        <v>0.18319327731092436</v>
      </c>
    </row>
    <row r="3" spans="1:14" x14ac:dyDescent="0.25">
      <c r="A3" t="s">
        <v>5</v>
      </c>
      <c r="B3" t="s">
        <v>164</v>
      </c>
      <c r="C3">
        <v>57.051000000000002</v>
      </c>
      <c r="D3">
        <v>158</v>
      </c>
      <c r="E3">
        <v>8</v>
      </c>
      <c r="F3" s="3">
        <v>0.14556962025316461</v>
      </c>
      <c r="G3" s="3">
        <v>5.0632911392405063E-2</v>
      </c>
      <c r="H3" s="3">
        <v>1.2658227848101271E-2</v>
      </c>
      <c r="I3" s="3">
        <v>5.0632911392405063E-2</v>
      </c>
      <c r="J3" s="3">
        <v>0</v>
      </c>
      <c r="K3" s="3">
        <v>0.13291139240506333</v>
      </c>
      <c r="L3" s="3">
        <v>7.7440391277765501E-3</v>
      </c>
      <c r="M3" s="3">
        <v>1.6799999999999999E-2</v>
      </c>
      <c r="N3" s="3">
        <v>2.5316455696202531E-2</v>
      </c>
    </row>
    <row r="4" spans="1:14" x14ac:dyDescent="0.25">
      <c r="A4" t="s">
        <v>6</v>
      </c>
      <c r="B4" t="s">
        <v>164</v>
      </c>
      <c r="C4">
        <v>69.055999999999997</v>
      </c>
      <c r="D4">
        <v>220</v>
      </c>
      <c r="E4">
        <v>72</v>
      </c>
      <c r="F4" s="3">
        <v>3.1818181818181808E-2</v>
      </c>
      <c r="G4" s="3">
        <v>0.34545454545454551</v>
      </c>
      <c r="H4" s="3">
        <v>6.363636363636363E-2</v>
      </c>
      <c r="I4" s="3">
        <v>0.32727272727272727</v>
      </c>
      <c r="J4" s="3">
        <v>1.8181818181818243E-2</v>
      </c>
      <c r="K4" s="3">
        <v>-3.1818181818181822E-2</v>
      </c>
      <c r="L4" s="3">
        <v>2.9655657062543798E-2</v>
      </c>
      <c r="M4" s="3">
        <v>8.0000000000000004E-4</v>
      </c>
      <c r="N4" s="3">
        <v>4.0909090909090909E-2</v>
      </c>
    </row>
    <row r="5" spans="1:14" x14ac:dyDescent="0.25">
      <c r="A5" t="s">
        <v>7</v>
      </c>
      <c r="B5" t="s">
        <v>164</v>
      </c>
      <c r="C5">
        <v>165.001</v>
      </c>
      <c r="D5">
        <v>608</v>
      </c>
      <c r="E5">
        <v>158</v>
      </c>
      <c r="F5" s="3">
        <v>0.15789473684210531</v>
      </c>
      <c r="G5" s="3">
        <v>0.39638157894736842</v>
      </c>
      <c r="H5" s="3">
        <v>0.20888157894736839</v>
      </c>
      <c r="I5" s="3">
        <v>0.25986842105263158</v>
      </c>
      <c r="J5" s="3">
        <v>0.13651315789473684</v>
      </c>
      <c r="K5" s="3">
        <v>-5.098684210526308E-2</v>
      </c>
      <c r="L5" s="3">
        <v>0.16195719925202501</v>
      </c>
      <c r="M5" s="3">
        <v>0.1116</v>
      </c>
      <c r="N5" s="3">
        <v>0.3125</v>
      </c>
    </row>
    <row r="6" spans="1:14" x14ac:dyDescent="0.25">
      <c r="A6" t="s">
        <v>8</v>
      </c>
      <c r="B6" t="s">
        <v>164</v>
      </c>
      <c r="C6">
        <v>203.012</v>
      </c>
      <c r="D6">
        <v>750</v>
      </c>
      <c r="E6">
        <v>225</v>
      </c>
      <c r="F6" s="3">
        <v>0.23333333333333331</v>
      </c>
      <c r="G6" s="3">
        <v>0.45600000000000002</v>
      </c>
      <c r="H6" s="3">
        <v>0.23333333333333331</v>
      </c>
      <c r="I6" s="3">
        <v>0.3</v>
      </c>
      <c r="J6" s="3">
        <v>0.15600000000000003</v>
      </c>
      <c r="K6" s="3">
        <v>0</v>
      </c>
      <c r="L6" s="3">
        <v>0.28297182747444499</v>
      </c>
      <c r="M6" s="3">
        <v>4.8999999999999998E-3</v>
      </c>
      <c r="N6" s="3">
        <v>0.51733333333333331</v>
      </c>
    </row>
    <row r="7" spans="1:14" x14ac:dyDescent="0.25">
      <c r="A7" t="s">
        <v>9</v>
      </c>
      <c r="B7" t="s">
        <v>165</v>
      </c>
      <c r="C7">
        <v>246.80500000000001</v>
      </c>
      <c r="D7">
        <v>872</v>
      </c>
      <c r="E7">
        <v>8</v>
      </c>
      <c r="F7" s="3">
        <v>2.4082568807339451E-2</v>
      </c>
      <c r="G7" s="3">
        <v>3.3256880733944963E-2</v>
      </c>
      <c r="H7" s="3">
        <v>2.4082568807339451E-2</v>
      </c>
      <c r="I7" s="3">
        <v>9.1743119266055051E-3</v>
      </c>
      <c r="J7" s="3">
        <v>2.4082568807339458E-2</v>
      </c>
      <c r="K7" s="3">
        <v>0</v>
      </c>
      <c r="L7" s="3">
        <v>5.0733349362827702E-2</v>
      </c>
      <c r="M7" s="3">
        <v>0</v>
      </c>
      <c r="N7" s="3">
        <v>7.2247706422018346E-2</v>
      </c>
    </row>
    <row r="8" spans="1:14" x14ac:dyDescent="0.25">
      <c r="A8" t="s">
        <v>10</v>
      </c>
      <c r="B8" t="s">
        <v>164</v>
      </c>
      <c r="C8">
        <v>135.001</v>
      </c>
      <c r="D8">
        <v>513</v>
      </c>
      <c r="E8">
        <v>148</v>
      </c>
      <c r="F8" s="3">
        <v>0.15984405458089671</v>
      </c>
      <c r="G8" s="3">
        <v>0.36452241715399608</v>
      </c>
      <c r="H8" s="3">
        <v>0.1364522417153996</v>
      </c>
      <c r="I8" s="3">
        <v>0.28849902534113059</v>
      </c>
      <c r="J8" s="3">
        <v>7.6023391812865493E-2</v>
      </c>
      <c r="K8" s="3">
        <v>2.3391812865497102E-2</v>
      </c>
      <c r="L8" s="3">
        <v>0.15185138219629701</v>
      </c>
      <c r="M8" s="3">
        <v>1.47E-2</v>
      </c>
      <c r="N8" s="3">
        <v>0.28654970760233917</v>
      </c>
    </row>
    <row r="9" spans="1:14" x14ac:dyDescent="0.25">
      <c r="A9" t="s">
        <v>11</v>
      </c>
      <c r="B9" t="s">
        <v>164</v>
      </c>
      <c r="C9">
        <v>199.018</v>
      </c>
      <c r="D9">
        <v>746</v>
      </c>
      <c r="E9">
        <v>156</v>
      </c>
      <c r="F9" s="3">
        <v>0.1018766756032172</v>
      </c>
      <c r="G9" s="3">
        <v>0.37265415549597858</v>
      </c>
      <c r="H9" s="3">
        <v>0.2158176943699732</v>
      </c>
      <c r="I9" s="3">
        <v>0.20911528150134048</v>
      </c>
      <c r="J9" s="3">
        <v>0.1635388739946381</v>
      </c>
      <c r="K9" s="3">
        <v>-0.113941018766756</v>
      </c>
      <c r="L9" s="3">
        <v>0.22627283326855799</v>
      </c>
      <c r="M9" s="3">
        <v>0.14279999999999998</v>
      </c>
      <c r="N9" s="3">
        <v>0.31903485254691688</v>
      </c>
    </row>
    <row r="10" spans="1:14" x14ac:dyDescent="0.25">
      <c r="A10" t="s">
        <v>12</v>
      </c>
      <c r="B10" t="s">
        <v>164</v>
      </c>
      <c r="C10">
        <v>255.00200000000001</v>
      </c>
      <c r="D10">
        <v>911</v>
      </c>
      <c r="E10">
        <v>166</v>
      </c>
      <c r="F10" s="3">
        <v>1.097694840834248E-2</v>
      </c>
      <c r="G10" s="3">
        <v>0.18880351262349071</v>
      </c>
      <c r="H10" s="3">
        <v>7.6838638858397366E-3</v>
      </c>
      <c r="I10" s="3">
        <v>0.18221734357848518</v>
      </c>
      <c r="J10" s="3">
        <v>6.5861690450055299E-3</v>
      </c>
      <c r="K10" s="3">
        <v>3.2930845225027433E-3</v>
      </c>
      <c r="L10" s="3">
        <v>2.5549686770667001E-2</v>
      </c>
      <c r="M10" s="3">
        <v>0</v>
      </c>
      <c r="N10" s="3">
        <v>2.1953896816684963E-2</v>
      </c>
    </row>
    <row r="11" spans="1:14" x14ac:dyDescent="0.25">
      <c r="A11" t="s">
        <v>13</v>
      </c>
      <c r="B11" t="s">
        <v>164</v>
      </c>
      <c r="C11">
        <v>280.00900000000001</v>
      </c>
      <c r="D11">
        <v>1010</v>
      </c>
      <c r="E11">
        <v>346</v>
      </c>
      <c r="F11" s="3">
        <v>3.5643564356435641E-2</v>
      </c>
      <c r="G11" s="3">
        <v>0.35643564356435642</v>
      </c>
      <c r="H11" s="3">
        <v>3.9603960396039598E-2</v>
      </c>
      <c r="I11" s="3">
        <v>0.3425742574257426</v>
      </c>
      <c r="J11" s="3">
        <v>1.3861386138613818E-2</v>
      </c>
      <c r="K11" s="3">
        <v>-3.960396039603957E-3</v>
      </c>
      <c r="L11" s="3">
        <v>5.2838981598876102E-2</v>
      </c>
      <c r="M11" s="3">
        <v>3.2000000000000002E-3</v>
      </c>
      <c r="N11" s="3">
        <v>8.01980198019802E-2</v>
      </c>
    </row>
    <row r="12" spans="1:14" x14ac:dyDescent="0.25">
      <c r="A12" t="s">
        <v>14</v>
      </c>
      <c r="B12" t="s">
        <v>164</v>
      </c>
      <c r="C12">
        <v>230.017</v>
      </c>
      <c r="D12">
        <v>853</v>
      </c>
      <c r="E12">
        <v>415</v>
      </c>
      <c r="F12" s="3">
        <v>8.4407971864009376E-2</v>
      </c>
      <c r="G12" s="3">
        <v>0.49589683470105511</v>
      </c>
      <c r="H12" s="3">
        <v>7.1512309495896834E-2</v>
      </c>
      <c r="I12" s="3">
        <v>0.48651817116060964</v>
      </c>
      <c r="J12" s="3">
        <v>9.3786635404454755E-3</v>
      </c>
      <c r="K12" s="3">
        <v>1.2895662368112543E-2</v>
      </c>
      <c r="L12" s="3">
        <v>0.115936952714535</v>
      </c>
      <c r="M12" s="3">
        <v>5.6999999999999993E-3</v>
      </c>
      <c r="N12" s="3">
        <v>0.16647127784290738</v>
      </c>
    </row>
    <row r="13" spans="1:14" x14ac:dyDescent="0.25">
      <c r="A13" t="s">
        <v>15</v>
      </c>
      <c r="B13" t="s">
        <v>164</v>
      </c>
      <c r="C13">
        <v>153.02000000000001</v>
      </c>
      <c r="D13">
        <v>527</v>
      </c>
      <c r="E13">
        <v>468</v>
      </c>
      <c r="F13" s="3">
        <v>0.12144212523719169</v>
      </c>
      <c r="G13" s="3">
        <v>0.93358633776091082</v>
      </c>
      <c r="H13" s="3">
        <v>0.15939278937381399</v>
      </c>
      <c r="I13" s="3">
        <v>0.88804554079696396</v>
      </c>
      <c r="J13" s="3">
        <v>4.5540796963946861E-2</v>
      </c>
      <c r="K13" s="3">
        <v>-3.7950664136622292E-2</v>
      </c>
      <c r="L13" s="3">
        <v>9.4146916328401095E-2</v>
      </c>
      <c r="M13" s="3">
        <v>0.32630000000000003</v>
      </c>
      <c r="N13" s="3">
        <v>0.12713472485768501</v>
      </c>
    </row>
    <row r="14" spans="1:14" x14ac:dyDescent="0.25">
      <c r="A14" t="s">
        <v>16</v>
      </c>
      <c r="B14" t="s">
        <v>164</v>
      </c>
      <c r="C14">
        <v>192.006</v>
      </c>
      <c r="D14">
        <v>666</v>
      </c>
      <c r="E14">
        <v>183</v>
      </c>
      <c r="F14" s="3">
        <v>2.402402402402402E-2</v>
      </c>
      <c r="G14" s="3">
        <v>0.31381381381381379</v>
      </c>
      <c r="H14" s="3">
        <v>5.4054054054054057E-2</v>
      </c>
      <c r="I14" s="3">
        <v>0.2747747747747748</v>
      </c>
      <c r="J14" s="3">
        <v>3.9039039039038992E-2</v>
      </c>
      <c r="K14" s="3">
        <v>-3.0030030030030037E-2</v>
      </c>
      <c r="L14" s="3">
        <v>1.74863387978146E-3</v>
      </c>
      <c r="M14" s="3">
        <v>0.12869999999999998</v>
      </c>
      <c r="N14" s="3">
        <v>6.006006006006006E-3</v>
      </c>
    </row>
    <row r="15" spans="1:14" x14ac:dyDescent="0.25">
      <c r="A15" t="s">
        <v>17</v>
      </c>
      <c r="B15" t="s">
        <v>164</v>
      </c>
      <c r="C15">
        <v>117.005</v>
      </c>
      <c r="D15">
        <v>360</v>
      </c>
      <c r="E15">
        <v>68</v>
      </c>
      <c r="F15" s="3">
        <v>0.21944444444444439</v>
      </c>
      <c r="G15" s="3">
        <v>0.33611111111111108</v>
      </c>
      <c r="H15" s="3">
        <v>0.2361111111111111</v>
      </c>
      <c r="I15" s="3">
        <v>0.18888888888888888</v>
      </c>
      <c r="J15" s="3">
        <v>0.1472222222222222</v>
      </c>
      <c r="K15" s="3">
        <v>-1.6666666666666718E-2</v>
      </c>
      <c r="L15" s="3">
        <v>7.4782916888180007E-2</v>
      </c>
      <c r="M15" s="3">
        <v>0.26960000000000001</v>
      </c>
      <c r="N15" s="3">
        <v>6.9444444444444448E-2</v>
      </c>
    </row>
    <row r="16" spans="1:14" x14ac:dyDescent="0.25">
      <c r="A16" t="s">
        <v>18</v>
      </c>
      <c r="B16" t="s">
        <v>165</v>
      </c>
      <c r="C16">
        <v>35.061999999999998</v>
      </c>
      <c r="D16">
        <v>90</v>
      </c>
      <c r="E16">
        <v>3</v>
      </c>
      <c r="F16" s="3">
        <v>0.16666666666666671</v>
      </c>
      <c r="G16" s="3">
        <v>7.7777777777777779E-2</v>
      </c>
      <c r="H16" s="3">
        <v>4.4444444444444453E-2</v>
      </c>
      <c r="I16" s="3">
        <v>3.3333333333333333E-2</v>
      </c>
      <c r="J16" s="3">
        <v>4.4444444444444446E-2</v>
      </c>
      <c r="K16" s="3">
        <v>0.12222222222222226</v>
      </c>
      <c r="L16" s="3">
        <v>8.7670470359031499E-2</v>
      </c>
      <c r="M16" s="3">
        <v>0</v>
      </c>
      <c r="N16" s="3">
        <v>0.16666666666666666</v>
      </c>
    </row>
    <row r="17" spans="1:14" x14ac:dyDescent="0.25">
      <c r="A17" t="s">
        <v>19</v>
      </c>
      <c r="B17" t="s">
        <v>165</v>
      </c>
      <c r="C17">
        <v>38.033999999999999</v>
      </c>
      <c r="D17">
        <v>132</v>
      </c>
      <c r="E17">
        <v>20</v>
      </c>
      <c r="F17" s="3">
        <v>0.15151515151515149</v>
      </c>
      <c r="G17" s="3">
        <v>0.15151515151515149</v>
      </c>
      <c r="H17" s="3">
        <v>2.2727272727272731E-2</v>
      </c>
      <c r="I17" s="3">
        <v>0.15151515151515152</v>
      </c>
      <c r="J17" s="3">
        <v>0</v>
      </c>
      <c r="K17" s="3">
        <v>0.12878787878787876</v>
      </c>
      <c r="L17" s="3">
        <v>3.5623409669211098E-2</v>
      </c>
      <c r="M17" s="3">
        <v>0</v>
      </c>
      <c r="N17" s="3">
        <v>6.8181818181818177E-2</v>
      </c>
    </row>
    <row r="18" spans="1:14" x14ac:dyDescent="0.25">
      <c r="A18" t="s">
        <v>20</v>
      </c>
      <c r="B18" t="s">
        <v>165</v>
      </c>
      <c r="C18">
        <v>37.106000000000002</v>
      </c>
      <c r="D18">
        <v>82</v>
      </c>
      <c r="E18">
        <v>1</v>
      </c>
      <c r="F18" s="3">
        <v>0.12195121951219511</v>
      </c>
      <c r="G18" s="3">
        <v>2.4390243902439029E-2</v>
      </c>
      <c r="H18" s="3">
        <v>2.4390243902439029E-2</v>
      </c>
      <c r="I18" s="3">
        <v>1.2195121951219513E-2</v>
      </c>
      <c r="J18" s="3">
        <v>1.2195121951219516E-2</v>
      </c>
      <c r="K18" s="3">
        <v>9.7560975609756073E-2</v>
      </c>
      <c r="L18" s="3">
        <v>3.1501575078753799E-2</v>
      </c>
      <c r="M18" s="3">
        <v>0</v>
      </c>
      <c r="N18" s="3">
        <v>9.7560975609756101E-2</v>
      </c>
    </row>
    <row r="19" spans="1:14" x14ac:dyDescent="0.25">
      <c r="A19" t="s">
        <v>21</v>
      </c>
      <c r="B19" t="s">
        <v>165</v>
      </c>
      <c r="C19">
        <v>60.024000000000001</v>
      </c>
      <c r="D19">
        <v>185</v>
      </c>
      <c r="E19">
        <v>19</v>
      </c>
      <c r="F19" s="3">
        <v>0.10270270270270269</v>
      </c>
      <c r="G19" s="3">
        <v>0.13513513513513509</v>
      </c>
      <c r="H19" s="3">
        <v>0.10270270270270269</v>
      </c>
      <c r="I19" s="3">
        <v>0.10270270270270271</v>
      </c>
      <c r="J19" s="3">
        <v>3.2432432432432379E-2</v>
      </c>
      <c r="K19" s="3">
        <v>0</v>
      </c>
      <c r="L19" s="3">
        <v>0.10918901761625099</v>
      </c>
      <c r="M19" s="3">
        <v>0</v>
      </c>
      <c r="N19" s="3">
        <v>0.16756756756756758</v>
      </c>
    </row>
    <row r="20" spans="1:14" x14ac:dyDescent="0.25">
      <c r="A20" t="s">
        <v>22</v>
      </c>
      <c r="B20" t="s">
        <v>165</v>
      </c>
      <c r="C20">
        <v>100.078</v>
      </c>
      <c r="D20">
        <v>220</v>
      </c>
      <c r="E20">
        <v>19</v>
      </c>
      <c r="F20" s="3">
        <v>0.1772727272727273</v>
      </c>
      <c r="G20" s="3">
        <v>0.11818181818181819</v>
      </c>
      <c r="H20" s="3">
        <v>3.6363636363636362E-2</v>
      </c>
      <c r="I20" s="3">
        <v>8.6363636363636365E-2</v>
      </c>
      <c r="J20" s="3">
        <v>3.1818181818181829E-2</v>
      </c>
      <c r="K20" s="3">
        <v>0.14090909090909093</v>
      </c>
      <c r="L20" s="3">
        <v>8.70590648072187E-2</v>
      </c>
      <c r="M20" s="3">
        <v>0</v>
      </c>
      <c r="N20" s="3">
        <v>0.22272727272727272</v>
      </c>
    </row>
    <row r="21" spans="1:14" x14ac:dyDescent="0.25">
      <c r="A21" t="s">
        <v>23</v>
      </c>
      <c r="B21" t="s">
        <v>165</v>
      </c>
      <c r="C21">
        <v>88.027000000000001</v>
      </c>
      <c r="D21">
        <v>231</v>
      </c>
      <c r="E21">
        <v>28</v>
      </c>
      <c r="F21" s="3">
        <v>8.6580086580086577E-2</v>
      </c>
      <c r="G21" s="3">
        <v>0.1471861471861472</v>
      </c>
      <c r="H21" s="3">
        <v>6.4935064935064929E-2</v>
      </c>
      <c r="I21" s="3">
        <v>0.12121212121212122</v>
      </c>
      <c r="J21" s="3">
        <v>2.5974025974025983E-2</v>
      </c>
      <c r="K21" s="3">
        <v>2.1645021645021648E-2</v>
      </c>
      <c r="L21" s="3">
        <v>5.1273495717940099E-2</v>
      </c>
      <c r="M21" s="3">
        <v>0</v>
      </c>
      <c r="N21" s="3">
        <v>9.5238095238095233E-2</v>
      </c>
    </row>
    <row r="22" spans="1:14" x14ac:dyDescent="0.25">
      <c r="A22" t="s">
        <v>24</v>
      </c>
      <c r="B22" t="s">
        <v>165</v>
      </c>
      <c r="C22">
        <v>64.11</v>
      </c>
      <c r="D22">
        <v>156</v>
      </c>
      <c r="E22">
        <v>5</v>
      </c>
      <c r="F22" s="3">
        <v>0</v>
      </c>
      <c r="G22" s="3">
        <v>3.8461538461538457E-2</v>
      </c>
      <c r="H22" s="3">
        <v>6.41025641025641E-3</v>
      </c>
      <c r="I22" s="3">
        <v>3.2051282051282048E-2</v>
      </c>
      <c r="J22" s="3">
        <v>6.4102564102564083E-3</v>
      </c>
      <c r="K22" s="3">
        <v>-6.41025641025641E-3</v>
      </c>
      <c r="L22" s="3">
        <v>1.7380109430318699E-2</v>
      </c>
      <c r="M22" s="3">
        <v>0</v>
      </c>
      <c r="N22" s="3">
        <v>4.4871794871794872E-2</v>
      </c>
    </row>
    <row r="23" spans="1:14" x14ac:dyDescent="0.25">
      <c r="A23" t="s">
        <v>25</v>
      </c>
      <c r="B23" t="s">
        <v>165</v>
      </c>
      <c r="C23">
        <v>60.024000000000001</v>
      </c>
      <c r="D23">
        <v>158</v>
      </c>
      <c r="E23">
        <v>11</v>
      </c>
      <c r="F23" s="3">
        <v>6.3291139240506333E-2</v>
      </c>
      <c r="G23" s="3">
        <v>8.2278481012658222E-2</v>
      </c>
      <c r="H23" s="3">
        <v>3.1645569620253167E-2</v>
      </c>
      <c r="I23" s="3">
        <v>6.9620253164556958E-2</v>
      </c>
      <c r="J23" s="3">
        <v>1.2658227848101264E-2</v>
      </c>
      <c r="K23" s="3">
        <v>3.1645569620253167E-2</v>
      </c>
      <c r="L23" s="3">
        <v>9.5942171841629703E-2</v>
      </c>
      <c r="M23" s="3">
        <v>0</v>
      </c>
      <c r="N23" s="3">
        <v>0.17088607594936708</v>
      </c>
    </row>
    <row r="24" spans="1:14" x14ac:dyDescent="0.25">
      <c r="A24" t="s">
        <v>26</v>
      </c>
      <c r="B24" t="s">
        <v>165</v>
      </c>
      <c r="C24">
        <v>73.096000000000004</v>
      </c>
      <c r="D24">
        <v>204</v>
      </c>
      <c r="E24">
        <v>29</v>
      </c>
      <c r="F24" s="3">
        <v>8.3333333333333329E-2</v>
      </c>
      <c r="G24" s="3">
        <v>0.17156862745098039</v>
      </c>
      <c r="H24" s="3">
        <v>4.9019607843137247E-2</v>
      </c>
      <c r="I24" s="3">
        <v>0.14215686274509803</v>
      </c>
      <c r="J24" s="3">
        <v>2.9411764705882359E-2</v>
      </c>
      <c r="K24" s="3">
        <v>3.4313725490196081E-2</v>
      </c>
      <c r="L24" s="3">
        <v>2.8266982388633899E-2</v>
      </c>
      <c r="M24" s="3">
        <v>0</v>
      </c>
      <c r="N24" s="3">
        <v>6.3725490196078427E-2</v>
      </c>
    </row>
    <row r="25" spans="1:14" x14ac:dyDescent="0.25">
      <c r="A25" t="s">
        <v>27</v>
      </c>
      <c r="B25" t="s">
        <v>165</v>
      </c>
      <c r="C25">
        <v>124.087</v>
      </c>
      <c r="D25">
        <v>270</v>
      </c>
      <c r="E25">
        <v>52</v>
      </c>
      <c r="F25" s="3">
        <v>6.6666666666666666E-2</v>
      </c>
      <c r="G25" s="3">
        <v>0.2</v>
      </c>
      <c r="H25" s="3">
        <v>5.9259259259259262E-2</v>
      </c>
      <c r="I25" s="3">
        <v>0.19259259259259259</v>
      </c>
      <c r="J25" s="3">
        <v>7.4074074074074181E-3</v>
      </c>
      <c r="K25" s="3">
        <v>7.4074074074074042E-3</v>
      </c>
      <c r="L25" s="3">
        <v>2.4687211352758299E-2</v>
      </c>
      <c r="M25" s="3">
        <v>0</v>
      </c>
      <c r="N25" s="3">
        <v>6.2962962962962957E-2</v>
      </c>
    </row>
    <row r="26" spans="1:14" x14ac:dyDescent="0.25">
      <c r="A26" t="s">
        <v>28</v>
      </c>
      <c r="B26" t="s">
        <v>165</v>
      </c>
      <c r="C26">
        <v>101.123</v>
      </c>
      <c r="D26">
        <v>245</v>
      </c>
      <c r="E26">
        <v>34</v>
      </c>
      <c r="F26" s="3">
        <v>8.5714285714285715E-2</v>
      </c>
      <c r="G26" s="3">
        <v>0.1551020408163265</v>
      </c>
      <c r="H26" s="3">
        <v>4.8979591836734691E-2</v>
      </c>
      <c r="I26" s="3">
        <v>0.13877551020408163</v>
      </c>
      <c r="J26" s="3">
        <v>1.6326530612244872E-2</v>
      </c>
      <c r="K26" s="3">
        <v>3.6734693877551024E-2</v>
      </c>
      <c r="L26" s="3">
        <v>6.7124631992149103E-2</v>
      </c>
      <c r="M26" s="3">
        <v>0</v>
      </c>
      <c r="N26" s="3">
        <v>7.7551020408163265E-2</v>
      </c>
    </row>
    <row r="27" spans="1:14" x14ac:dyDescent="0.25">
      <c r="A27" t="s">
        <v>29</v>
      </c>
      <c r="B27" t="s">
        <v>165</v>
      </c>
      <c r="C27">
        <v>80.039000000000001</v>
      </c>
      <c r="D27">
        <v>237</v>
      </c>
      <c r="E27">
        <v>45</v>
      </c>
      <c r="F27" s="3">
        <v>0.28270042194092831</v>
      </c>
      <c r="G27" s="3">
        <v>0.20253164556962031</v>
      </c>
      <c r="H27" s="3">
        <v>0.1729957805907173</v>
      </c>
      <c r="I27" s="3">
        <v>0.189873417721519</v>
      </c>
      <c r="J27" s="3">
        <v>1.2658227848101306E-2</v>
      </c>
      <c r="K27" s="3">
        <v>0.10970464135021102</v>
      </c>
      <c r="L27" s="3">
        <v>0.15327081937932499</v>
      </c>
      <c r="M27" s="3">
        <v>0</v>
      </c>
      <c r="N27" s="3">
        <v>0.25738396624472576</v>
      </c>
    </row>
    <row r="28" spans="1:14" x14ac:dyDescent="0.25">
      <c r="A28" t="s">
        <v>30</v>
      </c>
      <c r="B28" t="s">
        <v>165</v>
      </c>
      <c r="C28">
        <v>65.061999999999998</v>
      </c>
      <c r="D28">
        <v>198</v>
      </c>
      <c r="E28">
        <v>10</v>
      </c>
      <c r="F28" s="3">
        <v>9.5959595959595953E-2</v>
      </c>
      <c r="G28" s="3">
        <v>7.0707070707070704E-2</v>
      </c>
      <c r="H28" s="3">
        <v>3.03030303030303E-2</v>
      </c>
      <c r="I28" s="3">
        <v>5.0505050505050504E-2</v>
      </c>
      <c r="J28" s="3">
        <v>2.02020202020202E-2</v>
      </c>
      <c r="K28" s="3">
        <v>6.5656565656565649E-2</v>
      </c>
      <c r="L28" s="3">
        <v>3.9800995024875697E-2</v>
      </c>
      <c r="M28" s="3">
        <v>0</v>
      </c>
      <c r="N28" s="3">
        <v>4.5454545454545456E-2</v>
      </c>
    </row>
    <row r="29" spans="1:14" x14ac:dyDescent="0.25">
      <c r="A29" t="s">
        <v>31</v>
      </c>
      <c r="B29" t="s">
        <v>165</v>
      </c>
      <c r="C29">
        <v>92.021000000000001</v>
      </c>
      <c r="D29">
        <v>271</v>
      </c>
      <c r="E29">
        <v>82</v>
      </c>
      <c r="F29" s="3">
        <v>0.23247232472324719</v>
      </c>
      <c r="G29" s="3">
        <v>0.31734317343173429</v>
      </c>
      <c r="H29" s="3">
        <v>0.15498154981549819</v>
      </c>
      <c r="I29" s="3">
        <v>0.30258302583025831</v>
      </c>
      <c r="J29" s="3">
        <v>1.4760147601475981E-2</v>
      </c>
      <c r="K29" s="3">
        <v>7.7490774907748999E-2</v>
      </c>
      <c r="L29" s="3">
        <v>0.12001639848314</v>
      </c>
      <c r="M29" s="3">
        <v>0</v>
      </c>
      <c r="N29" s="3">
        <v>0.2140221402214022</v>
      </c>
    </row>
    <row r="30" spans="1:14" x14ac:dyDescent="0.25">
      <c r="A30" t="s">
        <v>32</v>
      </c>
      <c r="B30" t="s">
        <v>165</v>
      </c>
      <c r="C30">
        <v>70.031000000000006</v>
      </c>
      <c r="D30">
        <v>185</v>
      </c>
      <c r="E30">
        <v>20</v>
      </c>
      <c r="F30" s="3">
        <v>0.36216216216216218</v>
      </c>
      <c r="G30" s="3">
        <v>0.15675675675675679</v>
      </c>
      <c r="H30" s="3">
        <v>0.11351351351351351</v>
      </c>
      <c r="I30" s="3">
        <v>0.10810810810810811</v>
      </c>
      <c r="J30" s="3">
        <v>4.8648648648648679E-2</v>
      </c>
      <c r="K30" s="3">
        <v>0.24864864864864866</v>
      </c>
      <c r="L30" s="3">
        <v>0.13298983428491801</v>
      </c>
      <c r="M30" s="3">
        <v>0</v>
      </c>
      <c r="N30" s="3">
        <v>0.26486486486486488</v>
      </c>
    </row>
    <row r="31" spans="1:14" x14ac:dyDescent="0.25">
      <c r="A31" t="s">
        <v>33</v>
      </c>
      <c r="B31" t="s">
        <v>165</v>
      </c>
      <c r="C31">
        <v>80.039000000000001</v>
      </c>
      <c r="D31">
        <v>180</v>
      </c>
      <c r="E31">
        <v>36</v>
      </c>
      <c r="F31" s="3">
        <v>2.222222222222222E-2</v>
      </c>
      <c r="G31" s="3">
        <v>0.26666666666666672</v>
      </c>
      <c r="H31" s="3">
        <v>7.7777777777777779E-2</v>
      </c>
      <c r="I31" s="3">
        <v>0.2</v>
      </c>
      <c r="J31" s="3">
        <v>6.6666666666666707E-2</v>
      </c>
      <c r="K31" s="3">
        <v>-5.5555555555555559E-2</v>
      </c>
      <c r="L31" s="3">
        <v>7.5931597753955998E-2</v>
      </c>
      <c r="M31" s="3">
        <v>0</v>
      </c>
      <c r="N31" s="3">
        <v>0.14444444444444443</v>
      </c>
    </row>
    <row r="32" spans="1:14" x14ac:dyDescent="0.25">
      <c r="A32" t="s">
        <v>34</v>
      </c>
      <c r="B32" t="s">
        <v>165</v>
      </c>
      <c r="C32">
        <v>90.024000000000001</v>
      </c>
      <c r="D32">
        <v>258</v>
      </c>
      <c r="E32">
        <v>18</v>
      </c>
      <c r="F32" s="3">
        <v>0.1201550387596899</v>
      </c>
      <c r="G32" s="3">
        <v>7.7519379844961239E-2</v>
      </c>
      <c r="H32" s="3">
        <v>3.875968992248062E-2</v>
      </c>
      <c r="I32" s="3">
        <v>6.9767441860465115E-2</v>
      </c>
      <c r="J32" s="3">
        <v>7.7519379844961239E-3</v>
      </c>
      <c r="K32" s="3">
        <v>8.139534883720928E-2</v>
      </c>
      <c r="L32" s="3">
        <v>3.6390600045630703E-2</v>
      </c>
      <c r="M32" s="3">
        <v>0</v>
      </c>
      <c r="N32" s="3">
        <v>5.4263565891472867E-2</v>
      </c>
    </row>
    <row r="33" spans="1:14" x14ac:dyDescent="0.25">
      <c r="A33" t="s">
        <v>35</v>
      </c>
      <c r="B33" t="s">
        <v>165</v>
      </c>
      <c r="C33">
        <v>75.093000000000004</v>
      </c>
      <c r="D33">
        <v>262</v>
      </c>
      <c r="E33">
        <v>79</v>
      </c>
      <c r="F33" s="3">
        <v>6.4885496183206104E-2</v>
      </c>
      <c r="G33" s="3">
        <v>0.31679389312977102</v>
      </c>
      <c r="H33" s="3">
        <v>3.053435114503817E-2</v>
      </c>
      <c r="I33" s="3">
        <v>0.30152671755725191</v>
      </c>
      <c r="J33" s="3">
        <v>1.5267175572519109E-2</v>
      </c>
      <c r="K33" s="3">
        <v>3.4351145038167934E-2</v>
      </c>
      <c r="L33" s="3">
        <v>8.4591391141609407E-2</v>
      </c>
      <c r="M33" s="3">
        <v>0</v>
      </c>
      <c r="N33" s="3">
        <v>0.14122137404580154</v>
      </c>
    </row>
    <row r="34" spans="1:14" x14ac:dyDescent="0.25">
      <c r="A34" t="s">
        <v>36</v>
      </c>
      <c r="B34" t="s">
        <v>165</v>
      </c>
      <c r="C34">
        <v>83.081000000000003</v>
      </c>
      <c r="D34">
        <v>256</v>
      </c>
      <c r="E34">
        <v>46</v>
      </c>
      <c r="F34" s="3">
        <v>0.30859375</v>
      </c>
      <c r="G34" s="3">
        <v>0.21875</v>
      </c>
      <c r="H34" s="3">
        <v>0.1875</v>
      </c>
      <c r="I34" s="3">
        <v>0.1796875</v>
      </c>
      <c r="J34" s="3">
        <v>3.90625E-2</v>
      </c>
      <c r="K34" s="3">
        <v>0.12109375</v>
      </c>
      <c r="L34" s="3">
        <v>0.10113718848294199</v>
      </c>
      <c r="M34" s="3">
        <v>0</v>
      </c>
      <c r="N34" s="3">
        <v>0.16015625</v>
      </c>
    </row>
    <row r="35" spans="1:14" x14ac:dyDescent="0.25">
      <c r="A35" t="s">
        <v>37</v>
      </c>
      <c r="B35" t="s">
        <v>165</v>
      </c>
      <c r="C35">
        <v>92.021000000000001</v>
      </c>
      <c r="D35">
        <v>239</v>
      </c>
      <c r="E35">
        <v>24</v>
      </c>
      <c r="F35" s="3">
        <v>2.0920502092050208E-2</v>
      </c>
      <c r="G35" s="3">
        <v>0.100418410041841</v>
      </c>
      <c r="H35" s="3">
        <v>2.0920502092050208E-2</v>
      </c>
      <c r="I35" s="3">
        <v>0.100418410041841</v>
      </c>
      <c r="J35" s="3">
        <v>0</v>
      </c>
      <c r="K35" s="3">
        <v>0</v>
      </c>
      <c r="L35" s="3">
        <v>2.12389380530973E-2</v>
      </c>
      <c r="M35" s="3">
        <v>0</v>
      </c>
      <c r="N35" s="3">
        <v>4.1841004184100417E-2</v>
      </c>
    </row>
    <row r="36" spans="1:14" x14ac:dyDescent="0.25">
      <c r="A36" t="s">
        <v>38</v>
      </c>
      <c r="B36" t="s">
        <v>165</v>
      </c>
      <c r="C36">
        <v>100.05500000000001</v>
      </c>
      <c r="D36">
        <v>268</v>
      </c>
      <c r="E36">
        <v>39</v>
      </c>
      <c r="F36" s="3">
        <v>8.2089552238805971E-2</v>
      </c>
      <c r="G36" s="3">
        <v>0.19029850746268659</v>
      </c>
      <c r="H36" s="3">
        <v>8.9552238805970144E-2</v>
      </c>
      <c r="I36" s="3">
        <v>0.1455223880597015</v>
      </c>
      <c r="J36" s="3">
        <v>4.4776119402985093E-2</v>
      </c>
      <c r="K36" s="3">
        <v>-7.4626865671641729E-3</v>
      </c>
      <c r="L36" s="3">
        <v>0.12680518028510099</v>
      </c>
      <c r="M36" s="3">
        <v>0</v>
      </c>
      <c r="N36" s="3">
        <v>0.20895522388059701</v>
      </c>
    </row>
    <row r="37" spans="1:14" x14ac:dyDescent="0.25">
      <c r="A37" t="s">
        <v>39</v>
      </c>
      <c r="B37" t="s">
        <v>165</v>
      </c>
      <c r="C37">
        <v>70.055000000000007</v>
      </c>
      <c r="D37">
        <v>219</v>
      </c>
      <c r="E37">
        <v>27</v>
      </c>
      <c r="F37" s="3">
        <v>0.14155251141552511</v>
      </c>
      <c r="G37" s="3">
        <v>0.24200913242009131</v>
      </c>
      <c r="H37" s="3">
        <v>0.14155251141552511</v>
      </c>
      <c r="I37" s="3">
        <v>0.12328767123287671</v>
      </c>
      <c r="J37" s="3">
        <v>0.11872146118721461</v>
      </c>
      <c r="K37" s="3">
        <v>0</v>
      </c>
      <c r="L37" s="3">
        <v>0.118630248675091</v>
      </c>
      <c r="M37" s="3">
        <v>0</v>
      </c>
      <c r="N37" s="3">
        <v>0.26027397260273971</v>
      </c>
    </row>
    <row r="38" spans="1:14" x14ac:dyDescent="0.25">
      <c r="A38" t="s">
        <v>40</v>
      </c>
      <c r="B38" t="s">
        <v>165</v>
      </c>
      <c r="C38">
        <v>98.010999999999996</v>
      </c>
      <c r="D38">
        <v>220</v>
      </c>
      <c r="E38">
        <v>21</v>
      </c>
      <c r="F38" s="3">
        <v>0.11818181818181819</v>
      </c>
      <c r="G38" s="3">
        <v>0.1136363636363636</v>
      </c>
      <c r="H38" s="3">
        <v>0.1</v>
      </c>
      <c r="I38" s="3">
        <v>9.5454545454545459E-2</v>
      </c>
      <c r="J38" s="3">
        <v>1.8181818181818146E-2</v>
      </c>
      <c r="K38" s="3">
        <v>1.8181818181818188E-2</v>
      </c>
      <c r="L38" s="3">
        <v>4.6988749172733303E-2</v>
      </c>
      <c r="M38" s="3">
        <v>0</v>
      </c>
      <c r="N38" s="3">
        <v>0.10909090909090909</v>
      </c>
    </row>
    <row r="39" spans="1:14" x14ac:dyDescent="0.25">
      <c r="A39" t="s">
        <v>41</v>
      </c>
      <c r="B39" t="s">
        <v>165</v>
      </c>
      <c r="C39">
        <v>121.069</v>
      </c>
      <c r="D39">
        <v>275</v>
      </c>
      <c r="E39">
        <v>34</v>
      </c>
      <c r="F39" s="3">
        <v>6.9090909090909092E-2</v>
      </c>
      <c r="G39" s="3">
        <v>0.12727272727272729</v>
      </c>
      <c r="H39" s="3">
        <v>2.9090909090909091E-2</v>
      </c>
      <c r="I39" s="3">
        <v>0.12363636363636364</v>
      </c>
      <c r="J39" s="3">
        <v>3.6363636363636459E-3</v>
      </c>
      <c r="K39" s="3">
        <v>0.04</v>
      </c>
      <c r="L39" s="3">
        <v>1.6074368161131E-2</v>
      </c>
      <c r="M39" s="3">
        <v>0</v>
      </c>
      <c r="N39" s="3">
        <v>3.6363636363636362E-2</v>
      </c>
    </row>
    <row r="40" spans="1:14" x14ac:dyDescent="0.25">
      <c r="A40" t="s">
        <v>42</v>
      </c>
      <c r="B40" t="s">
        <v>165</v>
      </c>
      <c r="C40">
        <v>100.032</v>
      </c>
      <c r="D40">
        <v>246</v>
      </c>
      <c r="E40">
        <v>62</v>
      </c>
      <c r="F40" s="3">
        <v>0.16666666666666671</v>
      </c>
      <c r="G40" s="3">
        <v>0.26422764227642281</v>
      </c>
      <c r="H40" s="3">
        <v>0.14227642276422761</v>
      </c>
      <c r="I40" s="3">
        <v>0.25203252032520324</v>
      </c>
      <c r="J40" s="3">
        <v>1.2195121951219579E-2</v>
      </c>
      <c r="K40" s="3">
        <v>2.4390243902439102E-2</v>
      </c>
      <c r="L40" s="3">
        <v>6.5806154200760705E-2</v>
      </c>
      <c r="M40" s="3">
        <v>0</v>
      </c>
      <c r="N40" s="3">
        <v>7.7235772357723581E-2</v>
      </c>
    </row>
    <row r="41" spans="1:14" x14ac:dyDescent="0.25">
      <c r="A41" t="s">
        <v>43</v>
      </c>
      <c r="B41" t="s">
        <v>165</v>
      </c>
      <c r="C41">
        <v>95.085999999999999</v>
      </c>
      <c r="D41">
        <v>243</v>
      </c>
      <c r="E41">
        <v>24</v>
      </c>
      <c r="F41" s="3">
        <v>0.14814814814814811</v>
      </c>
      <c r="G41" s="3">
        <v>0.1193415637860082</v>
      </c>
      <c r="H41" s="3">
        <v>6.584362139917696E-2</v>
      </c>
      <c r="I41" s="3">
        <v>9.8765432098765427E-2</v>
      </c>
      <c r="J41" s="3">
        <v>2.0576131687242774E-2</v>
      </c>
      <c r="K41" s="3">
        <v>8.2304526748971152E-2</v>
      </c>
      <c r="L41" s="3">
        <v>4.4533959941814798E-2</v>
      </c>
      <c r="M41" s="3">
        <v>0</v>
      </c>
      <c r="N41" s="3">
        <v>9.0534979423868317E-2</v>
      </c>
    </row>
    <row r="42" spans="1:14" x14ac:dyDescent="0.25">
      <c r="A42" t="s">
        <v>44</v>
      </c>
      <c r="B42" t="s">
        <v>165</v>
      </c>
      <c r="C42">
        <v>95.061999999999998</v>
      </c>
      <c r="D42">
        <v>213</v>
      </c>
      <c r="E42">
        <v>72</v>
      </c>
      <c r="F42" s="3">
        <v>7.5117370892018781E-2</v>
      </c>
      <c r="G42" s="3">
        <v>0.37558685446009388</v>
      </c>
      <c r="H42" s="3">
        <v>6.5727699530516437E-2</v>
      </c>
      <c r="I42" s="3">
        <v>0.3380281690140845</v>
      </c>
      <c r="J42" s="3">
        <v>3.7558685446009377E-2</v>
      </c>
      <c r="K42" s="3">
        <v>9.3896713615023442E-3</v>
      </c>
      <c r="L42" s="3">
        <v>6.7605306027461204E-2</v>
      </c>
      <c r="M42" s="3">
        <v>0</v>
      </c>
      <c r="N42" s="3">
        <v>0.12676056338028169</v>
      </c>
    </row>
    <row r="43" spans="1:14" x14ac:dyDescent="0.25">
      <c r="A43" t="s">
        <v>45</v>
      </c>
      <c r="B43" t="s">
        <v>165</v>
      </c>
      <c r="C43">
        <v>80.108999999999995</v>
      </c>
      <c r="D43">
        <v>213</v>
      </c>
      <c r="E43">
        <v>55</v>
      </c>
      <c r="F43" s="3">
        <v>0.1032863849765258</v>
      </c>
      <c r="G43" s="3">
        <v>0.30046948356807512</v>
      </c>
      <c r="H43" s="3">
        <v>7.0422535211267609E-2</v>
      </c>
      <c r="I43" s="3">
        <v>0.25821596244131456</v>
      </c>
      <c r="J43" s="3">
        <v>4.2253521126760563E-2</v>
      </c>
      <c r="K43" s="3">
        <v>3.2863849765258191E-2</v>
      </c>
      <c r="L43" s="3">
        <v>2.4969300040933201E-2</v>
      </c>
      <c r="M43" s="3">
        <v>0</v>
      </c>
      <c r="N43" s="3">
        <v>6.1032863849765258E-2</v>
      </c>
    </row>
    <row r="44" spans="1:14" x14ac:dyDescent="0.25">
      <c r="A44" t="s">
        <v>46</v>
      </c>
      <c r="B44" t="s">
        <v>165</v>
      </c>
      <c r="C44">
        <v>42.075000000000003</v>
      </c>
      <c r="D44">
        <v>146</v>
      </c>
      <c r="E44">
        <v>2</v>
      </c>
      <c r="F44" s="3">
        <v>0.15753424657534251</v>
      </c>
      <c r="G44" s="3">
        <v>5.4794520547945202E-2</v>
      </c>
      <c r="H44" s="3">
        <v>5.4794520547945202E-2</v>
      </c>
      <c r="I44" s="3">
        <v>1.3698630136986301E-2</v>
      </c>
      <c r="J44" s="3">
        <v>4.1095890410958902E-2</v>
      </c>
      <c r="K44" s="3">
        <v>0.10273972602739731</v>
      </c>
      <c r="L44" s="3">
        <v>0.166082835359571</v>
      </c>
      <c r="M44" s="3">
        <v>0</v>
      </c>
      <c r="N44" s="3">
        <v>0.17808219178082191</v>
      </c>
    </row>
    <row r="45" spans="1:14" x14ac:dyDescent="0.25">
      <c r="A45" t="s">
        <v>47</v>
      </c>
      <c r="B45" t="s">
        <v>165</v>
      </c>
      <c r="C45">
        <v>60.07</v>
      </c>
      <c r="D45">
        <v>177</v>
      </c>
      <c r="E45">
        <v>0</v>
      </c>
      <c r="F45" s="3">
        <v>2.2598870056497179E-2</v>
      </c>
      <c r="G45" s="3">
        <v>1.6949152542372881E-2</v>
      </c>
      <c r="H45" s="3">
        <v>1.6949152542372881E-2</v>
      </c>
      <c r="I45" s="3">
        <v>0</v>
      </c>
      <c r="J45" s="3">
        <v>1.6949152542372881E-2</v>
      </c>
      <c r="K45" s="3">
        <v>5.6497175141242972E-3</v>
      </c>
      <c r="L45" s="3">
        <v>6.3787041687594095E-2</v>
      </c>
      <c r="M45" s="3">
        <v>0</v>
      </c>
      <c r="N45" s="3">
        <v>0.10169491525423729</v>
      </c>
    </row>
    <row r="46" spans="1:14" x14ac:dyDescent="0.25">
      <c r="A46" t="s">
        <v>48</v>
      </c>
      <c r="B46" t="s">
        <v>165</v>
      </c>
      <c r="C46">
        <v>62.067</v>
      </c>
      <c r="D46">
        <v>198</v>
      </c>
      <c r="E46">
        <v>4</v>
      </c>
      <c r="F46" s="3">
        <v>2.5252525252525249E-2</v>
      </c>
      <c r="G46" s="3">
        <v>6.0606060606060608E-2</v>
      </c>
      <c r="H46" s="3">
        <v>4.0404040404040407E-2</v>
      </c>
      <c r="I46" s="3">
        <v>2.0202020202020204E-2</v>
      </c>
      <c r="J46" s="3">
        <v>4.0404040404040401E-2</v>
      </c>
      <c r="K46" s="3">
        <v>-1.5151515151515159E-2</v>
      </c>
      <c r="L46" s="3">
        <v>5.5820846369175003E-2</v>
      </c>
      <c r="M46" s="3">
        <v>0</v>
      </c>
      <c r="N46" s="3">
        <v>0.10101010101010101</v>
      </c>
    </row>
    <row r="47" spans="1:14" x14ac:dyDescent="0.25">
      <c r="A47" t="s">
        <v>49</v>
      </c>
      <c r="B47" t="s">
        <v>165</v>
      </c>
      <c r="C47">
        <v>40.008000000000003</v>
      </c>
      <c r="D47">
        <v>132</v>
      </c>
      <c r="E47">
        <v>6</v>
      </c>
      <c r="F47" s="3">
        <v>0.1212121212121212</v>
      </c>
      <c r="G47" s="3">
        <v>7.575757575757576E-2</v>
      </c>
      <c r="H47" s="3">
        <v>5.3030303030303032E-2</v>
      </c>
      <c r="I47" s="3">
        <v>4.5454545454545456E-2</v>
      </c>
      <c r="J47" s="3">
        <v>3.0303030303030304E-2</v>
      </c>
      <c r="K47" s="3">
        <v>6.8181818181818177E-2</v>
      </c>
      <c r="L47" s="3">
        <v>0.13578345070422501</v>
      </c>
      <c r="M47" s="3">
        <v>0</v>
      </c>
      <c r="N47" s="3">
        <v>0.20454545454545456</v>
      </c>
    </row>
    <row r="48" spans="1:14" x14ac:dyDescent="0.25">
      <c r="A48" t="s">
        <v>50</v>
      </c>
      <c r="B48" t="s">
        <v>165</v>
      </c>
      <c r="C48">
        <v>40.030999999999999</v>
      </c>
      <c r="D48">
        <v>113</v>
      </c>
      <c r="E48">
        <v>20</v>
      </c>
      <c r="F48" s="3">
        <v>0.23008849557522121</v>
      </c>
      <c r="G48" s="3">
        <v>0.22123893805309741</v>
      </c>
      <c r="H48" s="3">
        <v>8.8495575221238937E-2</v>
      </c>
      <c r="I48" s="3">
        <v>0.17699115044247787</v>
      </c>
      <c r="J48" s="3">
        <v>4.4247787610619538E-2</v>
      </c>
      <c r="K48" s="3">
        <v>0.14159292035398227</v>
      </c>
      <c r="L48" s="3">
        <v>9.7003555104113404E-2</v>
      </c>
      <c r="M48" s="3">
        <v>0</v>
      </c>
      <c r="N48" s="3">
        <v>9.7345132743362831E-2</v>
      </c>
    </row>
    <row r="49" spans="1:14" x14ac:dyDescent="0.25">
      <c r="A49" t="s">
        <v>51</v>
      </c>
      <c r="B49" t="s">
        <v>165</v>
      </c>
      <c r="C49">
        <v>45.024000000000001</v>
      </c>
      <c r="D49">
        <v>156</v>
      </c>
      <c r="E49">
        <v>8</v>
      </c>
      <c r="F49" s="3">
        <v>0.19871794871794871</v>
      </c>
      <c r="G49" s="3">
        <v>7.0512820512820512E-2</v>
      </c>
      <c r="H49" s="3">
        <v>4.4871794871794872E-2</v>
      </c>
      <c r="I49" s="3">
        <v>5.128205128205128E-2</v>
      </c>
      <c r="J49" s="3">
        <v>1.9230769230769232E-2</v>
      </c>
      <c r="K49" s="3">
        <v>0.15384615384615383</v>
      </c>
      <c r="L49" s="3">
        <v>0.14891065360783501</v>
      </c>
      <c r="M49" s="3">
        <v>0</v>
      </c>
      <c r="N49" s="3">
        <v>0.19871794871794871</v>
      </c>
    </row>
    <row r="50" spans="1:14" x14ac:dyDescent="0.25">
      <c r="A50" t="s">
        <v>52</v>
      </c>
      <c r="B50" t="s">
        <v>165</v>
      </c>
      <c r="C50">
        <v>31.021999999999998</v>
      </c>
      <c r="D50">
        <v>112</v>
      </c>
      <c r="E50">
        <v>7</v>
      </c>
      <c r="F50" s="3">
        <v>0.2142857142857143</v>
      </c>
      <c r="G50" s="3">
        <v>0.1071428571428571</v>
      </c>
      <c r="H50" s="3">
        <v>9.8214285714285712E-2</v>
      </c>
      <c r="I50" s="3">
        <v>6.25E-2</v>
      </c>
      <c r="J50" s="3">
        <v>4.4642857142857095E-2</v>
      </c>
      <c r="K50" s="3">
        <v>0.11607142857142859</v>
      </c>
      <c r="L50" s="3">
        <v>0.15095936794582401</v>
      </c>
      <c r="M50" s="3">
        <v>3.8100000000000002E-2</v>
      </c>
      <c r="N50" s="3">
        <v>0.20535714285714285</v>
      </c>
    </row>
    <row r="51" spans="1:14" x14ac:dyDescent="0.25">
      <c r="A51" t="s">
        <v>53</v>
      </c>
      <c r="B51" t="s">
        <v>165</v>
      </c>
      <c r="C51">
        <v>51.061</v>
      </c>
      <c r="D51">
        <v>164</v>
      </c>
      <c r="E51">
        <v>17</v>
      </c>
      <c r="F51" s="3">
        <v>4.2682926829268303E-2</v>
      </c>
      <c r="G51" s="3">
        <v>0.12195121951219511</v>
      </c>
      <c r="H51" s="3">
        <v>1.8292682926829271E-2</v>
      </c>
      <c r="I51" s="3">
        <v>0.10365853658536585</v>
      </c>
      <c r="J51" s="3">
        <v>1.8292682926829257E-2</v>
      </c>
      <c r="K51" s="3">
        <v>2.4390243902439032E-2</v>
      </c>
      <c r="L51" s="3">
        <v>7.8882341760121696E-2</v>
      </c>
      <c r="M51" s="3">
        <v>0</v>
      </c>
      <c r="N51" s="3">
        <v>9.7560975609756101E-2</v>
      </c>
    </row>
    <row r="52" spans="1:14" x14ac:dyDescent="0.25">
      <c r="A52" t="s">
        <v>54</v>
      </c>
      <c r="B52" t="s">
        <v>165</v>
      </c>
      <c r="C52">
        <v>60.024000000000001</v>
      </c>
      <c r="D52">
        <v>193</v>
      </c>
      <c r="E52">
        <v>24</v>
      </c>
      <c r="F52" s="3">
        <v>0.34715025906735753</v>
      </c>
      <c r="G52" s="3">
        <v>0.17616580310880831</v>
      </c>
      <c r="H52" s="3">
        <v>5.6994818652849742E-2</v>
      </c>
      <c r="I52" s="3">
        <v>0.12435233160621761</v>
      </c>
      <c r="J52" s="3">
        <v>5.1813471502590691E-2</v>
      </c>
      <c r="K52" s="3">
        <v>0.2901554404145078</v>
      </c>
      <c r="L52" s="3">
        <v>0.18864654051711599</v>
      </c>
      <c r="M52" s="3">
        <v>0</v>
      </c>
      <c r="N52" s="3">
        <v>0.32124352331606215</v>
      </c>
    </row>
    <row r="53" spans="1:14" x14ac:dyDescent="0.25">
      <c r="A53" t="s">
        <v>55</v>
      </c>
      <c r="B53" t="s">
        <v>165</v>
      </c>
      <c r="C53">
        <v>66.084000000000003</v>
      </c>
      <c r="D53">
        <v>199</v>
      </c>
      <c r="E53">
        <v>10</v>
      </c>
      <c r="F53" s="3">
        <v>0.28140703517587939</v>
      </c>
      <c r="G53" s="3">
        <v>9.0452261306532666E-2</v>
      </c>
      <c r="H53" s="3">
        <v>5.0251256281407038E-2</v>
      </c>
      <c r="I53" s="3">
        <v>5.0251256281407038E-2</v>
      </c>
      <c r="J53" s="3">
        <v>4.0201005025125629E-2</v>
      </c>
      <c r="K53" s="3">
        <v>0.23115577889447236</v>
      </c>
      <c r="L53" s="3">
        <v>8.6701728024041899E-2</v>
      </c>
      <c r="M53" s="3">
        <v>0</v>
      </c>
      <c r="N53" s="3">
        <v>0.16080402010050251</v>
      </c>
    </row>
    <row r="54" spans="1:14" x14ac:dyDescent="0.25">
      <c r="A54" t="s">
        <v>56</v>
      </c>
      <c r="B54" t="s">
        <v>165</v>
      </c>
      <c r="C54">
        <v>81.013999999999996</v>
      </c>
      <c r="D54">
        <v>246</v>
      </c>
      <c r="E54">
        <v>13</v>
      </c>
      <c r="F54" s="3">
        <v>6.5040650406504072E-2</v>
      </c>
      <c r="G54" s="3">
        <v>8.943089430894309E-2</v>
      </c>
      <c r="H54" s="3">
        <v>4.878048780487805E-2</v>
      </c>
      <c r="I54" s="3">
        <v>5.2845528455284556E-2</v>
      </c>
      <c r="J54" s="3">
        <v>3.6585365853658534E-2</v>
      </c>
      <c r="K54" s="3">
        <v>1.6260162601626021E-2</v>
      </c>
      <c r="L54" s="3">
        <v>0.110934636530238</v>
      </c>
      <c r="M54" s="3">
        <v>0</v>
      </c>
      <c r="N54" s="3">
        <v>0.1951219512195122</v>
      </c>
    </row>
    <row r="55" spans="1:14" x14ac:dyDescent="0.25">
      <c r="A55" t="s">
        <v>57</v>
      </c>
      <c r="B55" t="s">
        <v>165</v>
      </c>
      <c r="C55">
        <v>70.055000000000007</v>
      </c>
      <c r="D55">
        <v>229</v>
      </c>
      <c r="E55">
        <v>14</v>
      </c>
      <c r="F55" s="3">
        <v>0.1091703056768559</v>
      </c>
      <c r="G55" s="3">
        <v>0.1048034934497817</v>
      </c>
      <c r="H55" s="3">
        <v>5.6768558951965073E-2</v>
      </c>
      <c r="I55" s="3">
        <v>6.1135371179039298E-2</v>
      </c>
      <c r="J55" s="3">
        <v>4.3668122270742397E-2</v>
      </c>
      <c r="K55" s="3">
        <v>5.2401746724890827E-2</v>
      </c>
      <c r="L55" s="3">
        <v>0.10841713734674201</v>
      </c>
      <c r="M55" s="3">
        <v>0</v>
      </c>
      <c r="N55" s="3">
        <v>0.1965065502183406</v>
      </c>
    </row>
    <row r="56" spans="1:14" x14ac:dyDescent="0.25">
      <c r="A56" t="s">
        <v>58</v>
      </c>
      <c r="B56" t="s">
        <v>165</v>
      </c>
      <c r="C56">
        <v>100.032</v>
      </c>
      <c r="D56">
        <v>320</v>
      </c>
      <c r="E56">
        <v>14</v>
      </c>
      <c r="F56" s="3">
        <v>0.1125</v>
      </c>
      <c r="G56" s="3">
        <v>0.1</v>
      </c>
      <c r="H56" s="3">
        <v>6.5625000000000003E-2</v>
      </c>
      <c r="I56" s="3">
        <v>4.3749999999999997E-2</v>
      </c>
      <c r="J56" s="3">
        <v>5.6250000000000008E-2</v>
      </c>
      <c r="K56" s="3">
        <v>4.6875E-2</v>
      </c>
      <c r="L56" s="3">
        <v>0.12220593624038099</v>
      </c>
      <c r="M56" s="3">
        <v>0</v>
      </c>
      <c r="N56" s="3">
        <v>0.20624999999999999</v>
      </c>
    </row>
    <row r="57" spans="1:14" x14ac:dyDescent="0.25">
      <c r="A57" t="s">
        <v>59</v>
      </c>
      <c r="B57" t="s">
        <v>165</v>
      </c>
      <c r="C57">
        <v>80.061999999999998</v>
      </c>
      <c r="D57">
        <v>226</v>
      </c>
      <c r="E57">
        <v>26</v>
      </c>
      <c r="F57" s="3">
        <v>5.7522123893805309E-2</v>
      </c>
      <c r="G57" s="3">
        <v>0.15929203539823009</v>
      </c>
      <c r="H57" s="3">
        <v>8.4070796460176997E-2</v>
      </c>
      <c r="I57" s="3">
        <v>0.11504424778761062</v>
      </c>
      <c r="J57" s="3">
        <v>4.4247787610619468E-2</v>
      </c>
      <c r="K57" s="3">
        <v>-2.6548672566371688E-2</v>
      </c>
      <c r="L57" s="3">
        <v>0.107134420033073</v>
      </c>
      <c r="M57" s="3">
        <v>0</v>
      </c>
      <c r="N57" s="3">
        <v>0.16371681415929204</v>
      </c>
    </row>
    <row r="58" spans="1:14" x14ac:dyDescent="0.25">
      <c r="A58" t="s">
        <v>60</v>
      </c>
      <c r="B58" t="s">
        <v>165</v>
      </c>
      <c r="C58">
        <v>100.542</v>
      </c>
      <c r="D58">
        <v>348</v>
      </c>
      <c r="E58">
        <v>21</v>
      </c>
      <c r="F58" s="3">
        <v>6.8965517241379309E-2</v>
      </c>
      <c r="G58" s="3">
        <v>0.1005747126436782</v>
      </c>
      <c r="H58" s="3">
        <v>4.0229885057471257E-2</v>
      </c>
      <c r="I58" s="3">
        <v>6.0344827586206899E-2</v>
      </c>
      <c r="J58" s="3">
        <v>4.0229885057471305E-2</v>
      </c>
      <c r="K58" s="3">
        <v>2.8735632183908053E-2</v>
      </c>
      <c r="L58" s="3">
        <v>8.9225589225589194E-2</v>
      </c>
      <c r="M58" s="3">
        <v>0</v>
      </c>
      <c r="N58" s="3">
        <v>0.16091954022988506</v>
      </c>
    </row>
    <row r="59" spans="1:14" x14ac:dyDescent="0.25">
      <c r="A59" t="s">
        <v>61</v>
      </c>
      <c r="B59" t="s">
        <v>165</v>
      </c>
      <c r="C59">
        <v>75.024000000000001</v>
      </c>
      <c r="D59">
        <v>212</v>
      </c>
      <c r="E59">
        <v>20</v>
      </c>
      <c r="F59" s="3">
        <v>4.716981132075472E-2</v>
      </c>
      <c r="G59" s="3">
        <v>0.11792452830188679</v>
      </c>
      <c r="H59" s="3">
        <v>2.8301886792452831E-2</v>
      </c>
      <c r="I59" s="3">
        <v>9.4339622641509441E-2</v>
      </c>
      <c r="J59" s="3">
        <v>2.3584905660377353E-2</v>
      </c>
      <c r="K59" s="3">
        <v>1.886792452830189E-2</v>
      </c>
      <c r="L59" s="3">
        <v>7.6116557734204698E-2</v>
      </c>
      <c r="M59" s="3">
        <v>0</v>
      </c>
      <c r="N59" s="3">
        <v>0.12264150943396226</v>
      </c>
    </row>
    <row r="60" spans="1:14" x14ac:dyDescent="0.25">
      <c r="A60" t="s">
        <v>62</v>
      </c>
      <c r="B60" t="s">
        <v>165</v>
      </c>
      <c r="C60">
        <v>60.07</v>
      </c>
      <c r="D60">
        <v>190</v>
      </c>
      <c r="E60">
        <v>8</v>
      </c>
      <c r="F60" s="3">
        <v>1.578947368421053E-2</v>
      </c>
      <c r="G60" s="3">
        <v>8.9473684210526316E-2</v>
      </c>
      <c r="H60" s="3">
        <v>5.2631578947368418E-2</v>
      </c>
      <c r="I60" s="3">
        <v>4.2105263157894736E-2</v>
      </c>
      <c r="J60" s="3">
        <v>4.736842105263158E-2</v>
      </c>
      <c r="K60" s="3">
        <v>-3.6842105263157884E-2</v>
      </c>
      <c r="L60" s="3">
        <v>1.8574805808848301E-2</v>
      </c>
      <c r="M60" s="3">
        <v>0</v>
      </c>
      <c r="N60" s="3">
        <v>5.2631578947368418E-2</v>
      </c>
    </row>
    <row r="61" spans="1:14" x14ac:dyDescent="0.25">
      <c r="A61" t="s">
        <v>63</v>
      </c>
      <c r="B61" t="s">
        <v>165</v>
      </c>
      <c r="C61">
        <v>61.067999999999998</v>
      </c>
      <c r="D61">
        <v>195</v>
      </c>
      <c r="E61">
        <v>23</v>
      </c>
      <c r="F61" s="3">
        <v>0.59487179487179487</v>
      </c>
      <c r="G61" s="3">
        <v>0.16923076923076921</v>
      </c>
      <c r="H61" s="3">
        <v>0.1384615384615385</v>
      </c>
      <c r="I61" s="3">
        <v>0.11794871794871795</v>
      </c>
      <c r="J61" s="3">
        <v>5.1282051282051266E-2</v>
      </c>
      <c r="K61" s="3">
        <v>0.45641025641025634</v>
      </c>
      <c r="L61" s="3">
        <v>0.154052443384982</v>
      </c>
      <c r="M61" s="3">
        <v>0</v>
      </c>
      <c r="N61" s="3">
        <v>0.22564102564102564</v>
      </c>
    </row>
    <row r="62" spans="1:14" x14ac:dyDescent="0.25">
      <c r="A62" t="s">
        <v>64</v>
      </c>
      <c r="B62" t="s">
        <v>165</v>
      </c>
      <c r="C62">
        <v>70.007999999999996</v>
      </c>
      <c r="D62">
        <v>181</v>
      </c>
      <c r="E62">
        <v>8</v>
      </c>
      <c r="F62" s="3">
        <v>0.14917127071823211</v>
      </c>
      <c r="G62" s="3">
        <v>7.18232044198895E-2</v>
      </c>
      <c r="H62" s="3">
        <v>3.8674033149171269E-2</v>
      </c>
      <c r="I62" s="3">
        <v>4.4198895027624308E-2</v>
      </c>
      <c r="J62" s="3">
        <v>2.7624309392265192E-2</v>
      </c>
      <c r="K62" s="3">
        <v>0.11049723756906084</v>
      </c>
      <c r="L62" s="3">
        <v>9.4174091843728394E-2</v>
      </c>
      <c r="M62" s="3">
        <v>0</v>
      </c>
      <c r="N62" s="3">
        <v>0.18232044198895028</v>
      </c>
    </row>
    <row r="63" spans="1:14" x14ac:dyDescent="0.25">
      <c r="A63" t="s">
        <v>65</v>
      </c>
      <c r="B63" t="s">
        <v>165</v>
      </c>
      <c r="C63">
        <v>98.034999999999997</v>
      </c>
      <c r="D63">
        <v>342</v>
      </c>
      <c r="E63">
        <v>22</v>
      </c>
      <c r="F63" s="3">
        <v>0.14327485380116961</v>
      </c>
      <c r="G63" s="3">
        <v>0.10526315789473679</v>
      </c>
      <c r="H63" s="3">
        <v>6.4327485380116955E-2</v>
      </c>
      <c r="I63" s="3">
        <v>6.4327485380116955E-2</v>
      </c>
      <c r="J63" s="3">
        <v>4.0935672514619839E-2</v>
      </c>
      <c r="K63" s="3">
        <v>7.8947368421052655E-2</v>
      </c>
      <c r="L63" s="3">
        <v>0.130001896453632</v>
      </c>
      <c r="M63" s="3">
        <v>0</v>
      </c>
      <c r="N63" s="3">
        <v>0.19005847953216373</v>
      </c>
    </row>
    <row r="64" spans="1:14" x14ac:dyDescent="0.25">
      <c r="A64" t="s">
        <v>66</v>
      </c>
      <c r="B64" t="s">
        <v>165</v>
      </c>
      <c r="C64">
        <v>100.101</v>
      </c>
      <c r="D64">
        <v>254</v>
      </c>
      <c r="E64">
        <v>59</v>
      </c>
      <c r="F64" s="3">
        <v>8.2677165354330714E-2</v>
      </c>
      <c r="G64" s="3">
        <v>0.26771653543307089</v>
      </c>
      <c r="H64" s="3">
        <v>0.18110236220472439</v>
      </c>
      <c r="I64" s="3">
        <v>0.23228346456692914</v>
      </c>
      <c r="J64" s="3">
        <v>3.5433070866141753E-2</v>
      </c>
      <c r="K64" s="3">
        <v>-9.8425196850393679E-2</v>
      </c>
      <c r="L64" s="3">
        <v>4.7993380223417502E-2</v>
      </c>
      <c r="M64" s="3">
        <v>0</v>
      </c>
      <c r="N64" s="3">
        <v>0.11023622047244094</v>
      </c>
    </row>
    <row r="65" spans="1:14" x14ac:dyDescent="0.25">
      <c r="A65" t="s">
        <v>67</v>
      </c>
      <c r="B65" t="s">
        <v>165</v>
      </c>
      <c r="C65">
        <v>50.061999999999998</v>
      </c>
      <c r="D65">
        <v>121</v>
      </c>
      <c r="E65">
        <v>23</v>
      </c>
      <c r="F65" s="3">
        <v>0.16528925619834711</v>
      </c>
      <c r="G65" s="3">
        <v>0.19834710743801651</v>
      </c>
      <c r="H65" s="3">
        <v>0.1487603305785124</v>
      </c>
      <c r="I65" s="3">
        <v>0.19008264462809918</v>
      </c>
      <c r="J65" s="3">
        <v>8.2644628099173278E-3</v>
      </c>
      <c r="K65" s="3">
        <v>1.6528925619834711E-2</v>
      </c>
      <c r="L65" s="3">
        <v>0.10857908847184899</v>
      </c>
      <c r="M65" s="3">
        <v>0</v>
      </c>
      <c r="N65" s="3">
        <v>0.13223140495867769</v>
      </c>
    </row>
    <row r="66" spans="1:14" x14ac:dyDescent="0.25">
      <c r="A66" t="s">
        <v>68</v>
      </c>
      <c r="B66" t="s">
        <v>165</v>
      </c>
      <c r="C66">
        <v>60.093000000000004</v>
      </c>
      <c r="D66">
        <v>139</v>
      </c>
      <c r="E66">
        <v>26</v>
      </c>
      <c r="F66" s="3">
        <v>0.25899280575539568</v>
      </c>
      <c r="G66" s="3">
        <v>0.22302158273381301</v>
      </c>
      <c r="H66" s="3">
        <v>6.4748201438848921E-2</v>
      </c>
      <c r="I66" s="3">
        <v>0.18705035971223022</v>
      </c>
      <c r="J66" s="3">
        <v>3.5971223021582788E-2</v>
      </c>
      <c r="K66" s="3">
        <v>0.19424460431654678</v>
      </c>
      <c r="L66" s="3">
        <v>0.167342963804577</v>
      </c>
      <c r="M66" s="3">
        <v>0</v>
      </c>
      <c r="N66" s="3">
        <v>0.2733812949640288</v>
      </c>
    </row>
    <row r="67" spans="1:14" x14ac:dyDescent="0.25">
      <c r="A67" t="s">
        <v>69</v>
      </c>
      <c r="B67" t="s">
        <v>165</v>
      </c>
      <c r="C67">
        <v>92.531999999999996</v>
      </c>
      <c r="D67">
        <v>256</v>
      </c>
      <c r="E67">
        <v>52</v>
      </c>
      <c r="F67" s="3">
        <v>0.1328125</v>
      </c>
      <c r="G67" s="3">
        <v>0.23046875</v>
      </c>
      <c r="H67" s="3">
        <v>0.1171875</v>
      </c>
      <c r="I67" s="3">
        <v>0.203125</v>
      </c>
      <c r="J67" s="3">
        <v>2.734375E-2</v>
      </c>
      <c r="K67" s="3">
        <v>1.5625E-2</v>
      </c>
      <c r="L67" s="3">
        <v>8.3470439837665597E-2</v>
      </c>
      <c r="M67" s="3">
        <v>0</v>
      </c>
      <c r="N67" s="3">
        <v>0.1640625</v>
      </c>
    </row>
    <row r="68" spans="1:14" x14ac:dyDescent="0.25">
      <c r="A68" t="s">
        <v>70</v>
      </c>
      <c r="B68" t="s">
        <v>165</v>
      </c>
      <c r="C68">
        <v>59.024999999999999</v>
      </c>
      <c r="D68">
        <v>156</v>
      </c>
      <c r="E68">
        <v>17</v>
      </c>
      <c r="F68" s="3">
        <v>5.7692307692307702E-2</v>
      </c>
      <c r="G68" s="3">
        <v>0.1153846153846154</v>
      </c>
      <c r="H68" s="3">
        <v>0.1153846153846154</v>
      </c>
      <c r="I68" s="3">
        <v>0.10897435897435898</v>
      </c>
      <c r="J68" s="3">
        <v>6.4102564102564291E-3</v>
      </c>
      <c r="K68" s="3">
        <v>-5.7692307692307702E-2</v>
      </c>
      <c r="L68" s="3">
        <v>4.1819132253005598E-2</v>
      </c>
      <c r="M68" s="3">
        <v>0</v>
      </c>
      <c r="N68" s="3">
        <v>3.8461538461538464E-2</v>
      </c>
    </row>
    <row r="69" spans="1:14" x14ac:dyDescent="0.25">
      <c r="A69" t="s">
        <v>71</v>
      </c>
      <c r="B69" t="s">
        <v>165</v>
      </c>
      <c r="C69">
        <v>37.058999999999997</v>
      </c>
      <c r="D69">
        <v>92</v>
      </c>
      <c r="E69">
        <v>19</v>
      </c>
      <c r="F69" s="3">
        <v>0.18478260869565219</v>
      </c>
      <c r="G69" s="3">
        <v>0.20652173913043481</v>
      </c>
      <c r="H69" s="3">
        <v>0.18478260869565219</v>
      </c>
      <c r="I69" s="3">
        <v>0.20652173913043478</v>
      </c>
      <c r="J69" s="3">
        <v>0</v>
      </c>
      <c r="K69" s="3">
        <v>0</v>
      </c>
      <c r="L69" s="3">
        <v>4.5902562658406101E-2</v>
      </c>
      <c r="M69" s="3">
        <v>0</v>
      </c>
      <c r="N69" s="3">
        <v>0.11956521739130435</v>
      </c>
    </row>
    <row r="70" spans="1:14" x14ac:dyDescent="0.25">
      <c r="A70" t="s">
        <v>72</v>
      </c>
      <c r="B70" t="s">
        <v>165</v>
      </c>
      <c r="C70">
        <v>61.067999999999998</v>
      </c>
      <c r="D70">
        <v>143</v>
      </c>
      <c r="E70">
        <v>40</v>
      </c>
      <c r="F70" s="3">
        <v>0.23776223776223779</v>
      </c>
      <c r="G70" s="3">
        <v>0.2937062937062937</v>
      </c>
      <c r="H70" s="3">
        <v>0.1888111888111888</v>
      </c>
      <c r="I70" s="3">
        <v>0.27972027972027974</v>
      </c>
      <c r="J70" s="3">
        <v>1.3986013986013957E-2</v>
      </c>
      <c r="K70" s="3">
        <v>4.8951048951048987E-2</v>
      </c>
      <c r="L70" s="3">
        <v>7.5646980756469806E-2</v>
      </c>
      <c r="M70" s="3">
        <v>1E-3</v>
      </c>
      <c r="N70" s="3">
        <v>0.16083916083916083</v>
      </c>
    </row>
    <row r="71" spans="1:14" x14ac:dyDescent="0.25">
      <c r="A71" t="s">
        <v>73</v>
      </c>
      <c r="B71" t="s">
        <v>165</v>
      </c>
      <c r="C71">
        <v>61.021999999999998</v>
      </c>
      <c r="D71">
        <v>158</v>
      </c>
      <c r="E71">
        <v>33</v>
      </c>
      <c r="F71" s="3">
        <v>0.22151898734177211</v>
      </c>
      <c r="G71" s="3">
        <v>0.22151898734177211</v>
      </c>
      <c r="H71" s="3">
        <v>8.2278481012658222E-2</v>
      </c>
      <c r="I71" s="3">
        <v>0.20886075949367089</v>
      </c>
      <c r="J71" s="3">
        <v>1.2658227848101222E-2</v>
      </c>
      <c r="K71" s="3">
        <v>0.13924050632911389</v>
      </c>
      <c r="L71" s="3">
        <v>7.5714734527175503E-2</v>
      </c>
      <c r="M71" s="3">
        <v>0</v>
      </c>
      <c r="N71" s="3">
        <v>0.13924050632911392</v>
      </c>
    </row>
    <row r="72" spans="1:14" x14ac:dyDescent="0.25">
      <c r="A72" t="s">
        <v>74</v>
      </c>
      <c r="B72" t="s">
        <v>165</v>
      </c>
      <c r="C72">
        <v>64.063999999999993</v>
      </c>
      <c r="D72">
        <v>181</v>
      </c>
      <c r="E72">
        <v>7</v>
      </c>
      <c r="F72" s="3">
        <v>0.21546961325966851</v>
      </c>
      <c r="G72" s="3">
        <v>8.2872928176795577E-2</v>
      </c>
      <c r="H72" s="3">
        <v>6.6298342541436461E-2</v>
      </c>
      <c r="I72" s="3">
        <v>3.8674033149171269E-2</v>
      </c>
      <c r="J72" s="3">
        <v>4.4198895027624308E-2</v>
      </c>
      <c r="K72" s="3">
        <v>0.14917127071823205</v>
      </c>
      <c r="L72" s="3">
        <v>8.4728340675477201E-2</v>
      </c>
      <c r="M72" s="3">
        <v>0</v>
      </c>
      <c r="N72" s="3">
        <v>0.16022099447513813</v>
      </c>
    </row>
    <row r="73" spans="1:14" x14ac:dyDescent="0.25">
      <c r="A73" t="s">
        <v>75</v>
      </c>
      <c r="B73" t="s">
        <v>165</v>
      </c>
      <c r="C73">
        <v>81.013999999999996</v>
      </c>
      <c r="D73">
        <v>248</v>
      </c>
      <c r="E73">
        <v>39</v>
      </c>
      <c r="F73" s="3">
        <v>0.1370967741935484</v>
      </c>
      <c r="G73" s="3">
        <v>0.16532258064516131</v>
      </c>
      <c r="H73" s="3">
        <v>0.25</v>
      </c>
      <c r="I73" s="3">
        <v>0.15725806451612903</v>
      </c>
      <c r="J73" s="3">
        <v>8.0645161290322787E-3</v>
      </c>
      <c r="K73" s="3">
        <v>-0.1129032258064516</v>
      </c>
      <c r="L73" s="3">
        <v>2.6708860759493601E-2</v>
      </c>
      <c r="M73" s="3">
        <v>0</v>
      </c>
      <c r="N73" s="3">
        <v>3.6290322580645164E-2</v>
      </c>
    </row>
    <row r="74" spans="1:14" x14ac:dyDescent="0.25">
      <c r="A74" t="s">
        <v>76</v>
      </c>
      <c r="B74" t="s">
        <v>165</v>
      </c>
      <c r="C74">
        <v>68.103999999999999</v>
      </c>
      <c r="D74">
        <v>166</v>
      </c>
      <c r="E74">
        <v>16</v>
      </c>
      <c r="F74" s="3">
        <v>0.18674698795180719</v>
      </c>
      <c r="G74" s="3">
        <v>0.1144578313253012</v>
      </c>
      <c r="H74" s="3">
        <v>2.4096385542168679E-2</v>
      </c>
      <c r="I74" s="3">
        <v>9.6385542168674704E-2</v>
      </c>
      <c r="J74" s="3">
        <v>1.8072289156626495E-2</v>
      </c>
      <c r="K74" s="3">
        <v>0.16265060240963852</v>
      </c>
      <c r="L74" s="3">
        <v>9.5430651031136293E-2</v>
      </c>
      <c r="M74" s="3">
        <v>0</v>
      </c>
      <c r="N74" s="3">
        <v>0.12048192771084337</v>
      </c>
    </row>
    <row r="75" spans="1:14" x14ac:dyDescent="0.25">
      <c r="A75" t="s">
        <v>77</v>
      </c>
      <c r="B75" t="s">
        <v>165</v>
      </c>
      <c r="C75">
        <v>48.018999999999998</v>
      </c>
      <c r="D75">
        <v>122</v>
      </c>
      <c r="E75">
        <v>29</v>
      </c>
      <c r="F75" s="3">
        <v>0.1721311475409836</v>
      </c>
      <c r="G75" s="3">
        <v>0.25409836065573771</v>
      </c>
      <c r="H75" s="3">
        <v>0.10655737704918029</v>
      </c>
      <c r="I75" s="3">
        <v>0.23770491803278687</v>
      </c>
      <c r="J75" s="3">
        <v>1.6393442622950838E-2</v>
      </c>
      <c r="K75" s="3">
        <v>6.557377049180331E-2</v>
      </c>
      <c r="L75" s="3">
        <v>0.137619853355893</v>
      </c>
      <c r="M75" s="3">
        <v>0</v>
      </c>
      <c r="N75" s="3">
        <v>0.23770491803278687</v>
      </c>
    </row>
    <row r="76" spans="1:14" x14ac:dyDescent="0.25">
      <c r="A76" t="s">
        <v>78</v>
      </c>
      <c r="B76" t="s">
        <v>164</v>
      </c>
      <c r="C76">
        <v>131.00700000000001</v>
      </c>
      <c r="D76">
        <v>412</v>
      </c>
      <c r="E76">
        <v>114</v>
      </c>
      <c r="F76" s="3">
        <v>1.9417475728155342E-2</v>
      </c>
      <c r="G76" s="3">
        <v>0.279126213592233</v>
      </c>
      <c r="H76" s="3">
        <v>2.4271844660194168E-3</v>
      </c>
      <c r="I76" s="3">
        <v>0.27669902912621358</v>
      </c>
      <c r="J76" s="3">
        <v>2.4271844660194164E-3</v>
      </c>
      <c r="K76" s="3">
        <v>1.6990291262135925E-2</v>
      </c>
      <c r="L76" s="3">
        <v>4.6447617409254398E-3</v>
      </c>
      <c r="M76" s="3">
        <v>3.3E-3</v>
      </c>
      <c r="N76" s="3">
        <v>1.4563106796116505E-2</v>
      </c>
    </row>
    <row r="77" spans="1:14" x14ac:dyDescent="0.25">
      <c r="A77" t="s">
        <v>79</v>
      </c>
      <c r="B77" t="s">
        <v>164</v>
      </c>
      <c r="C77">
        <v>179.00299999999999</v>
      </c>
      <c r="D77">
        <v>663</v>
      </c>
      <c r="E77">
        <v>32</v>
      </c>
      <c r="F77" s="3">
        <v>0.15686274509803921</v>
      </c>
      <c r="G77" s="3">
        <v>7.9939668174962286E-2</v>
      </c>
      <c r="H77" s="3">
        <v>6.7873303167420809E-2</v>
      </c>
      <c r="I77" s="3">
        <v>4.8265460030165915E-2</v>
      </c>
      <c r="J77" s="3">
        <v>3.1674208144796372E-2</v>
      </c>
      <c r="K77" s="3">
        <v>8.8989441930618404E-2</v>
      </c>
      <c r="L77" s="3">
        <v>8.0210138648180399E-2</v>
      </c>
      <c r="M77" s="3">
        <v>0</v>
      </c>
      <c r="N77" s="3">
        <v>0.13725490196078433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7632-2B66-47BA-8893-986E58F36C14}">
  <dimension ref="A1:N77"/>
  <sheetViews>
    <sheetView workbookViewId="0"/>
  </sheetViews>
  <sheetFormatPr defaultRowHeight="15" x14ac:dyDescent="0.25"/>
  <cols>
    <col min="1" max="1" width="32.5703125" bestFit="1" customWidth="1"/>
    <col min="2" max="2" width="12.28515625" customWidth="1"/>
    <col min="3" max="3" width="20" customWidth="1"/>
    <col min="4" max="5" width="12.7109375" customWidth="1"/>
    <col min="6" max="6" width="16.28515625" customWidth="1"/>
    <col min="7" max="8" width="7.85546875" customWidth="1"/>
    <col min="11" max="11" width="10.85546875" bestFit="1" customWidth="1"/>
  </cols>
  <sheetData>
    <row r="1" spans="1:14" x14ac:dyDescent="0.25">
      <c r="A1" t="s">
        <v>0</v>
      </c>
      <c r="B1" t="s">
        <v>2</v>
      </c>
      <c r="C1" t="s">
        <v>1</v>
      </c>
      <c r="D1" t="s">
        <v>149</v>
      </c>
      <c r="E1" t="s">
        <v>150</v>
      </c>
      <c r="F1" t="s">
        <v>151</v>
      </c>
      <c r="G1" t="s">
        <v>141</v>
      </c>
      <c r="H1" t="s">
        <v>159</v>
      </c>
      <c r="L1" t="s">
        <v>87</v>
      </c>
      <c r="M1" t="s">
        <v>83</v>
      </c>
      <c r="N1" t="s">
        <v>158</v>
      </c>
    </row>
    <row r="2" spans="1:14" x14ac:dyDescent="0.25">
      <c r="A2" t="s">
        <v>4</v>
      </c>
      <c r="B2" t="s">
        <v>164</v>
      </c>
      <c r="C2">
        <v>5</v>
      </c>
      <c r="D2">
        <v>4</v>
      </c>
      <c r="E2">
        <v>5</v>
      </c>
      <c r="F2">
        <v>6</v>
      </c>
      <c r="G2">
        <v>0</v>
      </c>
      <c r="H2">
        <v>1</v>
      </c>
      <c r="K2" t="s">
        <v>156</v>
      </c>
      <c r="L2">
        <f>SUMIF(Table2[Video Type],L1,Table2[Audio])</f>
        <v>0</v>
      </c>
      <c r="M2">
        <f>SUMIF(Table2[Video Type],M1,Table2[Audio])</f>
        <v>0</v>
      </c>
      <c r="N2">
        <f>L2+M2</f>
        <v>0</v>
      </c>
    </row>
    <row r="3" spans="1:14" x14ac:dyDescent="0.25">
      <c r="A3" t="s">
        <v>5</v>
      </c>
      <c r="B3" t="s">
        <v>164</v>
      </c>
      <c r="C3">
        <v>2</v>
      </c>
      <c r="D3">
        <v>2</v>
      </c>
      <c r="E3">
        <v>2</v>
      </c>
      <c r="F3">
        <v>2</v>
      </c>
      <c r="G3">
        <v>1</v>
      </c>
      <c r="H3">
        <v>1</v>
      </c>
      <c r="K3" t="s">
        <v>157</v>
      </c>
      <c r="L3">
        <f>SUMIF(Table2[Video Type],L1,Table2[Video])</f>
        <v>0</v>
      </c>
      <c r="M3">
        <f>SUMIF(Table2[Video Type],M1,Table2[Video])</f>
        <v>0</v>
      </c>
      <c r="N3">
        <f>L3+M3</f>
        <v>0</v>
      </c>
    </row>
    <row r="4" spans="1:14" x14ac:dyDescent="0.25">
      <c r="A4" t="s">
        <v>6</v>
      </c>
      <c r="B4" t="s">
        <v>164</v>
      </c>
      <c r="C4">
        <v>4</v>
      </c>
      <c r="D4">
        <v>4</v>
      </c>
      <c r="E4">
        <v>5</v>
      </c>
      <c r="F4">
        <v>5</v>
      </c>
      <c r="G4">
        <v>1</v>
      </c>
      <c r="H4">
        <v>0</v>
      </c>
      <c r="K4" t="s">
        <v>160</v>
      </c>
      <c r="L4">
        <f>COUNTIF(Table2[Video Type],L1)</f>
        <v>0</v>
      </c>
      <c r="M4">
        <f>COUNTIF(Table2[Video Type],M1)</f>
        <v>0</v>
      </c>
      <c r="N4">
        <f>L4+M4</f>
        <v>0</v>
      </c>
    </row>
    <row r="5" spans="1:14" x14ac:dyDescent="0.25">
      <c r="A5" t="s">
        <v>7</v>
      </c>
      <c r="B5" t="s">
        <v>164</v>
      </c>
      <c r="C5">
        <v>4</v>
      </c>
      <c r="D5">
        <v>4</v>
      </c>
      <c r="E5">
        <v>4</v>
      </c>
      <c r="F5">
        <v>5</v>
      </c>
      <c r="G5">
        <v>1</v>
      </c>
      <c r="H5">
        <v>1</v>
      </c>
    </row>
    <row r="6" spans="1:14" x14ac:dyDescent="0.25">
      <c r="A6" t="s">
        <v>8</v>
      </c>
      <c r="B6" t="s">
        <v>164</v>
      </c>
      <c r="C6">
        <v>4</v>
      </c>
      <c r="D6">
        <v>4</v>
      </c>
      <c r="E6">
        <v>4</v>
      </c>
      <c r="F6">
        <v>4</v>
      </c>
      <c r="G6">
        <v>1</v>
      </c>
      <c r="H6">
        <v>1</v>
      </c>
    </row>
    <row r="7" spans="1:14" x14ac:dyDescent="0.25">
      <c r="A7" t="s">
        <v>9</v>
      </c>
      <c r="B7" t="s">
        <v>165</v>
      </c>
      <c r="C7">
        <v>3</v>
      </c>
      <c r="D7">
        <v>3</v>
      </c>
      <c r="E7">
        <v>3</v>
      </c>
      <c r="F7">
        <v>3</v>
      </c>
      <c r="G7">
        <v>1</v>
      </c>
      <c r="H7">
        <v>1</v>
      </c>
    </row>
    <row r="8" spans="1:14" x14ac:dyDescent="0.25">
      <c r="A8" t="s">
        <v>10</v>
      </c>
      <c r="B8" t="s">
        <v>164</v>
      </c>
      <c r="C8">
        <v>4</v>
      </c>
      <c r="D8">
        <v>4</v>
      </c>
      <c r="E8">
        <v>3</v>
      </c>
      <c r="F8">
        <v>4</v>
      </c>
      <c r="G8">
        <v>1</v>
      </c>
      <c r="H8">
        <v>0</v>
      </c>
    </row>
    <row r="9" spans="1:14" x14ac:dyDescent="0.25">
      <c r="A9" t="s">
        <v>11</v>
      </c>
      <c r="B9" t="s">
        <v>164</v>
      </c>
      <c r="C9">
        <v>4</v>
      </c>
      <c r="D9">
        <v>4</v>
      </c>
      <c r="E9">
        <v>3</v>
      </c>
      <c r="F9">
        <v>3</v>
      </c>
      <c r="G9">
        <v>1</v>
      </c>
      <c r="H9">
        <v>0</v>
      </c>
    </row>
    <row r="10" spans="1:14" x14ac:dyDescent="0.25">
      <c r="A10" t="s">
        <v>12</v>
      </c>
      <c r="B10" t="s">
        <v>164</v>
      </c>
      <c r="C10">
        <v>5</v>
      </c>
      <c r="D10">
        <v>5</v>
      </c>
      <c r="E10">
        <v>5</v>
      </c>
      <c r="F10">
        <v>6</v>
      </c>
      <c r="G10">
        <v>1</v>
      </c>
      <c r="H10">
        <v>1</v>
      </c>
    </row>
    <row r="11" spans="1:14" x14ac:dyDescent="0.25">
      <c r="A11" t="s">
        <v>13</v>
      </c>
      <c r="B11" t="s">
        <v>164</v>
      </c>
      <c r="C11">
        <v>5</v>
      </c>
      <c r="D11">
        <v>5</v>
      </c>
      <c r="E11">
        <v>5</v>
      </c>
      <c r="F11">
        <v>5</v>
      </c>
      <c r="G11">
        <v>1</v>
      </c>
      <c r="H11">
        <v>1</v>
      </c>
    </row>
    <row r="12" spans="1:14" x14ac:dyDescent="0.25">
      <c r="A12" t="s">
        <v>14</v>
      </c>
      <c r="B12" t="s">
        <v>164</v>
      </c>
      <c r="C12">
        <v>6</v>
      </c>
      <c r="D12">
        <v>4</v>
      </c>
      <c r="E12">
        <v>4</v>
      </c>
      <c r="F12">
        <v>4</v>
      </c>
      <c r="G12">
        <v>0</v>
      </c>
      <c r="H12">
        <v>0</v>
      </c>
    </row>
    <row r="13" spans="1:14" x14ac:dyDescent="0.25">
      <c r="A13" t="s">
        <v>15</v>
      </c>
      <c r="B13" t="s">
        <v>164</v>
      </c>
      <c r="C13">
        <v>4</v>
      </c>
      <c r="D13">
        <v>4</v>
      </c>
      <c r="E13">
        <v>5</v>
      </c>
      <c r="F13">
        <v>6</v>
      </c>
      <c r="G13">
        <v>1</v>
      </c>
      <c r="H13">
        <v>0</v>
      </c>
    </row>
    <row r="14" spans="1:14" x14ac:dyDescent="0.25">
      <c r="A14" t="s">
        <v>16</v>
      </c>
      <c r="B14" t="s">
        <v>164</v>
      </c>
      <c r="C14">
        <v>3</v>
      </c>
      <c r="D14">
        <v>3</v>
      </c>
      <c r="E14">
        <v>2</v>
      </c>
      <c r="F14">
        <v>3</v>
      </c>
      <c r="G14">
        <v>1</v>
      </c>
      <c r="H14">
        <v>0</v>
      </c>
    </row>
    <row r="15" spans="1:14" x14ac:dyDescent="0.25">
      <c r="A15" t="s">
        <v>17</v>
      </c>
      <c r="B15" t="s">
        <v>164</v>
      </c>
      <c r="C15">
        <v>4</v>
      </c>
      <c r="D15">
        <v>3</v>
      </c>
      <c r="E15">
        <v>5</v>
      </c>
      <c r="F15">
        <v>5</v>
      </c>
      <c r="G15">
        <v>0</v>
      </c>
      <c r="H15">
        <v>0</v>
      </c>
    </row>
    <row r="16" spans="1:14" x14ac:dyDescent="0.25">
      <c r="A16" t="s">
        <v>18</v>
      </c>
      <c r="B16" t="s">
        <v>165</v>
      </c>
      <c r="C16">
        <v>2</v>
      </c>
      <c r="D16">
        <v>3</v>
      </c>
      <c r="E16">
        <v>2</v>
      </c>
      <c r="F16">
        <v>2</v>
      </c>
      <c r="G16">
        <v>0</v>
      </c>
      <c r="H16">
        <v>1</v>
      </c>
    </row>
    <row r="17" spans="1:8" x14ac:dyDescent="0.25">
      <c r="A17" t="s">
        <v>19</v>
      </c>
      <c r="B17" t="s">
        <v>165</v>
      </c>
      <c r="C17">
        <v>2</v>
      </c>
      <c r="D17">
        <v>2</v>
      </c>
      <c r="E17">
        <v>2</v>
      </c>
      <c r="F17">
        <v>2</v>
      </c>
      <c r="G17">
        <v>1</v>
      </c>
      <c r="H17">
        <v>1</v>
      </c>
    </row>
    <row r="18" spans="1:8" x14ac:dyDescent="0.25">
      <c r="A18" t="s">
        <v>20</v>
      </c>
      <c r="B18" t="s">
        <v>165</v>
      </c>
      <c r="C18">
        <v>2</v>
      </c>
      <c r="D18">
        <v>4</v>
      </c>
      <c r="E18">
        <v>2</v>
      </c>
      <c r="F18">
        <v>3</v>
      </c>
      <c r="G18">
        <v>0</v>
      </c>
      <c r="H18">
        <v>1</v>
      </c>
    </row>
    <row r="19" spans="1:8" x14ac:dyDescent="0.25">
      <c r="A19" t="s">
        <v>21</v>
      </c>
      <c r="B19" t="s">
        <v>165</v>
      </c>
      <c r="C19">
        <v>2</v>
      </c>
      <c r="D19">
        <v>2</v>
      </c>
      <c r="E19">
        <v>2</v>
      </c>
      <c r="F19">
        <v>2</v>
      </c>
      <c r="G19">
        <v>1</v>
      </c>
      <c r="H19">
        <v>1</v>
      </c>
    </row>
    <row r="20" spans="1:8" x14ac:dyDescent="0.25">
      <c r="A20" t="s">
        <v>22</v>
      </c>
      <c r="B20" t="s">
        <v>165</v>
      </c>
      <c r="C20">
        <v>3</v>
      </c>
      <c r="D20">
        <v>3</v>
      </c>
      <c r="E20">
        <v>3</v>
      </c>
      <c r="F20">
        <v>3</v>
      </c>
      <c r="G20">
        <v>1</v>
      </c>
      <c r="H20">
        <v>1</v>
      </c>
    </row>
    <row r="21" spans="1:8" x14ac:dyDescent="0.25">
      <c r="A21" t="s">
        <v>23</v>
      </c>
      <c r="B21" t="s">
        <v>165</v>
      </c>
      <c r="C21">
        <v>3</v>
      </c>
      <c r="D21">
        <v>3</v>
      </c>
      <c r="E21">
        <v>3</v>
      </c>
      <c r="F21">
        <v>3</v>
      </c>
      <c r="G21">
        <v>1</v>
      </c>
      <c r="H21">
        <v>1</v>
      </c>
    </row>
    <row r="22" spans="1:8" x14ac:dyDescent="0.25">
      <c r="A22" t="s">
        <v>24</v>
      </c>
      <c r="B22" t="s">
        <v>165</v>
      </c>
      <c r="C22">
        <v>3</v>
      </c>
      <c r="D22">
        <v>3</v>
      </c>
      <c r="E22">
        <v>3</v>
      </c>
      <c r="F22">
        <v>3</v>
      </c>
      <c r="G22">
        <v>1</v>
      </c>
      <c r="H22">
        <v>1</v>
      </c>
    </row>
    <row r="23" spans="1:8" x14ac:dyDescent="0.25">
      <c r="A23" t="s">
        <v>25</v>
      </c>
      <c r="B23" t="s">
        <v>165</v>
      </c>
      <c r="C23">
        <v>3</v>
      </c>
      <c r="D23">
        <v>3</v>
      </c>
      <c r="E23">
        <v>3</v>
      </c>
      <c r="F23">
        <v>3</v>
      </c>
      <c r="G23">
        <v>1</v>
      </c>
      <c r="H23">
        <v>1</v>
      </c>
    </row>
    <row r="24" spans="1:8" x14ac:dyDescent="0.25">
      <c r="A24" t="s">
        <v>26</v>
      </c>
      <c r="B24" t="s">
        <v>165</v>
      </c>
      <c r="C24">
        <v>3</v>
      </c>
      <c r="D24">
        <v>3</v>
      </c>
      <c r="E24">
        <v>3</v>
      </c>
      <c r="F24">
        <v>3</v>
      </c>
      <c r="G24">
        <v>1</v>
      </c>
      <c r="H24">
        <v>1</v>
      </c>
    </row>
    <row r="25" spans="1:8" x14ac:dyDescent="0.25">
      <c r="A25" t="s">
        <v>27</v>
      </c>
      <c r="B25" t="s">
        <v>165</v>
      </c>
      <c r="C25">
        <v>3</v>
      </c>
      <c r="D25">
        <v>3</v>
      </c>
      <c r="E25">
        <v>3</v>
      </c>
      <c r="F25">
        <v>3</v>
      </c>
      <c r="G25">
        <v>1</v>
      </c>
      <c r="H25">
        <v>1</v>
      </c>
    </row>
    <row r="26" spans="1:8" x14ac:dyDescent="0.25">
      <c r="A26" t="s">
        <v>28</v>
      </c>
      <c r="B26" t="s">
        <v>165</v>
      </c>
      <c r="C26">
        <v>3</v>
      </c>
      <c r="D26">
        <v>3</v>
      </c>
      <c r="E26">
        <v>3</v>
      </c>
      <c r="F26">
        <v>3</v>
      </c>
      <c r="G26">
        <v>1</v>
      </c>
      <c r="H26">
        <v>1</v>
      </c>
    </row>
    <row r="27" spans="1:8" x14ac:dyDescent="0.25">
      <c r="A27" t="s">
        <v>29</v>
      </c>
      <c r="B27" t="s">
        <v>165</v>
      </c>
      <c r="C27">
        <v>3</v>
      </c>
      <c r="D27">
        <v>2</v>
      </c>
      <c r="E27">
        <v>3</v>
      </c>
      <c r="F27">
        <v>3</v>
      </c>
      <c r="G27">
        <v>0</v>
      </c>
      <c r="H27">
        <v>1</v>
      </c>
    </row>
    <row r="28" spans="1:8" x14ac:dyDescent="0.25">
      <c r="A28" t="s">
        <v>30</v>
      </c>
      <c r="B28" t="s">
        <v>165</v>
      </c>
      <c r="C28">
        <v>3</v>
      </c>
      <c r="D28">
        <v>2</v>
      </c>
      <c r="E28">
        <v>3</v>
      </c>
      <c r="F28">
        <v>3</v>
      </c>
      <c r="G28">
        <v>0</v>
      </c>
      <c r="H28">
        <v>1</v>
      </c>
    </row>
    <row r="29" spans="1:8" x14ac:dyDescent="0.25">
      <c r="A29" t="s">
        <v>31</v>
      </c>
      <c r="B29" t="s">
        <v>165</v>
      </c>
      <c r="C29">
        <v>3</v>
      </c>
      <c r="D29">
        <v>2</v>
      </c>
      <c r="E29">
        <v>3</v>
      </c>
      <c r="F29">
        <v>3</v>
      </c>
      <c r="G29">
        <v>0</v>
      </c>
      <c r="H29">
        <v>1</v>
      </c>
    </row>
    <row r="30" spans="1:8" x14ac:dyDescent="0.25">
      <c r="A30" t="s">
        <v>32</v>
      </c>
      <c r="B30" t="s">
        <v>165</v>
      </c>
      <c r="C30">
        <v>3</v>
      </c>
      <c r="D30">
        <v>2</v>
      </c>
      <c r="E30">
        <v>3</v>
      </c>
      <c r="F30">
        <v>3</v>
      </c>
      <c r="G30">
        <v>0</v>
      </c>
      <c r="H30">
        <v>1</v>
      </c>
    </row>
    <row r="31" spans="1:8" x14ac:dyDescent="0.25">
      <c r="A31" t="s">
        <v>33</v>
      </c>
      <c r="B31" t="s">
        <v>165</v>
      </c>
      <c r="C31">
        <v>3</v>
      </c>
      <c r="D31">
        <v>3</v>
      </c>
      <c r="E31">
        <v>3</v>
      </c>
      <c r="F31">
        <v>3</v>
      </c>
      <c r="G31">
        <v>1</v>
      </c>
      <c r="H31">
        <v>1</v>
      </c>
    </row>
    <row r="32" spans="1:8" x14ac:dyDescent="0.25">
      <c r="A32" t="s">
        <v>34</v>
      </c>
      <c r="B32" t="s">
        <v>165</v>
      </c>
      <c r="C32">
        <v>3</v>
      </c>
      <c r="D32">
        <v>2</v>
      </c>
      <c r="E32">
        <v>3</v>
      </c>
      <c r="F32">
        <v>3</v>
      </c>
      <c r="G32">
        <v>0</v>
      </c>
      <c r="H32">
        <v>1</v>
      </c>
    </row>
    <row r="33" spans="1:8" x14ac:dyDescent="0.25">
      <c r="A33" t="s">
        <v>35</v>
      </c>
      <c r="B33" t="s">
        <v>165</v>
      </c>
      <c r="C33">
        <v>3</v>
      </c>
      <c r="D33">
        <v>3</v>
      </c>
      <c r="E33">
        <v>3</v>
      </c>
      <c r="F33">
        <v>3</v>
      </c>
      <c r="G33">
        <v>1</v>
      </c>
      <c r="H33">
        <v>1</v>
      </c>
    </row>
    <row r="34" spans="1:8" x14ac:dyDescent="0.25">
      <c r="A34" t="s">
        <v>36</v>
      </c>
      <c r="B34" t="s">
        <v>165</v>
      </c>
      <c r="C34">
        <v>3</v>
      </c>
      <c r="D34">
        <v>2</v>
      </c>
      <c r="E34">
        <v>3</v>
      </c>
      <c r="F34">
        <v>3</v>
      </c>
      <c r="G34">
        <v>0</v>
      </c>
      <c r="H34">
        <v>1</v>
      </c>
    </row>
    <row r="35" spans="1:8" x14ac:dyDescent="0.25">
      <c r="A35" t="s">
        <v>37</v>
      </c>
      <c r="B35" t="s">
        <v>165</v>
      </c>
      <c r="C35">
        <v>3</v>
      </c>
      <c r="D35">
        <v>3</v>
      </c>
      <c r="E35">
        <v>3</v>
      </c>
      <c r="F35">
        <v>3</v>
      </c>
      <c r="G35">
        <v>1</v>
      </c>
      <c r="H35">
        <v>1</v>
      </c>
    </row>
    <row r="36" spans="1:8" x14ac:dyDescent="0.25">
      <c r="A36" t="s">
        <v>38</v>
      </c>
      <c r="B36" t="s">
        <v>165</v>
      </c>
      <c r="C36">
        <v>3</v>
      </c>
      <c r="D36">
        <v>3</v>
      </c>
      <c r="E36">
        <v>3</v>
      </c>
      <c r="F36">
        <v>3</v>
      </c>
      <c r="G36">
        <v>1</v>
      </c>
      <c r="H36">
        <v>1</v>
      </c>
    </row>
    <row r="37" spans="1:8" x14ac:dyDescent="0.25">
      <c r="A37" t="s">
        <v>39</v>
      </c>
      <c r="B37" t="s">
        <v>165</v>
      </c>
      <c r="C37">
        <v>3</v>
      </c>
      <c r="D37">
        <v>3</v>
      </c>
      <c r="E37">
        <v>3</v>
      </c>
      <c r="F37">
        <v>3</v>
      </c>
      <c r="G37">
        <v>1</v>
      </c>
      <c r="H37">
        <v>1</v>
      </c>
    </row>
    <row r="38" spans="1:8" x14ac:dyDescent="0.25">
      <c r="A38" t="s">
        <v>40</v>
      </c>
      <c r="B38" t="s">
        <v>165</v>
      </c>
      <c r="C38">
        <v>3</v>
      </c>
      <c r="D38">
        <v>2</v>
      </c>
      <c r="E38">
        <v>3</v>
      </c>
      <c r="F38">
        <v>3</v>
      </c>
      <c r="G38">
        <v>0</v>
      </c>
      <c r="H38">
        <v>1</v>
      </c>
    </row>
    <row r="39" spans="1:8" x14ac:dyDescent="0.25">
      <c r="A39" t="s">
        <v>41</v>
      </c>
      <c r="B39" t="s">
        <v>165</v>
      </c>
      <c r="C39">
        <v>4</v>
      </c>
      <c r="D39">
        <v>3</v>
      </c>
      <c r="E39">
        <v>4</v>
      </c>
      <c r="F39">
        <v>5</v>
      </c>
      <c r="G39">
        <v>0</v>
      </c>
      <c r="H39">
        <v>1</v>
      </c>
    </row>
    <row r="40" spans="1:8" x14ac:dyDescent="0.25">
      <c r="A40" t="s">
        <v>42</v>
      </c>
      <c r="B40" t="s">
        <v>165</v>
      </c>
      <c r="C40">
        <v>4</v>
      </c>
      <c r="D40">
        <v>5</v>
      </c>
      <c r="E40">
        <v>4</v>
      </c>
      <c r="F40">
        <v>5</v>
      </c>
      <c r="G40">
        <v>0</v>
      </c>
      <c r="H40">
        <v>1</v>
      </c>
    </row>
    <row r="41" spans="1:8" x14ac:dyDescent="0.25">
      <c r="A41" t="s">
        <v>43</v>
      </c>
      <c r="B41" t="s">
        <v>165</v>
      </c>
      <c r="C41">
        <v>4</v>
      </c>
      <c r="D41">
        <v>2</v>
      </c>
      <c r="E41">
        <v>4</v>
      </c>
      <c r="F41">
        <v>5</v>
      </c>
      <c r="G41">
        <v>0</v>
      </c>
      <c r="H41">
        <v>1</v>
      </c>
    </row>
    <row r="42" spans="1:8" x14ac:dyDescent="0.25">
      <c r="A42" t="s">
        <v>44</v>
      </c>
      <c r="B42" t="s">
        <v>165</v>
      </c>
      <c r="C42">
        <v>4</v>
      </c>
      <c r="D42">
        <v>4</v>
      </c>
      <c r="E42">
        <v>4</v>
      </c>
      <c r="F42">
        <v>4</v>
      </c>
      <c r="G42">
        <v>1</v>
      </c>
      <c r="H42">
        <v>1</v>
      </c>
    </row>
    <row r="43" spans="1:8" x14ac:dyDescent="0.25">
      <c r="A43" t="s">
        <v>45</v>
      </c>
      <c r="B43" t="s">
        <v>165</v>
      </c>
      <c r="C43">
        <v>4</v>
      </c>
      <c r="D43">
        <v>4</v>
      </c>
      <c r="E43">
        <v>4</v>
      </c>
      <c r="F43">
        <v>4</v>
      </c>
      <c r="G43">
        <v>1</v>
      </c>
      <c r="H43">
        <v>1</v>
      </c>
    </row>
    <row r="44" spans="1:8" x14ac:dyDescent="0.25">
      <c r="A44" t="s">
        <v>46</v>
      </c>
      <c r="B44" t="s">
        <v>165</v>
      </c>
      <c r="C44">
        <v>3</v>
      </c>
      <c r="D44">
        <v>3</v>
      </c>
      <c r="E44">
        <v>3</v>
      </c>
      <c r="F44">
        <v>3</v>
      </c>
      <c r="G44">
        <v>1</v>
      </c>
      <c r="H44">
        <v>1</v>
      </c>
    </row>
    <row r="45" spans="1:8" x14ac:dyDescent="0.25">
      <c r="A45" t="s">
        <v>47</v>
      </c>
      <c r="B45" t="s">
        <v>165</v>
      </c>
      <c r="C45">
        <v>3</v>
      </c>
      <c r="D45">
        <v>3</v>
      </c>
      <c r="E45">
        <v>3</v>
      </c>
      <c r="F45">
        <v>3</v>
      </c>
      <c r="G45">
        <v>1</v>
      </c>
      <c r="H45">
        <v>1</v>
      </c>
    </row>
    <row r="46" spans="1:8" x14ac:dyDescent="0.25">
      <c r="A46" t="s">
        <v>48</v>
      </c>
      <c r="B46" t="s">
        <v>165</v>
      </c>
      <c r="C46">
        <v>3</v>
      </c>
      <c r="D46">
        <v>3</v>
      </c>
      <c r="E46">
        <v>3</v>
      </c>
      <c r="F46">
        <v>3</v>
      </c>
      <c r="G46">
        <v>1</v>
      </c>
      <c r="H46">
        <v>1</v>
      </c>
    </row>
    <row r="47" spans="1:8" x14ac:dyDescent="0.25">
      <c r="A47" t="s">
        <v>49</v>
      </c>
      <c r="B47" t="s">
        <v>165</v>
      </c>
      <c r="C47">
        <v>3</v>
      </c>
      <c r="D47">
        <v>4</v>
      </c>
      <c r="E47">
        <v>3</v>
      </c>
      <c r="F47">
        <v>3</v>
      </c>
      <c r="G47">
        <v>0</v>
      </c>
      <c r="H47">
        <v>1</v>
      </c>
    </row>
    <row r="48" spans="1:8" x14ac:dyDescent="0.25">
      <c r="A48" t="s">
        <v>50</v>
      </c>
      <c r="B48" t="s">
        <v>165</v>
      </c>
      <c r="C48">
        <v>3</v>
      </c>
      <c r="D48">
        <v>5</v>
      </c>
      <c r="E48">
        <v>3</v>
      </c>
      <c r="F48">
        <v>4</v>
      </c>
      <c r="G48">
        <v>0</v>
      </c>
      <c r="H48">
        <v>1</v>
      </c>
    </row>
    <row r="49" spans="1:8" x14ac:dyDescent="0.25">
      <c r="A49" t="s">
        <v>51</v>
      </c>
      <c r="B49" t="s">
        <v>165</v>
      </c>
      <c r="C49">
        <v>3</v>
      </c>
      <c r="D49">
        <v>4</v>
      </c>
      <c r="E49">
        <v>3</v>
      </c>
      <c r="F49">
        <v>3</v>
      </c>
      <c r="G49">
        <v>0</v>
      </c>
      <c r="H49">
        <v>1</v>
      </c>
    </row>
    <row r="50" spans="1:8" x14ac:dyDescent="0.25">
      <c r="A50" t="s">
        <v>52</v>
      </c>
      <c r="B50" t="s">
        <v>165</v>
      </c>
      <c r="C50">
        <v>3</v>
      </c>
      <c r="D50">
        <v>3</v>
      </c>
      <c r="E50">
        <v>2</v>
      </c>
      <c r="F50">
        <v>2</v>
      </c>
      <c r="G50">
        <v>1</v>
      </c>
      <c r="H50">
        <v>0</v>
      </c>
    </row>
    <row r="51" spans="1:8" x14ac:dyDescent="0.25">
      <c r="A51" t="s">
        <v>53</v>
      </c>
      <c r="B51" t="s">
        <v>165</v>
      </c>
      <c r="C51">
        <v>3</v>
      </c>
      <c r="D51">
        <v>3</v>
      </c>
      <c r="E51">
        <v>3</v>
      </c>
      <c r="F51">
        <v>3</v>
      </c>
      <c r="G51">
        <v>1</v>
      </c>
      <c r="H51">
        <v>1</v>
      </c>
    </row>
    <row r="52" spans="1:8" x14ac:dyDescent="0.25">
      <c r="A52" t="s">
        <v>54</v>
      </c>
      <c r="B52" t="s">
        <v>165</v>
      </c>
      <c r="C52">
        <v>3</v>
      </c>
      <c r="D52">
        <v>2</v>
      </c>
      <c r="E52">
        <v>3</v>
      </c>
      <c r="F52">
        <v>3</v>
      </c>
      <c r="G52">
        <v>0</v>
      </c>
      <c r="H52">
        <v>1</v>
      </c>
    </row>
    <row r="53" spans="1:8" x14ac:dyDescent="0.25">
      <c r="A53" t="s">
        <v>55</v>
      </c>
      <c r="B53" t="s">
        <v>165</v>
      </c>
      <c r="C53">
        <v>3</v>
      </c>
      <c r="D53">
        <v>2</v>
      </c>
      <c r="E53">
        <v>3</v>
      </c>
      <c r="F53">
        <v>3</v>
      </c>
      <c r="G53">
        <v>0</v>
      </c>
      <c r="H53">
        <v>1</v>
      </c>
    </row>
    <row r="54" spans="1:8" x14ac:dyDescent="0.25">
      <c r="A54" t="s">
        <v>56</v>
      </c>
      <c r="B54" t="s">
        <v>165</v>
      </c>
      <c r="C54">
        <v>3</v>
      </c>
      <c r="D54">
        <v>3</v>
      </c>
      <c r="E54">
        <v>3</v>
      </c>
      <c r="F54">
        <v>3</v>
      </c>
      <c r="G54">
        <v>1</v>
      </c>
      <c r="H54">
        <v>1</v>
      </c>
    </row>
    <row r="55" spans="1:8" x14ac:dyDescent="0.25">
      <c r="A55" t="s">
        <v>57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1</v>
      </c>
      <c r="H55">
        <v>1</v>
      </c>
    </row>
    <row r="56" spans="1:8" x14ac:dyDescent="0.25">
      <c r="A56" t="s">
        <v>58</v>
      </c>
      <c r="B56" t="s">
        <v>165</v>
      </c>
      <c r="C56">
        <v>3</v>
      </c>
      <c r="D56">
        <v>3</v>
      </c>
      <c r="E56">
        <v>3</v>
      </c>
      <c r="F56">
        <v>3</v>
      </c>
      <c r="G56">
        <v>1</v>
      </c>
      <c r="H56">
        <v>1</v>
      </c>
    </row>
    <row r="57" spans="1:8" x14ac:dyDescent="0.25">
      <c r="A57" t="s">
        <v>59</v>
      </c>
      <c r="B57" t="s">
        <v>165</v>
      </c>
      <c r="C57">
        <v>3</v>
      </c>
      <c r="D57">
        <v>3</v>
      </c>
      <c r="E57">
        <v>3</v>
      </c>
      <c r="F57">
        <v>3</v>
      </c>
      <c r="G57">
        <v>1</v>
      </c>
      <c r="H57">
        <v>1</v>
      </c>
    </row>
    <row r="58" spans="1:8" x14ac:dyDescent="0.25">
      <c r="A58" t="s">
        <v>60</v>
      </c>
      <c r="B58" t="s">
        <v>165</v>
      </c>
      <c r="C58">
        <v>3</v>
      </c>
      <c r="D58">
        <v>3</v>
      </c>
      <c r="E58">
        <v>3</v>
      </c>
      <c r="F58">
        <v>3</v>
      </c>
      <c r="G58">
        <v>1</v>
      </c>
      <c r="H58">
        <v>1</v>
      </c>
    </row>
    <row r="59" spans="1:8" x14ac:dyDescent="0.25">
      <c r="A59" t="s">
        <v>61</v>
      </c>
      <c r="B59" t="s">
        <v>165</v>
      </c>
      <c r="C59">
        <v>3</v>
      </c>
      <c r="D59">
        <v>3</v>
      </c>
      <c r="E59">
        <v>3</v>
      </c>
      <c r="F59">
        <v>3</v>
      </c>
      <c r="G59">
        <v>1</v>
      </c>
      <c r="H59">
        <v>1</v>
      </c>
    </row>
    <row r="60" spans="1:8" x14ac:dyDescent="0.25">
      <c r="A60" t="s">
        <v>62</v>
      </c>
      <c r="B60" t="s">
        <v>165</v>
      </c>
      <c r="C60">
        <v>3</v>
      </c>
      <c r="D60">
        <v>3</v>
      </c>
      <c r="E60">
        <v>3</v>
      </c>
      <c r="F60">
        <v>3</v>
      </c>
      <c r="G60">
        <v>1</v>
      </c>
      <c r="H60">
        <v>1</v>
      </c>
    </row>
    <row r="61" spans="1:8" x14ac:dyDescent="0.25">
      <c r="A61" t="s">
        <v>63</v>
      </c>
      <c r="B61" t="s">
        <v>165</v>
      </c>
      <c r="C61">
        <v>3</v>
      </c>
      <c r="D61">
        <v>2</v>
      </c>
      <c r="E61">
        <v>3</v>
      </c>
      <c r="F61">
        <v>3</v>
      </c>
      <c r="G61">
        <v>0</v>
      </c>
      <c r="H61">
        <v>1</v>
      </c>
    </row>
    <row r="62" spans="1:8" x14ac:dyDescent="0.25">
      <c r="A62" t="s">
        <v>64</v>
      </c>
      <c r="B62" t="s">
        <v>165</v>
      </c>
      <c r="C62">
        <v>3</v>
      </c>
      <c r="D62">
        <v>2</v>
      </c>
      <c r="E62">
        <v>3</v>
      </c>
      <c r="F62">
        <v>3</v>
      </c>
      <c r="G62">
        <v>0</v>
      </c>
      <c r="H62">
        <v>1</v>
      </c>
    </row>
    <row r="63" spans="1:8" x14ac:dyDescent="0.25">
      <c r="A63" t="s">
        <v>65</v>
      </c>
      <c r="B63" t="s">
        <v>165</v>
      </c>
      <c r="C63">
        <v>3</v>
      </c>
      <c r="D63">
        <v>3</v>
      </c>
      <c r="E63">
        <v>3</v>
      </c>
      <c r="F63">
        <v>3</v>
      </c>
      <c r="G63">
        <v>1</v>
      </c>
      <c r="H63">
        <v>1</v>
      </c>
    </row>
    <row r="64" spans="1:8" x14ac:dyDescent="0.25">
      <c r="A64" t="s">
        <v>66</v>
      </c>
      <c r="B64" t="s">
        <v>165</v>
      </c>
      <c r="C64">
        <v>3</v>
      </c>
      <c r="D64">
        <v>2</v>
      </c>
      <c r="E64">
        <v>3</v>
      </c>
      <c r="F64">
        <v>3</v>
      </c>
      <c r="G64">
        <v>0</v>
      </c>
      <c r="H64">
        <v>1</v>
      </c>
    </row>
    <row r="65" spans="1:8" x14ac:dyDescent="0.25">
      <c r="A65" t="s">
        <v>67</v>
      </c>
      <c r="B65" t="s">
        <v>165</v>
      </c>
      <c r="C65">
        <v>3</v>
      </c>
      <c r="D65">
        <v>3</v>
      </c>
      <c r="E65">
        <v>3</v>
      </c>
      <c r="F65">
        <v>3</v>
      </c>
      <c r="G65">
        <v>1</v>
      </c>
      <c r="H65">
        <v>1</v>
      </c>
    </row>
    <row r="66" spans="1:8" x14ac:dyDescent="0.25">
      <c r="A66" t="s">
        <v>68</v>
      </c>
      <c r="B66" t="s">
        <v>165</v>
      </c>
      <c r="C66">
        <v>3</v>
      </c>
      <c r="D66">
        <v>2</v>
      </c>
      <c r="E66">
        <v>3</v>
      </c>
      <c r="F66">
        <v>3</v>
      </c>
      <c r="G66">
        <v>0</v>
      </c>
      <c r="H66">
        <v>1</v>
      </c>
    </row>
    <row r="67" spans="1:8" x14ac:dyDescent="0.25">
      <c r="A67" t="s">
        <v>69</v>
      </c>
      <c r="B67" t="s">
        <v>165</v>
      </c>
      <c r="C67">
        <v>3</v>
      </c>
      <c r="D67">
        <v>3</v>
      </c>
      <c r="E67">
        <v>3</v>
      </c>
      <c r="F67">
        <v>3</v>
      </c>
      <c r="G67">
        <v>1</v>
      </c>
      <c r="H67">
        <v>1</v>
      </c>
    </row>
    <row r="68" spans="1:8" x14ac:dyDescent="0.25">
      <c r="A68" t="s">
        <v>70</v>
      </c>
      <c r="B68" t="s">
        <v>165</v>
      </c>
      <c r="C68">
        <v>3</v>
      </c>
      <c r="D68">
        <v>3</v>
      </c>
      <c r="E68">
        <v>4</v>
      </c>
      <c r="F68">
        <v>4</v>
      </c>
      <c r="G68">
        <v>1</v>
      </c>
      <c r="H68">
        <v>0</v>
      </c>
    </row>
    <row r="69" spans="1:8" x14ac:dyDescent="0.25">
      <c r="A69" t="s">
        <v>71</v>
      </c>
      <c r="B69" t="s">
        <v>165</v>
      </c>
      <c r="C69">
        <v>3</v>
      </c>
      <c r="D69">
        <v>4</v>
      </c>
      <c r="E69">
        <v>3</v>
      </c>
      <c r="F69">
        <v>4</v>
      </c>
      <c r="G69">
        <v>0</v>
      </c>
      <c r="H69">
        <v>1</v>
      </c>
    </row>
    <row r="70" spans="1:8" x14ac:dyDescent="0.25">
      <c r="A70" t="s">
        <v>72</v>
      </c>
      <c r="B70" t="s">
        <v>165</v>
      </c>
      <c r="C70">
        <v>4</v>
      </c>
      <c r="D70">
        <v>3</v>
      </c>
      <c r="E70">
        <v>4</v>
      </c>
      <c r="F70">
        <v>4</v>
      </c>
      <c r="G70">
        <v>0</v>
      </c>
      <c r="H70">
        <v>1</v>
      </c>
    </row>
    <row r="71" spans="1:8" x14ac:dyDescent="0.25">
      <c r="A71" t="s">
        <v>73</v>
      </c>
      <c r="B71" t="s">
        <v>165</v>
      </c>
      <c r="C71">
        <v>4</v>
      </c>
      <c r="D71">
        <v>3</v>
      </c>
      <c r="E71">
        <v>4</v>
      </c>
      <c r="F71">
        <v>4</v>
      </c>
      <c r="G71">
        <v>0</v>
      </c>
      <c r="H71">
        <v>1</v>
      </c>
    </row>
    <row r="72" spans="1:8" x14ac:dyDescent="0.25">
      <c r="A72" t="s">
        <v>74</v>
      </c>
      <c r="B72" t="s">
        <v>165</v>
      </c>
      <c r="C72">
        <v>4</v>
      </c>
      <c r="D72">
        <v>3</v>
      </c>
      <c r="E72">
        <v>4</v>
      </c>
      <c r="F72">
        <v>4</v>
      </c>
      <c r="G72">
        <v>0</v>
      </c>
      <c r="H72">
        <v>1</v>
      </c>
    </row>
    <row r="73" spans="1:8" x14ac:dyDescent="0.25">
      <c r="A73" t="s">
        <v>75</v>
      </c>
      <c r="B73" t="s">
        <v>165</v>
      </c>
      <c r="C73">
        <v>3</v>
      </c>
      <c r="D73">
        <v>2</v>
      </c>
      <c r="E73">
        <v>3</v>
      </c>
      <c r="F73">
        <v>3</v>
      </c>
      <c r="G73">
        <v>0</v>
      </c>
      <c r="H73">
        <v>1</v>
      </c>
    </row>
    <row r="74" spans="1:8" x14ac:dyDescent="0.25">
      <c r="A74" t="s">
        <v>76</v>
      </c>
      <c r="B74" t="s">
        <v>165</v>
      </c>
      <c r="C74">
        <v>4</v>
      </c>
      <c r="D74">
        <v>3</v>
      </c>
      <c r="E74">
        <v>4</v>
      </c>
      <c r="F74">
        <v>4</v>
      </c>
      <c r="G74">
        <v>0</v>
      </c>
      <c r="H74">
        <v>1</v>
      </c>
    </row>
    <row r="75" spans="1:8" x14ac:dyDescent="0.25">
      <c r="A75" t="s">
        <v>77</v>
      </c>
      <c r="B75" t="s">
        <v>165</v>
      </c>
      <c r="C75">
        <v>4</v>
      </c>
      <c r="D75">
        <v>3</v>
      </c>
      <c r="E75">
        <v>4</v>
      </c>
      <c r="F75">
        <v>4</v>
      </c>
      <c r="G75">
        <v>0</v>
      </c>
      <c r="H75">
        <v>1</v>
      </c>
    </row>
    <row r="76" spans="1:8" x14ac:dyDescent="0.25">
      <c r="A76" t="s">
        <v>78</v>
      </c>
      <c r="B76" t="s">
        <v>164</v>
      </c>
      <c r="C76">
        <v>3</v>
      </c>
      <c r="D76">
        <v>3</v>
      </c>
      <c r="E76">
        <v>2</v>
      </c>
      <c r="F76">
        <v>3</v>
      </c>
      <c r="G76">
        <v>1</v>
      </c>
      <c r="H76">
        <v>0</v>
      </c>
    </row>
    <row r="77" spans="1:8" x14ac:dyDescent="0.25">
      <c r="A77" t="s">
        <v>79</v>
      </c>
      <c r="B77" t="s">
        <v>164</v>
      </c>
      <c r="C77">
        <v>3</v>
      </c>
      <c r="D77">
        <v>3</v>
      </c>
      <c r="E77">
        <v>3</v>
      </c>
      <c r="F77">
        <v>3</v>
      </c>
      <c r="G77">
        <v>1</v>
      </c>
      <c r="H7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37C5-7AF6-4E17-90FF-98547D98A8C5}">
  <dimension ref="A1:N9"/>
  <sheetViews>
    <sheetView workbookViewId="0"/>
  </sheetViews>
  <sheetFormatPr defaultColWidth="10.28515625" defaultRowHeight="15" x14ac:dyDescent="0.25"/>
  <cols>
    <col min="1" max="1" width="34.5703125" bestFit="1" customWidth="1"/>
    <col min="2" max="2" width="7.28515625" bestFit="1" customWidth="1"/>
    <col min="3" max="3" width="7" bestFit="1" customWidth="1"/>
    <col min="4" max="4" width="7.42578125" bestFit="1" customWidth="1"/>
    <col min="7" max="7" width="19.5703125" bestFit="1" customWidth="1"/>
    <col min="8" max="8" width="7.28515625" bestFit="1" customWidth="1"/>
    <col min="9" max="9" width="7" bestFit="1" customWidth="1"/>
    <col min="10" max="10" width="7.42578125" bestFit="1" customWidth="1"/>
    <col min="12" max="12" width="16" bestFit="1" customWidth="1"/>
  </cols>
  <sheetData>
    <row r="1" spans="1:14" x14ac:dyDescent="0.25">
      <c r="B1" t="s">
        <v>164</v>
      </c>
      <c r="C1" t="s">
        <v>165</v>
      </c>
      <c r="D1" t="s">
        <v>146</v>
      </c>
      <c r="G1" t="s">
        <v>140</v>
      </c>
      <c r="H1" t="s">
        <v>164</v>
      </c>
      <c r="I1" t="s">
        <v>165</v>
      </c>
      <c r="J1" t="s">
        <v>146</v>
      </c>
      <c r="M1" t="s">
        <v>87</v>
      </c>
      <c r="N1" t="s">
        <v>83</v>
      </c>
    </row>
    <row r="2" spans="1:14" x14ac:dyDescent="0.25">
      <c r="A2" t="s">
        <v>84</v>
      </c>
      <c r="B2">
        <f>COUNTIF(Sheet1!$B:$B,B1)</f>
        <v>15</v>
      </c>
      <c r="C2">
        <f>COUNTIF(Sheet1!$B:$B,C1)</f>
        <v>61</v>
      </c>
      <c r="D2">
        <f>B2+C2</f>
        <v>76</v>
      </c>
      <c r="G2" t="s">
        <v>144</v>
      </c>
      <c r="H2">
        <f>ROUND(AVERAGEIF(Sheet1!B:B,Sheet2!H1,Sheet1!I:I),4)*100</f>
        <v>31.1</v>
      </c>
      <c r="I2">
        <f>ROUND(AVERAGEIF(Sheet1!B:B,Sheet2!I1,Sheet1!I:I),4)*100</f>
        <v>12.33</v>
      </c>
      <c r="J2">
        <f>ROUND(AVERAGE(Sheet1!I:I),4)*100</f>
        <v>16.03</v>
      </c>
      <c r="L2" t="s">
        <v>156</v>
      </c>
    </row>
    <row r="3" spans="1:14" x14ac:dyDescent="0.25">
      <c r="A3" t="s">
        <v>85</v>
      </c>
      <c r="B3">
        <f>ROUND(SUMIF(Sheet1!$B:$B,Sheet2!B1,Sheet1!$C:$C),1)</f>
        <v>2577.4</v>
      </c>
      <c r="C3">
        <f>ROUND(SUMIF(Sheet1!$B:$B,Sheet2!C1,Sheet1!$C:$C),1)</f>
        <v>4590</v>
      </c>
      <c r="D3">
        <f>B3+C3</f>
        <v>7167.4</v>
      </c>
      <c r="G3" t="s">
        <v>145</v>
      </c>
      <c r="H3">
        <f>ROUND(AVERAGEIF(Sheet1!B:B,Sheet2!H1,Sheet1!G:G),4)*100</f>
        <v>37.43</v>
      </c>
      <c r="I3">
        <f>ROUND(AVERAGEIF(Sheet1!B:B,Sheet2!I1,Sheet1!G:G),4)*100</f>
        <v>15.2</v>
      </c>
      <c r="J3">
        <f>ROUND(AVERAGE(Sheet1!G:G),4)*100</f>
        <v>19.59</v>
      </c>
      <c r="L3" t="s">
        <v>157</v>
      </c>
    </row>
    <row r="4" spans="1:14" x14ac:dyDescent="0.25">
      <c r="A4" t="s">
        <v>86</v>
      </c>
      <c r="B4">
        <f>ROUND(AVERAGEIF(Sheet1!$B:$B,Sheet2!B1,Sheet1!$C:$C),1)</f>
        <v>171.8</v>
      </c>
      <c r="C4">
        <f>ROUND(AVERAGEIF(Sheet1!$B:$B,Sheet2!C1,Sheet1!$C:$C),1)</f>
        <v>75.2</v>
      </c>
      <c r="D4">
        <f>ROUND(D3/D2,1)</f>
        <v>94.3</v>
      </c>
      <c r="G4" t="s">
        <v>141</v>
      </c>
      <c r="H4">
        <f>ROUND(AVERAGEIF(Sheet1!B:B,Sheet2!H1,Sheet1!F:F),4)*100</f>
        <v>11.940000000000001</v>
      </c>
      <c r="I4">
        <f>ROUND(AVERAGEIF(Sheet1!B:B,Sheet2!I1,Sheet1!F:F),4)*100</f>
        <v>14.099999999999998</v>
      </c>
      <c r="J4">
        <f>ROUND(AVERAGE(Sheet1!F:F),4)*100</f>
        <v>13.669999999999998</v>
      </c>
      <c r="L4" t="s">
        <v>158</v>
      </c>
    </row>
    <row r="5" spans="1:14" x14ac:dyDescent="0.25">
      <c r="A5" t="s">
        <v>80</v>
      </c>
      <c r="B5">
        <f>ROUND(AVERAGEIF(Sheet1!$B:$B,Sheet2!B1,Sheet1!$D:$D),1)</f>
        <v>599.5</v>
      </c>
      <c r="C5">
        <f>ROUND(AVERAGEIF(Sheet1!$B:$B,Sheet2!C1,Sheet1!$D:$D),1)</f>
        <v>212.2</v>
      </c>
      <c r="D5">
        <f>ROUND(SUM(Sheet1!D:D)/D2,1)</f>
        <v>288.60000000000002</v>
      </c>
      <c r="G5" t="s">
        <v>142</v>
      </c>
      <c r="H5">
        <f>ROUND(AVERAGEIF(Sheet1!B:B,Sheet2!H1,Sheet1!H:H),4)*100</f>
        <v>12</v>
      </c>
      <c r="I5">
        <f>ROUND(AVERAGEIF(Sheet1!B:B,Sheet2!I1,Sheet1!H:H),4)*100</f>
        <v>7.7299999999999995</v>
      </c>
      <c r="J5">
        <f>ROUND(AVERAGE(Sheet1!H:H),4)*100</f>
        <v>8.58</v>
      </c>
    </row>
    <row r="6" spans="1:14" x14ac:dyDescent="0.25">
      <c r="A6" t="s">
        <v>81</v>
      </c>
      <c r="B6">
        <f>ROUND(AVERAGEIF(Sheet4!$B:$B,Sheet2!B1,Sheet4!$C:$C),2)</f>
        <v>4</v>
      </c>
      <c r="C6">
        <f>ROUND(AVERAGEIF(Sheet4!$B:$B,Sheet2!C1,Sheet4!$C:$C),2)</f>
        <v>3.1</v>
      </c>
      <c r="D6">
        <f>ROUND(SUM(Sheet4!$C:$C)/D2,2)</f>
        <v>3.28</v>
      </c>
      <c r="G6" t="s">
        <v>147</v>
      </c>
      <c r="H6">
        <f>ROUND(AVERAGEIF(Sheet1!B:B,Sheet2!H1,Sheet1!J:J),4)*100</f>
        <v>6.3299999999999992</v>
      </c>
      <c r="I6">
        <f>ROUND(AVERAGEIF(Sheet1!B:B,Sheet2!I1,Sheet1!J:J),4)*100</f>
        <v>2.87</v>
      </c>
      <c r="J6">
        <f>ROUND(AVERAGE(Sheet1!J:J),4)*100</f>
        <v>3.56</v>
      </c>
    </row>
    <row r="7" spans="1:14" x14ac:dyDescent="0.25">
      <c r="A7" t="s">
        <v>89</v>
      </c>
      <c r="B7">
        <f>ROUND(AVERAGEIF(Sheet1!$B:$B,Sheet2!B1,Sheet1!$E:$E),1)</f>
        <v>192.1</v>
      </c>
      <c r="C7">
        <f>ROUND(AVERAGEIF(Sheet1!$B:$B,Sheet2!C1,Sheet1!$E:$E),1)</f>
        <v>25.4</v>
      </c>
      <c r="D7">
        <f>ROUND(SUM(Sheet1!E:E)/D2,1)</f>
        <v>58.3</v>
      </c>
      <c r="G7" t="s">
        <v>152</v>
      </c>
      <c r="H7">
        <f>ROUND(AVERAGEIF(Sheet4!$B:$B,Sheet2!H$1,Sheet4!$D:$D),2)</f>
        <v>3.73</v>
      </c>
      <c r="I7">
        <f>ROUND(AVERAGEIF(Sheet4!$B:$B,Sheet2!I$1,Sheet4!$D:$D),2)</f>
        <v>2.89</v>
      </c>
      <c r="J7">
        <f>ROUND(AVERAGE(Sheet4!D:D),2)</f>
        <v>3.05</v>
      </c>
    </row>
    <row r="8" spans="1:14" x14ac:dyDescent="0.25">
      <c r="A8" t="s">
        <v>163</v>
      </c>
      <c r="B8">
        <f>ROUND(AVERAGEIF(Sheet1!$B:$B,Sheet2!B1,Sheet1!$N:$N),4)</f>
        <v>0.15390000000000001</v>
      </c>
      <c r="C8">
        <f>ROUND(AVERAGEIF(Sheet1!$B:$B,Sheet2!C1,Sheet1!$N:$N),4)</f>
        <v>0.14199999999999999</v>
      </c>
      <c r="D8">
        <f>ROUND(SUM(Sheet1!N:N)/D2,4)</f>
        <v>0.14430000000000001</v>
      </c>
      <c r="G8" t="s">
        <v>153</v>
      </c>
      <c r="H8">
        <f>ROUND(AVERAGEIF(Sheet4!$B:$B,Sheet2!H$1,Sheet4!$E:$E),2)</f>
        <v>3.8</v>
      </c>
      <c r="I8">
        <f>ROUND(AVERAGEIF(Sheet4!$B:$B,Sheet2!I$1,Sheet4!$E:$E),2)</f>
        <v>3.1</v>
      </c>
      <c r="J8">
        <f>ROUND(AVERAGE(Sheet4!E:E),2)</f>
        <v>3.24</v>
      </c>
    </row>
    <row r="9" spans="1:14" x14ac:dyDescent="0.25">
      <c r="G9" t="s">
        <v>154</v>
      </c>
      <c r="H9">
        <f>ROUND(AVERAGEIF(Sheet4!$B:$B,Sheet2!H$1,Sheet4!$F:$F),2)</f>
        <v>4.2699999999999996</v>
      </c>
      <c r="I9">
        <f>ROUND(AVERAGEIF(Sheet4!$B:$B,Sheet2!I$1,Sheet4!$F:$F),2)</f>
        <v>3.2</v>
      </c>
      <c r="J9">
        <f>ROUND(AVERAGE(Sheet4!F:F),2)</f>
        <v>3.41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DBD7-E981-4FE8-A694-5500846A9C96}">
  <dimension ref="A1:F250"/>
  <sheetViews>
    <sheetView workbookViewId="0"/>
  </sheetViews>
  <sheetFormatPr defaultRowHeight="15" x14ac:dyDescent="0.25"/>
  <cols>
    <col min="1" max="1" width="37.140625" bestFit="1" customWidth="1"/>
    <col min="2" max="3" width="19.140625" bestFit="1" customWidth="1"/>
    <col min="4" max="4" width="16.28515625" bestFit="1" customWidth="1"/>
    <col min="5" max="5" width="18.28515625" bestFit="1" customWidth="1"/>
    <col min="6" max="6" width="28.42578125" bestFit="1" customWidth="1"/>
  </cols>
  <sheetData>
    <row r="1" spans="1:6" x14ac:dyDescent="0.25">
      <c r="A1" s="1" t="s">
        <v>90</v>
      </c>
      <c r="B1" s="1" t="s">
        <v>91</v>
      </c>
      <c r="C1" s="2" t="s">
        <v>92</v>
      </c>
      <c r="D1" s="2" t="s">
        <v>93</v>
      </c>
      <c r="E1" s="2" t="s">
        <v>94</v>
      </c>
      <c r="F1" s="2" t="s">
        <v>95</v>
      </c>
    </row>
    <row r="2" spans="1:6" x14ac:dyDescent="0.25">
      <c r="A2" t="s">
        <v>4</v>
      </c>
      <c r="B2" t="s">
        <v>96</v>
      </c>
      <c r="C2">
        <v>150</v>
      </c>
      <c r="D2">
        <v>595</v>
      </c>
      <c r="E2">
        <v>5</v>
      </c>
      <c r="F2" s="3">
        <v>0.25210084033613445</v>
      </c>
    </row>
    <row r="3" spans="1:6" x14ac:dyDescent="0.25">
      <c r="A3" t="s">
        <v>4</v>
      </c>
      <c r="B3" t="s">
        <v>97</v>
      </c>
      <c r="C3">
        <v>229</v>
      </c>
      <c r="D3">
        <v>595</v>
      </c>
      <c r="E3">
        <v>5</v>
      </c>
      <c r="F3" s="3">
        <v>0.38487394957983195</v>
      </c>
    </row>
    <row r="4" spans="1:6" x14ac:dyDescent="0.25">
      <c r="A4" t="s">
        <v>4</v>
      </c>
      <c r="B4" t="s">
        <v>98</v>
      </c>
      <c r="C4">
        <v>163</v>
      </c>
      <c r="D4">
        <v>595</v>
      </c>
      <c r="E4">
        <v>5</v>
      </c>
      <c r="F4" s="3">
        <v>0.2739495798319328</v>
      </c>
    </row>
    <row r="5" spans="1:6" x14ac:dyDescent="0.25">
      <c r="A5" t="s">
        <v>4</v>
      </c>
      <c r="B5" t="s">
        <v>99</v>
      </c>
      <c r="C5">
        <v>33</v>
      </c>
      <c r="D5">
        <v>595</v>
      </c>
      <c r="E5">
        <v>5</v>
      </c>
      <c r="F5" s="3">
        <v>5.5462184873949577E-2</v>
      </c>
    </row>
    <row r="6" spans="1:6" x14ac:dyDescent="0.25">
      <c r="A6" t="s">
        <v>4</v>
      </c>
      <c r="B6" t="s">
        <v>100</v>
      </c>
      <c r="C6">
        <v>20</v>
      </c>
      <c r="D6">
        <v>595</v>
      </c>
      <c r="E6">
        <v>5</v>
      </c>
      <c r="F6" s="3">
        <v>3.3613445378151259E-2</v>
      </c>
    </row>
    <row r="7" spans="1:6" x14ac:dyDescent="0.25">
      <c r="A7" t="s">
        <v>5</v>
      </c>
      <c r="B7" t="s">
        <v>101</v>
      </c>
      <c r="C7">
        <v>93</v>
      </c>
      <c r="D7">
        <v>158</v>
      </c>
      <c r="E7">
        <v>2</v>
      </c>
      <c r="F7" s="3">
        <v>0.58860759493670889</v>
      </c>
    </row>
    <row r="8" spans="1:6" x14ac:dyDescent="0.25">
      <c r="A8" t="s">
        <v>5</v>
      </c>
      <c r="B8" t="s">
        <v>102</v>
      </c>
      <c r="C8">
        <v>65</v>
      </c>
      <c r="D8">
        <v>158</v>
      </c>
      <c r="E8">
        <v>2</v>
      </c>
      <c r="F8" s="3">
        <v>0.41139240506329117</v>
      </c>
    </row>
    <row r="9" spans="1:6" x14ac:dyDescent="0.25">
      <c r="A9" t="s">
        <v>6</v>
      </c>
      <c r="B9" t="s">
        <v>103</v>
      </c>
      <c r="C9">
        <v>47</v>
      </c>
      <c r="D9">
        <v>220</v>
      </c>
      <c r="E9">
        <v>4</v>
      </c>
      <c r="F9" s="3">
        <v>0.21363636363636362</v>
      </c>
    </row>
    <row r="10" spans="1:6" x14ac:dyDescent="0.25">
      <c r="A10" t="s">
        <v>6</v>
      </c>
      <c r="B10" t="s">
        <v>104</v>
      </c>
      <c r="C10">
        <v>36</v>
      </c>
      <c r="D10">
        <v>220</v>
      </c>
      <c r="E10">
        <v>4</v>
      </c>
      <c r="F10" s="3">
        <v>0.16363636363636364</v>
      </c>
    </row>
    <row r="11" spans="1:6" x14ac:dyDescent="0.25">
      <c r="A11" t="s">
        <v>6</v>
      </c>
      <c r="B11" t="s">
        <v>105</v>
      </c>
      <c r="C11">
        <v>48</v>
      </c>
      <c r="D11">
        <v>220</v>
      </c>
      <c r="E11">
        <v>4</v>
      </c>
      <c r="F11" s="3">
        <v>0.21818181818181817</v>
      </c>
    </row>
    <row r="12" spans="1:6" x14ac:dyDescent="0.25">
      <c r="A12" t="s">
        <v>6</v>
      </c>
      <c r="B12" t="s">
        <v>106</v>
      </c>
      <c r="C12">
        <v>89</v>
      </c>
      <c r="D12">
        <v>220</v>
      </c>
      <c r="E12">
        <v>4</v>
      </c>
      <c r="F12" s="3">
        <v>0.40454545454545454</v>
      </c>
    </row>
    <row r="13" spans="1:6" x14ac:dyDescent="0.25">
      <c r="A13" t="s">
        <v>7</v>
      </c>
      <c r="B13" t="s">
        <v>107</v>
      </c>
      <c r="C13">
        <v>252</v>
      </c>
      <c r="D13">
        <v>608</v>
      </c>
      <c r="E13">
        <v>4</v>
      </c>
      <c r="F13" s="3">
        <v>0.41447368421052633</v>
      </c>
    </row>
    <row r="14" spans="1:6" x14ac:dyDescent="0.25">
      <c r="A14" t="s">
        <v>7</v>
      </c>
      <c r="B14" t="s">
        <v>108</v>
      </c>
      <c r="C14">
        <v>154</v>
      </c>
      <c r="D14">
        <v>608</v>
      </c>
      <c r="E14">
        <v>4</v>
      </c>
      <c r="F14" s="3">
        <v>0.25328947368421051</v>
      </c>
    </row>
    <row r="15" spans="1:6" x14ac:dyDescent="0.25">
      <c r="A15" t="s">
        <v>7</v>
      </c>
      <c r="B15" t="s">
        <v>109</v>
      </c>
      <c r="C15">
        <v>47</v>
      </c>
      <c r="D15">
        <v>608</v>
      </c>
      <c r="E15">
        <v>4</v>
      </c>
      <c r="F15" s="3">
        <v>7.7302631578947373E-2</v>
      </c>
    </row>
    <row r="16" spans="1:6" x14ac:dyDescent="0.25">
      <c r="A16" t="s">
        <v>7</v>
      </c>
      <c r="B16" t="s">
        <v>110</v>
      </c>
      <c r="C16">
        <v>155</v>
      </c>
      <c r="D16">
        <v>608</v>
      </c>
      <c r="E16">
        <v>4</v>
      </c>
      <c r="F16" s="3">
        <v>0.25493421052631576</v>
      </c>
    </row>
    <row r="17" spans="1:6" x14ac:dyDescent="0.25">
      <c r="A17" t="s">
        <v>8</v>
      </c>
      <c r="B17" t="s">
        <v>107</v>
      </c>
      <c r="C17">
        <v>222</v>
      </c>
      <c r="D17">
        <v>750</v>
      </c>
      <c r="E17">
        <v>4</v>
      </c>
      <c r="F17" s="3">
        <v>0.29599999999999999</v>
      </c>
    </row>
    <row r="18" spans="1:6" x14ac:dyDescent="0.25">
      <c r="A18" t="s">
        <v>8</v>
      </c>
      <c r="B18" t="s">
        <v>108</v>
      </c>
      <c r="C18">
        <v>246</v>
      </c>
      <c r="D18">
        <v>750</v>
      </c>
      <c r="E18">
        <v>4</v>
      </c>
      <c r="F18" s="3">
        <v>0.32800000000000001</v>
      </c>
    </row>
    <row r="19" spans="1:6" x14ac:dyDescent="0.25">
      <c r="A19" t="s">
        <v>8</v>
      </c>
      <c r="B19" t="s">
        <v>109</v>
      </c>
      <c r="C19">
        <v>117</v>
      </c>
      <c r="D19">
        <v>750</v>
      </c>
      <c r="E19">
        <v>4</v>
      </c>
      <c r="F19" s="3">
        <v>0.156</v>
      </c>
    </row>
    <row r="20" spans="1:6" x14ac:dyDescent="0.25">
      <c r="A20" t="s">
        <v>8</v>
      </c>
      <c r="B20" t="s">
        <v>110</v>
      </c>
      <c r="C20">
        <v>165</v>
      </c>
      <c r="D20">
        <v>750</v>
      </c>
      <c r="E20">
        <v>4</v>
      </c>
      <c r="F20" s="3">
        <v>0.22</v>
      </c>
    </row>
    <row r="21" spans="1:6" x14ac:dyDescent="0.25">
      <c r="A21" t="s">
        <v>9</v>
      </c>
      <c r="B21" t="s">
        <v>108</v>
      </c>
      <c r="C21">
        <v>273</v>
      </c>
      <c r="D21">
        <v>872</v>
      </c>
      <c r="E21">
        <v>3</v>
      </c>
      <c r="F21" s="3">
        <v>0.31307339449541283</v>
      </c>
    </row>
    <row r="22" spans="1:6" x14ac:dyDescent="0.25">
      <c r="A22" t="s">
        <v>9</v>
      </c>
      <c r="B22" t="s">
        <v>111</v>
      </c>
      <c r="C22">
        <v>346</v>
      </c>
      <c r="D22">
        <v>872</v>
      </c>
      <c r="E22">
        <v>3</v>
      </c>
      <c r="F22" s="3">
        <v>0.39678899082568808</v>
      </c>
    </row>
    <row r="23" spans="1:6" x14ac:dyDescent="0.25">
      <c r="A23" t="s">
        <v>9</v>
      </c>
      <c r="B23" t="s">
        <v>112</v>
      </c>
      <c r="C23">
        <v>253</v>
      </c>
      <c r="D23">
        <v>872</v>
      </c>
      <c r="E23">
        <v>3</v>
      </c>
      <c r="F23" s="3">
        <v>0.29013761467889909</v>
      </c>
    </row>
    <row r="24" spans="1:6" x14ac:dyDescent="0.25">
      <c r="A24" t="s">
        <v>10</v>
      </c>
      <c r="B24" t="s">
        <v>108</v>
      </c>
      <c r="C24">
        <v>297</v>
      </c>
      <c r="D24">
        <v>513</v>
      </c>
      <c r="E24">
        <v>4</v>
      </c>
      <c r="F24" s="3">
        <v>0.57894736842105265</v>
      </c>
    </row>
    <row r="25" spans="1:6" x14ac:dyDescent="0.25">
      <c r="A25" t="s">
        <v>10</v>
      </c>
      <c r="B25" t="s">
        <v>111</v>
      </c>
      <c r="C25">
        <v>6</v>
      </c>
      <c r="D25">
        <v>513</v>
      </c>
      <c r="E25">
        <v>4</v>
      </c>
      <c r="F25" s="3">
        <v>1.1695906432748537E-2</v>
      </c>
    </row>
    <row r="26" spans="1:6" x14ac:dyDescent="0.25">
      <c r="A26" t="s">
        <v>10</v>
      </c>
      <c r="B26" t="s">
        <v>113</v>
      </c>
      <c r="C26">
        <v>118</v>
      </c>
      <c r="D26">
        <v>513</v>
      </c>
      <c r="E26">
        <v>4</v>
      </c>
      <c r="F26" s="3">
        <v>0.2300194931773879</v>
      </c>
    </row>
    <row r="27" spans="1:6" x14ac:dyDescent="0.25">
      <c r="A27" t="s">
        <v>10</v>
      </c>
      <c r="B27" t="s">
        <v>112</v>
      </c>
      <c r="C27">
        <v>92</v>
      </c>
      <c r="D27">
        <v>513</v>
      </c>
      <c r="E27">
        <v>4</v>
      </c>
      <c r="F27" s="3">
        <v>0.17933723196881091</v>
      </c>
    </row>
    <row r="28" spans="1:6" x14ac:dyDescent="0.25">
      <c r="A28" t="s">
        <v>11</v>
      </c>
      <c r="B28" t="s">
        <v>108</v>
      </c>
      <c r="C28">
        <v>203</v>
      </c>
      <c r="D28">
        <v>746</v>
      </c>
      <c r="E28">
        <v>4</v>
      </c>
      <c r="F28" s="3">
        <v>0.27211796246648795</v>
      </c>
    </row>
    <row r="29" spans="1:6" x14ac:dyDescent="0.25">
      <c r="A29" t="s">
        <v>11</v>
      </c>
      <c r="B29" t="s">
        <v>112</v>
      </c>
      <c r="C29">
        <v>264</v>
      </c>
      <c r="D29">
        <v>746</v>
      </c>
      <c r="E29">
        <v>4</v>
      </c>
      <c r="F29" s="3">
        <v>0.35388739946380698</v>
      </c>
    </row>
    <row r="30" spans="1:6" x14ac:dyDescent="0.25">
      <c r="A30" t="s">
        <v>11</v>
      </c>
      <c r="B30" t="s">
        <v>111</v>
      </c>
      <c r="C30">
        <v>101</v>
      </c>
      <c r="D30">
        <v>746</v>
      </c>
      <c r="E30">
        <v>4</v>
      </c>
      <c r="F30" s="3">
        <v>0.1353887399463807</v>
      </c>
    </row>
    <row r="31" spans="1:6" x14ac:dyDescent="0.25">
      <c r="A31" t="s">
        <v>11</v>
      </c>
      <c r="B31" t="s">
        <v>113</v>
      </c>
      <c r="C31">
        <v>178</v>
      </c>
      <c r="D31">
        <v>746</v>
      </c>
      <c r="E31">
        <v>4</v>
      </c>
      <c r="F31" s="3">
        <v>0.23860589812332439</v>
      </c>
    </row>
    <row r="32" spans="1:6" x14ac:dyDescent="0.25">
      <c r="A32" t="s">
        <v>12</v>
      </c>
      <c r="B32" t="s">
        <v>114</v>
      </c>
      <c r="C32">
        <v>237</v>
      </c>
      <c r="D32">
        <v>911</v>
      </c>
      <c r="E32">
        <v>5</v>
      </c>
      <c r="F32" s="3">
        <v>0.26015367727771682</v>
      </c>
    </row>
    <row r="33" spans="1:6" x14ac:dyDescent="0.25">
      <c r="A33" t="s">
        <v>12</v>
      </c>
      <c r="B33" t="s">
        <v>115</v>
      </c>
      <c r="C33">
        <v>228</v>
      </c>
      <c r="D33">
        <v>911</v>
      </c>
      <c r="E33">
        <v>5</v>
      </c>
      <c r="F33" s="3">
        <v>0.25027442371020858</v>
      </c>
    </row>
    <row r="34" spans="1:6" x14ac:dyDescent="0.25">
      <c r="A34" t="s">
        <v>12</v>
      </c>
      <c r="B34" t="s">
        <v>116</v>
      </c>
      <c r="C34">
        <v>147</v>
      </c>
      <c r="D34">
        <v>911</v>
      </c>
      <c r="E34">
        <v>5</v>
      </c>
      <c r="F34" s="3">
        <v>0.16136114160263446</v>
      </c>
    </row>
    <row r="35" spans="1:6" x14ac:dyDescent="0.25">
      <c r="A35" t="s">
        <v>12</v>
      </c>
      <c r="B35" t="s">
        <v>117</v>
      </c>
      <c r="C35">
        <v>106</v>
      </c>
      <c r="D35">
        <v>911</v>
      </c>
      <c r="E35">
        <v>5</v>
      </c>
      <c r="F35" s="3">
        <v>0.1163556531284303</v>
      </c>
    </row>
    <row r="36" spans="1:6" x14ac:dyDescent="0.25">
      <c r="A36" t="s">
        <v>12</v>
      </c>
      <c r="B36" t="s">
        <v>118</v>
      </c>
      <c r="C36">
        <v>193</v>
      </c>
      <c r="D36">
        <v>911</v>
      </c>
      <c r="E36">
        <v>5</v>
      </c>
      <c r="F36" s="3">
        <v>0.21185510428100987</v>
      </c>
    </row>
    <row r="37" spans="1:6" x14ac:dyDescent="0.25">
      <c r="A37" t="s">
        <v>13</v>
      </c>
      <c r="B37" t="s">
        <v>114</v>
      </c>
      <c r="C37">
        <v>206</v>
      </c>
      <c r="D37">
        <v>1010</v>
      </c>
      <c r="E37">
        <v>5</v>
      </c>
      <c r="F37" s="3">
        <v>0.20396039603960395</v>
      </c>
    </row>
    <row r="38" spans="1:6" x14ac:dyDescent="0.25">
      <c r="A38" t="s">
        <v>13</v>
      </c>
      <c r="B38" t="s">
        <v>119</v>
      </c>
      <c r="C38">
        <v>311</v>
      </c>
      <c r="D38">
        <v>1010</v>
      </c>
      <c r="E38">
        <v>5</v>
      </c>
      <c r="F38" s="3">
        <v>0.30792079207920792</v>
      </c>
    </row>
    <row r="39" spans="1:6" x14ac:dyDescent="0.25">
      <c r="A39" t="s">
        <v>13</v>
      </c>
      <c r="B39" t="s">
        <v>117</v>
      </c>
      <c r="C39">
        <v>53</v>
      </c>
      <c r="D39">
        <v>1010</v>
      </c>
      <c r="E39">
        <v>5</v>
      </c>
      <c r="F39" s="3">
        <v>5.2475247524752473E-2</v>
      </c>
    </row>
    <row r="40" spans="1:6" x14ac:dyDescent="0.25">
      <c r="A40" t="s">
        <v>13</v>
      </c>
      <c r="B40" t="s">
        <v>115</v>
      </c>
      <c r="C40">
        <v>164</v>
      </c>
      <c r="D40">
        <v>1010</v>
      </c>
      <c r="E40">
        <v>5</v>
      </c>
      <c r="F40" s="3">
        <v>0.16237623762376238</v>
      </c>
    </row>
    <row r="41" spans="1:6" x14ac:dyDescent="0.25">
      <c r="A41" t="s">
        <v>13</v>
      </c>
      <c r="B41" t="s">
        <v>116</v>
      </c>
      <c r="C41">
        <v>276</v>
      </c>
      <c r="D41">
        <v>1010</v>
      </c>
      <c r="E41">
        <v>5</v>
      </c>
      <c r="F41" s="3">
        <v>0.27326732673267329</v>
      </c>
    </row>
    <row r="42" spans="1:6" x14ac:dyDescent="0.25">
      <c r="A42" t="s">
        <v>14</v>
      </c>
      <c r="B42" t="s">
        <v>116</v>
      </c>
      <c r="C42">
        <v>4</v>
      </c>
      <c r="D42">
        <v>853</v>
      </c>
      <c r="E42">
        <v>6</v>
      </c>
      <c r="F42" s="3">
        <v>4.6893317702227429E-3</v>
      </c>
    </row>
    <row r="43" spans="1:6" x14ac:dyDescent="0.25">
      <c r="A43" t="s">
        <v>14</v>
      </c>
      <c r="B43" t="s">
        <v>114</v>
      </c>
      <c r="C43">
        <v>220</v>
      </c>
      <c r="D43">
        <v>853</v>
      </c>
      <c r="E43">
        <v>6</v>
      </c>
      <c r="F43" s="3">
        <v>0.25791324736225085</v>
      </c>
    </row>
    <row r="44" spans="1:6" x14ac:dyDescent="0.25">
      <c r="A44" t="s">
        <v>14</v>
      </c>
      <c r="B44" t="s">
        <v>117</v>
      </c>
      <c r="C44">
        <v>194</v>
      </c>
      <c r="D44">
        <v>853</v>
      </c>
      <c r="E44">
        <v>6</v>
      </c>
      <c r="F44" s="3">
        <v>0.22743259085580306</v>
      </c>
    </row>
    <row r="45" spans="1:6" x14ac:dyDescent="0.25">
      <c r="A45" t="s">
        <v>14</v>
      </c>
      <c r="B45" t="s">
        <v>118</v>
      </c>
      <c r="C45">
        <v>155</v>
      </c>
      <c r="D45">
        <v>853</v>
      </c>
      <c r="E45">
        <v>6</v>
      </c>
      <c r="F45" s="3">
        <v>0.1817116060961313</v>
      </c>
    </row>
    <row r="46" spans="1:6" x14ac:dyDescent="0.25">
      <c r="A46" t="s">
        <v>14</v>
      </c>
      <c r="B46" t="s">
        <v>119</v>
      </c>
      <c r="C46">
        <v>254</v>
      </c>
      <c r="D46">
        <v>853</v>
      </c>
      <c r="E46">
        <v>6</v>
      </c>
      <c r="F46" s="3">
        <v>0.29777256740914421</v>
      </c>
    </row>
    <row r="47" spans="1:6" x14ac:dyDescent="0.25">
      <c r="A47" t="s">
        <v>14</v>
      </c>
      <c r="B47" t="s">
        <v>115</v>
      </c>
      <c r="C47">
        <v>26</v>
      </c>
      <c r="D47">
        <v>853</v>
      </c>
      <c r="E47">
        <v>6</v>
      </c>
      <c r="F47" s="3">
        <v>3.048065650644783E-2</v>
      </c>
    </row>
    <row r="48" spans="1:6" x14ac:dyDescent="0.25">
      <c r="A48" t="s">
        <v>15</v>
      </c>
      <c r="B48" t="s">
        <v>115</v>
      </c>
      <c r="C48">
        <v>201</v>
      </c>
      <c r="D48">
        <v>527</v>
      </c>
      <c r="E48">
        <v>4</v>
      </c>
      <c r="F48" s="3">
        <v>0.38140417457305503</v>
      </c>
    </row>
    <row r="49" spans="1:6" x14ac:dyDescent="0.25">
      <c r="A49" t="s">
        <v>15</v>
      </c>
      <c r="B49" t="s">
        <v>114</v>
      </c>
      <c r="C49">
        <v>78</v>
      </c>
      <c r="D49">
        <v>527</v>
      </c>
      <c r="E49">
        <v>4</v>
      </c>
      <c r="F49" s="3">
        <v>0.14800759013282733</v>
      </c>
    </row>
    <row r="50" spans="1:6" x14ac:dyDescent="0.25">
      <c r="A50" t="s">
        <v>15</v>
      </c>
      <c r="B50" t="s">
        <v>116</v>
      </c>
      <c r="C50">
        <v>191</v>
      </c>
      <c r="D50">
        <v>527</v>
      </c>
      <c r="E50">
        <v>4</v>
      </c>
      <c r="F50" s="3">
        <v>0.36242884250474383</v>
      </c>
    </row>
    <row r="51" spans="1:6" x14ac:dyDescent="0.25">
      <c r="A51" t="s">
        <v>15</v>
      </c>
      <c r="B51" t="s">
        <v>117</v>
      </c>
      <c r="C51">
        <v>57</v>
      </c>
      <c r="D51">
        <v>527</v>
      </c>
      <c r="E51">
        <v>4</v>
      </c>
      <c r="F51" s="3">
        <v>0.10815939278937381</v>
      </c>
    </row>
    <row r="52" spans="1:6" x14ac:dyDescent="0.25">
      <c r="A52" t="s">
        <v>16</v>
      </c>
      <c r="B52" t="s">
        <v>114</v>
      </c>
      <c r="C52">
        <v>171</v>
      </c>
      <c r="D52">
        <v>666</v>
      </c>
      <c r="E52">
        <v>3</v>
      </c>
      <c r="F52" s="3">
        <v>0.25675675675675674</v>
      </c>
    </row>
    <row r="53" spans="1:6" x14ac:dyDescent="0.25">
      <c r="A53" t="s">
        <v>16</v>
      </c>
      <c r="B53" t="s">
        <v>120</v>
      </c>
      <c r="C53">
        <v>354</v>
      </c>
      <c r="D53">
        <v>666</v>
      </c>
      <c r="E53">
        <v>3</v>
      </c>
      <c r="F53" s="3">
        <v>0.53153153153153154</v>
      </c>
    </row>
    <row r="54" spans="1:6" x14ac:dyDescent="0.25">
      <c r="A54" t="s">
        <v>16</v>
      </c>
      <c r="B54" t="s">
        <v>121</v>
      </c>
      <c r="C54">
        <v>141</v>
      </c>
      <c r="D54">
        <v>666</v>
      </c>
      <c r="E54">
        <v>3</v>
      </c>
      <c r="F54" s="3">
        <v>0.21171171171171171</v>
      </c>
    </row>
    <row r="55" spans="1:6" x14ac:dyDescent="0.25">
      <c r="A55" t="s">
        <v>17</v>
      </c>
      <c r="B55" t="s">
        <v>114</v>
      </c>
      <c r="C55">
        <v>58</v>
      </c>
      <c r="D55">
        <v>360</v>
      </c>
      <c r="E55">
        <v>4</v>
      </c>
      <c r="F55" s="3">
        <v>0.16111111111111112</v>
      </c>
    </row>
    <row r="56" spans="1:6" x14ac:dyDescent="0.25">
      <c r="A56" t="s">
        <v>17</v>
      </c>
      <c r="B56" t="s">
        <v>122</v>
      </c>
      <c r="C56">
        <v>91</v>
      </c>
      <c r="D56">
        <v>360</v>
      </c>
      <c r="E56">
        <v>4</v>
      </c>
      <c r="F56" s="3">
        <v>0.25277777777777777</v>
      </c>
    </row>
    <row r="57" spans="1:6" x14ac:dyDescent="0.25">
      <c r="A57" t="s">
        <v>17</v>
      </c>
      <c r="B57" t="s">
        <v>120</v>
      </c>
      <c r="C57">
        <v>82</v>
      </c>
      <c r="D57">
        <v>360</v>
      </c>
      <c r="E57">
        <v>4</v>
      </c>
      <c r="F57" s="3">
        <v>0.22777777777777777</v>
      </c>
    </row>
    <row r="58" spans="1:6" x14ac:dyDescent="0.25">
      <c r="A58" t="s">
        <v>17</v>
      </c>
      <c r="B58" t="s">
        <v>123</v>
      </c>
      <c r="C58">
        <v>129</v>
      </c>
      <c r="D58">
        <v>360</v>
      </c>
      <c r="E58">
        <v>4</v>
      </c>
      <c r="F58" s="3">
        <v>0.35833333333333334</v>
      </c>
    </row>
    <row r="59" spans="1:6" x14ac:dyDescent="0.25">
      <c r="A59" t="s">
        <v>18</v>
      </c>
      <c r="B59" t="s">
        <v>106</v>
      </c>
      <c r="C59">
        <v>73</v>
      </c>
      <c r="D59">
        <v>90</v>
      </c>
      <c r="E59">
        <v>2</v>
      </c>
      <c r="F59" s="3">
        <v>0.81111111111111112</v>
      </c>
    </row>
    <row r="60" spans="1:6" x14ac:dyDescent="0.25">
      <c r="A60" t="s">
        <v>18</v>
      </c>
      <c r="B60" t="s">
        <v>124</v>
      </c>
      <c r="C60">
        <v>17</v>
      </c>
      <c r="D60">
        <v>90</v>
      </c>
      <c r="E60">
        <v>2</v>
      </c>
      <c r="F60" s="3">
        <v>0.18888888888888888</v>
      </c>
    </row>
    <row r="61" spans="1:6" x14ac:dyDescent="0.25">
      <c r="A61" t="s">
        <v>19</v>
      </c>
      <c r="B61" t="s">
        <v>106</v>
      </c>
      <c r="C61">
        <v>34</v>
      </c>
      <c r="D61">
        <v>132</v>
      </c>
      <c r="E61">
        <v>2</v>
      </c>
      <c r="F61" s="3">
        <v>0.25757575757575757</v>
      </c>
    </row>
    <row r="62" spans="1:6" x14ac:dyDescent="0.25">
      <c r="A62" t="s">
        <v>19</v>
      </c>
      <c r="B62" t="s">
        <v>124</v>
      </c>
      <c r="C62">
        <v>98</v>
      </c>
      <c r="D62">
        <v>132</v>
      </c>
      <c r="E62">
        <v>2</v>
      </c>
      <c r="F62" s="3">
        <v>0.74242424242424243</v>
      </c>
    </row>
    <row r="63" spans="1:6" x14ac:dyDescent="0.25">
      <c r="A63" t="s">
        <v>20</v>
      </c>
      <c r="B63" t="s">
        <v>106</v>
      </c>
      <c r="C63">
        <v>71</v>
      </c>
      <c r="D63">
        <v>82</v>
      </c>
      <c r="E63">
        <v>2</v>
      </c>
      <c r="F63" s="3">
        <v>0.86585365853658536</v>
      </c>
    </row>
    <row r="64" spans="1:6" x14ac:dyDescent="0.25">
      <c r="A64" t="s">
        <v>20</v>
      </c>
      <c r="B64" t="s">
        <v>124</v>
      </c>
      <c r="C64">
        <v>11</v>
      </c>
      <c r="D64">
        <v>82</v>
      </c>
      <c r="E64">
        <v>2</v>
      </c>
      <c r="F64" s="3">
        <v>0.13414634146341464</v>
      </c>
    </row>
    <row r="65" spans="1:6" x14ac:dyDescent="0.25">
      <c r="A65" t="s">
        <v>21</v>
      </c>
      <c r="B65" t="s">
        <v>124</v>
      </c>
      <c r="C65">
        <v>33</v>
      </c>
      <c r="D65">
        <v>185</v>
      </c>
      <c r="E65">
        <v>2</v>
      </c>
      <c r="F65" s="3">
        <v>0.17837837837837839</v>
      </c>
    </row>
    <row r="66" spans="1:6" x14ac:dyDescent="0.25">
      <c r="A66" t="s">
        <v>21</v>
      </c>
      <c r="B66" t="s">
        <v>106</v>
      </c>
      <c r="C66">
        <v>152</v>
      </c>
      <c r="D66">
        <v>185</v>
      </c>
      <c r="E66">
        <v>2</v>
      </c>
      <c r="F66" s="3">
        <v>0.82162162162162167</v>
      </c>
    </row>
    <row r="67" spans="1:6" x14ac:dyDescent="0.25">
      <c r="A67" t="s">
        <v>22</v>
      </c>
      <c r="B67" t="s">
        <v>125</v>
      </c>
      <c r="C67">
        <v>88</v>
      </c>
      <c r="D67">
        <v>220</v>
      </c>
      <c r="E67">
        <v>3</v>
      </c>
      <c r="F67" s="3">
        <v>0.4</v>
      </c>
    </row>
    <row r="68" spans="1:6" x14ac:dyDescent="0.25">
      <c r="A68" t="s">
        <v>22</v>
      </c>
      <c r="B68" t="s">
        <v>124</v>
      </c>
      <c r="C68">
        <v>73</v>
      </c>
      <c r="D68">
        <v>220</v>
      </c>
      <c r="E68">
        <v>3</v>
      </c>
      <c r="F68" s="3">
        <v>0.33181818181818185</v>
      </c>
    </row>
    <row r="69" spans="1:6" x14ac:dyDescent="0.25">
      <c r="A69" t="s">
        <v>22</v>
      </c>
      <c r="B69" t="s">
        <v>106</v>
      </c>
      <c r="C69">
        <v>59</v>
      </c>
      <c r="D69">
        <v>220</v>
      </c>
      <c r="E69">
        <v>3</v>
      </c>
      <c r="F69" s="3">
        <v>0.26818181818181819</v>
      </c>
    </row>
    <row r="70" spans="1:6" x14ac:dyDescent="0.25">
      <c r="A70" t="s">
        <v>23</v>
      </c>
      <c r="B70" t="s">
        <v>125</v>
      </c>
      <c r="C70">
        <v>85</v>
      </c>
      <c r="D70">
        <v>231</v>
      </c>
      <c r="E70">
        <v>3</v>
      </c>
      <c r="F70" s="3">
        <v>0.36796536796536794</v>
      </c>
    </row>
    <row r="71" spans="1:6" x14ac:dyDescent="0.25">
      <c r="A71" t="s">
        <v>23</v>
      </c>
      <c r="B71" t="s">
        <v>106</v>
      </c>
      <c r="C71">
        <v>60</v>
      </c>
      <c r="D71">
        <v>231</v>
      </c>
      <c r="E71">
        <v>3</v>
      </c>
      <c r="F71" s="3">
        <v>0.25974025974025972</v>
      </c>
    </row>
    <row r="72" spans="1:6" x14ac:dyDescent="0.25">
      <c r="A72" t="s">
        <v>23</v>
      </c>
      <c r="B72" t="s">
        <v>124</v>
      </c>
      <c r="C72">
        <v>86</v>
      </c>
      <c r="D72">
        <v>231</v>
      </c>
      <c r="E72">
        <v>3</v>
      </c>
      <c r="F72" s="3">
        <v>0.37229437229437229</v>
      </c>
    </row>
    <row r="73" spans="1:6" x14ac:dyDescent="0.25">
      <c r="A73" t="s">
        <v>24</v>
      </c>
      <c r="B73" t="s">
        <v>125</v>
      </c>
      <c r="C73">
        <v>70</v>
      </c>
      <c r="D73">
        <v>156</v>
      </c>
      <c r="E73">
        <v>3</v>
      </c>
      <c r="F73" s="3">
        <v>0.44871794871794873</v>
      </c>
    </row>
    <row r="74" spans="1:6" x14ac:dyDescent="0.25">
      <c r="A74" t="s">
        <v>24</v>
      </c>
      <c r="B74" t="s">
        <v>124</v>
      </c>
      <c r="C74">
        <v>57</v>
      </c>
      <c r="D74">
        <v>156</v>
      </c>
      <c r="E74">
        <v>3</v>
      </c>
      <c r="F74" s="3">
        <v>0.36538461538461536</v>
      </c>
    </row>
    <row r="75" spans="1:6" x14ac:dyDescent="0.25">
      <c r="A75" t="s">
        <v>24</v>
      </c>
      <c r="B75" t="s">
        <v>106</v>
      </c>
      <c r="C75">
        <v>29</v>
      </c>
      <c r="D75">
        <v>156</v>
      </c>
      <c r="E75">
        <v>3</v>
      </c>
      <c r="F75" s="3">
        <v>0.1858974358974359</v>
      </c>
    </row>
    <row r="76" spans="1:6" x14ac:dyDescent="0.25">
      <c r="A76" t="s">
        <v>25</v>
      </c>
      <c r="B76" t="s">
        <v>106</v>
      </c>
      <c r="C76">
        <v>73</v>
      </c>
      <c r="D76">
        <v>158</v>
      </c>
      <c r="E76">
        <v>3</v>
      </c>
      <c r="F76" s="3">
        <v>0.46202531645569622</v>
      </c>
    </row>
    <row r="77" spans="1:6" x14ac:dyDescent="0.25">
      <c r="A77" t="s">
        <v>25</v>
      </c>
      <c r="B77" t="s">
        <v>124</v>
      </c>
      <c r="C77">
        <v>34</v>
      </c>
      <c r="D77">
        <v>158</v>
      </c>
      <c r="E77">
        <v>3</v>
      </c>
      <c r="F77" s="3">
        <v>0.21518987341772153</v>
      </c>
    </row>
    <row r="78" spans="1:6" x14ac:dyDescent="0.25">
      <c r="A78" t="s">
        <v>25</v>
      </c>
      <c r="B78" t="s">
        <v>125</v>
      </c>
      <c r="C78">
        <v>51</v>
      </c>
      <c r="D78">
        <v>158</v>
      </c>
      <c r="E78">
        <v>3</v>
      </c>
      <c r="F78" s="3">
        <v>0.32278481012658228</v>
      </c>
    </row>
    <row r="79" spans="1:6" x14ac:dyDescent="0.25">
      <c r="A79" t="s">
        <v>26</v>
      </c>
      <c r="B79" t="s">
        <v>125</v>
      </c>
      <c r="C79">
        <v>56</v>
      </c>
      <c r="D79">
        <v>204</v>
      </c>
      <c r="E79">
        <v>3</v>
      </c>
      <c r="F79" s="3">
        <v>0.27450980392156865</v>
      </c>
    </row>
    <row r="80" spans="1:6" x14ac:dyDescent="0.25">
      <c r="A80" t="s">
        <v>26</v>
      </c>
      <c r="B80" t="s">
        <v>106</v>
      </c>
      <c r="C80">
        <v>125</v>
      </c>
      <c r="D80">
        <v>204</v>
      </c>
      <c r="E80">
        <v>3</v>
      </c>
      <c r="F80" s="3">
        <v>0.61274509803921573</v>
      </c>
    </row>
    <row r="81" spans="1:6" x14ac:dyDescent="0.25">
      <c r="A81" t="s">
        <v>26</v>
      </c>
      <c r="B81" t="s">
        <v>124</v>
      </c>
      <c r="C81">
        <v>23</v>
      </c>
      <c r="D81">
        <v>204</v>
      </c>
      <c r="E81">
        <v>3</v>
      </c>
      <c r="F81" s="3">
        <v>0.11274509803921569</v>
      </c>
    </row>
    <row r="82" spans="1:6" x14ac:dyDescent="0.25">
      <c r="A82" t="s">
        <v>27</v>
      </c>
      <c r="B82" t="s">
        <v>106</v>
      </c>
      <c r="C82">
        <v>81</v>
      </c>
      <c r="D82">
        <v>270</v>
      </c>
      <c r="E82">
        <v>3</v>
      </c>
      <c r="F82" s="3">
        <v>0.3</v>
      </c>
    </row>
    <row r="83" spans="1:6" x14ac:dyDescent="0.25">
      <c r="A83" t="s">
        <v>27</v>
      </c>
      <c r="B83" t="s">
        <v>124</v>
      </c>
      <c r="C83">
        <v>61</v>
      </c>
      <c r="D83">
        <v>270</v>
      </c>
      <c r="E83">
        <v>3</v>
      </c>
      <c r="F83" s="3">
        <v>0.22592592592592592</v>
      </c>
    </row>
    <row r="84" spans="1:6" x14ac:dyDescent="0.25">
      <c r="A84" t="s">
        <v>27</v>
      </c>
      <c r="B84" t="s">
        <v>125</v>
      </c>
      <c r="C84">
        <v>128</v>
      </c>
      <c r="D84">
        <v>270</v>
      </c>
      <c r="E84">
        <v>3</v>
      </c>
      <c r="F84" s="3">
        <v>0.47407407407407409</v>
      </c>
    </row>
    <row r="85" spans="1:6" x14ac:dyDescent="0.25">
      <c r="A85" t="s">
        <v>28</v>
      </c>
      <c r="B85" t="s">
        <v>125</v>
      </c>
      <c r="C85">
        <v>99</v>
      </c>
      <c r="D85">
        <v>245</v>
      </c>
      <c r="E85">
        <v>3</v>
      </c>
      <c r="F85" s="3">
        <v>0.40408163265306124</v>
      </c>
    </row>
    <row r="86" spans="1:6" x14ac:dyDescent="0.25">
      <c r="A86" t="s">
        <v>28</v>
      </c>
      <c r="B86" t="s">
        <v>106</v>
      </c>
      <c r="C86">
        <v>100</v>
      </c>
      <c r="D86">
        <v>245</v>
      </c>
      <c r="E86">
        <v>3</v>
      </c>
      <c r="F86" s="3">
        <v>0.40816326530612246</v>
      </c>
    </row>
    <row r="87" spans="1:6" x14ac:dyDescent="0.25">
      <c r="A87" t="s">
        <v>28</v>
      </c>
      <c r="B87" t="s">
        <v>124</v>
      </c>
      <c r="C87">
        <v>46</v>
      </c>
      <c r="D87">
        <v>245</v>
      </c>
      <c r="E87">
        <v>3</v>
      </c>
      <c r="F87" s="3">
        <v>0.18775510204081633</v>
      </c>
    </row>
    <row r="88" spans="1:6" x14ac:dyDescent="0.25">
      <c r="A88" t="s">
        <v>29</v>
      </c>
      <c r="B88" t="s">
        <v>126</v>
      </c>
      <c r="C88">
        <v>171</v>
      </c>
      <c r="D88">
        <v>237</v>
      </c>
      <c r="E88">
        <v>3</v>
      </c>
      <c r="F88" s="3">
        <v>0.72151898734177211</v>
      </c>
    </row>
    <row r="89" spans="1:6" x14ac:dyDescent="0.25">
      <c r="A89" t="s">
        <v>29</v>
      </c>
      <c r="B89" t="s">
        <v>124</v>
      </c>
      <c r="C89">
        <v>31</v>
      </c>
      <c r="D89">
        <v>237</v>
      </c>
      <c r="E89">
        <v>3</v>
      </c>
      <c r="F89" s="3">
        <v>0.13080168776371309</v>
      </c>
    </row>
    <row r="90" spans="1:6" x14ac:dyDescent="0.25">
      <c r="A90" t="s">
        <v>29</v>
      </c>
      <c r="B90" t="s">
        <v>106</v>
      </c>
      <c r="C90">
        <v>35</v>
      </c>
      <c r="D90">
        <v>237</v>
      </c>
      <c r="E90">
        <v>3</v>
      </c>
      <c r="F90" s="3">
        <v>0.14767932489451477</v>
      </c>
    </row>
    <row r="91" spans="1:6" x14ac:dyDescent="0.25">
      <c r="A91" t="s">
        <v>30</v>
      </c>
      <c r="B91" t="s">
        <v>106</v>
      </c>
      <c r="C91">
        <v>15</v>
      </c>
      <c r="D91">
        <v>198</v>
      </c>
      <c r="E91">
        <v>3</v>
      </c>
      <c r="F91" s="3">
        <v>7.575757575757576E-2</v>
      </c>
    </row>
    <row r="92" spans="1:6" x14ac:dyDescent="0.25">
      <c r="A92" t="s">
        <v>30</v>
      </c>
      <c r="B92" t="s">
        <v>126</v>
      </c>
      <c r="C92">
        <v>104</v>
      </c>
      <c r="D92">
        <v>198</v>
      </c>
      <c r="E92">
        <v>3</v>
      </c>
      <c r="F92" s="3">
        <v>0.5252525252525253</v>
      </c>
    </row>
    <row r="93" spans="1:6" x14ac:dyDescent="0.25">
      <c r="A93" t="s">
        <v>30</v>
      </c>
      <c r="B93" t="s">
        <v>124</v>
      </c>
      <c r="C93">
        <v>79</v>
      </c>
      <c r="D93">
        <v>198</v>
      </c>
      <c r="E93">
        <v>3</v>
      </c>
      <c r="F93" s="3">
        <v>0.39898989898989901</v>
      </c>
    </row>
    <row r="94" spans="1:6" x14ac:dyDescent="0.25">
      <c r="A94" t="s">
        <v>31</v>
      </c>
      <c r="B94" t="s">
        <v>126</v>
      </c>
      <c r="C94">
        <v>108</v>
      </c>
      <c r="D94">
        <v>271</v>
      </c>
      <c r="E94">
        <v>3</v>
      </c>
      <c r="F94" s="3">
        <v>0.39852398523985239</v>
      </c>
    </row>
    <row r="95" spans="1:6" x14ac:dyDescent="0.25">
      <c r="A95" t="s">
        <v>31</v>
      </c>
      <c r="B95" t="s">
        <v>106</v>
      </c>
      <c r="C95">
        <v>125</v>
      </c>
      <c r="D95">
        <v>271</v>
      </c>
      <c r="E95">
        <v>3</v>
      </c>
      <c r="F95" s="3">
        <v>0.46125461254612549</v>
      </c>
    </row>
    <row r="96" spans="1:6" x14ac:dyDescent="0.25">
      <c r="A96" t="s">
        <v>31</v>
      </c>
      <c r="B96" t="s">
        <v>124</v>
      </c>
      <c r="C96">
        <v>38</v>
      </c>
      <c r="D96">
        <v>271</v>
      </c>
      <c r="E96">
        <v>3</v>
      </c>
      <c r="F96" s="3">
        <v>0.14022140221402213</v>
      </c>
    </row>
    <row r="97" spans="1:6" x14ac:dyDescent="0.25">
      <c r="A97" t="s">
        <v>32</v>
      </c>
      <c r="B97" t="s">
        <v>126</v>
      </c>
      <c r="C97">
        <v>44</v>
      </c>
      <c r="D97">
        <v>185</v>
      </c>
      <c r="E97">
        <v>3</v>
      </c>
      <c r="F97" s="3">
        <v>0.23783783783783785</v>
      </c>
    </row>
    <row r="98" spans="1:6" x14ac:dyDescent="0.25">
      <c r="A98" t="s">
        <v>32</v>
      </c>
      <c r="B98" t="s">
        <v>106</v>
      </c>
      <c r="C98">
        <v>80</v>
      </c>
      <c r="D98">
        <v>185</v>
      </c>
      <c r="E98">
        <v>3</v>
      </c>
      <c r="F98" s="3">
        <v>0.43243243243243246</v>
      </c>
    </row>
    <row r="99" spans="1:6" x14ac:dyDescent="0.25">
      <c r="A99" t="s">
        <v>32</v>
      </c>
      <c r="B99" t="s">
        <v>124</v>
      </c>
      <c r="C99">
        <v>61</v>
      </c>
      <c r="D99">
        <v>185</v>
      </c>
      <c r="E99">
        <v>3</v>
      </c>
      <c r="F99" s="3">
        <v>0.32972972972972975</v>
      </c>
    </row>
    <row r="100" spans="1:6" x14ac:dyDescent="0.25">
      <c r="A100" t="s">
        <v>33</v>
      </c>
      <c r="B100" t="s">
        <v>124</v>
      </c>
      <c r="C100">
        <v>56</v>
      </c>
      <c r="D100">
        <v>180</v>
      </c>
      <c r="E100">
        <v>3</v>
      </c>
      <c r="F100" s="3">
        <v>0.31111111111111112</v>
      </c>
    </row>
    <row r="101" spans="1:6" x14ac:dyDescent="0.25">
      <c r="A101" t="s">
        <v>33</v>
      </c>
      <c r="B101" t="s">
        <v>126</v>
      </c>
      <c r="C101">
        <v>88</v>
      </c>
      <c r="D101">
        <v>180</v>
      </c>
      <c r="E101">
        <v>3</v>
      </c>
      <c r="F101" s="3">
        <v>0.48888888888888887</v>
      </c>
    </row>
    <row r="102" spans="1:6" x14ac:dyDescent="0.25">
      <c r="A102" t="s">
        <v>33</v>
      </c>
      <c r="B102" t="s">
        <v>106</v>
      </c>
      <c r="C102">
        <v>36</v>
      </c>
      <c r="D102">
        <v>180</v>
      </c>
      <c r="E102">
        <v>3</v>
      </c>
      <c r="F102" s="3">
        <v>0.2</v>
      </c>
    </row>
    <row r="103" spans="1:6" x14ac:dyDescent="0.25">
      <c r="A103" t="s">
        <v>34</v>
      </c>
      <c r="B103" t="s">
        <v>126</v>
      </c>
      <c r="C103">
        <v>182</v>
      </c>
      <c r="D103">
        <v>258</v>
      </c>
      <c r="E103">
        <v>3</v>
      </c>
      <c r="F103" s="3">
        <v>0.70542635658914732</v>
      </c>
    </row>
    <row r="104" spans="1:6" x14ac:dyDescent="0.25">
      <c r="A104" t="s">
        <v>34</v>
      </c>
      <c r="B104" t="s">
        <v>106</v>
      </c>
      <c r="C104">
        <v>49</v>
      </c>
      <c r="D104">
        <v>258</v>
      </c>
      <c r="E104">
        <v>3</v>
      </c>
      <c r="F104" s="3">
        <v>0.18992248062015504</v>
      </c>
    </row>
    <row r="105" spans="1:6" x14ac:dyDescent="0.25">
      <c r="A105" t="s">
        <v>34</v>
      </c>
      <c r="B105" t="s">
        <v>124</v>
      </c>
      <c r="C105">
        <v>27</v>
      </c>
      <c r="D105">
        <v>258</v>
      </c>
      <c r="E105">
        <v>3</v>
      </c>
      <c r="F105" s="3">
        <v>0.10465116279069768</v>
      </c>
    </row>
    <row r="106" spans="1:6" x14ac:dyDescent="0.25">
      <c r="A106" t="s">
        <v>35</v>
      </c>
      <c r="B106" t="s">
        <v>124</v>
      </c>
      <c r="C106">
        <v>48</v>
      </c>
      <c r="D106">
        <v>262</v>
      </c>
      <c r="E106">
        <v>3</v>
      </c>
      <c r="F106" s="3">
        <v>0.18320610687022901</v>
      </c>
    </row>
    <row r="107" spans="1:6" x14ac:dyDescent="0.25">
      <c r="A107" t="s">
        <v>35</v>
      </c>
      <c r="B107" t="s">
        <v>126</v>
      </c>
      <c r="C107">
        <v>176</v>
      </c>
      <c r="D107">
        <v>262</v>
      </c>
      <c r="E107">
        <v>3</v>
      </c>
      <c r="F107" s="3">
        <v>0.6717557251908397</v>
      </c>
    </row>
    <row r="108" spans="1:6" x14ac:dyDescent="0.25">
      <c r="A108" t="s">
        <v>35</v>
      </c>
      <c r="B108" t="s">
        <v>106</v>
      </c>
      <c r="C108">
        <v>38</v>
      </c>
      <c r="D108">
        <v>262</v>
      </c>
      <c r="E108">
        <v>3</v>
      </c>
      <c r="F108" s="3">
        <v>0.14503816793893129</v>
      </c>
    </row>
    <row r="109" spans="1:6" x14ac:dyDescent="0.25">
      <c r="A109" t="s">
        <v>36</v>
      </c>
      <c r="B109" t="s">
        <v>126</v>
      </c>
      <c r="C109">
        <v>47</v>
      </c>
      <c r="D109">
        <v>256</v>
      </c>
      <c r="E109">
        <v>3</v>
      </c>
      <c r="F109" s="3">
        <v>0.18359375</v>
      </c>
    </row>
    <row r="110" spans="1:6" x14ac:dyDescent="0.25">
      <c r="A110" t="s">
        <v>36</v>
      </c>
      <c r="B110" t="s">
        <v>106</v>
      </c>
      <c r="C110">
        <v>83</v>
      </c>
      <c r="D110">
        <v>256</v>
      </c>
      <c r="E110">
        <v>3</v>
      </c>
      <c r="F110" s="3">
        <v>0.32421875</v>
      </c>
    </row>
    <row r="111" spans="1:6" x14ac:dyDescent="0.25">
      <c r="A111" t="s">
        <v>36</v>
      </c>
      <c r="B111" t="s">
        <v>124</v>
      </c>
      <c r="C111">
        <v>126</v>
      </c>
      <c r="D111">
        <v>256</v>
      </c>
      <c r="E111">
        <v>3</v>
      </c>
      <c r="F111" s="3">
        <v>0.4921875</v>
      </c>
    </row>
    <row r="112" spans="1:6" x14ac:dyDescent="0.25">
      <c r="A112" t="s">
        <v>37</v>
      </c>
      <c r="B112" t="s">
        <v>126</v>
      </c>
      <c r="C112">
        <v>68</v>
      </c>
      <c r="D112">
        <v>239</v>
      </c>
      <c r="E112">
        <v>3</v>
      </c>
      <c r="F112" s="3">
        <v>0.28451882845188287</v>
      </c>
    </row>
    <row r="113" spans="1:6" x14ac:dyDescent="0.25">
      <c r="A113" t="s">
        <v>37</v>
      </c>
      <c r="B113" t="s">
        <v>106</v>
      </c>
      <c r="C113">
        <v>85</v>
      </c>
      <c r="D113">
        <v>239</v>
      </c>
      <c r="E113">
        <v>3</v>
      </c>
      <c r="F113" s="3">
        <v>0.35564853556485354</v>
      </c>
    </row>
    <row r="114" spans="1:6" x14ac:dyDescent="0.25">
      <c r="A114" t="s">
        <v>37</v>
      </c>
      <c r="B114" t="s">
        <v>124</v>
      </c>
      <c r="C114">
        <v>86</v>
      </c>
      <c r="D114">
        <v>239</v>
      </c>
      <c r="E114">
        <v>3</v>
      </c>
      <c r="F114" s="3">
        <v>0.35983263598326359</v>
      </c>
    </row>
    <row r="115" spans="1:6" x14ac:dyDescent="0.25">
      <c r="A115" t="s">
        <v>38</v>
      </c>
      <c r="B115" t="s">
        <v>126</v>
      </c>
      <c r="C115">
        <v>45</v>
      </c>
      <c r="D115">
        <v>268</v>
      </c>
      <c r="E115">
        <v>3</v>
      </c>
      <c r="F115" s="3">
        <v>0.16791044776119404</v>
      </c>
    </row>
    <row r="116" spans="1:6" x14ac:dyDescent="0.25">
      <c r="A116" t="s">
        <v>38</v>
      </c>
      <c r="B116" t="s">
        <v>124</v>
      </c>
      <c r="C116">
        <v>116</v>
      </c>
      <c r="D116">
        <v>268</v>
      </c>
      <c r="E116">
        <v>3</v>
      </c>
      <c r="F116" s="3">
        <v>0.43283582089552236</v>
      </c>
    </row>
    <row r="117" spans="1:6" x14ac:dyDescent="0.25">
      <c r="A117" t="s">
        <v>38</v>
      </c>
      <c r="B117" t="s">
        <v>106</v>
      </c>
      <c r="C117">
        <v>107</v>
      </c>
      <c r="D117">
        <v>268</v>
      </c>
      <c r="E117">
        <v>3</v>
      </c>
      <c r="F117" s="3">
        <v>0.39925373134328357</v>
      </c>
    </row>
    <row r="118" spans="1:6" x14ac:dyDescent="0.25">
      <c r="A118" t="s">
        <v>39</v>
      </c>
      <c r="B118" t="s">
        <v>126</v>
      </c>
      <c r="C118">
        <v>75</v>
      </c>
      <c r="D118">
        <v>219</v>
      </c>
      <c r="E118">
        <v>3</v>
      </c>
      <c r="F118" s="3">
        <v>0.34246575342465752</v>
      </c>
    </row>
    <row r="119" spans="1:6" x14ac:dyDescent="0.25">
      <c r="A119" t="s">
        <v>39</v>
      </c>
      <c r="B119" t="s">
        <v>106</v>
      </c>
      <c r="C119">
        <v>97</v>
      </c>
      <c r="D119">
        <v>219</v>
      </c>
      <c r="E119">
        <v>3</v>
      </c>
      <c r="F119" s="3">
        <v>0.44292237442922372</v>
      </c>
    </row>
    <row r="120" spans="1:6" x14ac:dyDescent="0.25">
      <c r="A120" t="s">
        <v>39</v>
      </c>
      <c r="B120" t="s">
        <v>124</v>
      </c>
      <c r="C120">
        <v>47</v>
      </c>
      <c r="D120">
        <v>219</v>
      </c>
      <c r="E120">
        <v>3</v>
      </c>
      <c r="F120" s="3">
        <v>0.21461187214611871</v>
      </c>
    </row>
    <row r="121" spans="1:6" x14ac:dyDescent="0.25">
      <c r="A121" t="s">
        <v>40</v>
      </c>
      <c r="B121" t="s">
        <v>106</v>
      </c>
      <c r="C121">
        <v>90</v>
      </c>
      <c r="D121">
        <v>220</v>
      </c>
      <c r="E121">
        <v>3</v>
      </c>
      <c r="F121" s="3">
        <v>0.40909090909090912</v>
      </c>
    </row>
    <row r="122" spans="1:6" x14ac:dyDescent="0.25">
      <c r="A122" t="s">
        <v>40</v>
      </c>
      <c r="B122" t="s">
        <v>124</v>
      </c>
      <c r="C122">
        <v>23</v>
      </c>
      <c r="D122">
        <v>220</v>
      </c>
      <c r="E122">
        <v>3</v>
      </c>
      <c r="F122" s="3">
        <v>0.10454545454545454</v>
      </c>
    </row>
    <row r="123" spans="1:6" x14ac:dyDescent="0.25">
      <c r="A123" t="s">
        <v>40</v>
      </c>
      <c r="B123" t="s">
        <v>127</v>
      </c>
      <c r="C123">
        <v>107</v>
      </c>
      <c r="D123">
        <v>220</v>
      </c>
      <c r="E123">
        <v>3</v>
      </c>
      <c r="F123" s="3">
        <v>0.48636363636363639</v>
      </c>
    </row>
    <row r="124" spans="1:6" x14ac:dyDescent="0.25">
      <c r="A124" t="s">
        <v>41</v>
      </c>
      <c r="B124" t="s">
        <v>106</v>
      </c>
      <c r="C124">
        <v>15</v>
      </c>
      <c r="D124">
        <v>275</v>
      </c>
      <c r="E124">
        <v>4</v>
      </c>
      <c r="F124" s="3">
        <v>5.4545454545454543E-2</v>
      </c>
    </row>
    <row r="125" spans="1:6" x14ac:dyDescent="0.25">
      <c r="A125" t="s">
        <v>41</v>
      </c>
      <c r="B125" t="s">
        <v>128</v>
      </c>
      <c r="C125">
        <v>159</v>
      </c>
      <c r="D125">
        <v>275</v>
      </c>
      <c r="E125">
        <v>4</v>
      </c>
      <c r="F125" s="3">
        <v>0.57818181818181813</v>
      </c>
    </row>
    <row r="126" spans="1:6" x14ac:dyDescent="0.25">
      <c r="A126" t="s">
        <v>41</v>
      </c>
      <c r="B126" t="s">
        <v>127</v>
      </c>
      <c r="C126">
        <v>47</v>
      </c>
      <c r="D126">
        <v>275</v>
      </c>
      <c r="E126">
        <v>4</v>
      </c>
      <c r="F126" s="3">
        <v>0.1709090909090909</v>
      </c>
    </row>
    <row r="127" spans="1:6" x14ac:dyDescent="0.25">
      <c r="A127" t="s">
        <v>41</v>
      </c>
      <c r="B127" t="s">
        <v>124</v>
      </c>
      <c r="C127">
        <v>54</v>
      </c>
      <c r="D127">
        <v>275</v>
      </c>
      <c r="E127">
        <v>4</v>
      </c>
      <c r="F127" s="3">
        <v>0.19636363636363635</v>
      </c>
    </row>
    <row r="128" spans="1:6" x14ac:dyDescent="0.25">
      <c r="A128" t="s">
        <v>42</v>
      </c>
      <c r="B128" t="s">
        <v>127</v>
      </c>
      <c r="C128">
        <v>57</v>
      </c>
      <c r="D128">
        <v>246</v>
      </c>
      <c r="E128">
        <v>4</v>
      </c>
      <c r="F128" s="3">
        <v>0.23170731707317074</v>
      </c>
    </row>
    <row r="129" spans="1:6" x14ac:dyDescent="0.25">
      <c r="A129" t="s">
        <v>42</v>
      </c>
      <c r="B129" t="s">
        <v>106</v>
      </c>
      <c r="C129">
        <v>93</v>
      </c>
      <c r="D129">
        <v>246</v>
      </c>
      <c r="E129">
        <v>4</v>
      </c>
      <c r="F129" s="3">
        <v>0.37804878048780488</v>
      </c>
    </row>
    <row r="130" spans="1:6" x14ac:dyDescent="0.25">
      <c r="A130" t="s">
        <v>42</v>
      </c>
      <c r="B130" t="s">
        <v>128</v>
      </c>
      <c r="C130">
        <v>80</v>
      </c>
      <c r="D130">
        <v>246</v>
      </c>
      <c r="E130">
        <v>4</v>
      </c>
      <c r="F130" s="3">
        <v>0.32520325203252032</v>
      </c>
    </row>
    <row r="131" spans="1:6" x14ac:dyDescent="0.25">
      <c r="A131" t="s">
        <v>42</v>
      </c>
      <c r="B131" t="s">
        <v>124</v>
      </c>
      <c r="C131">
        <v>16</v>
      </c>
      <c r="D131">
        <v>246</v>
      </c>
      <c r="E131">
        <v>4</v>
      </c>
      <c r="F131" s="3">
        <v>6.5040650406504072E-2</v>
      </c>
    </row>
    <row r="132" spans="1:6" x14ac:dyDescent="0.25">
      <c r="A132" t="s">
        <v>43</v>
      </c>
      <c r="B132" t="s">
        <v>127</v>
      </c>
      <c r="C132">
        <v>20</v>
      </c>
      <c r="D132">
        <v>243</v>
      </c>
      <c r="E132">
        <v>4</v>
      </c>
      <c r="F132" s="3">
        <v>8.2304526748971193E-2</v>
      </c>
    </row>
    <row r="133" spans="1:6" x14ac:dyDescent="0.25">
      <c r="A133" t="s">
        <v>43</v>
      </c>
      <c r="B133" t="s">
        <v>124</v>
      </c>
      <c r="C133">
        <v>68</v>
      </c>
      <c r="D133">
        <v>243</v>
      </c>
      <c r="E133">
        <v>4</v>
      </c>
      <c r="F133" s="3">
        <v>0.27983539094650206</v>
      </c>
    </row>
    <row r="134" spans="1:6" x14ac:dyDescent="0.25">
      <c r="A134" t="s">
        <v>43</v>
      </c>
      <c r="B134" t="s">
        <v>106</v>
      </c>
      <c r="C134">
        <v>12</v>
      </c>
      <c r="D134">
        <v>243</v>
      </c>
      <c r="E134">
        <v>4</v>
      </c>
      <c r="F134" s="3">
        <v>4.9382716049382713E-2</v>
      </c>
    </row>
    <row r="135" spans="1:6" x14ac:dyDescent="0.25">
      <c r="A135" t="s">
        <v>43</v>
      </c>
      <c r="B135" t="s">
        <v>128</v>
      </c>
      <c r="C135">
        <v>143</v>
      </c>
      <c r="D135">
        <v>243</v>
      </c>
      <c r="E135">
        <v>4</v>
      </c>
      <c r="F135" s="3">
        <v>0.58847736625514402</v>
      </c>
    </row>
    <row r="136" spans="1:6" x14ac:dyDescent="0.25">
      <c r="A136" t="s">
        <v>44</v>
      </c>
      <c r="B136" t="s">
        <v>128</v>
      </c>
      <c r="C136">
        <v>66</v>
      </c>
      <c r="D136">
        <v>213</v>
      </c>
      <c r="E136">
        <v>4</v>
      </c>
      <c r="F136" s="3">
        <v>0.30985915492957744</v>
      </c>
    </row>
    <row r="137" spans="1:6" x14ac:dyDescent="0.25">
      <c r="A137" t="s">
        <v>44</v>
      </c>
      <c r="B137" t="s">
        <v>106</v>
      </c>
      <c r="C137">
        <v>71</v>
      </c>
      <c r="D137">
        <v>213</v>
      </c>
      <c r="E137">
        <v>4</v>
      </c>
      <c r="F137" s="3">
        <v>0.33333333333333331</v>
      </c>
    </row>
    <row r="138" spans="1:6" x14ac:dyDescent="0.25">
      <c r="A138" t="s">
        <v>44</v>
      </c>
      <c r="B138" t="s">
        <v>127</v>
      </c>
      <c r="C138">
        <v>42</v>
      </c>
      <c r="D138">
        <v>213</v>
      </c>
      <c r="E138">
        <v>4</v>
      </c>
      <c r="F138" s="3">
        <v>0.19718309859154928</v>
      </c>
    </row>
    <row r="139" spans="1:6" x14ac:dyDescent="0.25">
      <c r="A139" t="s">
        <v>44</v>
      </c>
      <c r="B139" t="s">
        <v>124</v>
      </c>
      <c r="C139">
        <v>34</v>
      </c>
      <c r="D139">
        <v>213</v>
      </c>
      <c r="E139">
        <v>4</v>
      </c>
      <c r="F139" s="3">
        <v>0.15962441314553991</v>
      </c>
    </row>
    <row r="140" spans="1:6" x14ac:dyDescent="0.25">
      <c r="A140" t="s">
        <v>45</v>
      </c>
      <c r="B140" t="s">
        <v>128</v>
      </c>
      <c r="C140">
        <v>84</v>
      </c>
      <c r="D140">
        <v>213</v>
      </c>
      <c r="E140">
        <v>4</v>
      </c>
      <c r="F140" s="3">
        <v>0.39436619718309857</v>
      </c>
    </row>
    <row r="141" spans="1:6" x14ac:dyDescent="0.25">
      <c r="A141" t="s">
        <v>45</v>
      </c>
      <c r="B141" t="s">
        <v>106</v>
      </c>
      <c r="C141">
        <v>52</v>
      </c>
      <c r="D141">
        <v>213</v>
      </c>
      <c r="E141">
        <v>4</v>
      </c>
      <c r="F141" s="3">
        <v>0.24413145539906103</v>
      </c>
    </row>
    <row r="142" spans="1:6" x14ac:dyDescent="0.25">
      <c r="A142" t="s">
        <v>45</v>
      </c>
      <c r="B142" t="s">
        <v>124</v>
      </c>
      <c r="C142">
        <v>24</v>
      </c>
      <c r="D142">
        <v>213</v>
      </c>
      <c r="E142">
        <v>4</v>
      </c>
      <c r="F142" s="3">
        <v>0.11267605633802817</v>
      </c>
    </row>
    <row r="143" spans="1:6" x14ac:dyDescent="0.25">
      <c r="A143" t="s">
        <v>45</v>
      </c>
      <c r="B143" t="s">
        <v>127</v>
      </c>
      <c r="C143">
        <v>53</v>
      </c>
      <c r="D143">
        <v>213</v>
      </c>
      <c r="E143">
        <v>4</v>
      </c>
      <c r="F143" s="3">
        <v>0.24882629107981222</v>
      </c>
    </row>
    <row r="144" spans="1:6" x14ac:dyDescent="0.25">
      <c r="A144" t="s">
        <v>46</v>
      </c>
      <c r="B144" t="s">
        <v>129</v>
      </c>
      <c r="C144">
        <v>102</v>
      </c>
      <c r="D144">
        <v>146</v>
      </c>
      <c r="E144">
        <v>3</v>
      </c>
      <c r="F144" s="3">
        <v>0.69863013698630139</v>
      </c>
    </row>
    <row r="145" spans="1:6" x14ac:dyDescent="0.25">
      <c r="A145" t="s">
        <v>46</v>
      </c>
      <c r="B145" t="s">
        <v>106</v>
      </c>
      <c r="C145">
        <v>40</v>
      </c>
      <c r="D145">
        <v>146</v>
      </c>
      <c r="E145">
        <v>3</v>
      </c>
      <c r="F145" s="3">
        <v>0.27397260273972601</v>
      </c>
    </row>
    <row r="146" spans="1:6" x14ac:dyDescent="0.25">
      <c r="A146" t="s">
        <v>46</v>
      </c>
      <c r="B146" t="s">
        <v>130</v>
      </c>
      <c r="C146">
        <v>4</v>
      </c>
      <c r="D146">
        <v>146</v>
      </c>
      <c r="E146">
        <v>3</v>
      </c>
      <c r="F146" s="3">
        <v>2.7397260273972601E-2</v>
      </c>
    </row>
    <row r="147" spans="1:6" x14ac:dyDescent="0.25">
      <c r="A147" t="s">
        <v>47</v>
      </c>
      <c r="B147" t="s">
        <v>130</v>
      </c>
      <c r="C147">
        <v>126</v>
      </c>
      <c r="D147">
        <v>177</v>
      </c>
      <c r="E147">
        <v>3</v>
      </c>
      <c r="F147" s="3">
        <v>0.71186440677966101</v>
      </c>
    </row>
    <row r="148" spans="1:6" x14ac:dyDescent="0.25">
      <c r="A148" t="s">
        <v>47</v>
      </c>
      <c r="B148" t="s">
        <v>106</v>
      </c>
      <c r="C148">
        <v>26</v>
      </c>
      <c r="D148">
        <v>177</v>
      </c>
      <c r="E148">
        <v>3</v>
      </c>
      <c r="F148" s="3">
        <v>0.14689265536723164</v>
      </c>
    </row>
    <row r="149" spans="1:6" x14ac:dyDescent="0.25">
      <c r="A149" t="s">
        <v>47</v>
      </c>
      <c r="B149" t="s">
        <v>129</v>
      </c>
      <c r="C149">
        <v>25</v>
      </c>
      <c r="D149">
        <v>177</v>
      </c>
      <c r="E149">
        <v>3</v>
      </c>
      <c r="F149" s="3">
        <v>0.14124293785310735</v>
      </c>
    </row>
    <row r="150" spans="1:6" x14ac:dyDescent="0.25">
      <c r="A150" t="s">
        <v>48</v>
      </c>
      <c r="B150" t="s">
        <v>106</v>
      </c>
      <c r="C150">
        <v>103</v>
      </c>
      <c r="D150">
        <v>198</v>
      </c>
      <c r="E150">
        <v>3</v>
      </c>
      <c r="F150" s="3">
        <v>0.52020202020202022</v>
      </c>
    </row>
    <row r="151" spans="1:6" x14ac:dyDescent="0.25">
      <c r="A151" t="s">
        <v>48</v>
      </c>
      <c r="B151" t="s">
        <v>129</v>
      </c>
      <c r="C151">
        <v>53</v>
      </c>
      <c r="D151">
        <v>198</v>
      </c>
      <c r="E151">
        <v>3</v>
      </c>
      <c r="F151" s="3">
        <v>0.26767676767676768</v>
      </c>
    </row>
    <row r="152" spans="1:6" x14ac:dyDescent="0.25">
      <c r="A152" t="s">
        <v>48</v>
      </c>
      <c r="B152" t="s">
        <v>130</v>
      </c>
      <c r="C152">
        <v>42</v>
      </c>
      <c r="D152">
        <v>198</v>
      </c>
      <c r="E152">
        <v>3</v>
      </c>
      <c r="F152" s="3">
        <v>0.21212121212121213</v>
      </c>
    </row>
    <row r="153" spans="1:6" x14ac:dyDescent="0.25">
      <c r="A153" t="s">
        <v>49</v>
      </c>
      <c r="B153" t="s">
        <v>106</v>
      </c>
      <c r="C153">
        <v>51</v>
      </c>
      <c r="D153">
        <v>132</v>
      </c>
      <c r="E153">
        <v>3</v>
      </c>
      <c r="F153" s="3">
        <v>0.38636363636363635</v>
      </c>
    </row>
    <row r="154" spans="1:6" x14ac:dyDescent="0.25">
      <c r="A154" t="s">
        <v>49</v>
      </c>
      <c r="B154" t="s">
        <v>130</v>
      </c>
      <c r="C154">
        <v>24</v>
      </c>
      <c r="D154">
        <v>132</v>
      </c>
      <c r="E154">
        <v>3</v>
      </c>
      <c r="F154" s="3">
        <v>0.18181818181818182</v>
      </c>
    </row>
    <row r="155" spans="1:6" x14ac:dyDescent="0.25">
      <c r="A155" t="s">
        <v>49</v>
      </c>
      <c r="B155" t="s">
        <v>129</v>
      </c>
      <c r="C155">
        <v>57</v>
      </c>
      <c r="D155">
        <v>132</v>
      </c>
      <c r="E155">
        <v>3</v>
      </c>
      <c r="F155" s="3">
        <v>0.43181818181818182</v>
      </c>
    </row>
    <row r="156" spans="1:6" x14ac:dyDescent="0.25">
      <c r="A156" t="s">
        <v>50</v>
      </c>
      <c r="B156" t="s">
        <v>106</v>
      </c>
      <c r="C156">
        <v>65</v>
      </c>
      <c r="D156">
        <v>113</v>
      </c>
      <c r="E156">
        <v>3</v>
      </c>
      <c r="F156" s="3">
        <v>0.5752212389380531</v>
      </c>
    </row>
    <row r="157" spans="1:6" x14ac:dyDescent="0.25">
      <c r="A157" t="s">
        <v>50</v>
      </c>
      <c r="B157" t="s">
        <v>129</v>
      </c>
      <c r="C157">
        <v>30</v>
      </c>
      <c r="D157">
        <v>113</v>
      </c>
      <c r="E157">
        <v>3</v>
      </c>
      <c r="F157" s="3">
        <v>0.26548672566371684</v>
      </c>
    </row>
    <row r="158" spans="1:6" x14ac:dyDescent="0.25">
      <c r="A158" t="s">
        <v>50</v>
      </c>
      <c r="B158" t="s">
        <v>130</v>
      </c>
      <c r="C158">
        <v>18</v>
      </c>
      <c r="D158">
        <v>113</v>
      </c>
      <c r="E158">
        <v>3</v>
      </c>
      <c r="F158" s="3">
        <v>0.15929203539823009</v>
      </c>
    </row>
    <row r="159" spans="1:6" x14ac:dyDescent="0.25">
      <c r="A159" t="s">
        <v>51</v>
      </c>
      <c r="B159" t="s">
        <v>106</v>
      </c>
      <c r="C159">
        <v>64</v>
      </c>
      <c r="D159">
        <v>156</v>
      </c>
      <c r="E159">
        <v>3</v>
      </c>
      <c r="F159" s="3">
        <v>0.41025641025641024</v>
      </c>
    </row>
    <row r="160" spans="1:6" x14ac:dyDescent="0.25">
      <c r="A160" t="s">
        <v>51</v>
      </c>
      <c r="B160" t="s">
        <v>130</v>
      </c>
      <c r="C160">
        <v>69</v>
      </c>
      <c r="D160">
        <v>156</v>
      </c>
      <c r="E160">
        <v>3</v>
      </c>
      <c r="F160" s="3">
        <v>0.44230769230769229</v>
      </c>
    </row>
    <row r="161" spans="1:6" x14ac:dyDescent="0.25">
      <c r="A161" t="s">
        <v>51</v>
      </c>
      <c r="B161" t="s">
        <v>129</v>
      </c>
      <c r="C161">
        <v>23</v>
      </c>
      <c r="D161">
        <v>156</v>
      </c>
      <c r="E161">
        <v>3</v>
      </c>
      <c r="F161" s="3">
        <v>0.14743589743589744</v>
      </c>
    </row>
    <row r="162" spans="1:6" x14ac:dyDescent="0.25">
      <c r="A162" t="s">
        <v>52</v>
      </c>
      <c r="B162" t="s">
        <v>106</v>
      </c>
      <c r="C162">
        <v>44</v>
      </c>
      <c r="D162">
        <v>112</v>
      </c>
      <c r="E162">
        <v>3</v>
      </c>
      <c r="F162" s="3">
        <v>0.39285714285714285</v>
      </c>
    </row>
    <row r="163" spans="1:6" x14ac:dyDescent="0.25">
      <c r="A163" t="s">
        <v>52</v>
      </c>
      <c r="B163" t="s">
        <v>129</v>
      </c>
      <c r="C163">
        <v>59</v>
      </c>
      <c r="D163">
        <v>112</v>
      </c>
      <c r="E163">
        <v>3</v>
      </c>
      <c r="F163" s="3">
        <v>0.5267857142857143</v>
      </c>
    </row>
    <row r="164" spans="1:6" x14ac:dyDescent="0.25">
      <c r="A164" t="s">
        <v>52</v>
      </c>
      <c r="B164" t="s">
        <v>130</v>
      </c>
      <c r="C164">
        <v>9</v>
      </c>
      <c r="D164">
        <v>112</v>
      </c>
      <c r="E164">
        <v>3</v>
      </c>
      <c r="F164" s="3">
        <v>8.0357142857142863E-2</v>
      </c>
    </row>
    <row r="165" spans="1:6" x14ac:dyDescent="0.25">
      <c r="A165" t="s">
        <v>53</v>
      </c>
      <c r="B165" t="s">
        <v>106</v>
      </c>
      <c r="C165">
        <v>79</v>
      </c>
      <c r="D165">
        <v>164</v>
      </c>
      <c r="E165">
        <v>3</v>
      </c>
      <c r="F165" s="3">
        <v>0.48170731707317072</v>
      </c>
    </row>
    <row r="166" spans="1:6" x14ac:dyDescent="0.25">
      <c r="A166" t="s">
        <v>53</v>
      </c>
      <c r="B166" t="s">
        <v>129</v>
      </c>
      <c r="C166">
        <v>34</v>
      </c>
      <c r="D166">
        <v>164</v>
      </c>
      <c r="E166">
        <v>3</v>
      </c>
      <c r="F166" s="3">
        <v>0.2073170731707317</v>
      </c>
    </row>
    <row r="167" spans="1:6" x14ac:dyDescent="0.25">
      <c r="A167" t="s">
        <v>53</v>
      </c>
      <c r="B167" t="s">
        <v>130</v>
      </c>
      <c r="C167">
        <v>51</v>
      </c>
      <c r="D167">
        <v>164</v>
      </c>
      <c r="E167">
        <v>3</v>
      </c>
      <c r="F167" s="3">
        <v>0.31097560975609756</v>
      </c>
    </row>
    <row r="168" spans="1:6" x14ac:dyDescent="0.25">
      <c r="A168" t="s">
        <v>54</v>
      </c>
      <c r="B168" t="s">
        <v>131</v>
      </c>
      <c r="C168">
        <v>53</v>
      </c>
      <c r="D168">
        <v>193</v>
      </c>
      <c r="E168">
        <v>3</v>
      </c>
      <c r="F168" s="3">
        <v>0.27461139896373055</v>
      </c>
    </row>
    <row r="169" spans="1:6" x14ac:dyDescent="0.25">
      <c r="A169" t="s">
        <v>54</v>
      </c>
      <c r="B169" t="s">
        <v>106</v>
      </c>
      <c r="C169">
        <v>53</v>
      </c>
      <c r="D169">
        <v>193</v>
      </c>
      <c r="E169">
        <v>3</v>
      </c>
      <c r="F169" s="3">
        <v>0.27461139896373055</v>
      </c>
    </row>
    <row r="170" spans="1:6" x14ac:dyDescent="0.25">
      <c r="A170" t="s">
        <v>54</v>
      </c>
      <c r="B170" t="s">
        <v>132</v>
      </c>
      <c r="C170">
        <v>87</v>
      </c>
      <c r="D170">
        <v>193</v>
      </c>
      <c r="E170">
        <v>3</v>
      </c>
      <c r="F170" s="3">
        <v>0.45077720207253885</v>
      </c>
    </row>
    <row r="171" spans="1:6" x14ac:dyDescent="0.25">
      <c r="A171" t="s">
        <v>55</v>
      </c>
      <c r="B171" t="s">
        <v>106</v>
      </c>
      <c r="C171">
        <v>59</v>
      </c>
      <c r="D171">
        <v>199</v>
      </c>
      <c r="E171">
        <v>3</v>
      </c>
      <c r="F171" s="3">
        <v>0.29648241206030151</v>
      </c>
    </row>
    <row r="172" spans="1:6" x14ac:dyDescent="0.25">
      <c r="A172" t="s">
        <v>55</v>
      </c>
      <c r="B172" t="s">
        <v>131</v>
      </c>
      <c r="C172">
        <v>96</v>
      </c>
      <c r="D172">
        <v>199</v>
      </c>
      <c r="E172">
        <v>3</v>
      </c>
      <c r="F172" s="3">
        <v>0.48241206030150752</v>
      </c>
    </row>
    <row r="173" spans="1:6" x14ac:dyDescent="0.25">
      <c r="A173" t="s">
        <v>55</v>
      </c>
      <c r="B173" t="s">
        <v>132</v>
      </c>
      <c r="C173">
        <v>44</v>
      </c>
      <c r="D173">
        <v>199</v>
      </c>
      <c r="E173">
        <v>3</v>
      </c>
      <c r="F173" s="3">
        <v>0.22110552763819097</v>
      </c>
    </row>
    <row r="174" spans="1:6" x14ac:dyDescent="0.25">
      <c r="A174" t="s">
        <v>56</v>
      </c>
      <c r="B174" t="s">
        <v>106</v>
      </c>
      <c r="C174">
        <v>72</v>
      </c>
      <c r="D174">
        <v>246</v>
      </c>
      <c r="E174">
        <v>3</v>
      </c>
      <c r="F174" s="3">
        <v>0.29268292682926828</v>
      </c>
    </row>
    <row r="175" spans="1:6" x14ac:dyDescent="0.25">
      <c r="A175" t="s">
        <v>56</v>
      </c>
      <c r="B175" t="s">
        <v>131</v>
      </c>
      <c r="C175">
        <v>149</v>
      </c>
      <c r="D175">
        <v>246</v>
      </c>
      <c r="E175">
        <v>3</v>
      </c>
      <c r="F175" s="3">
        <v>0.60569105691056913</v>
      </c>
    </row>
    <row r="176" spans="1:6" x14ac:dyDescent="0.25">
      <c r="A176" t="s">
        <v>56</v>
      </c>
      <c r="B176" t="s">
        <v>132</v>
      </c>
      <c r="C176">
        <v>25</v>
      </c>
      <c r="D176">
        <v>246</v>
      </c>
      <c r="E176">
        <v>3</v>
      </c>
      <c r="F176" s="3">
        <v>0.1016260162601626</v>
      </c>
    </row>
    <row r="177" spans="1:6" x14ac:dyDescent="0.25">
      <c r="A177" t="s">
        <v>57</v>
      </c>
      <c r="B177" t="s">
        <v>131</v>
      </c>
      <c r="C177">
        <v>95</v>
      </c>
      <c r="D177">
        <v>229</v>
      </c>
      <c r="E177">
        <v>3</v>
      </c>
      <c r="F177" s="3">
        <v>0.41484716157205243</v>
      </c>
    </row>
    <row r="178" spans="1:6" x14ac:dyDescent="0.25">
      <c r="A178" t="s">
        <v>57</v>
      </c>
      <c r="B178" t="s">
        <v>106</v>
      </c>
      <c r="C178">
        <v>79</v>
      </c>
      <c r="D178">
        <v>229</v>
      </c>
      <c r="E178">
        <v>3</v>
      </c>
      <c r="F178" s="3">
        <v>0.34497816593886466</v>
      </c>
    </row>
    <row r="179" spans="1:6" x14ac:dyDescent="0.25">
      <c r="A179" t="s">
        <v>57</v>
      </c>
      <c r="B179" t="s">
        <v>132</v>
      </c>
      <c r="C179">
        <v>55</v>
      </c>
      <c r="D179">
        <v>229</v>
      </c>
      <c r="E179">
        <v>3</v>
      </c>
      <c r="F179" s="3">
        <v>0.24017467248908297</v>
      </c>
    </row>
    <row r="180" spans="1:6" x14ac:dyDescent="0.25">
      <c r="A180" t="s">
        <v>58</v>
      </c>
      <c r="B180" t="s">
        <v>131</v>
      </c>
      <c r="C180">
        <v>99</v>
      </c>
      <c r="D180">
        <v>320</v>
      </c>
      <c r="E180">
        <v>3</v>
      </c>
      <c r="F180" s="3">
        <v>0.30937500000000001</v>
      </c>
    </row>
    <row r="181" spans="1:6" x14ac:dyDescent="0.25">
      <c r="A181" t="s">
        <v>58</v>
      </c>
      <c r="B181" t="s">
        <v>106</v>
      </c>
      <c r="C181">
        <v>101</v>
      </c>
      <c r="D181">
        <v>320</v>
      </c>
      <c r="E181">
        <v>3</v>
      </c>
      <c r="F181" s="3">
        <v>0.31562499999999999</v>
      </c>
    </row>
    <row r="182" spans="1:6" x14ac:dyDescent="0.25">
      <c r="A182" t="s">
        <v>58</v>
      </c>
      <c r="B182" t="s">
        <v>132</v>
      </c>
      <c r="C182">
        <v>120</v>
      </c>
      <c r="D182">
        <v>320</v>
      </c>
      <c r="E182">
        <v>3</v>
      </c>
      <c r="F182" s="3">
        <v>0.375</v>
      </c>
    </row>
    <row r="183" spans="1:6" x14ac:dyDescent="0.25">
      <c r="A183" t="s">
        <v>59</v>
      </c>
      <c r="B183" t="s">
        <v>132</v>
      </c>
      <c r="C183">
        <v>55</v>
      </c>
      <c r="D183">
        <v>226</v>
      </c>
      <c r="E183">
        <v>3</v>
      </c>
      <c r="F183" s="3">
        <v>0.24336283185840707</v>
      </c>
    </row>
    <row r="184" spans="1:6" x14ac:dyDescent="0.25">
      <c r="A184" t="s">
        <v>59</v>
      </c>
      <c r="B184" t="s">
        <v>106</v>
      </c>
      <c r="C184">
        <v>88</v>
      </c>
      <c r="D184">
        <v>226</v>
      </c>
      <c r="E184">
        <v>3</v>
      </c>
      <c r="F184" s="3">
        <v>0.38938053097345132</v>
      </c>
    </row>
    <row r="185" spans="1:6" x14ac:dyDescent="0.25">
      <c r="A185" t="s">
        <v>59</v>
      </c>
      <c r="B185" t="s">
        <v>131</v>
      </c>
      <c r="C185">
        <v>83</v>
      </c>
      <c r="D185">
        <v>226</v>
      </c>
      <c r="E185">
        <v>3</v>
      </c>
      <c r="F185" s="3">
        <v>0.36725663716814161</v>
      </c>
    </row>
    <row r="186" spans="1:6" x14ac:dyDescent="0.25">
      <c r="A186" t="s">
        <v>60</v>
      </c>
      <c r="B186" t="s">
        <v>131</v>
      </c>
      <c r="C186">
        <v>207</v>
      </c>
      <c r="D186">
        <v>348</v>
      </c>
      <c r="E186">
        <v>3</v>
      </c>
      <c r="F186" s="3">
        <v>0.59482758620689657</v>
      </c>
    </row>
    <row r="187" spans="1:6" x14ac:dyDescent="0.25">
      <c r="A187" t="s">
        <v>60</v>
      </c>
      <c r="B187" t="s">
        <v>106</v>
      </c>
      <c r="C187">
        <v>97</v>
      </c>
      <c r="D187">
        <v>348</v>
      </c>
      <c r="E187">
        <v>3</v>
      </c>
      <c r="F187" s="3">
        <v>0.27873563218390807</v>
      </c>
    </row>
    <row r="188" spans="1:6" x14ac:dyDescent="0.25">
      <c r="A188" t="s">
        <v>60</v>
      </c>
      <c r="B188" t="s">
        <v>132</v>
      </c>
      <c r="C188">
        <v>44</v>
      </c>
      <c r="D188">
        <v>348</v>
      </c>
      <c r="E188">
        <v>3</v>
      </c>
      <c r="F188" s="3">
        <v>0.12643678160919541</v>
      </c>
    </row>
    <row r="189" spans="1:6" x14ac:dyDescent="0.25">
      <c r="A189" t="s">
        <v>61</v>
      </c>
      <c r="B189" t="s">
        <v>131</v>
      </c>
      <c r="C189">
        <v>50</v>
      </c>
      <c r="D189">
        <v>212</v>
      </c>
      <c r="E189">
        <v>3</v>
      </c>
      <c r="F189" s="3">
        <v>0.23584905660377359</v>
      </c>
    </row>
    <row r="190" spans="1:6" x14ac:dyDescent="0.25">
      <c r="A190" t="s">
        <v>61</v>
      </c>
      <c r="B190" t="s">
        <v>106</v>
      </c>
      <c r="C190">
        <v>92</v>
      </c>
      <c r="D190">
        <v>212</v>
      </c>
      <c r="E190">
        <v>3</v>
      </c>
      <c r="F190" s="3">
        <v>0.43396226415094341</v>
      </c>
    </row>
    <row r="191" spans="1:6" x14ac:dyDescent="0.25">
      <c r="A191" t="s">
        <v>61</v>
      </c>
      <c r="B191" t="s">
        <v>132</v>
      </c>
      <c r="C191">
        <v>70</v>
      </c>
      <c r="D191">
        <v>212</v>
      </c>
      <c r="E191">
        <v>3</v>
      </c>
      <c r="F191" s="3">
        <v>0.330188679245283</v>
      </c>
    </row>
    <row r="192" spans="1:6" x14ac:dyDescent="0.25">
      <c r="A192" t="s">
        <v>62</v>
      </c>
      <c r="B192" t="s">
        <v>131</v>
      </c>
      <c r="C192">
        <v>76</v>
      </c>
      <c r="D192">
        <v>190</v>
      </c>
      <c r="E192">
        <v>3</v>
      </c>
      <c r="F192" s="3">
        <v>0.4</v>
      </c>
    </row>
    <row r="193" spans="1:6" x14ac:dyDescent="0.25">
      <c r="A193" t="s">
        <v>62</v>
      </c>
      <c r="B193" t="s">
        <v>106</v>
      </c>
      <c r="C193">
        <v>41</v>
      </c>
      <c r="D193">
        <v>190</v>
      </c>
      <c r="E193">
        <v>3</v>
      </c>
      <c r="F193" s="3">
        <v>0.21578947368421053</v>
      </c>
    </row>
    <row r="194" spans="1:6" x14ac:dyDescent="0.25">
      <c r="A194" t="s">
        <v>62</v>
      </c>
      <c r="B194" t="s">
        <v>132</v>
      </c>
      <c r="C194">
        <v>73</v>
      </c>
      <c r="D194">
        <v>190</v>
      </c>
      <c r="E194">
        <v>3</v>
      </c>
      <c r="F194" s="3">
        <v>0.38421052631578945</v>
      </c>
    </row>
    <row r="195" spans="1:6" x14ac:dyDescent="0.25">
      <c r="A195" t="s">
        <v>63</v>
      </c>
      <c r="B195" t="s">
        <v>131</v>
      </c>
      <c r="C195">
        <v>58</v>
      </c>
      <c r="D195">
        <v>195</v>
      </c>
      <c r="E195">
        <v>3</v>
      </c>
      <c r="F195" s="3">
        <v>0.29743589743589743</v>
      </c>
    </row>
    <row r="196" spans="1:6" x14ac:dyDescent="0.25">
      <c r="A196" t="s">
        <v>63</v>
      </c>
      <c r="B196" t="s">
        <v>106</v>
      </c>
      <c r="C196">
        <v>58</v>
      </c>
      <c r="D196">
        <v>195</v>
      </c>
      <c r="E196">
        <v>3</v>
      </c>
      <c r="F196" s="3">
        <v>0.29743589743589743</v>
      </c>
    </row>
    <row r="197" spans="1:6" x14ac:dyDescent="0.25">
      <c r="A197" t="s">
        <v>63</v>
      </c>
      <c r="B197" t="s">
        <v>132</v>
      </c>
      <c r="C197">
        <v>79</v>
      </c>
      <c r="D197">
        <v>195</v>
      </c>
      <c r="E197">
        <v>3</v>
      </c>
      <c r="F197" s="3">
        <v>0.40512820512820513</v>
      </c>
    </row>
    <row r="198" spans="1:6" x14ac:dyDescent="0.25">
      <c r="A198" t="s">
        <v>64</v>
      </c>
      <c r="B198" t="s">
        <v>131</v>
      </c>
      <c r="C198">
        <v>111</v>
      </c>
      <c r="D198">
        <v>181</v>
      </c>
      <c r="E198">
        <v>3</v>
      </c>
      <c r="F198" s="3">
        <v>0.61325966850828728</v>
      </c>
    </row>
    <row r="199" spans="1:6" x14ac:dyDescent="0.25">
      <c r="A199" t="s">
        <v>64</v>
      </c>
      <c r="B199" t="s">
        <v>106</v>
      </c>
      <c r="C199">
        <v>50</v>
      </c>
      <c r="D199">
        <v>181</v>
      </c>
      <c r="E199">
        <v>3</v>
      </c>
      <c r="F199" s="3">
        <v>0.27624309392265195</v>
      </c>
    </row>
    <row r="200" spans="1:6" x14ac:dyDescent="0.25">
      <c r="A200" t="s">
        <v>64</v>
      </c>
      <c r="B200" t="s">
        <v>132</v>
      </c>
      <c r="C200">
        <v>20</v>
      </c>
      <c r="D200">
        <v>181</v>
      </c>
      <c r="E200">
        <v>3</v>
      </c>
      <c r="F200" s="3">
        <v>0.11049723756906077</v>
      </c>
    </row>
    <row r="201" spans="1:6" x14ac:dyDescent="0.25">
      <c r="A201" t="s">
        <v>65</v>
      </c>
      <c r="B201" t="s">
        <v>106</v>
      </c>
      <c r="C201">
        <v>87</v>
      </c>
      <c r="D201">
        <v>342</v>
      </c>
      <c r="E201">
        <v>3</v>
      </c>
      <c r="F201" s="3">
        <v>0.25438596491228072</v>
      </c>
    </row>
    <row r="202" spans="1:6" x14ac:dyDescent="0.25">
      <c r="A202" t="s">
        <v>65</v>
      </c>
      <c r="B202" t="s">
        <v>132</v>
      </c>
      <c r="C202">
        <v>108</v>
      </c>
      <c r="D202">
        <v>342</v>
      </c>
      <c r="E202">
        <v>3</v>
      </c>
      <c r="F202" s="3">
        <v>0.31578947368421051</v>
      </c>
    </row>
    <row r="203" spans="1:6" x14ac:dyDescent="0.25">
      <c r="A203" t="s">
        <v>65</v>
      </c>
      <c r="B203" t="s">
        <v>131</v>
      </c>
      <c r="C203">
        <v>147</v>
      </c>
      <c r="D203">
        <v>342</v>
      </c>
      <c r="E203">
        <v>3</v>
      </c>
      <c r="F203" s="3">
        <v>0.42982456140350878</v>
      </c>
    </row>
    <row r="204" spans="1:6" x14ac:dyDescent="0.25">
      <c r="A204" t="s">
        <v>66</v>
      </c>
      <c r="B204" t="s">
        <v>106</v>
      </c>
      <c r="C204">
        <v>144</v>
      </c>
      <c r="D204">
        <v>254</v>
      </c>
      <c r="E204">
        <v>3</v>
      </c>
      <c r="F204" s="3">
        <v>0.56692913385826771</v>
      </c>
    </row>
    <row r="205" spans="1:6" x14ac:dyDescent="0.25">
      <c r="A205" t="s">
        <v>66</v>
      </c>
      <c r="B205" t="s">
        <v>124</v>
      </c>
      <c r="C205">
        <v>101</v>
      </c>
      <c r="D205">
        <v>254</v>
      </c>
      <c r="E205">
        <v>3</v>
      </c>
      <c r="F205" s="3">
        <v>0.39763779527559057</v>
      </c>
    </row>
    <row r="206" spans="1:6" x14ac:dyDescent="0.25">
      <c r="A206" t="s">
        <v>66</v>
      </c>
      <c r="B206" t="s">
        <v>127</v>
      </c>
      <c r="C206">
        <v>9</v>
      </c>
      <c r="D206">
        <v>254</v>
      </c>
      <c r="E206">
        <v>3</v>
      </c>
      <c r="F206" s="3">
        <v>3.5433070866141732E-2</v>
      </c>
    </row>
    <row r="207" spans="1:6" x14ac:dyDescent="0.25">
      <c r="A207" t="s">
        <v>67</v>
      </c>
      <c r="B207" t="s">
        <v>124</v>
      </c>
      <c r="C207">
        <v>29</v>
      </c>
      <c r="D207">
        <v>121</v>
      </c>
      <c r="E207">
        <v>3</v>
      </c>
      <c r="F207" s="3">
        <v>0.23966942148760331</v>
      </c>
    </row>
    <row r="208" spans="1:6" x14ac:dyDescent="0.25">
      <c r="A208" t="s">
        <v>67</v>
      </c>
      <c r="B208" t="s">
        <v>106</v>
      </c>
      <c r="C208">
        <v>78</v>
      </c>
      <c r="D208">
        <v>121</v>
      </c>
      <c r="E208">
        <v>3</v>
      </c>
      <c r="F208" s="3">
        <v>0.64462809917355368</v>
      </c>
    </row>
    <row r="209" spans="1:6" x14ac:dyDescent="0.25">
      <c r="A209" t="s">
        <v>67</v>
      </c>
      <c r="B209" t="s">
        <v>127</v>
      </c>
      <c r="C209">
        <v>14</v>
      </c>
      <c r="D209">
        <v>121</v>
      </c>
      <c r="E209">
        <v>3</v>
      </c>
      <c r="F209" s="3">
        <v>0.11570247933884298</v>
      </c>
    </row>
    <row r="210" spans="1:6" x14ac:dyDescent="0.25">
      <c r="A210" t="s">
        <v>68</v>
      </c>
      <c r="B210" t="s">
        <v>106</v>
      </c>
      <c r="C210">
        <v>69</v>
      </c>
      <c r="D210">
        <v>139</v>
      </c>
      <c r="E210">
        <v>3</v>
      </c>
      <c r="F210" s="3">
        <v>0.49640287769784175</v>
      </c>
    </row>
    <row r="211" spans="1:6" x14ac:dyDescent="0.25">
      <c r="A211" t="s">
        <v>68</v>
      </c>
      <c r="B211" t="s">
        <v>124</v>
      </c>
      <c r="C211">
        <v>54</v>
      </c>
      <c r="D211">
        <v>139</v>
      </c>
      <c r="E211">
        <v>3</v>
      </c>
      <c r="F211" s="3">
        <v>0.38848920863309355</v>
      </c>
    </row>
    <row r="212" spans="1:6" x14ac:dyDescent="0.25">
      <c r="A212" t="s">
        <v>68</v>
      </c>
      <c r="B212" t="s">
        <v>127</v>
      </c>
      <c r="C212">
        <v>16</v>
      </c>
      <c r="D212">
        <v>139</v>
      </c>
      <c r="E212">
        <v>3</v>
      </c>
      <c r="F212" s="3">
        <v>0.11510791366906475</v>
      </c>
    </row>
    <row r="213" spans="1:6" x14ac:dyDescent="0.25">
      <c r="A213" t="s">
        <v>69</v>
      </c>
      <c r="B213" t="s">
        <v>106</v>
      </c>
      <c r="C213">
        <v>82</v>
      </c>
      <c r="D213">
        <v>256</v>
      </c>
      <c r="E213">
        <v>3</v>
      </c>
      <c r="F213" s="3">
        <v>0.3203125</v>
      </c>
    </row>
    <row r="214" spans="1:6" x14ac:dyDescent="0.25">
      <c r="A214" t="s">
        <v>69</v>
      </c>
      <c r="B214" t="s">
        <v>127</v>
      </c>
      <c r="C214">
        <v>144</v>
      </c>
      <c r="D214">
        <v>256</v>
      </c>
      <c r="E214">
        <v>3</v>
      </c>
      <c r="F214" s="3">
        <v>0.5625</v>
      </c>
    </row>
    <row r="215" spans="1:6" x14ac:dyDescent="0.25">
      <c r="A215" t="s">
        <v>69</v>
      </c>
      <c r="B215" t="s">
        <v>124</v>
      </c>
      <c r="C215">
        <v>30</v>
      </c>
      <c r="D215">
        <v>256</v>
      </c>
      <c r="E215">
        <v>3</v>
      </c>
      <c r="F215" s="3">
        <v>0.1171875</v>
      </c>
    </row>
    <row r="216" spans="1:6" x14ac:dyDescent="0.25">
      <c r="A216" t="s">
        <v>70</v>
      </c>
      <c r="B216" t="s">
        <v>133</v>
      </c>
      <c r="C216">
        <v>114</v>
      </c>
      <c r="D216">
        <v>156</v>
      </c>
      <c r="E216">
        <v>3</v>
      </c>
      <c r="F216" s="3">
        <v>0.73076923076923073</v>
      </c>
    </row>
    <row r="217" spans="1:6" x14ac:dyDescent="0.25">
      <c r="A217" t="s">
        <v>70</v>
      </c>
      <c r="B217" t="s">
        <v>124</v>
      </c>
      <c r="C217">
        <v>17</v>
      </c>
      <c r="D217">
        <v>156</v>
      </c>
      <c r="E217">
        <v>3</v>
      </c>
      <c r="F217" s="3">
        <v>0.10897435897435898</v>
      </c>
    </row>
    <row r="218" spans="1:6" x14ac:dyDescent="0.25">
      <c r="A218" t="s">
        <v>70</v>
      </c>
      <c r="B218" t="s">
        <v>127</v>
      </c>
      <c r="C218">
        <v>25</v>
      </c>
      <c r="D218">
        <v>156</v>
      </c>
      <c r="E218">
        <v>3</v>
      </c>
      <c r="F218" s="3">
        <v>0.16025641025641027</v>
      </c>
    </row>
    <row r="219" spans="1:6" x14ac:dyDescent="0.25">
      <c r="A219" t="s">
        <v>71</v>
      </c>
      <c r="B219" t="s">
        <v>127</v>
      </c>
      <c r="C219">
        <v>40</v>
      </c>
      <c r="D219">
        <v>92</v>
      </c>
      <c r="E219">
        <v>3</v>
      </c>
      <c r="F219" s="3">
        <v>0.43478260869565216</v>
      </c>
    </row>
    <row r="220" spans="1:6" x14ac:dyDescent="0.25">
      <c r="A220" t="s">
        <v>71</v>
      </c>
      <c r="B220" t="s">
        <v>106</v>
      </c>
      <c r="C220">
        <v>15</v>
      </c>
      <c r="D220">
        <v>92</v>
      </c>
      <c r="E220">
        <v>3</v>
      </c>
      <c r="F220" s="3">
        <v>0.16304347826086957</v>
      </c>
    </row>
    <row r="221" spans="1:6" x14ac:dyDescent="0.25">
      <c r="A221" t="s">
        <v>71</v>
      </c>
      <c r="B221" t="s">
        <v>133</v>
      </c>
      <c r="C221">
        <v>37</v>
      </c>
      <c r="D221">
        <v>92</v>
      </c>
      <c r="E221">
        <v>3</v>
      </c>
      <c r="F221" s="3">
        <v>0.40217391304347827</v>
      </c>
    </row>
    <row r="222" spans="1:6" x14ac:dyDescent="0.25">
      <c r="A222" t="s">
        <v>72</v>
      </c>
      <c r="B222" t="s">
        <v>133</v>
      </c>
      <c r="C222">
        <v>52</v>
      </c>
      <c r="D222">
        <v>143</v>
      </c>
      <c r="E222">
        <v>4</v>
      </c>
      <c r="F222" s="3">
        <v>0.36363636363636365</v>
      </c>
    </row>
    <row r="223" spans="1:6" x14ac:dyDescent="0.25">
      <c r="A223" t="s">
        <v>72</v>
      </c>
      <c r="B223" t="s">
        <v>106</v>
      </c>
      <c r="C223">
        <v>23</v>
      </c>
      <c r="D223">
        <v>143</v>
      </c>
      <c r="E223">
        <v>4</v>
      </c>
      <c r="F223" s="3">
        <v>0.16083916083916083</v>
      </c>
    </row>
    <row r="224" spans="1:6" x14ac:dyDescent="0.25">
      <c r="A224" t="s">
        <v>72</v>
      </c>
      <c r="B224" t="s">
        <v>124</v>
      </c>
      <c r="C224">
        <v>21</v>
      </c>
      <c r="D224">
        <v>143</v>
      </c>
      <c r="E224">
        <v>4</v>
      </c>
      <c r="F224" s="3">
        <v>0.14685314685314685</v>
      </c>
    </row>
    <row r="225" spans="1:6" x14ac:dyDescent="0.25">
      <c r="A225" t="s">
        <v>72</v>
      </c>
      <c r="B225" t="s">
        <v>127</v>
      </c>
      <c r="C225">
        <v>47</v>
      </c>
      <c r="D225">
        <v>143</v>
      </c>
      <c r="E225">
        <v>4</v>
      </c>
      <c r="F225" s="3">
        <v>0.32867132867132864</v>
      </c>
    </row>
    <row r="226" spans="1:6" x14ac:dyDescent="0.25">
      <c r="A226" t="s">
        <v>73</v>
      </c>
      <c r="B226" t="s">
        <v>133</v>
      </c>
      <c r="C226">
        <v>58</v>
      </c>
      <c r="D226">
        <v>158</v>
      </c>
      <c r="E226">
        <v>4</v>
      </c>
      <c r="F226" s="3">
        <v>0.36708860759493672</v>
      </c>
    </row>
    <row r="227" spans="1:6" x14ac:dyDescent="0.25">
      <c r="A227" t="s">
        <v>73</v>
      </c>
      <c r="B227" t="s">
        <v>127</v>
      </c>
      <c r="C227">
        <v>3</v>
      </c>
      <c r="D227">
        <v>158</v>
      </c>
      <c r="E227">
        <v>4</v>
      </c>
      <c r="F227" s="3">
        <v>1.8987341772151899E-2</v>
      </c>
    </row>
    <row r="228" spans="1:6" x14ac:dyDescent="0.25">
      <c r="A228" t="s">
        <v>73</v>
      </c>
      <c r="B228" t="s">
        <v>124</v>
      </c>
      <c r="C228">
        <v>13</v>
      </c>
      <c r="D228">
        <v>158</v>
      </c>
      <c r="E228">
        <v>4</v>
      </c>
      <c r="F228" s="3">
        <v>8.2278481012658222E-2</v>
      </c>
    </row>
    <row r="229" spans="1:6" x14ac:dyDescent="0.25">
      <c r="A229" t="s">
        <v>73</v>
      </c>
      <c r="B229" t="s">
        <v>106</v>
      </c>
      <c r="C229">
        <v>84</v>
      </c>
      <c r="D229">
        <v>158</v>
      </c>
      <c r="E229">
        <v>4</v>
      </c>
      <c r="F229" s="3">
        <v>0.53164556962025311</v>
      </c>
    </row>
    <row r="230" spans="1:6" x14ac:dyDescent="0.25">
      <c r="A230" t="s">
        <v>74</v>
      </c>
      <c r="B230" t="s">
        <v>133</v>
      </c>
      <c r="C230">
        <v>65</v>
      </c>
      <c r="D230">
        <v>181</v>
      </c>
      <c r="E230">
        <v>4</v>
      </c>
      <c r="F230" s="3">
        <v>0.35911602209944754</v>
      </c>
    </row>
    <row r="231" spans="1:6" x14ac:dyDescent="0.25">
      <c r="A231" t="s">
        <v>74</v>
      </c>
      <c r="B231" t="s">
        <v>106</v>
      </c>
      <c r="C231">
        <v>88</v>
      </c>
      <c r="D231">
        <v>181</v>
      </c>
      <c r="E231">
        <v>4</v>
      </c>
      <c r="F231" s="3">
        <v>0.48618784530386738</v>
      </c>
    </row>
    <row r="232" spans="1:6" x14ac:dyDescent="0.25">
      <c r="A232" t="s">
        <v>74</v>
      </c>
      <c r="B232" t="s">
        <v>124</v>
      </c>
      <c r="C232">
        <v>11</v>
      </c>
      <c r="D232">
        <v>181</v>
      </c>
      <c r="E232">
        <v>4</v>
      </c>
      <c r="F232" s="3">
        <v>6.0773480662983423E-2</v>
      </c>
    </row>
    <row r="233" spans="1:6" x14ac:dyDescent="0.25">
      <c r="A233" t="s">
        <v>74</v>
      </c>
      <c r="B233" t="s">
        <v>127</v>
      </c>
      <c r="C233">
        <v>17</v>
      </c>
      <c r="D233">
        <v>181</v>
      </c>
      <c r="E233">
        <v>4</v>
      </c>
      <c r="F233" s="3">
        <v>9.3922651933701654E-2</v>
      </c>
    </row>
    <row r="234" spans="1:6" x14ac:dyDescent="0.25">
      <c r="A234" t="s">
        <v>75</v>
      </c>
      <c r="B234" t="s">
        <v>133</v>
      </c>
      <c r="C234">
        <v>21</v>
      </c>
      <c r="D234">
        <v>248</v>
      </c>
      <c r="E234">
        <v>3</v>
      </c>
      <c r="F234" s="3">
        <v>8.4677419354838704E-2</v>
      </c>
    </row>
    <row r="235" spans="1:6" x14ac:dyDescent="0.25">
      <c r="A235" t="s">
        <v>75</v>
      </c>
      <c r="B235" t="s">
        <v>106</v>
      </c>
      <c r="C235">
        <v>214</v>
      </c>
      <c r="D235">
        <v>248</v>
      </c>
      <c r="E235">
        <v>3</v>
      </c>
      <c r="F235" s="3">
        <v>0.86290322580645162</v>
      </c>
    </row>
    <row r="236" spans="1:6" x14ac:dyDescent="0.25">
      <c r="A236" t="s">
        <v>75</v>
      </c>
      <c r="B236" t="s">
        <v>127</v>
      </c>
      <c r="C236">
        <v>13</v>
      </c>
      <c r="D236">
        <v>248</v>
      </c>
      <c r="E236">
        <v>3</v>
      </c>
      <c r="F236" s="3">
        <v>5.2419354838709679E-2</v>
      </c>
    </row>
    <row r="237" spans="1:6" x14ac:dyDescent="0.25">
      <c r="A237" t="s">
        <v>76</v>
      </c>
      <c r="B237" t="s">
        <v>106</v>
      </c>
      <c r="C237">
        <v>23</v>
      </c>
      <c r="D237">
        <v>166</v>
      </c>
      <c r="E237">
        <v>4</v>
      </c>
      <c r="F237" s="3">
        <v>0.13855421686746988</v>
      </c>
    </row>
    <row r="238" spans="1:6" x14ac:dyDescent="0.25">
      <c r="A238" t="s">
        <v>76</v>
      </c>
      <c r="B238" t="s">
        <v>133</v>
      </c>
      <c r="C238">
        <v>107</v>
      </c>
      <c r="D238">
        <v>166</v>
      </c>
      <c r="E238">
        <v>4</v>
      </c>
      <c r="F238" s="3">
        <v>0.64457831325301207</v>
      </c>
    </row>
    <row r="239" spans="1:6" x14ac:dyDescent="0.25">
      <c r="A239" t="s">
        <v>76</v>
      </c>
      <c r="B239" t="s">
        <v>124</v>
      </c>
      <c r="C239">
        <v>14</v>
      </c>
      <c r="D239">
        <v>166</v>
      </c>
      <c r="E239">
        <v>4</v>
      </c>
      <c r="F239" s="3">
        <v>8.4337349397590355E-2</v>
      </c>
    </row>
    <row r="240" spans="1:6" x14ac:dyDescent="0.25">
      <c r="A240" t="s">
        <v>76</v>
      </c>
      <c r="B240" t="s">
        <v>127</v>
      </c>
      <c r="C240">
        <v>22</v>
      </c>
      <c r="D240">
        <v>166</v>
      </c>
      <c r="E240">
        <v>4</v>
      </c>
      <c r="F240" s="3">
        <v>0.13253012048192772</v>
      </c>
    </row>
    <row r="241" spans="1:6" x14ac:dyDescent="0.25">
      <c r="A241" t="s">
        <v>77</v>
      </c>
      <c r="B241" t="s">
        <v>127</v>
      </c>
      <c r="C241">
        <v>76</v>
      </c>
      <c r="D241">
        <v>122</v>
      </c>
      <c r="E241">
        <v>4</v>
      </c>
      <c r="F241" s="3">
        <v>0.62295081967213117</v>
      </c>
    </row>
    <row r="242" spans="1:6" x14ac:dyDescent="0.25">
      <c r="A242" t="s">
        <v>77</v>
      </c>
      <c r="B242" t="s">
        <v>106</v>
      </c>
      <c r="C242">
        <v>30</v>
      </c>
      <c r="D242">
        <v>122</v>
      </c>
      <c r="E242">
        <v>4</v>
      </c>
      <c r="F242" s="3">
        <v>0.24590163934426229</v>
      </c>
    </row>
    <row r="243" spans="1:6" x14ac:dyDescent="0.25">
      <c r="A243" t="s">
        <v>77</v>
      </c>
      <c r="B243" t="s">
        <v>124</v>
      </c>
      <c r="C243">
        <v>10</v>
      </c>
      <c r="D243">
        <v>122</v>
      </c>
      <c r="E243">
        <v>4</v>
      </c>
      <c r="F243" s="3">
        <v>8.1967213114754092E-2</v>
      </c>
    </row>
    <row r="244" spans="1:6" x14ac:dyDescent="0.25">
      <c r="A244" t="s">
        <v>77</v>
      </c>
      <c r="B244" t="s">
        <v>133</v>
      </c>
      <c r="C244">
        <v>6</v>
      </c>
      <c r="D244">
        <v>122</v>
      </c>
      <c r="E244">
        <v>4</v>
      </c>
      <c r="F244" s="3">
        <v>4.9180327868852458E-2</v>
      </c>
    </row>
    <row r="245" spans="1:6" x14ac:dyDescent="0.25">
      <c r="A245" t="s">
        <v>78</v>
      </c>
      <c r="B245" t="s">
        <v>114</v>
      </c>
      <c r="C245">
        <v>95</v>
      </c>
      <c r="D245">
        <v>412</v>
      </c>
      <c r="E245">
        <v>3</v>
      </c>
      <c r="F245" s="3">
        <v>0.23058252427184467</v>
      </c>
    </row>
    <row r="246" spans="1:6" x14ac:dyDescent="0.25">
      <c r="A246" t="s">
        <v>78</v>
      </c>
      <c r="B246" t="s">
        <v>134</v>
      </c>
      <c r="C246">
        <v>107</v>
      </c>
      <c r="D246">
        <v>412</v>
      </c>
      <c r="E246">
        <v>3</v>
      </c>
      <c r="F246" s="3">
        <v>0.25970873786407767</v>
      </c>
    </row>
    <row r="247" spans="1:6" x14ac:dyDescent="0.25">
      <c r="A247" t="s">
        <v>78</v>
      </c>
      <c r="B247" t="s">
        <v>135</v>
      </c>
      <c r="C247">
        <v>210</v>
      </c>
      <c r="D247">
        <v>412</v>
      </c>
      <c r="E247">
        <v>3</v>
      </c>
      <c r="F247" s="3">
        <v>0.50970873786407767</v>
      </c>
    </row>
    <row r="248" spans="1:6" x14ac:dyDescent="0.25">
      <c r="A248" t="s">
        <v>79</v>
      </c>
      <c r="B248" t="s">
        <v>135</v>
      </c>
      <c r="C248">
        <v>248</v>
      </c>
      <c r="D248">
        <v>663</v>
      </c>
      <c r="E248">
        <v>3</v>
      </c>
      <c r="F248" s="3">
        <v>0.37405731523378583</v>
      </c>
    </row>
    <row r="249" spans="1:6" x14ac:dyDescent="0.25">
      <c r="A249" t="s">
        <v>79</v>
      </c>
      <c r="B249" t="s">
        <v>136</v>
      </c>
      <c r="C249">
        <v>273</v>
      </c>
      <c r="D249">
        <v>663</v>
      </c>
      <c r="E249">
        <v>3</v>
      </c>
      <c r="F249" s="3">
        <v>0.41176470588235292</v>
      </c>
    </row>
    <row r="250" spans="1:6" x14ac:dyDescent="0.25">
      <c r="A250" t="s">
        <v>79</v>
      </c>
      <c r="B250" t="s">
        <v>114</v>
      </c>
      <c r="C250">
        <v>142</v>
      </c>
      <c r="D250">
        <v>663</v>
      </c>
      <c r="E250">
        <v>3</v>
      </c>
      <c r="F250" s="3">
        <v>0.21417797888386123</v>
      </c>
    </row>
  </sheetData>
  <autoFilter ref="A1:F250" xr:uid="{E1EEDBD7-E981-4FE8-A694-5500846A9C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Ghadwal</dc:creator>
  <cp:lastModifiedBy>Sunil Ghadwal</cp:lastModifiedBy>
  <dcterms:created xsi:type="dcterms:W3CDTF">2024-05-14T14:55:13Z</dcterms:created>
  <dcterms:modified xsi:type="dcterms:W3CDTF">2024-05-31T17:55:41Z</dcterms:modified>
</cp:coreProperties>
</file>