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hfr\Downloads\"/>
    </mc:Choice>
  </mc:AlternateContent>
  <xr:revisionPtr revIDLastSave="0" documentId="13_ncr:1_{5DBB0322-481D-44EC-B4D8-26AC05E37B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6" i="1"/>
  <c r="O7" i="1"/>
  <c r="O8" i="1"/>
  <c r="O9" i="1"/>
  <c r="O10" i="1"/>
  <c r="O11" i="1"/>
  <c r="O6" i="1"/>
  <c r="N7" i="1"/>
  <c r="N8" i="1"/>
  <c r="N9" i="1"/>
  <c r="N10" i="1"/>
  <c r="N11" i="1"/>
  <c r="N6" i="1"/>
  <c r="M7" i="1"/>
  <c r="M8" i="1"/>
  <c r="M9" i="1"/>
  <c r="M10" i="1"/>
  <c r="M11" i="1"/>
  <c r="M6" i="1"/>
  <c r="L7" i="1"/>
  <c r="L8" i="1"/>
  <c r="L9" i="1"/>
  <c r="L10" i="1"/>
  <c r="L11" i="1"/>
  <c r="L6" i="1"/>
  <c r="K7" i="1"/>
  <c r="K8" i="1"/>
  <c r="K9" i="1"/>
  <c r="K10" i="1"/>
  <c r="K11" i="1"/>
  <c r="K6" i="1"/>
  <c r="S6" i="1" s="1"/>
  <c r="S11" i="1"/>
  <c r="R7" i="1"/>
  <c r="R8" i="1"/>
  <c r="R9" i="1"/>
  <c r="R10" i="1"/>
  <c r="R11" i="1"/>
  <c r="R6" i="1"/>
  <c r="J9" i="1"/>
  <c r="J7" i="1"/>
  <c r="J8" i="1"/>
  <c r="J10" i="1"/>
  <c r="J11" i="1"/>
  <c r="J6" i="1"/>
  <c r="S7" i="1"/>
  <c r="S8" i="1"/>
  <c r="S9" i="1" l="1"/>
  <c r="T9" i="1" s="1"/>
  <c r="S10" i="1"/>
  <c r="T7" i="1"/>
  <c r="T8" i="1" l="1"/>
  <c r="T6" i="1"/>
  <c r="T10" i="1"/>
  <c r="T11" i="1"/>
</calcChain>
</file>

<file path=xl/sharedStrings.xml><?xml version="1.0" encoding="utf-8"?>
<sst xmlns="http://schemas.openxmlformats.org/spreadsheetml/2006/main" count="33" uniqueCount="23">
  <si>
    <t>ALTERNATIF</t>
  </si>
  <si>
    <t>Benefit</t>
  </si>
  <si>
    <t>HASIL</t>
  </si>
  <si>
    <t>RANKING</t>
  </si>
  <si>
    <t>NORMALISASI :</t>
  </si>
  <si>
    <t>HASIL DAN PERANKINGAN :</t>
  </si>
  <si>
    <t>KODE ALTERNATIF</t>
  </si>
  <si>
    <t>PERHITUNGAN SPK METODE SAW PEMILIHAN COFFESHOP</t>
  </si>
  <si>
    <t>Harga</t>
  </si>
  <si>
    <t>Fasilitas</t>
  </si>
  <si>
    <t>Kelengkapan menu</t>
  </si>
  <si>
    <t>Lokasi</t>
  </si>
  <si>
    <t>Pelayanan</t>
  </si>
  <si>
    <t>Waktu operasional</t>
  </si>
  <si>
    <t>Bakedai Coffee</t>
  </si>
  <si>
    <t>Hai Coffee</t>
  </si>
  <si>
    <t>Dabie Coffee</t>
  </si>
  <si>
    <t>Najha Coffee</t>
  </si>
  <si>
    <t>Rain Forest Coffee</t>
  </si>
  <si>
    <t>Kopi Dari Hati</t>
  </si>
  <si>
    <t>cost</t>
  </si>
  <si>
    <t>benefit</t>
  </si>
  <si>
    <t>BOBOT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</si>
</sst>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0"/>
      <name val="Calibri"/>
      <family val="2"/>
    </font>
    <font>
      <sz val="11"/>
      <color rgb="FF575962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2" xfId="0" applyNumberFormat="1" applyBorder="1">
      <alignment vertical="center"/>
    </xf>
    <xf numFmtId="2" fontId="4" fillId="0" borderId="2" xfId="0" applyNumberFormat="1" applyFont="1" applyBorder="1">
      <alignment vertical="center"/>
    </xf>
    <xf numFmtId="2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5" borderId="0" xfId="0" applyFont="1" applyFill="1" applyAlignment="1"/>
    <xf numFmtId="0" fontId="4" fillId="5" borderId="2" xfId="0" applyFont="1" applyFill="1" applyBorder="1" applyAlignment="1">
      <alignment horizontal="center" vertical="center"/>
    </xf>
    <xf numFmtId="0" fontId="9" fillId="5" borderId="0" xfId="0" applyFont="1" applyFill="1">
      <alignment vertical="center"/>
    </xf>
    <xf numFmtId="0" fontId="4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/>
    <xf numFmtId="0" fontId="8" fillId="0" borderId="0" xfId="0" applyFont="1" applyFill="1" applyBorder="1">
      <alignment vertic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>
      <alignment vertical="center"/>
    </xf>
    <xf numFmtId="2" fontId="4" fillId="0" borderId="0" xfId="0" applyNumberFormat="1" applyFont="1" applyFill="1" applyBorder="1">
      <alignment vertic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2" fontId="3" fillId="0" borderId="0" xfId="0" applyNumberFormat="1" applyFont="1" applyFill="1" applyBorder="1">
      <alignment vertical="center"/>
    </xf>
    <xf numFmtId="2" fontId="1" fillId="0" borderId="0" xfId="0" applyNumberFormat="1" applyFont="1" applyFill="1" applyBorder="1" applyAlignment="1"/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0" fillId="5" borderId="2" xfId="0" applyFont="1" applyFill="1" applyBorder="1">
      <alignment vertical="center"/>
    </xf>
    <xf numFmtId="0" fontId="10" fillId="5" borderId="2" xfId="0" applyFont="1" applyFill="1" applyBorder="1" applyAlignment="1"/>
    <xf numFmtId="2" fontId="2" fillId="6" borderId="0" xfId="0" applyNumberFormat="1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 vertical="center"/>
    </xf>
    <xf numFmtId="0" fontId="10" fillId="5" borderId="3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6" fillId="0" borderId="1" xfId="0" applyFont="1" applyFill="1" applyBorder="1" applyAlignment="1"/>
    <xf numFmtId="2" fontId="5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zoomScale="85" zoomScaleNormal="85" workbookViewId="0">
      <selection activeCell="F16" sqref="F16"/>
    </sheetView>
  </sheetViews>
  <sheetFormatPr defaultColWidth="10" defaultRowHeight="15" x14ac:dyDescent="0.25"/>
  <cols>
    <col min="1" max="1" width="17" customWidth="1"/>
    <col min="2" max="2" width="18.140625" customWidth="1"/>
    <col min="3" max="3" width="23.140625" customWidth="1"/>
    <col min="4" max="4" width="28.140625" customWidth="1"/>
    <col min="5" max="5" width="17.42578125" customWidth="1"/>
    <col min="6" max="6" width="22.7109375" customWidth="1"/>
    <col min="7" max="7" width="23.7109375" customWidth="1"/>
    <col min="8" max="8" width="15.7109375" customWidth="1"/>
    <col min="9" max="9" width="16.42578125" customWidth="1"/>
    <col min="10" max="10" width="22.7109375" customWidth="1"/>
    <col min="11" max="11" width="11.5703125" customWidth="1"/>
    <col min="12" max="12" width="9.7109375" customWidth="1"/>
    <col min="13" max="13" width="18.5703125" customWidth="1"/>
    <col min="16" max="16" width="23.42578125" customWidth="1"/>
    <col min="17" max="17" width="5" customWidth="1"/>
    <col min="18" max="18" width="26.5703125" customWidth="1"/>
    <col min="19" max="19" width="16" customWidth="1"/>
    <col min="20" max="20" width="8.7109375" customWidth="1"/>
  </cols>
  <sheetData>
    <row r="1" spans="1:20" ht="26.25" x14ac:dyDescent="0.25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3" spans="1:20" x14ac:dyDescent="0.25">
      <c r="A3" s="14" t="s">
        <v>6</v>
      </c>
      <c r="B3" s="6" t="s">
        <v>20</v>
      </c>
      <c r="C3" s="6" t="s">
        <v>1</v>
      </c>
      <c r="D3" s="7" t="s">
        <v>1</v>
      </c>
      <c r="E3" s="25" t="s">
        <v>20</v>
      </c>
      <c r="F3" s="4" t="s">
        <v>21</v>
      </c>
      <c r="G3" s="4" t="s">
        <v>1</v>
      </c>
      <c r="J3" s="59" t="s">
        <v>4</v>
      </c>
      <c r="K3" s="51" t="s">
        <v>22</v>
      </c>
      <c r="L3" s="53"/>
      <c r="M3" s="53"/>
      <c r="N3" s="53"/>
      <c r="O3" s="53"/>
      <c r="P3" s="53"/>
      <c r="R3" s="52" t="s">
        <v>5</v>
      </c>
      <c r="S3" s="52"/>
      <c r="T3" s="52"/>
    </row>
    <row r="4" spans="1:20" x14ac:dyDescent="0.25">
      <c r="A4" s="15"/>
      <c r="B4" s="19" t="s">
        <v>8</v>
      </c>
      <c r="C4" s="22" t="s">
        <v>9</v>
      </c>
      <c r="D4" s="17" t="s">
        <v>10</v>
      </c>
      <c r="E4" s="20" t="s">
        <v>11</v>
      </c>
      <c r="F4" s="18" t="s">
        <v>12</v>
      </c>
      <c r="G4" s="21" t="s">
        <v>13</v>
      </c>
      <c r="J4" s="64" t="s">
        <v>6</v>
      </c>
      <c r="K4" s="56">
        <v>16.3</v>
      </c>
      <c r="L4" s="56">
        <v>33.299999999999997</v>
      </c>
      <c r="M4" s="56">
        <v>16.3</v>
      </c>
      <c r="N4" s="56">
        <v>11.9</v>
      </c>
      <c r="O4" s="57">
        <v>18.5</v>
      </c>
      <c r="P4" s="57">
        <v>3.7</v>
      </c>
      <c r="R4" s="52"/>
      <c r="S4" s="52"/>
      <c r="T4" s="52"/>
    </row>
    <row r="5" spans="1:20" x14ac:dyDescent="0.25">
      <c r="A5" s="23" t="s">
        <v>14</v>
      </c>
      <c r="B5" s="9">
        <v>3</v>
      </c>
      <c r="C5" s="9">
        <v>1</v>
      </c>
      <c r="D5" s="9">
        <v>1</v>
      </c>
      <c r="E5" s="9">
        <v>3</v>
      </c>
      <c r="F5" s="12">
        <v>3</v>
      </c>
      <c r="G5" s="9">
        <v>5</v>
      </c>
      <c r="J5" s="64"/>
      <c r="K5" s="58" t="s">
        <v>8</v>
      </c>
      <c r="L5" s="54" t="s">
        <v>9</v>
      </c>
      <c r="M5" s="55" t="s">
        <v>10</v>
      </c>
      <c r="N5" s="27" t="s">
        <v>11</v>
      </c>
      <c r="O5" s="26" t="s">
        <v>12</v>
      </c>
      <c r="P5" s="26" t="s">
        <v>13</v>
      </c>
      <c r="R5" s="1" t="s">
        <v>0</v>
      </c>
      <c r="S5" s="1" t="s">
        <v>2</v>
      </c>
      <c r="T5" s="1" t="s">
        <v>3</v>
      </c>
    </row>
    <row r="6" spans="1:20" x14ac:dyDescent="0.25">
      <c r="A6" s="24" t="s">
        <v>15</v>
      </c>
      <c r="B6" s="13">
        <v>3</v>
      </c>
      <c r="C6" s="9">
        <v>3</v>
      </c>
      <c r="D6" s="9">
        <v>1</v>
      </c>
      <c r="E6" s="9">
        <v>3</v>
      </c>
      <c r="F6" s="12">
        <v>1</v>
      </c>
      <c r="G6" s="12">
        <v>5</v>
      </c>
      <c r="J6" s="23" t="str">
        <f>A5</f>
        <v>Bakedai Coffee</v>
      </c>
      <c r="K6" s="8">
        <f>IF((B$3)="Benefit",B5/MAX(B$5:B$40),MIN(B$5:B$10)/B5)</f>
        <v>1</v>
      </c>
      <c r="L6" s="8">
        <f>IF((C$3)="Benefit",C5/MAX(C$5:C$53),MIN(C$5:C$10)/C5)</f>
        <v>0.2</v>
      </c>
      <c r="M6" s="8">
        <f>IF((D$3)="Benefit",D5/MAX(D$5:D$69),MIN(D$5:D$10)/D5)</f>
        <v>0.2</v>
      </c>
      <c r="N6" s="8">
        <f>IF((E$3)="Benefit",E5/MAX(E$5:E$62),MIN(E$5:E$10)/E5)</f>
        <v>0.33333333333333331</v>
      </c>
      <c r="O6" s="10">
        <f>IF((F$3) ="Benefit",F5/MAX(F$5:F$94),MIN(F$5:F$10)/F5)</f>
        <v>0.6</v>
      </c>
      <c r="P6" s="11">
        <f>IF((G$3) ="Benefit",G5/MAX(G$5:G$221),MIN(G$5:G$10)/G5)</f>
        <v>1</v>
      </c>
      <c r="R6" s="23" t="str">
        <f>A5</f>
        <v>Bakedai Coffee</v>
      </c>
      <c r="S6" s="9">
        <f>(K6*$K$4)+(L6*$L$4)+(M6*$M$4)+(N6*$N$4)+(O6*$O$4)+(P6*$P$4)</f>
        <v>44.986666666666672</v>
      </c>
      <c r="T6" s="50">
        <f>RANK(S6,$S$6:$S$32)</f>
        <v>5</v>
      </c>
    </row>
    <row r="7" spans="1:20" x14ac:dyDescent="0.25">
      <c r="A7" s="23" t="s">
        <v>16</v>
      </c>
      <c r="B7" s="9">
        <v>5</v>
      </c>
      <c r="C7" s="9">
        <v>5</v>
      </c>
      <c r="D7" s="9">
        <v>1</v>
      </c>
      <c r="E7" s="9">
        <v>3</v>
      </c>
      <c r="F7" s="12">
        <v>5</v>
      </c>
      <c r="G7" s="12">
        <v>3</v>
      </c>
      <c r="J7" s="23" t="str">
        <f t="shared" ref="J7:J13" si="0">A6</f>
        <v>Hai Coffee</v>
      </c>
      <c r="K7" s="8">
        <f t="shared" ref="K7:K13" si="1">IF((B$3)="Benefit",B6/MAX(B$5:B$40),MIN(B$5:B$10)/B6)</f>
        <v>1</v>
      </c>
      <c r="L7" s="8">
        <f t="shared" ref="L7:L13" si="2">IF((C$3)="Benefit",C6/MAX(C$5:C$53),MIN(C$5:C$10)/C6)</f>
        <v>0.6</v>
      </c>
      <c r="M7" s="8">
        <f t="shared" ref="M7:M13" si="3">IF((D$3)="Benefit",D6/MAX(D$5:D$69),MIN(D$5:D$10)/D6)</f>
        <v>0.2</v>
      </c>
      <c r="N7" s="8">
        <f t="shared" ref="N7:N13" si="4">IF((E$3)="Benefit",E6/MAX(E$5:E$62),MIN(E$5:E$10)/E6)</f>
        <v>0.33333333333333331</v>
      </c>
      <c r="O7" s="10">
        <f t="shared" ref="O7:O13" si="5">IF((F$3) ="Benefit",F6/MAX(F$5:F$94),MIN(F$5:F$10)/F6)</f>
        <v>0.2</v>
      </c>
      <c r="P7" s="11">
        <f t="shared" ref="P7:P13" si="6">IF((G$3) ="Benefit",G6/MAX(G$5:G$221),MIN(G$5:G$10)/G6)</f>
        <v>1</v>
      </c>
      <c r="R7" s="23" t="str">
        <f>A6</f>
        <v>Hai Coffee</v>
      </c>
      <c r="S7" s="9">
        <f>(K7*$K$4)+(L7*$L$4)+(M7*$M$4)+(N7*$N$4)+(O7*$O$4)+(P7*$P$4)</f>
        <v>50.906666666666673</v>
      </c>
      <c r="T7" s="50">
        <f>RANK(S7,$S$6:$S$32)</f>
        <v>4</v>
      </c>
    </row>
    <row r="8" spans="1:20" x14ac:dyDescent="0.25">
      <c r="A8" s="23" t="s">
        <v>17</v>
      </c>
      <c r="B8" s="9">
        <v>3</v>
      </c>
      <c r="C8" s="9">
        <v>3</v>
      </c>
      <c r="D8" s="9">
        <v>5</v>
      </c>
      <c r="E8" s="9">
        <v>5</v>
      </c>
      <c r="F8" s="12">
        <v>1</v>
      </c>
      <c r="G8" s="12">
        <v>3</v>
      </c>
      <c r="J8" s="23" t="str">
        <f t="shared" si="0"/>
        <v>Dabie Coffee</v>
      </c>
      <c r="K8" s="8">
        <f t="shared" si="1"/>
        <v>0.6</v>
      </c>
      <c r="L8" s="8">
        <f t="shared" si="2"/>
        <v>1</v>
      </c>
      <c r="M8" s="8">
        <f t="shared" si="3"/>
        <v>0.2</v>
      </c>
      <c r="N8" s="8">
        <f t="shared" si="4"/>
        <v>0.33333333333333331</v>
      </c>
      <c r="O8" s="10">
        <f t="shared" si="5"/>
        <v>1</v>
      </c>
      <c r="P8" s="11">
        <f t="shared" si="6"/>
        <v>0.6</v>
      </c>
      <c r="R8" s="23" t="str">
        <f>A7</f>
        <v>Dabie Coffee</v>
      </c>
      <c r="S8" s="9">
        <f>(K8*$K$4)+(L8*$L$4)+(M8*$M$4)+(N8*$N$4)+(O8*$O$4)+(P8*$P$4)</f>
        <v>71.026666666666671</v>
      </c>
      <c r="T8" s="50">
        <f>RANK(S8,$S$6:$S$32)</f>
        <v>2</v>
      </c>
    </row>
    <row r="9" spans="1:20" x14ac:dyDescent="0.25">
      <c r="A9" s="23" t="s">
        <v>18</v>
      </c>
      <c r="B9" s="9">
        <v>3</v>
      </c>
      <c r="C9" s="9">
        <v>1</v>
      </c>
      <c r="D9" s="9">
        <v>1</v>
      </c>
      <c r="E9" s="9">
        <v>3</v>
      </c>
      <c r="F9" s="12">
        <v>3</v>
      </c>
      <c r="G9" s="12">
        <v>5</v>
      </c>
      <c r="J9" s="23" t="str">
        <f>A8</f>
        <v>Najha Coffee</v>
      </c>
      <c r="K9" s="8">
        <f t="shared" si="1"/>
        <v>1</v>
      </c>
      <c r="L9" s="8">
        <f t="shared" si="2"/>
        <v>0.6</v>
      </c>
      <c r="M9" s="8">
        <f t="shared" si="3"/>
        <v>1</v>
      </c>
      <c r="N9" s="8">
        <f t="shared" si="4"/>
        <v>0.2</v>
      </c>
      <c r="O9" s="10">
        <f t="shared" si="5"/>
        <v>0.2</v>
      </c>
      <c r="P9" s="11">
        <f t="shared" si="6"/>
        <v>0.6</v>
      </c>
      <c r="R9" s="23" t="str">
        <f>A8</f>
        <v>Najha Coffee</v>
      </c>
      <c r="S9" s="9">
        <f>(K9*$K$4)+(L9*$L$4)+(M9*$M$4)+(N9*$N$4)+(O9*$O$4)+(P9*$P$4)</f>
        <v>60.88</v>
      </c>
      <c r="T9" s="50">
        <f>RANK(S9,$S$6:$S$32)</f>
        <v>3</v>
      </c>
    </row>
    <row r="10" spans="1:20" x14ac:dyDescent="0.25">
      <c r="A10" s="23" t="s">
        <v>19</v>
      </c>
      <c r="B10" s="9">
        <v>3</v>
      </c>
      <c r="C10" s="9">
        <v>1</v>
      </c>
      <c r="D10" s="9">
        <v>5</v>
      </c>
      <c r="E10" s="9">
        <v>1</v>
      </c>
      <c r="F10" s="12">
        <v>5</v>
      </c>
      <c r="G10" s="12">
        <v>5</v>
      </c>
      <c r="J10" s="23" t="str">
        <f t="shared" si="0"/>
        <v>Rain Forest Coffee</v>
      </c>
      <c r="K10" s="8">
        <f t="shared" si="1"/>
        <v>1</v>
      </c>
      <c r="L10" s="8">
        <f t="shared" si="2"/>
        <v>0.2</v>
      </c>
      <c r="M10" s="8">
        <f t="shared" si="3"/>
        <v>0.2</v>
      </c>
      <c r="N10" s="8">
        <f t="shared" si="4"/>
        <v>0.33333333333333331</v>
      </c>
      <c r="O10" s="10">
        <f t="shared" si="5"/>
        <v>0.6</v>
      </c>
      <c r="P10" s="11">
        <f t="shared" si="6"/>
        <v>1</v>
      </c>
      <c r="R10" s="23" t="str">
        <f>A9</f>
        <v>Rain Forest Coffee</v>
      </c>
      <c r="S10" s="9">
        <f>(K10*$K$4)+(L10*$L$4)+(M10*$M$4)+(N10*$N$4)+(O10*$O$4)+(P10*$P$4)</f>
        <v>44.986666666666672</v>
      </c>
      <c r="T10" s="50">
        <f>RANK(S10,$S$6:$S$32)</f>
        <v>5</v>
      </c>
    </row>
    <row r="11" spans="1:20" x14ac:dyDescent="0.25">
      <c r="A11" s="60"/>
      <c r="B11" s="61"/>
      <c r="C11" s="61"/>
      <c r="D11" s="61"/>
      <c r="E11" s="61"/>
      <c r="F11" s="62"/>
      <c r="G11" s="62"/>
      <c r="H11" s="5"/>
      <c r="J11" s="23" t="str">
        <f t="shared" si="0"/>
        <v>Kopi Dari Hati</v>
      </c>
      <c r="K11" s="8">
        <f t="shared" si="1"/>
        <v>1</v>
      </c>
      <c r="L11" s="8">
        <f t="shared" si="2"/>
        <v>0.2</v>
      </c>
      <c r="M11" s="8">
        <f t="shared" si="3"/>
        <v>1</v>
      </c>
      <c r="N11" s="8">
        <f t="shared" si="4"/>
        <v>1</v>
      </c>
      <c r="O11" s="10">
        <f t="shared" si="5"/>
        <v>1</v>
      </c>
      <c r="P11" s="11">
        <f t="shared" si="6"/>
        <v>1</v>
      </c>
      <c r="R11" s="23" t="str">
        <f>A10</f>
        <v>Kopi Dari Hati</v>
      </c>
      <c r="S11" s="9">
        <f>(K11*$K$4)+(L11*$L$4)+(M11*$M$4)+(N11*$N$4)+(O11*$O$4)+(P11*$P$4)</f>
        <v>73.36</v>
      </c>
      <c r="T11" s="50">
        <f>RANK(S11,$S$6:$S$32)</f>
        <v>1</v>
      </c>
    </row>
    <row r="12" spans="1:20" x14ac:dyDescent="0.25">
      <c r="A12" s="63"/>
      <c r="B12" s="61"/>
      <c r="C12" s="61"/>
      <c r="D12" s="61"/>
      <c r="E12" s="61"/>
      <c r="F12" s="62"/>
      <c r="G12" s="62"/>
      <c r="H12" s="3"/>
      <c r="I12" s="3"/>
      <c r="J12" s="23"/>
      <c r="K12" s="8"/>
      <c r="L12" s="8"/>
      <c r="M12" s="8"/>
      <c r="N12" s="8"/>
      <c r="O12" s="10"/>
      <c r="P12" s="11"/>
      <c r="R12" s="23"/>
      <c r="S12" s="9"/>
      <c r="T12" s="50"/>
    </row>
    <row r="13" spans="1:20" x14ac:dyDescent="0.25">
      <c r="A13" s="29"/>
      <c r="B13" s="30"/>
      <c r="C13" s="30"/>
      <c r="D13" s="30"/>
      <c r="E13" s="30"/>
      <c r="F13" s="30"/>
      <c r="G13" s="30"/>
      <c r="H13" s="31"/>
      <c r="I13" s="2"/>
      <c r="J13" s="23"/>
      <c r="K13" s="8"/>
      <c r="L13" s="8"/>
      <c r="M13" s="8"/>
      <c r="N13" s="8"/>
      <c r="O13" s="10"/>
      <c r="P13" s="11"/>
      <c r="R13" s="23"/>
      <c r="S13" s="9"/>
      <c r="T13" s="50"/>
    </row>
    <row r="14" spans="1:20" x14ac:dyDescent="0.25">
      <c r="A14" s="47"/>
      <c r="B14" s="46"/>
      <c r="C14" s="46"/>
      <c r="D14" s="46"/>
      <c r="E14" s="46"/>
      <c r="F14" s="46"/>
      <c r="G14" s="46"/>
      <c r="H14" s="31"/>
      <c r="I14" s="2"/>
      <c r="K14" s="2"/>
      <c r="L14" s="2"/>
      <c r="T14" s="49"/>
    </row>
    <row r="15" spans="1:20" x14ac:dyDescent="0.25">
      <c r="A15" s="48"/>
      <c r="B15" s="32"/>
      <c r="C15" s="32"/>
      <c r="D15" s="33"/>
      <c r="E15" s="34"/>
      <c r="F15" s="35"/>
      <c r="G15" s="36"/>
      <c r="H15" s="31"/>
      <c r="I15" s="2"/>
      <c r="K15" s="2"/>
      <c r="L15" s="2"/>
      <c r="T15" s="49"/>
    </row>
    <row r="16" spans="1:20" x14ac:dyDescent="0.25">
      <c r="A16" s="37"/>
      <c r="B16" s="38"/>
      <c r="C16" s="38"/>
      <c r="D16" s="38"/>
      <c r="E16" s="38"/>
      <c r="F16" s="39"/>
      <c r="G16" s="40"/>
      <c r="H16" s="31"/>
      <c r="I16" s="2"/>
      <c r="K16" s="2"/>
      <c r="L16" s="2"/>
      <c r="T16" s="49"/>
    </row>
    <row r="17" spans="1:20" x14ac:dyDescent="0.25">
      <c r="A17" s="41"/>
      <c r="B17" s="38"/>
      <c r="C17" s="38"/>
      <c r="D17" s="38"/>
      <c r="E17" s="38"/>
      <c r="F17" s="39"/>
      <c r="G17" s="40"/>
      <c r="H17" s="31"/>
      <c r="I17" s="2"/>
      <c r="K17" s="2"/>
      <c r="L17" s="2"/>
      <c r="T17" s="49"/>
    </row>
    <row r="18" spans="1:20" x14ac:dyDescent="0.25">
      <c r="A18" s="37"/>
      <c r="B18" s="38"/>
      <c r="C18" s="38"/>
      <c r="D18" s="38"/>
      <c r="E18" s="38"/>
      <c r="F18" s="39"/>
      <c r="G18" s="40"/>
      <c r="H18" s="30"/>
      <c r="T18" s="49"/>
    </row>
    <row r="19" spans="1:20" x14ac:dyDescent="0.25">
      <c r="A19" s="37"/>
      <c r="B19" s="38"/>
      <c r="C19" s="38"/>
      <c r="D19" s="38"/>
      <c r="E19" s="38"/>
      <c r="F19" s="39"/>
      <c r="G19" s="40"/>
      <c r="H19" s="28"/>
      <c r="K19" s="5"/>
      <c r="T19" s="49"/>
    </row>
    <row r="20" spans="1:20" x14ac:dyDescent="0.25">
      <c r="A20" s="37"/>
      <c r="B20" s="38"/>
      <c r="C20" s="38"/>
      <c r="D20" s="38"/>
      <c r="E20" s="38"/>
      <c r="F20" s="39"/>
      <c r="G20" s="40"/>
      <c r="H20" s="42"/>
      <c r="I20" s="3"/>
      <c r="K20" s="3"/>
      <c r="L20" s="3"/>
      <c r="T20" s="49"/>
    </row>
    <row r="21" spans="1:20" x14ac:dyDescent="0.25">
      <c r="A21" s="37"/>
      <c r="B21" s="38"/>
      <c r="C21" s="38"/>
      <c r="D21" s="38"/>
      <c r="E21" s="38"/>
      <c r="F21" s="39"/>
      <c r="G21" s="40"/>
      <c r="H21" s="31"/>
      <c r="I21" s="2"/>
      <c r="K21" s="2"/>
      <c r="L21" s="2"/>
      <c r="T21" s="49"/>
    </row>
    <row r="22" spans="1:20" x14ac:dyDescent="0.25">
      <c r="A22" s="28"/>
      <c r="B22" s="43"/>
      <c r="C22" s="43"/>
      <c r="D22" s="43"/>
      <c r="E22" s="43"/>
      <c r="F22" s="44"/>
      <c r="G22" s="44"/>
      <c r="H22" s="31"/>
      <c r="I22" s="2"/>
      <c r="K22" s="2"/>
      <c r="L22" s="2"/>
      <c r="T22" s="49"/>
    </row>
    <row r="23" spans="1:20" x14ac:dyDescent="0.25">
      <c r="A23" s="30"/>
      <c r="B23" s="30"/>
      <c r="C23" s="30"/>
      <c r="D23" s="30"/>
      <c r="E23" s="31"/>
      <c r="F23" s="31"/>
      <c r="G23" s="31"/>
      <c r="H23" s="31"/>
      <c r="I23" s="2"/>
      <c r="K23" s="2"/>
      <c r="L23" s="2"/>
      <c r="T23" s="49"/>
    </row>
    <row r="24" spans="1:20" x14ac:dyDescent="0.25">
      <c r="A24" s="29"/>
      <c r="B24" s="30"/>
      <c r="C24" s="30"/>
      <c r="D24" s="31"/>
      <c r="E24" s="31"/>
      <c r="F24" s="31"/>
      <c r="G24" s="31"/>
      <c r="H24" s="31"/>
      <c r="I24" s="2"/>
      <c r="K24" s="2"/>
      <c r="L24" s="2"/>
      <c r="T24" s="49"/>
    </row>
    <row r="25" spans="1:20" x14ac:dyDescent="0.25">
      <c r="A25" s="42"/>
      <c r="B25" s="42"/>
      <c r="C25" s="42"/>
      <c r="D25" s="31"/>
      <c r="E25" s="31"/>
      <c r="F25" s="31"/>
      <c r="G25" s="31"/>
      <c r="H25" s="31"/>
      <c r="I25" s="2"/>
      <c r="K25" s="2"/>
      <c r="L25" s="2"/>
      <c r="T25" s="49"/>
    </row>
    <row r="26" spans="1:20" x14ac:dyDescent="0.25">
      <c r="A26" s="37"/>
      <c r="B26" s="45"/>
      <c r="C26" s="42"/>
      <c r="D26" s="31"/>
      <c r="E26" s="31"/>
      <c r="F26" s="31"/>
      <c r="G26" s="31"/>
      <c r="H26" s="30"/>
    </row>
    <row r="27" spans="1:20" x14ac:dyDescent="0.25">
      <c r="A27" s="41"/>
      <c r="B27" s="45"/>
      <c r="C27" s="42"/>
      <c r="D27" s="31"/>
      <c r="E27" s="31"/>
      <c r="F27" s="31"/>
      <c r="G27" s="31"/>
      <c r="H27" s="30"/>
    </row>
    <row r="28" spans="1:20" x14ac:dyDescent="0.25">
      <c r="A28" s="37"/>
      <c r="B28" s="45"/>
      <c r="C28" s="42"/>
      <c r="D28" s="31"/>
      <c r="E28" s="31"/>
      <c r="F28" s="31"/>
      <c r="G28" s="31"/>
      <c r="H28" s="30"/>
    </row>
    <row r="29" spans="1:20" x14ac:dyDescent="0.25">
      <c r="A29" s="37"/>
      <c r="B29" s="45"/>
      <c r="C29" s="42"/>
      <c r="D29" s="31"/>
      <c r="E29" s="30"/>
      <c r="F29" s="30"/>
      <c r="G29" s="30"/>
      <c r="H29" s="30"/>
    </row>
    <row r="30" spans="1:20" x14ac:dyDescent="0.25">
      <c r="A30" s="37"/>
      <c r="B30" s="45"/>
      <c r="C30" s="42"/>
      <c r="D30" s="31"/>
      <c r="E30" s="30"/>
      <c r="F30" s="30"/>
      <c r="G30" s="30"/>
      <c r="H30" s="30"/>
    </row>
    <row r="31" spans="1:20" x14ac:dyDescent="0.25">
      <c r="A31" s="37"/>
      <c r="B31" s="45"/>
      <c r="C31" s="42"/>
      <c r="D31" s="30"/>
      <c r="E31" s="30"/>
      <c r="F31" s="30"/>
      <c r="G31" s="30"/>
      <c r="H31" s="30"/>
    </row>
  </sheetData>
  <mergeCells count="5">
    <mergeCell ref="R3:T4"/>
    <mergeCell ref="K3:P3"/>
    <mergeCell ref="A1:L1"/>
    <mergeCell ref="A3:A4"/>
    <mergeCell ref="J4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fhfr</cp:lastModifiedBy>
  <dcterms:created xsi:type="dcterms:W3CDTF">2021-11-04T21:23:09Z</dcterms:created>
  <dcterms:modified xsi:type="dcterms:W3CDTF">2024-03-01T11:12:05Z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4f999e882e964db4b63c177a59711192</vt:lpwstr>
  </property>
</Properties>
</file>