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E568\Project_2\"/>
    </mc:Choice>
  </mc:AlternateContent>
  <xr:revisionPtr revIDLastSave="0" documentId="13_ncr:1_{9B34C2C7-7DCC-43FE-9AE4-776E93DA9523}" xr6:coauthVersionLast="36" xr6:coauthVersionMax="36" xr10:uidLastSave="{00000000-0000-0000-0000-000000000000}"/>
  <bookViews>
    <workbookView xWindow="0" yWindow="0" windowWidth="16200" windowHeight="24825" activeTab="1" xr2:uid="{4E9FF1D6-D4E8-4B3A-B3EC-48B09DE5BACE}"/>
  </bookViews>
  <sheets>
    <sheet name="integer slot" sheetId="1" r:id="rId1"/>
    <sheet name="fractional slo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2" l="1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C25" i="2"/>
  <c r="D25" i="2" s="1"/>
  <c r="E25" i="2" s="1"/>
  <c r="C10" i="2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D4" i="2"/>
  <c r="B24" i="2"/>
  <c r="F25" i="2" l="1"/>
  <c r="D24" i="2"/>
  <c r="C24" i="2"/>
  <c r="R6" i="1"/>
  <c r="B8" i="2"/>
  <c r="C7" i="2"/>
  <c r="C8" i="2" s="1"/>
  <c r="C4" i="2"/>
  <c r="R7" i="1"/>
  <c r="W5" i="1"/>
  <c r="U5" i="1"/>
  <c r="U4" i="1"/>
  <c r="U3" i="1"/>
  <c r="W4" i="1"/>
  <c r="D7" i="2" l="1"/>
  <c r="E7" i="2" s="1"/>
  <c r="F7" i="2" s="1"/>
  <c r="G7" i="2" s="1"/>
  <c r="H7" i="2" s="1"/>
  <c r="I7" i="2" s="1"/>
  <c r="J7" i="2" s="1"/>
  <c r="K7" i="2" s="1"/>
  <c r="K8" i="2" s="1"/>
  <c r="F8" i="2"/>
  <c r="I8" i="2"/>
  <c r="H8" i="2"/>
  <c r="D8" i="2"/>
  <c r="G8" i="2"/>
  <c r="G25" i="2"/>
  <c r="E24" i="2"/>
  <c r="W3" i="1"/>
  <c r="Y3" i="1" s="1"/>
  <c r="Y5" i="1"/>
  <c r="Y4" i="1"/>
  <c r="J8" i="2" l="1"/>
  <c r="L7" i="2"/>
  <c r="E8" i="2"/>
  <c r="M7" i="2"/>
  <c r="L8" i="2"/>
  <c r="H25" i="2"/>
  <c r="F24" i="2"/>
  <c r="B14" i="2" l="1"/>
  <c r="M8" i="2"/>
  <c r="I25" i="2"/>
  <c r="G24" i="2"/>
  <c r="C14" i="2" l="1"/>
  <c r="B15" i="2"/>
  <c r="J25" i="2"/>
  <c r="H24" i="2"/>
  <c r="D14" i="2" l="1"/>
  <c r="C15" i="2"/>
  <c r="K25" i="2"/>
  <c r="I24" i="2"/>
  <c r="E14" i="2" l="1"/>
  <c r="D15" i="2"/>
  <c r="L25" i="2"/>
  <c r="J24" i="2"/>
  <c r="F14" i="2" l="1"/>
  <c r="E15" i="2"/>
  <c r="M25" i="2"/>
  <c r="K24" i="2"/>
  <c r="G14" i="2" l="1"/>
  <c r="F15" i="2"/>
  <c r="N25" i="2"/>
  <c r="L24" i="2"/>
  <c r="H14" i="2" l="1"/>
  <c r="G15" i="2"/>
  <c r="O25" i="2"/>
  <c r="M24" i="2"/>
  <c r="I14" i="2" l="1"/>
  <c r="H15" i="2"/>
  <c r="P25" i="2"/>
  <c r="N24" i="2"/>
  <c r="J14" i="2" l="1"/>
  <c r="I15" i="2"/>
  <c r="B32" i="2"/>
  <c r="O24" i="2"/>
  <c r="K14" i="2" l="1"/>
  <c r="J15" i="2"/>
  <c r="C32" i="2"/>
  <c r="P24" i="2"/>
  <c r="L14" i="2" l="1"/>
  <c r="K15" i="2"/>
  <c r="D32" i="2"/>
  <c r="B31" i="2"/>
  <c r="M14" i="2" l="1"/>
  <c r="M15" i="2" s="1"/>
  <c r="L15" i="2"/>
  <c r="E32" i="2"/>
  <c r="C31" i="2"/>
  <c r="F32" i="2" l="1"/>
  <c r="D31" i="2"/>
  <c r="G32" i="2" l="1"/>
  <c r="E31" i="2"/>
  <c r="H32" i="2" l="1"/>
  <c r="F31" i="2"/>
  <c r="I32" i="2" l="1"/>
  <c r="G31" i="2"/>
  <c r="J32" i="2" l="1"/>
  <c r="H31" i="2"/>
  <c r="K32" i="2" l="1"/>
  <c r="I31" i="2"/>
  <c r="L32" i="2" l="1"/>
  <c r="J31" i="2"/>
  <c r="M32" i="2" l="1"/>
  <c r="K31" i="2"/>
  <c r="N32" i="2" l="1"/>
  <c r="L31" i="2"/>
  <c r="O32" i="2" l="1"/>
  <c r="M31" i="2"/>
  <c r="P32" i="2" l="1"/>
  <c r="N31" i="2"/>
  <c r="P31" i="2" l="1"/>
  <c r="O31" i="2"/>
</calcChain>
</file>

<file path=xl/sharedStrings.xml><?xml version="1.0" encoding="utf-8"?>
<sst xmlns="http://schemas.openxmlformats.org/spreadsheetml/2006/main" count="254" uniqueCount="66">
  <si>
    <t>q</t>
  </si>
  <si>
    <t>alpha</t>
  </si>
  <si>
    <t>lambda</t>
  </si>
  <si>
    <t>Q</t>
  </si>
  <si>
    <t>2p</t>
  </si>
  <si>
    <t>m</t>
  </si>
  <si>
    <t>kd1</t>
  </si>
  <si>
    <t>kd3</t>
  </si>
  <si>
    <t>kd5</t>
  </si>
  <si>
    <t>kp1</t>
  </si>
  <si>
    <t>kp3</t>
  </si>
  <si>
    <t>kp5</t>
  </si>
  <si>
    <t>kw1</t>
  </si>
  <si>
    <t>kw3</t>
  </si>
  <si>
    <t>kw5</t>
  </si>
  <si>
    <t>A1+</t>
  </si>
  <si>
    <t>A2+</t>
  </si>
  <si>
    <t>C1-</t>
  </si>
  <si>
    <t>C2-</t>
  </si>
  <si>
    <t>B1+</t>
  </si>
  <si>
    <t>B2+</t>
  </si>
  <si>
    <t>A1-</t>
  </si>
  <si>
    <t>A2-</t>
  </si>
  <si>
    <t>C1+</t>
  </si>
  <si>
    <t>C2+</t>
  </si>
  <si>
    <t>B1-</t>
  </si>
  <si>
    <t>B2-</t>
  </si>
  <si>
    <t>single layer</t>
  </si>
  <si>
    <t>full pitch</t>
  </si>
  <si>
    <t>A3+</t>
  </si>
  <si>
    <t>A4+</t>
  </si>
  <si>
    <t>C3-</t>
  </si>
  <si>
    <t>C4-</t>
  </si>
  <si>
    <t>B3+</t>
  </si>
  <si>
    <t>B4+</t>
  </si>
  <si>
    <t>A3-</t>
  </si>
  <si>
    <t>A4-</t>
  </si>
  <si>
    <t>C3+</t>
  </si>
  <si>
    <t>C4+</t>
  </si>
  <si>
    <t>B3-</t>
  </si>
  <si>
    <t>B4-</t>
  </si>
  <si>
    <t>double layer</t>
  </si>
  <si>
    <t>5/6 pitched</t>
  </si>
  <si>
    <t>4/6 pitched</t>
  </si>
  <si>
    <r>
      <t>k</t>
    </r>
    <r>
      <rPr>
        <vertAlign val="subscript"/>
        <sz val="11"/>
        <color theme="1"/>
        <rFont val="Calibri"/>
        <family val="2"/>
        <charset val="162"/>
        <scheme val="minor"/>
      </rPr>
      <t>d</t>
    </r>
  </si>
  <si>
    <r>
      <t>k</t>
    </r>
    <r>
      <rPr>
        <vertAlign val="subscript"/>
        <sz val="11"/>
        <color theme="1"/>
        <rFont val="Calibri"/>
        <family val="2"/>
        <charset val="162"/>
        <scheme val="minor"/>
      </rPr>
      <t>p</t>
    </r>
  </si>
  <si>
    <r>
      <t>k</t>
    </r>
    <r>
      <rPr>
        <vertAlign val="subscript"/>
        <sz val="11"/>
        <color theme="1"/>
        <rFont val="Calibri"/>
        <family val="2"/>
        <charset val="162"/>
        <scheme val="minor"/>
      </rPr>
      <t>w</t>
    </r>
  </si>
  <si>
    <t>Third</t>
  </si>
  <si>
    <t>Fifth</t>
  </si>
  <si>
    <t>First</t>
  </si>
  <si>
    <t>third</t>
  </si>
  <si>
    <t>fifth</t>
  </si>
  <si>
    <t>forward</t>
  </si>
  <si>
    <t>reverse</t>
  </si>
  <si>
    <t>slot</t>
  </si>
  <si>
    <t>phase</t>
  </si>
  <si>
    <t>A+</t>
  </si>
  <si>
    <t>A-</t>
  </si>
  <si>
    <t>C-</t>
  </si>
  <si>
    <t>C+</t>
  </si>
  <si>
    <t>B+</t>
  </si>
  <si>
    <t>B-</t>
  </si>
  <si>
    <t>Slot</t>
  </si>
  <si>
    <t>Forward</t>
  </si>
  <si>
    <t>Reverse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</si>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</sst>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0.000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9" fontId="0" fillId="0" borderId="0" xfId="0" applyNumberFormat="1"/>
    <xf numFmtId="43" fontId="0" fillId="0" borderId="0" xfId="1" applyFon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7D50-3FDA-4CB4-AB89-249D1921DDF1}">
  <dimension ref="A2:Y58"/>
  <sheetViews>
    <sheetView topLeftCell="B1" workbookViewId="0">
      <selection activeCell="W18" sqref="W18"/>
    </sheetView>
  </sheetViews>
  <sheetFormatPr defaultRowHeight="15" x14ac:dyDescent="0.25"/>
  <cols>
    <col min="18" max="18" width="10.5703125" bestFit="1" customWidth="1"/>
    <col min="19" max="19" width="11.28515625" bestFit="1" customWidth="1"/>
    <col min="20" max="20" width="10.5703125" bestFit="1" customWidth="1"/>
    <col min="21" max="21" width="12" bestFit="1" customWidth="1"/>
    <col min="23" max="23" width="11.7109375" bestFit="1" customWidth="1"/>
  </cols>
  <sheetData>
    <row r="2" spans="1:25" x14ac:dyDescent="0.25">
      <c r="Q2" t="s">
        <v>3</v>
      </c>
      <c r="R2">
        <v>120</v>
      </c>
    </row>
    <row r="3" spans="1:25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Q3" t="s">
        <v>4</v>
      </c>
      <c r="R3">
        <v>20</v>
      </c>
      <c r="T3" t="s">
        <v>6</v>
      </c>
      <c r="U3" s="4">
        <f>SIN(R5*R6/2)/R5/SIN(R6/2)</f>
        <v>0.83652549231433648</v>
      </c>
      <c r="V3" t="s">
        <v>9</v>
      </c>
      <c r="W3">
        <f>SIN(R7/2)</f>
        <v>0.86600996110644468</v>
      </c>
      <c r="X3" t="s">
        <v>12</v>
      </c>
      <c r="Y3">
        <f>U3*W3</f>
        <v>0.72443940906368798</v>
      </c>
    </row>
    <row r="4" spans="1:25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Q4" t="s">
        <v>5</v>
      </c>
      <c r="R4">
        <v>3</v>
      </c>
      <c r="T4" t="s">
        <v>7</v>
      </c>
      <c r="U4" s="4">
        <f>SIN(3*R5*R6/2)/R5/SIN(R6*3/2)</f>
        <v>3.2758749587986036E-5</v>
      </c>
      <c r="V4" t="s">
        <v>10</v>
      </c>
      <c r="W4">
        <f>SIN(R7/2*3)</f>
        <v>9.2653589660046209E-5</v>
      </c>
      <c r="X4" t="s">
        <v>13</v>
      </c>
      <c r="Y4">
        <f t="shared" ref="Y4:Y5" si="0">U4*W4</f>
        <v>3.0352157421014658E-9</v>
      </c>
    </row>
    <row r="5" spans="1:25" x14ac:dyDescent="0.25">
      <c r="Q5" t="s">
        <v>0</v>
      </c>
      <c r="R5">
        <v>4</v>
      </c>
      <c r="T5" t="s">
        <v>8</v>
      </c>
      <c r="U5" s="4">
        <f>SIN(R5*R6*5/2)/R5/SIN(R6*5/2)</f>
        <v>-0.22416616815249923</v>
      </c>
      <c r="V5" t="s">
        <v>11</v>
      </c>
      <c r="W5">
        <f>SIN(R7/2*5)</f>
        <v>-0.86610260478318479</v>
      </c>
      <c r="X5" t="s">
        <v>14</v>
      </c>
      <c r="Y5">
        <f t="shared" si="0"/>
        <v>0.194150902141145</v>
      </c>
    </row>
    <row r="6" spans="1:25" x14ac:dyDescent="0.25">
      <c r="C6" t="s">
        <v>27</v>
      </c>
      <c r="Q6" t="s">
        <v>1</v>
      </c>
      <c r="R6">
        <f>2*3.1415/R2*R3/2</f>
        <v>0.52358333333333329</v>
      </c>
    </row>
    <row r="7" spans="1:25" x14ac:dyDescent="0.25">
      <c r="C7" t="s">
        <v>28</v>
      </c>
      <c r="Q7" t="s">
        <v>2</v>
      </c>
      <c r="R7">
        <f>3.1415/6*4</f>
        <v>2.0943333333333336</v>
      </c>
    </row>
    <row r="9" spans="1:25" x14ac:dyDescent="0.25">
      <c r="C9" t="s">
        <v>3</v>
      </c>
      <c r="D9">
        <v>120</v>
      </c>
    </row>
    <row r="10" spans="1:25" x14ac:dyDescent="0.25">
      <c r="C10" t="s">
        <v>4</v>
      </c>
      <c r="D10">
        <v>20</v>
      </c>
      <c r="F10" t="s">
        <v>6</v>
      </c>
      <c r="G10" s="4">
        <v>0.96592782463641236</v>
      </c>
      <c r="H10" t="s">
        <v>9</v>
      </c>
      <c r="I10">
        <v>0.99999999892691405</v>
      </c>
      <c r="J10" t="s">
        <v>12</v>
      </c>
      <c r="K10" s="4">
        <v>0.96592782359988882</v>
      </c>
    </row>
    <row r="11" spans="1:25" x14ac:dyDescent="0.25">
      <c r="C11" t="s">
        <v>5</v>
      </c>
      <c r="D11">
        <v>3</v>
      </c>
      <c r="F11" t="s">
        <v>7</v>
      </c>
      <c r="G11" s="4">
        <v>0.7071231599922605</v>
      </c>
      <c r="H11" t="s">
        <v>10</v>
      </c>
      <c r="I11">
        <v>-0.99999999034222631</v>
      </c>
      <c r="J11" t="s">
        <v>13</v>
      </c>
      <c r="K11" s="4">
        <v>-0.7071231531630251</v>
      </c>
    </row>
    <row r="12" spans="1:25" x14ac:dyDescent="0.25">
      <c r="C12" t="s">
        <v>0</v>
      </c>
      <c r="D12">
        <v>2</v>
      </c>
      <c r="F12" t="s">
        <v>8</v>
      </c>
      <c r="G12" s="4">
        <v>0.25885633511600659</v>
      </c>
      <c r="H12" t="s">
        <v>11</v>
      </c>
      <c r="I12">
        <v>0.99999997317285105</v>
      </c>
      <c r="J12" t="s">
        <v>14</v>
      </c>
      <c r="K12" s="4">
        <v>0.25885632817162912</v>
      </c>
    </row>
    <row r="13" spans="1:25" x14ac:dyDescent="0.25">
      <c r="C13" t="s">
        <v>1</v>
      </c>
      <c r="D13">
        <v>0.52358333333333329</v>
      </c>
    </row>
    <row r="14" spans="1:25" x14ac:dyDescent="0.25">
      <c r="C14" t="s">
        <v>2</v>
      </c>
      <c r="D14">
        <v>3.1415000000000006</v>
      </c>
    </row>
    <row r="16" spans="1:25" x14ac:dyDescent="0.25">
      <c r="R16" t="s">
        <v>49</v>
      </c>
      <c r="S16" t="s">
        <v>47</v>
      </c>
      <c r="T16" t="s">
        <v>48</v>
      </c>
    </row>
    <row r="17" spans="1:20" ht="18" x14ac:dyDescent="0.35">
      <c r="A17">
        <v>1</v>
      </c>
      <c r="B17">
        <v>2</v>
      </c>
      <c r="C17">
        <v>3</v>
      </c>
      <c r="D17">
        <v>4</v>
      </c>
      <c r="E17">
        <v>5</v>
      </c>
      <c r="F17">
        <v>6</v>
      </c>
      <c r="G17">
        <v>7</v>
      </c>
      <c r="H17">
        <v>8</v>
      </c>
      <c r="I17">
        <v>9</v>
      </c>
      <c r="J17">
        <v>10</v>
      </c>
      <c r="K17">
        <v>11</v>
      </c>
      <c r="L17">
        <v>12</v>
      </c>
      <c r="Q17" t="s">
        <v>44</v>
      </c>
      <c r="R17" s="4">
        <v>0.96592782463641236</v>
      </c>
      <c r="S17" s="4">
        <v>0.7071231599922605</v>
      </c>
      <c r="T17" s="4">
        <v>0.25885633511600659</v>
      </c>
    </row>
    <row r="18" spans="1:20" ht="18" x14ac:dyDescent="0.3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35</v>
      </c>
      <c r="H18" t="s">
        <v>36</v>
      </c>
      <c r="I18" t="s">
        <v>37</v>
      </c>
      <c r="J18" t="s">
        <v>38</v>
      </c>
      <c r="K18" t="s">
        <v>39</v>
      </c>
      <c r="L18" t="s">
        <v>40</v>
      </c>
      <c r="Q18" t="s">
        <v>45</v>
      </c>
      <c r="R18" s="4">
        <v>0.86600996110644468</v>
      </c>
      <c r="S18" s="4">
        <v>9.2653589660046209E-5</v>
      </c>
      <c r="T18" s="4">
        <v>-0.86610260478318479</v>
      </c>
    </row>
    <row r="19" spans="1:20" ht="18" x14ac:dyDescent="0.35">
      <c r="A19" t="s">
        <v>29</v>
      </c>
      <c r="B19" t="s">
        <v>30</v>
      </c>
      <c r="C19" t="s">
        <v>31</v>
      </c>
      <c r="D19" t="s">
        <v>32</v>
      </c>
      <c r="E19" t="s">
        <v>33</v>
      </c>
      <c r="F19" t="s">
        <v>34</v>
      </c>
      <c r="G19" t="s">
        <v>21</v>
      </c>
      <c r="H19" t="s">
        <v>22</v>
      </c>
      <c r="I19" t="s">
        <v>23</v>
      </c>
      <c r="J19" t="s">
        <v>24</v>
      </c>
      <c r="K19" t="s">
        <v>25</v>
      </c>
      <c r="L19" t="s">
        <v>26</v>
      </c>
      <c r="Q19" t="s">
        <v>46</v>
      </c>
      <c r="R19" s="5">
        <v>0.83650311784501219</v>
      </c>
      <c r="S19" s="4">
        <v>6.5517499105038104E-5</v>
      </c>
      <c r="T19" s="4">
        <v>-0.22419614610860228</v>
      </c>
    </row>
    <row r="21" spans="1:20" x14ac:dyDescent="0.25">
      <c r="C21" t="s">
        <v>41</v>
      </c>
    </row>
    <row r="22" spans="1:20" x14ac:dyDescent="0.25">
      <c r="C22" t="s">
        <v>28</v>
      </c>
    </row>
    <row r="24" spans="1:20" x14ac:dyDescent="0.25">
      <c r="C24" t="s">
        <v>3</v>
      </c>
      <c r="D24">
        <v>120</v>
      </c>
    </row>
    <row r="25" spans="1:20" x14ac:dyDescent="0.25">
      <c r="C25" t="s">
        <v>4</v>
      </c>
      <c r="D25">
        <v>20</v>
      </c>
      <c r="F25" t="s">
        <v>6</v>
      </c>
      <c r="G25">
        <v>0.96592782463641236</v>
      </c>
      <c r="H25" t="s">
        <v>9</v>
      </c>
      <c r="I25">
        <v>0.99999999892691405</v>
      </c>
      <c r="J25" t="s">
        <v>12</v>
      </c>
      <c r="K25">
        <v>0.96592782359988882</v>
      </c>
    </row>
    <row r="26" spans="1:20" x14ac:dyDescent="0.25">
      <c r="C26" t="s">
        <v>5</v>
      </c>
      <c r="D26">
        <v>3</v>
      </c>
      <c r="F26" t="s">
        <v>7</v>
      </c>
      <c r="G26">
        <v>0.7071231599922605</v>
      </c>
      <c r="H26" t="s">
        <v>10</v>
      </c>
      <c r="I26">
        <v>-0.99999999034222631</v>
      </c>
      <c r="J26" t="s">
        <v>13</v>
      </c>
      <c r="K26">
        <v>-0.7071231531630251</v>
      </c>
    </row>
    <row r="27" spans="1:20" x14ac:dyDescent="0.25">
      <c r="C27" t="s">
        <v>0</v>
      </c>
      <c r="D27">
        <v>2</v>
      </c>
      <c r="F27" t="s">
        <v>8</v>
      </c>
      <c r="G27">
        <v>0.25885633511600659</v>
      </c>
      <c r="H27" t="s">
        <v>11</v>
      </c>
      <c r="I27">
        <v>0.99999997317285105</v>
      </c>
      <c r="J27" t="s">
        <v>14</v>
      </c>
      <c r="K27">
        <v>0.25885632817162912</v>
      </c>
    </row>
    <row r="28" spans="1:20" x14ac:dyDescent="0.25">
      <c r="C28" t="s">
        <v>1</v>
      </c>
      <c r="D28">
        <v>0.52358333333333329</v>
      </c>
    </row>
    <row r="29" spans="1:20" x14ac:dyDescent="0.25">
      <c r="C29" t="s">
        <v>2</v>
      </c>
      <c r="D29">
        <v>3.1415000000000006</v>
      </c>
    </row>
    <row r="31" spans="1:20" x14ac:dyDescent="0.25">
      <c r="A31">
        <v>1</v>
      </c>
      <c r="B31">
        <v>2</v>
      </c>
      <c r="C31">
        <v>3</v>
      </c>
      <c r="D31">
        <v>4</v>
      </c>
      <c r="E31">
        <v>5</v>
      </c>
      <c r="F31">
        <v>6</v>
      </c>
      <c r="G31">
        <v>7</v>
      </c>
      <c r="H31">
        <v>8</v>
      </c>
      <c r="I31">
        <v>9</v>
      </c>
      <c r="J31">
        <v>10</v>
      </c>
      <c r="K31">
        <v>11</v>
      </c>
      <c r="L31">
        <v>12</v>
      </c>
    </row>
    <row r="32" spans="1:20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20</v>
      </c>
      <c r="G32" t="s">
        <v>35</v>
      </c>
      <c r="H32" t="s">
        <v>36</v>
      </c>
      <c r="I32" t="s">
        <v>37</v>
      </c>
      <c r="J32" t="s">
        <v>38</v>
      </c>
      <c r="K32" t="s">
        <v>39</v>
      </c>
      <c r="L32" t="s">
        <v>40</v>
      </c>
    </row>
    <row r="33" spans="1:12" x14ac:dyDescent="0.25">
      <c r="A33" t="s">
        <v>30</v>
      </c>
      <c r="B33" t="s">
        <v>31</v>
      </c>
      <c r="C33" t="s">
        <v>32</v>
      </c>
      <c r="D33" t="s">
        <v>33</v>
      </c>
      <c r="E33" t="s">
        <v>34</v>
      </c>
      <c r="F33" t="s">
        <v>21</v>
      </c>
      <c r="G33" t="s">
        <v>22</v>
      </c>
      <c r="H33" t="s">
        <v>23</v>
      </c>
      <c r="I33" t="s">
        <v>24</v>
      </c>
      <c r="J33" t="s">
        <v>25</v>
      </c>
      <c r="K33" t="s">
        <v>26</v>
      </c>
      <c r="L33" t="s">
        <v>29</v>
      </c>
    </row>
    <row r="35" spans="1:12" x14ac:dyDescent="0.25">
      <c r="C35" t="s">
        <v>41</v>
      </c>
    </row>
    <row r="36" spans="1:12" x14ac:dyDescent="0.25">
      <c r="C36" t="s">
        <v>42</v>
      </c>
    </row>
    <row r="38" spans="1:12" x14ac:dyDescent="0.25">
      <c r="C38" t="s">
        <v>3</v>
      </c>
      <c r="D38">
        <v>120</v>
      </c>
    </row>
    <row r="39" spans="1:12" x14ac:dyDescent="0.25">
      <c r="C39" t="s">
        <v>4</v>
      </c>
      <c r="D39">
        <v>20</v>
      </c>
      <c r="F39" t="s">
        <v>6</v>
      </c>
      <c r="G39">
        <v>0.96592782463641236</v>
      </c>
      <c r="H39" t="s">
        <v>9</v>
      </c>
      <c r="I39">
        <v>0.96591583368858269</v>
      </c>
      <c r="J39" t="s">
        <v>12</v>
      </c>
      <c r="K39">
        <v>0.93300498001667931</v>
      </c>
    </row>
    <row r="40" spans="1:12" x14ac:dyDescent="0.25">
      <c r="C40" t="s">
        <v>5</v>
      </c>
      <c r="D40">
        <v>3</v>
      </c>
      <c r="F40" t="s">
        <v>7</v>
      </c>
      <c r="G40">
        <v>0.7071231599922605</v>
      </c>
      <c r="H40" t="s">
        <v>10</v>
      </c>
      <c r="I40">
        <v>-0.70702488146726095</v>
      </c>
      <c r="J40" t="s">
        <v>13</v>
      </c>
      <c r="K40">
        <v>-0.49995366837628297</v>
      </c>
    </row>
    <row r="41" spans="1:12" x14ac:dyDescent="0.25">
      <c r="C41" t="s">
        <v>0</v>
      </c>
      <c r="D41">
        <v>2</v>
      </c>
      <c r="F41" t="s">
        <v>8</v>
      </c>
      <c r="G41">
        <v>0.25885633511600659</v>
      </c>
      <c r="H41" t="s">
        <v>11</v>
      </c>
      <c r="I41">
        <v>0.25863258925005644</v>
      </c>
      <c r="J41" t="s">
        <v>14</v>
      </c>
      <c r="K41">
        <v>6.6948684194833089E-2</v>
      </c>
    </row>
    <row r="42" spans="1:12" x14ac:dyDescent="0.25">
      <c r="C42" t="s">
        <v>1</v>
      </c>
      <c r="D42">
        <v>0.52358333333333329</v>
      </c>
    </row>
    <row r="43" spans="1:12" x14ac:dyDescent="0.25">
      <c r="C43" t="s">
        <v>2</v>
      </c>
      <c r="D43">
        <v>2.6179166666666669</v>
      </c>
    </row>
    <row r="46" spans="1:12" x14ac:dyDescent="0.25">
      <c r="A46">
        <v>1</v>
      </c>
      <c r="B46">
        <v>2</v>
      </c>
      <c r="C46">
        <v>3</v>
      </c>
      <c r="D46">
        <v>4</v>
      </c>
      <c r="E46">
        <v>5</v>
      </c>
      <c r="F46">
        <v>6</v>
      </c>
      <c r="G46">
        <v>7</v>
      </c>
      <c r="H46">
        <v>8</v>
      </c>
      <c r="I46">
        <v>9</v>
      </c>
      <c r="J46">
        <v>10</v>
      </c>
      <c r="K46">
        <v>11</v>
      </c>
      <c r="L46">
        <v>12</v>
      </c>
    </row>
    <row r="47" spans="1:12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 t="s">
        <v>20</v>
      </c>
      <c r="G47" t="s">
        <v>35</v>
      </c>
      <c r="H47" t="s">
        <v>36</v>
      </c>
      <c r="I47" t="s">
        <v>37</v>
      </c>
      <c r="J47" t="s">
        <v>38</v>
      </c>
      <c r="K47" t="s">
        <v>39</v>
      </c>
      <c r="L47" t="s">
        <v>40</v>
      </c>
    </row>
    <row r="48" spans="1:12" x14ac:dyDescent="0.25">
      <c r="A48" t="s">
        <v>31</v>
      </c>
      <c r="B48" t="s">
        <v>32</v>
      </c>
      <c r="C48" t="s">
        <v>33</v>
      </c>
      <c r="D48" t="s">
        <v>34</v>
      </c>
      <c r="E48" t="s">
        <v>21</v>
      </c>
      <c r="F48" t="s">
        <v>22</v>
      </c>
      <c r="G48" t="s">
        <v>23</v>
      </c>
      <c r="H48" t="s">
        <v>24</v>
      </c>
      <c r="I48" t="s">
        <v>25</v>
      </c>
      <c r="J48" t="s">
        <v>26</v>
      </c>
      <c r="K48" t="s">
        <v>29</v>
      </c>
      <c r="L48" t="s">
        <v>30</v>
      </c>
    </row>
    <row r="50" spans="3:11" x14ac:dyDescent="0.25">
      <c r="C50" t="s">
        <v>41</v>
      </c>
    </row>
    <row r="51" spans="3:11" x14ac:dyDescent="0.25">
      <c r="C51" t="s">
        <v>43</v>
      </c>
    </row>
    <row r="53" spans="3:11" x14ac:dyDescent="0.25">
      <c r="C53" t="s">
        <v>3</v>
      </c>
      <c r="D53">
        <v>120</v>
      </c>
    </row>
    <row r="54" spans="3:11" x14ac:dyDescent="0.25">
      <c r="C54" t="s">
        <v>4</v>
      </c>
      <c r="D54">
        <v>20</v>
      </c>
      <c r="F54" t="s">
        <v>6</v>
      </c>
      <c r="G54">
        <v>0.96592782463641236</v>
      </c>
      <c r="H54" t="s">
        <v>9</v>
      </c>
      <c r="I54">
        <v>0.86600996110644468</v>
      </c>
      <c r="J54" t="s">
        <v>12</v>
      </c>
      <c r="K54">
        <v>0.83650311784501219</v>
      </c>
    </row>
    <row r="55" spans="3:11" x14ac:dyDescent="0.25">
      <c r="C55" t="s">
        <v>5</v>
      </c>
      <c r="D55">
        <v>3</v>
      </c>
      <c r="F55" t="s">
        <v>7</v>
      </c>
      <c r="G55">
        <v>0.7071231599922605</v>
      </c>
      <c r="H55" t="s">
        <v>10</v>
      </c>
      <c r="I55">
        <v>9.2653589660046209E-5</v>
      </c>
      <c r="J55" t="s">
        <v>13</v>
      </c>
      <c r="K55">
        <v>6.5517499105038104E-5</v>
      </c>
    </row>
    <row r="56" spans="3:11" x14ac:dyDescent="0.25">
      <c r="C56" t="s">
        <v>0</v>
      </c>
      <c r="D56">
        <v>2</v>
      </c>
      <c r="F56" t="s">
        <v>8</v>
      </c>
      <c r="G56">
        <v>0.25885633511600659</v>
      </c>
      <c r="H56" t="s">
        <v>11</v>
      </c>
      <c r="I56">
        <v>-0.86610260478318479</v>
      </c>
      <c r="J56" t="s">
        <v>14</v>
      </c>
      <c r="K56">
        <v>-0.22419614610860228</v>
      </c>
    </row>
    <row r="57" spans="3:11" x14ac:dyDescent="0.25">
      <c r="C57" t="s">
        <v>1</v>
      </c>
      <c r="D57">
        <v>0.52358333333333329</v>
      </c>
    </row>
    <row r="58" spans="3:11" x14ac:dyDescent="0.25">
      <c r="C58" t="s">
        <v>2</v>
      </c>
      <c r="D58">
        <v>2.0943333333333336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9F6F-883D-4FDE-AF41-2CAE09600D84}">
  <dimension ref="A2:P34"/>
  <sheetViews>
    <sheetView tabSelected="1" workbookViewId="0">
      <selection activeCell="Y16" sqref="Y16"/>
    </sheetView>
  </sheetViews>
  <sheetFormatPr defaultColWidth="7" defaultRowHeight="15" x14ac:dyDescent="0.25"/>
  <cols>
    <col min="1" max="1" width="8" bestFit="1" customWidth="1"/>
  </cols>
  <sheetData>
    <row r="2" spans="1:13" x14ac:dyDescent="0.25">
      <c r="B2" t="s">
        <v>3</v>
      </c>
      <c r="C2">
        <v>24</v>
      </c>
      <c r="D2">
        <v>30</v>
      </c>
    </row>
    <row r="3" spans="1:13" x14ac:dyDescent="0.25">
      <c r="B3" t="s">
        <v>4</v>
      </c>
      <c r="C3">
        <v>22</v>
      </c>
      <c r="D3">
        <v>22</v>
      </c>
    </row>
    <row r="4" spans="1:13" x14ac:dyDescent="0.25">
      <c r="B4" t="s">
        <v>1</v>
      </c>
      <c r="C4">
        <f>360/C2*C3/2</f>
        <v>165</v>
      </c>
      <c r="D4">
        <f>360/D2*D3/2</f>
        <v>132</v>
      </c>
    </row>
    <row r="6" spans="1:13" x14ac:dyDescent="0.25">
      <c r="A6" t="s">
        <v>54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13" x14ac:dyDescent="0.25">
      <c r="A7" t="s">
        <v>52</v>
      </c>
      <c r="B7" s="1">
        <v>0</v>
      </c>
      <c r="C7" s="1">
        <f>MOD(B7+165,360)</f>
        <v>165</v>
      </c>
      <c r="D7" s="1">
        <f t="shared" ref="D7:Y7" si="0">MOD(C7+165,360)</f>
        <v>330</v>
      </c>
      <c r="E7" s="1">
        <f t="shared" si="0"/>
        <v>135</v>
      </c>
      <c r="F7" s="2">
        <f t="shared" si="0"/>
        <v>300</v>
      </c>
      <c r="G7" s="2">
        <f t="shared" si="0"/>
        <v>105</v>
      </c>
      <c r="H7" s="2">
        <f t="shared" si="0"/>
        <v>270</v>
      </c>
      <c r="I7" s="2">
        <f t="shared" si="0"/>
        <v>75</v>
      </c>
      <c r="J7" s="3">
        <f t="shared" si="0"/>
        <v>240</v>
      </c>
      <c r="K7" s="3">
        <f t="shared" si="0"/>
        <v>45</v>
      </c>
      <c r="L7" s="3">
        <f t="shared" si="0"/>
        <v>210</v>
      </c>
      <c r="M7" s="3">
        <f t="shared" si="0"/>
        <v>15</v>
      </c>
    </row>
    <row r="8" spans="1:13" x14ac:dyDescent="0.25">
      <c r="A8" t="s">
        <v>53</v>
      </c>
      <c r="B8" s="1">
        <f>MOD(B7+180,360)</f>
        <v>180</v>
      </c>
      <c r="C8" s="1">
        <f t="shared" ref="C8:Y8" si="1">MOD(C7+180,360)</f>
        <v>345</v>
      </c>
      <c r="D8" s="1">
        <f t="shared" si="1"/>
        <v>150</v>
      </c>
      <c r="E8" s="1">
        <f t="shared" si="1"/>
        <v>315</v>
      </c>
      <c r="F8" s="2">
        <f t="shared" si="1"/>
        <v>120</v>
      </c>
      <c r="G8" s="2">
        <f t="shared" si="1"/>
        <v>285</v>
      </c>
      <c r="H8" s="2">
        <f t="shared" si="1"/>
        <v>90</v>
      </c>
      <c r="I8" s="2">
        <f t="shared" si="1"/>
        <v>255</v>
      </c>
      <c r="J8" s="3">
        <f t="shared" si="1"/>
        <v>60</v>
      </c>
      <c r="K8" s="3">
        <f t="shared" si="1"/>
        <v>225</v>
      </c>
      <c r="L8" s="3">
        <f t="shared" si="1"/>
        <v>30</v>
      </c>
      <c r="M8" s="3">
        <f t="shared" si="1"/>
        <v>195</v>
      </c>
    </row>
    <row r="9" spans="1:13" x14ac:dyDescent="0.25">
      <c r="A9" t="s">
        <v>50</v>
      </c>
      <c r="B9">
        <v>0</v>
      </c>
      <c r="C9">
        <f>MOD(B9+165*3,360)</f>
        <v>135</v>
      </c>
      <c r="D9">
        <f t="shared" ref="D9:M9" si="2">MOD(C9+165*3,360)</f>
        <v>270</v>
      </c>
      <c r="E9">
        <f t="shared" si="2"/>
        <v>45</v>
      </c>
      <c r="F9">
        <f t="shared" si="2"/>
        <v>180</v>
      </c>
      <c r="G9">
        <f t="shared" si="2"/>
        <v>315</v>
      </c>
      <c r="H9">
        <f t="shared" si="2"/>
        <v>90</v>
      </c>
      <c r="I9">
        <f t="shared" si="2"/>
        <v>225</v>
      </c>
      <c r="J9">
        <f t="shared" si="2"/>
        <v>0</v>
      </c>
      <c r="K9">
        <f t="shared" si="2"/>
        <v>135</v>
      </c>
      <c r="L9">
        <f t="shared" si="2"/>
        <v>270</v>
      </c>
      <c r="M9">
        <f t="shared" si="2"/>
        <v>45</v>
      </c>
    </row>
    <row r="10" spans="1:13" x14ac:dyDescent="0.25">
      <c r="A10" t="s">
        <v>51</v>
      </c>
      <c r="B10">
        <v>0</v>
      </c>
      <c r="C10">
        <f>MOD(B10+165*5,360)</f>
        <v>105</v>
      </c>
      <c r="D10">
        <f t="shared" ref="D10:M10" si="3">MOD(C10+165*5,360)</f>
        <v>210</v>
      </c>
      <c r="E10">
        <f t="shared" si="3"/>
        <v>315</v>
      </c>
      <c r="F10">
        <f t="shared" si="3"/>
        <v>60</v>
      </c>
      <c r="G10">
        <f t="shared" si="3"/>
        <v>165</v>
      </c>
      <c r="H10">
        <f t="shared" si="3"/>
        <v>270</v>
      </c>
      <c r="I10">
        <f t="shared" si="3"/>
        <v>15</v>
      </c>
      <c r="J10">
        <f t="shared" si="3"/>
        <v>120</v>
      </c>
      <c r="K10">
        <f t="shared" si="3"/>
        <v>225</v>
      </c>
      <c r="L10">
        <f t="shared" si="3"/>
        <v>330</v>
      </c>
      <c r="M10">
        <f t="shared" si="3"/>
        <v>75</v>
      </c>
    </row>
    <row r="11" spans="1:13" x14ac:dyDescent="0.25">
      <c r="A11" t="s">
        <v>55</v>
      </c>
      <c r="B11" t="s">
        <v>56</v>
      </c>
      <c r="C11" t="s">
        <v>57</v>
      </c>
      <c r="D11" t="s">
        <v>56</v>
      </c>
      <c r="E11" t="s">
        <v>57</v>
      </c>
      <c r="F11" t="s">
        <v>58</v>
      </c>
      <c r="G11" t="s">
        <v>59</v>
      </c>
      <c r="H11" t="s">
        <v>58</v>
      </c>
      <c r="I11" t="s">
        <v>59</v>
      </c>
      <c r="J11" t="s">
        <v>60</v>
      </c>
      <c r="K11" t="s">
        <v>61</v>
      </c>
      <c r="L11" t="s">
        <v>60</v>
      </c>
      <c r="M11" t="s">
        <v>61</v>
      </c>
    </row>
    <row r="13" spans="1:13" x14ac:dyDescent="0.25">
      <c r="A13" t="s">
        <v>54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  <row r="14" spans="1:13" x14ac:dyDescent="0.25">
      <c r="A14" t="s">
        <v>52</v>
      </c>
      <c r="B14" s="1">
        <f>MOD(M7+165,360)</f>
        <v>180</v>
      </c>
      <c r="C14" s="1">
        <f>MOD(B14+165,360)</f>
        <v>345</v>
      </c>
      <c r="D14" s="1">
        <f>MOD(C14+165,360)</f>
        <v>150</v>
      </c>
      <c r="E14" s="1">
        <f>MOD(D14+165,360)</f>
        <v>315</v>
      </c>
      <c r="F14" s="2">
        <f>MOD(E14+165,360)</f>
        <v>120</v>
      </c>
      <c r="G14" s="2">
        <f>MOD(F14+165,360)</f>
        <v>285</v>
      </c>
      <c r="H14" s="2">
        <f>MOD(G14+165,360)</f>
        <v>90</v>
      </c>
      <c r="I14" s="2">
        <f>MOD(H14+165,360)</f>
        <v>255</v>
      </c>
      <c r="J14" s="3">
        <f>MOD(I14+165,360)</f>
        <v>60</v>
      </c>
      <c r="K14" s="3">
        <f>MOD(J14+165,360)</f>
        <v>225</v>
      </c>
      <c r="L14" s="3">
        <f>MOD(K14+165,360)</f>
        <v>30</v>
      </c>
      <c r="M14" s="3">
        <f>MOD(L14+165,360)</f>
        <v>195</v>
      </c>
    </row>
    <row r="15" spans="1:13" x14ac:dyDescent="0.25">
      <c r="A15" t="s">
        <v>53</v>
      </c>
      <c r="B15" s="1">
        <f>MOD(B14+180,360)</f>
        <v>0</v>
      </c>
      <c r="C15" s="1">
        <f>MOD(C14+180,360)</f>
        <v>165</v>
      </c>
      <c r="D15" s="1">
        <f>MOD(D14+180,360)</f>
        <v>330</v>
      </c>
      <c r="E15" s="1">
        <f>MOD(E14+180,360)</f>
        <v>135</v>
      </c>
      <c r="F15" s="2">
        <f>MOD(F14+180,360)</f>
        <v>300</v>
      </c>
      <c r="G15" s="2">
        <f>MOD(G14+180,360)</f>
        <v>105</v>
      </c>
      <c r="H15" s="2">
        <f>MOD(H14+180,360)</f>
        <v>270</v>
      </c>
      <c r="I15" s="2">
        <f>MOD(I14+180,360)</f>
        <v>75</v>
      </c>
      <c r="J15" s="3">
        <f>MOD(J14+180,360)</f>
        <v>240</v>
      </c>
      <c r="K15" s="3">
        <f>MOD(K14+180,360)</f>
        <v>45</v>
      </c>
      <c r="L15" s="3">
        <f>MOD(L14+180,360)</f>
        <v>210</v>
      </c>
      <c r="M15" s="3">
        <f>MOD(M14+180,360)</f>
        <v>15</v>
      </c>
    </row>
    <row r="16" spans="1:13" x14ac:dyDescent="0.25">
      <c r="A16" t="s">
        <v>50</v>
      </c>
      <c r="B16">
        <f>MOD(M9+165*3,360)</f>
        <v>180</v>
      </c>
      <c r="C16">
        <f>MOD(B16+165*3,360)</f>
        <v>315</v>
      </c>
      <c r="D16">
        <f>MOD(C16+165*3,360)</f>
        <v>90</v>
      </c>
      <c r="E16">
        <f>MOD(D16+165*3,360)</f>
        <v>225</v>
      </c>
      <c r="F16">
        <f>MOD(E16+165*3,360)</f>
        <v>0</v>
      </c>
      <c r="G16">
        <f>MOD(F16+165*3,360)</f>
        <v>135</v>
      </c>
      <c r="H16">
        <f>MOD(G16+165*3,360)</f>
        <v>270</v>
      </c>
      <c r="I16">
        <f>MOD(H16+165*3,360)</f>
        <v>45</v>
      </c>
      <c r="J16">
        <f>MOD(I16+165*3,360)</f>
        <v>180</v>
      </c>
      <c r="K16">
        <f>MOD(J16+165*3,360)</f>
        <v>315</v>
      </c>
      <c r="L16">
        <f>MOD(K16+165*3,360)</f>
        <v>90</v>
      </c>
      <c r="M16">
        <f>MOD(L16+165*3,360)</f>
        <v>225</v>
      </c>
    </row>
    <row r="17" spans="1:16" x14ac:dyDescent="0.25">
      <c r="A17" t="s">
        <v>51</v>
      </c>
      <c r="B17">
        <f>MOD(M10+165*5,360)</f>
        <v>180</v>
      </c>
      <c r="C17">
        <f>MOD(B17+165*5,360)</f>
        <v>285</v>
      </c>
      <c r="D17">
        <f>MOD(C17+165*5,360)</f>
        <v>30</v>
      </c>
      <c r="E17">
        <f>MOD(D17+165*5,360)</f>
        <v>135</v>
      </c>
      <c r="F17">
        <f>MOD(E17+165*5,360)</f>
        <v>240</v>
      </c>
      <c r="G17">
        <f>MOD(F17+165*5,360)</f>
        <v>345</v>
      </c>
      <c r="H17">
        <f>MOD(G17+165*5,360)</f>
        <v>90</v>
      </c>
      <c r="I17">
        <f>MOD(H17+165*5,360)</f>
        <v>195</v>
      </c>
      <c r="J17">
        <f>MOD(I17+165*5,360)</f>
        <v>300</v>
      </c>
      <c r="K17">
        <f>MOD(J17+165*5,360)</f>
        <v>45</v>
      </c>
      <c r="L17">
        <f>MOD(K17+165*5,360)</f>
        <v>150</v>
      </c>
      <c r="M17">
        <f>MOD(L17+165*5,360)</f>
        <v>255</v>
      </c>
    </row>
    <row r="18" spans="1:16" x14ac:dyDescent="0.25">
      <c r="A18" t="s">
        <v>55</v>
      </c>
      <c r="B18" t="s">
        <v>57</v>
      </c>
      <c r="C18" t="s">
        <v>56</v>
      </c>
      <c r="D18" t="s">
        <v>57</v>
      </c>
      <c r="E18" t="s">
        <v>56</v>
      </c>
      <c r="F18" t="s">
        <v>59</v>
      </c>
      <c r="G18" t="s">
        <v>58</v>
      </c>
      <c r="H18" t="s">
        <v>59</v>
      </c>
      <c r="I18" t="s">
        <v>58</v>
      </c>
      <c r="J18" t="s">
        <v>61</v>
      </c>
      <c r="K18" t="s">
        <v>60</v>
      </c>
      <c r="L18" t="s">
        <v>61</v>
      </c>
      <c r="M18" t="s">
        <v>60</v>
      </c>
    </row>
    <row r="22" spans="1:16" x14ac:dyDescent="0.25">
      <c r="A22" t="s">
        <v>62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</row>
    <row r="23" spans="1:16" x14ac:dyDescent="0.25">
      <c r="A23" t="s">
        <v>63</v>
      </c>
      <c r="B23" s="1">
        <v>0</v>
      </c>
      <c r="C23" s="1">
        <f>MOD(B23+132,360)</f>
        <v>132</v>
      </c>
      <c r="D23" s="2">
        <f t="shared" ref="D23:AE23" si="4">MOD(C23+132,360)</f>
        <v>264</v>
      </c>
      <c r="E23" s="3">
        <f t="shared" si="4"/>
        <v>36</v>
      </c>
      <c r="F23" s="1">
        <f t="shared" si="4"/>
        <v>168</v>
      </c>
      <c r="G23" s="2">
        <f t="shared" si="4"/>
        <v>300</v>
      </c>
      <c r="H23" s="2">
        <f t="shared" si="4"/>
        <v>72</v>
      </c>
      <c r="I23" s="3">
        <f t="shared" si="4"/>
        <v>204</v>
      </c>
      <c r="J23" s="1">
        <f t="shared" si="4"/>
        <v>336</v>
      </c>
      <c r="K23" s="2">
        <f t="shared" si="4"/>
        <v>108</v>
      </c>
      <c r="L23" s="3">
        <f t="shared" si="4"/>
        <v>240</v>
      </c>
      <c r="M23" s="3">
        <f t="shared" si="4"/>
        <v>12</v>
      </c>
      <c r="N23" s="1">
        <f t="shared" si="4"/>
        <v>144</v>
      </c>
      <c r="O23" s="2">
        <f t="shared" si="4"/>
        <v>276</v>
      </c>
      <c r="P23" s="3">
        <f t="shared" si="4"/>
        <v>48</v>
      </c>
    </row>
    <row r="24" spans="1:16" x14ac:dyDescent="0.25">
      <c r="A24" t="s">
        <v>64</v>
      </c>
      <c r="B24" s="1">
        <f>MOD(B23+180,360)</f>
        <v>180</v>
      </c>
      <c r="C24" s="1">
        <f t="shared" ref="C24:AE24" si="5">MOD(C23+180,360)</f>
        <v>312</v>
      </c>
      <c r="D24" s="2">
        <f t="shared" si="5"/>
        <v>84</v>
      </c>
      <c r="E24" s="3">
        <f t="shared" si="5"/>
        <v>216</v>
      </c>
      <c r="F24" s="1">
        <f t="shared" si="5"/>
        <v>348</v>
      </c>
      <c r="G24" s="2">
        <f t="shared" si="5"/>
        <v>120</v>
      </c>
      <c r="H24" s="2">
        <f t="shared" si="5"/>
        <v>252</v>
      </c>
      <c r="I24" s="3">
        <f t="shared" si="5"/>
        <v>24</v>
      </c>
      <c r="J24" s="1">
        <f t="shared" si="5"/>
        <v>156</v>
      </c>
      <c r="K24" s="2">
        <f t="shared" si="5"/>
        <v>288</v>
      </c>
      <c r="L24" s="3">
        <f t="shared" si="5"/>
        <v>60</v>
      </c>
      <c r="M24" s="3">
        <f t="shared" si="5"/>
        <v>192</v>
      </c>
      <c r="N24" s="1">
        <f t="shared" si="5"/>
        <v>324</v>
      </c>
      <c r="O24" s="2">
        <f t="shared" si="5"/>
        <v>96</v>
      </c>
      <c r="P24" s="3">
        <f t="shared" si="5"/>
        <v>228</v>
      </c>
    </row>
    <row r="25" spans="1:16" x14ac:dyDescent="0.25">
      <c r="A25" t="s">
        <v>47</v>
      </c>
      <c r="B25">
        <v>0</v>
      </c>
      <c r="C25">
        <f>MOD(B25+132*3,360)</f>
        <v>36</v>
      </c>
      <c r="D25">
        <f t="shared" ref="D25:P25" si="6">MOD(C25+132*3,360)</f>
        <v>72</v>
      </c>
      <c r="E25">
        <f t="shared" si="6"/>
        <v>108</v>
      </c>
      <c r="F25">
        <f t="shared" si="6"/>
        <v>144</v>
      </c>
      <c r="G25">
        <f t="shared" si="6"/>
        <v>180</v>
      </c>
      <c r="H25">
        <f t="shared" si="6"/>
        <v>216</v>
      </c>
      <c r="I25">
        <f t="shared" si="6"/>
        <v>252</v>
      </c>
      <c r="J25">
        <f t="shared" si="6"/>
        <v>288</v>
      </c>
      <c r="K25">
        <f t="shared" si="6"/>
        <v>324</v>
      </c>
      <c r="L25">
        <f t="shared" si="6"/>
        <v>0</v>
      </c>
      <c r="M25">
        <f t="shared" si="6"/>
        <v>36</v>
      </c>
      <c r="N25">
        <f t="shared" si="6"/>
        <v>72</v>
      </c>
      <c r="O25">
        <f t="shared" si="6"/>
        <v>108</v>
      </c>
      <c r="P25">
        <f t="shared" si="6"/>
        <v>144</v>
      </c>
    </row>
    <row r="26" spans="1:16" x14ac:dyDescent="0.25">
      <c r="A26" t="s">
        <v>48</v>
      </c>
      <c r="B26">
        <v>0</v>
      </c>
      <c r="C26">
        <f>MOD(B26+132*5,360)</f>
        <v>300</v>
      </c>
      <c r="D26">
        <f t="shared" ref="D26:P26" si="7">MOD(C26+132*5,360)</f>
        <v>240</v>
      </c>
      <c r="E26">
        <f t="shared" si="7"/>
        <v>180</v>
      </c>
      <c r="F26">
        <f t="shared" si="7"/>
        <v>120</v>
      </c>
      <c r="G26">
        <f t="shared" si="7"/>
        <v>60</v>
      </c>
      <c r="H26">
        <f t="shared" si="7"/>
        <v>0</v>
      </c>
      <c r="I26">
        <f t="shared" si="7"/>
        <v>300</v>
      </c>
      <c r="J26">
        <f t="shared" si="7"/>
        <v>240</v>
      </c>
      <c r="K26">
        <f t="shared" si="7"/>
        <v>180</v>
      </c>
      <c r="L26">
        <f t="shared" si="7"/>
        <v>120</v>
      </c>
      <c r="M26">
        <f t="shared" si="7"/>
        <v>60</v>
      </c>
      <c r="N26">
        <f t="shared" si="7"/>
        <v>0</v>
      </c>
      <c r="O26">
        <f t="shared" si="7"/>
        <v>300</v>
      </c>
      <c r="P26">
        <f t="shared" si="7"/>
        <v>240</v>
      </c>
    </row>
    <row r="27" spans="1:16" x14ac:dyDescent="0.25">
      <c r="A27" t="s">
        <v>65</v>
      </c>
      <c r="B27" t="s">
        <v>56</v>
      </c>
      <c r="C27" t="s">
        <v>57</v>
      </c>
      <c r="D27" t="s">
        <v>58</v>
      </c>
      <c r="E27" t="s">
        <v>61</v>
      </c>
      <c r="F27" t="s">
        <v>57</v>
      </c>
      <c r="G27" t="s">
        <v>58</v>
      </c>
      <c r="H27" t="s">
        <v>59</v>
      </c>
      <c r="I27" t="s">
        <v>60</v>
      </c>
      <c r="J27" t="s">
        <v>56</v>
      </c>
      <c r="K27" t="s">
        <v>59</v>
      </c>
      <c r="L27" t="s">
        <v>60</v>
      </c>
      <c r="M27" t="s">
        <v>61</v>
      </c>
      <c r="N27" t="s">
        <v>57</v>
      </c>
      <c r="O27" t="s">
        <v>58</v>
      </c>
      <c r="P27" t="s">
        <v>61</v>
      </c>
    </row>
    <row r="28" spans="1:16" x14ac:dyDescent="0.25">
      <c r="C28" s="6"/>
    </row>
    <row r="29" spans="1:16" x14ac:dyDescent="0.25">
      <c r="A29" t="s">
        <v>62</v>
      </c>
      <c r="B29">
        <v>16</v>
      </c>
      <c r="C29">
        <v>17</v>
      </c>
      <c r="D29">
        <v>18</v>
      </c>
      <c r="E29">
        <v>19</v>
      </c>
      <c r="F29">
        <v>20</v>
      </c>
      <c r="G29">
        <v>21</v>
      </c>
      <c r="H29">
        <v>22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1:16" x14ac:dyDescent="0.25">
      <c r="A30" t="s">
        <v>63</v>
      </c>
      <c r="B30" s="1">
        <f>MOD(P23+132,360)</f>
        <v>180</v>
      </c>
      <c r="C30" s="1">
        <f>MOD(B30+132,360)</f>
        <v>312</v>
      </c>
      <c r="D30" s="2">
        <f>MOD(C30+132,360)</f>
        <v>84</v>
      </c>
      <c r="E30" s="3">
        <f>MOD(D30+132,360)</f>
        <v>216</v>
      </c>
      <c r="F30" s="1">
        <f>MOD(E30+132,360)</f>
        <v>348</v>
      </c>
      <c r="G30" s="2">
        <f>MOD(F30+132,360)</f>
        <v>120</v>
      </c>
      <c r="H30" s="2">
        <f>MOD(G30+132,360)</f>
        <v>252</v>
      </c>
      <c r="I30" s="3">
        <f>MOD(H30+132,360)</f>
        <v>24</v>
      </c>
      <c r="J30" s="1">
        <f>MOD(I30+132,360)</f>
        <v>156</v>
      </c>
      <c r="K30" s="2">
        <f>MOD(J30+132,360)</f>
        <v>288</v>
      </c>
      <c r="L30" s="3">
        <f>MOD(K30+132,360)</f>
        <v>60</v>
      </c>
      <c r="M30" s="3">
        <f>MOD(L30+132,360)</f>
        <v>192</v>
      </c>
      <c r="N30" s="1">
        <f>MOD(M30+132,360)</f>
        <v>324</v>
      </c>
      <c r="O30" s="2">
        <f>MOD(N30+132,360)</f>
        <v>96</v>
      </c>
      <c r="P30" s="3">
        <f>MOD(O30+132,360)</f>
        <v>228</v>
      </c>
    </row>
    <row r="31" spans="1:16" x14ac:dyDescent="0.25">
      <c r="A31" t="s">
        <v>64</v>
      </c>
      <c r="B31" s="1">
        <f>MOD(B30+180,360)</f>
        <v>0</v>
      </c>
      <c r="C31" s="1">
        <f>MOD(C30+180,360)</f>
        <v>132</v>
      </c>
      <c r="D31" s="2">
        <f>MOD(D30+180,360)</f>
        <v>264</v>
      </c>
      <c r="E31" s="3">
        <f>MOD(E30+180,360)</f>
        <v>36</v>
      </c>
      <c r="F31" s="1">
        <f>MOD(F30+180,360)</f>
        <v>168</v>
      </c>
      <c r="G31" s="2">
        <f>MOD(G30+180,360)</f>
        <v>300</v>
      </c>
      <c r="H31" s="2">
        <f>MOD(H30+180,360)</f>
        <v>72</v>
      </c>
      <c r="I31" s="3">
        <f>MOD(I30+180,360)</f>
        <v>204</v>
      </c>
      <c r="J31" s="1">
        <f>MOD(J30+180,360)</f>
        <v>336</v>
      </c>
      <c r="K31" s="2">
        <f>MOD(K30+180,360)</f>
        <v>108</v>
      </c>
      <c r="L31" s="3">
        <f>MOD(L30+180,360)</f>
        <v>240</v>
      </c>
      <c r="M31" s="3">
        <f>MOD(M30+180,360)</f>
        <v>12</v>
      </c>
      <c r="N31" s="1">
        <f>MOD(N30+180,360)</f>
        <v>144</v>
      </c>
      <c r="O31" s="2">
        <f>MOD(O30+180,360)</f>
        <v>276</v>
      </c>
      <c r="P31" s="3">
        <f>MOD(P30+180,360)</f>
        <v>48</v>
      </c>
    </row>
    <row r="32" spans="1:16" x14ac:dyDescent="0.25">
      <c r="A32" t="s">
        <v>47</v>
      </c>
      <c r="B32">
        <f>MOD(P25+132*3,360)</f>
        <v>180</v>
      </c>
      <c r="C32">
        <f>MOD(B32+132*3,360)</f>
        <v>216</v>
      </c>
      <c r="D32">
        <f>MOD(C32+132*3,360)</f>
        <v>252</v>
      </c>
      <c r="E32">
        <f>MOD(D32+132*3,360)</f>
        <v>288</v>
      </c>
      <c r="F32">
        <f>MOD(E32+132*3,360)</f>
        <v>324</v>
      </c>
      <c r="G32">
        <f>MOD(F32+132*3,360)</f>
        <v>0</v>
      </c>
      <c r="H32">
        <f>MOD(G32+132*3,360)</f>
        <v>36</v>
      </c>
      <c r="I32">
        <f>MOD(H32+132*3,360)</f>
        <v>72</v>
      </c>
      <c r="J32">
        <f>MOD(I32+132*3,360)</f>
        <v>108</v>
      </c>
      <c r="K32">
        <f>MOD(J32+132*3,360)</f>
        <v>144</v>
      </c>
      <c r="L32">
        <f>MOD(K32+132*3,360)</f>
        <v>180</v>
      </c>
      <c r="M32">
        <f>MOD(L32+132*3,360)</f>
        <v>216</v>
      </c>
      <c r="N32">
        <f>MOD(M32+132*3,360)</f>
        <v>252</v>
      </c>
      <c r="O32">
        <f>MOD(N32+132*3,360)</f>
        <v>288</v>
      </c>
      <c r="P32">
        <f>MOD(O32+132*3,360)</f>
        <v>324</v>
      </c>
    </row>
    <row r="33" spans="1:16" x14ac:dyDescent="0.25">
      <c r="A33" t="s">
        <v>48</v>
      </c>
      <c r="B33">
        <f>MOD(P26+132*5,360)</f>
        <v>180</v>
      </c>
      <c r="C33">
        <f>MOD(B33+132*5,360)</f>
        <v>120</v>
      </c>
      <c r="D33">
        <f>MOD(C33+132*5,360)</f>
        <v>60</v>
      </c>
      <c r="E33">
        <f>MOD(D33+132*5,360)</f>
        <v>0</v>
      </c>
      <c r="F33">
        <f>MOD(E33+132*5,360)</f>
        <v>300</v>
      </c>
      <c r="G33">
        <f>MOD(F33+132*5,360)</f>
        <v>240</v>
      </c>
      <c r="H33">
        <f>MOD(G33+132*5,360)</f>
        <v>180</v>
      </c>
      <c r="I33">
        <f>MOD(H33+132*5,360)</f>
        <v>120</v>
      </c>
      <c r="J33">
        <f>MOD(I33+132*5,360)</f>
        <v>60</v>
      </c>
      <c r="K33">
        <f>MOD(J33+132*5,360)</f>
        <v>0</v>
      </c>
      <c r="L33">
        <f>MOD(K33+132*5,360)</f>
        <v>300</v>
      </c>
      <c r="M33">
        <f>MOD(L33+132*5,360)</f>
        <v>240</v>
      </c>
      <c r="N33">
        <f>MOD(M33+132*5,360)</f>
        <v>180</v>
      </c>
      <c r="O33">
        <f>MOD(N33+132*5,360)</f>
        <v>120</v>
      </c>
      <c r="P33">
        <f>MOD(O33+132*5,360)</f>
        <v>60</v>
      </c>
    </row>
    <row r="34" spans="1:16" x14ac:dyDescent="0.25">
      <c r="A34" t="s">
        <v>65</v>
      </c>
      <c r="B34" t="s">
        <v>57</v>
      </c>
      <c r="C34" t="s">
        <v>56</v>
      </c>
      <c r="D34" t="s">
        <v>59</v>
      </c>
      <c r="E34" t="s">
        <v>60</v>
      </c>
      <c r="F34" t="s">
        <v>56</v>
      </c>
      <c r="G34" t="s">
        <v>59</v>
      </c>
      <c r="H34" t="s">
        <v>58</v>
      </c>
      <c r="I34" t="s">
        <v>61</v>
      </c>
      <c r="J34" t="s">
        <v>57</v>
      </c>
      <c r="K34" t="s">
        <v>58</v>
      </c>
      <c r="L34" t="s">
        <v>61</v>
      </c>
      <c r="M34" t="s">
        <v>60</v>
      </c>
      <c r="N34" t="s">
        <v>56</v>
      </c>
      <c r="O34" t="s">
        <v>59</v>
      </c>
      <c r="P3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slot</vt:lpstr>
      <vt:lpstr>fractional slot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GHB</dc:creator>
  <cp:lastModifiedBy>GHB</cp:lastModifiedBy>
  <dcterms:created xsi:type="dcterms:W3CDTF">2020-03-17T21:34:39Z</dcterms:created>
  <dcterms:modified xsi:type="dcterms:W3CDTF">2020-03-22T23:05:35Z</dcterms:modified>
</cp:coreProperties>
</file>