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BS AS PER SYSTEM PACS COPM." sheetId="4" r:id="rId1"/>
    <sheet name="Required details" sheetId="1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/>
  <c r="J21" s="1"/>
  <c r="K21" s="1"/>
  <c r="J26"/>
  <c r="K26" s="1"/>
  <c r="J25"/>
  <c r="K25" s="1"/>
  <c r="J24"/>
  <c r="K24" s="1"/>
  <c r="J23"/>
  <c r="K23" s="1"/>
  <c r="K17"/>
  <c r="J22"/>
  <c r="K22" s="1"/>
  <c r="J20"/>
  <c r="K20" s="1"/>
  <c r="J19"/>
  <c r="K19" s="1"/>
  <c r="J18"/>
  <c r="K18" s="1"/>
  <c r="J17"/>
  <c r="J16"/>
  <c r="K16" s="1"/>
  <c r="J15"/>
  <c r="K15" s="1"/>
  <c r="D28" i="4"/>
  <c r="C28"/>
  <c r="D12"/>
  <c r="C12"/>
  <c r="D7"/>
  <c r="C7"/>
  <c r="C51"/>
  <c r="D51"/>
  <c r="D71"/>
  <c r="D44"/>
  <c r="D43" s="1"/>
  <c r="C43"/>
  <c r="C71" l="1"/>
  <c r="D65"/>
  <c r="C65"/>
  <c r="D48"/>
  <c r="C48"/>
  <c r="D41"/>
  <c r="C41"/>
  <c r="D38"/>
  <c r="C38"/>
  <c r="D24"/>
  <c r="C24"/>
  <c r="D21"/>
  <c r="C21"/>
  <c r="D4"/>
  <c r="C4"/>
  <c r="C74" l="1"/>
  <c r="C76" s="1"/>
  <c r="C78" s="1"/>
  <c r="D74"/>
  <c r="D76" s="1"/>
  <c r="D78" s="1"/>
</calcChain>
</file>

<file path=xl/sharedStrings.xml><?xml version="1.0" encoding="utf-8"?>
<sst xmlns="http://schemas.openxmlformats.org/spreadsheetml/2006/main" count="258" uniqueCount="219">
  <si>
    <t>Required Data From Sachiv for DCT-Stage 2</t>
  </si>
  <si>
    <t>BALANCE SHEET</t>
  </si>
  <si>
    <t xml:space="preserve">PACS NAME </t>
  </si>
  <si>
    <t>Master Data Configuration</t>
  </si>
  <si>
    <t>Asset Management:-</t>
  </si>
  <si>
    <t>1) Dead Stock Details</t>
  </si>
  <si>
    <t>2) Building Details</t>
  </si>
  <si>
    <t xml:space="preserve"> Opening Balance 2023</t>
  </si>
  <si>
    <t xml:space="preserve"> Closing Balance 2023</t>
  </si>
  <si>
    <t>No of Items</t>
  </si>
  <si>
    <t>Merchandise:-</t>
  </si>
  <si>
    <t>1) Godown Master</t>
  </si>
  <si>
    <t>2) Parameters</t>
  </si>
  <si>
    <t>Unit Used</t>
  </si>
  <si>
    <t>Item name</t>
  </si>
  <si>
    <t>stock / Quantity</t>
  </si>
  <si>
    <t>Unit rate A Rate</t>
  </si>
  <si>
    <t>society margin B Rate</t>
  </si>
  <si>
    <t>Final rate</t>
  </si>
  <si>
    <t>Final value</t>
  </si>
  <si>
    <t>45 KG</t>
  </si>
  <si>
    <t>Uriya</t>
  </si>
  <si>
    <t>500 ML</t>
  </si>
  <si>
    <t>Nano Uriya</t>
  </si>
  <si>
    <t>Seed Licence No</t>
  </si>
  <si>
    <t>50 KG</t>
  </si>
  <si>
    <t>DAP</t>
  </si>
  <si>
    <t>*Satyapan Report required to fill Merchandise details</t>
  </si>
  <si>
    <t xml:space="preserve">Investment </t>
  </si>
  <si>
    <t>1) Shares Deposit in DCCB Account Number</t>
  </si>
  <si>
    <t xml:space="preserve">2) All FD'S details  of Society </t>
  </si>
  <si>
    <t>Investment type</t>
  </si>
  <si>
    <t>Reference Account no</t>
  </si>
  <si>
    <t>Deposit Type</t>
  </si>
  <si>
    <t xml:space="preserve">Invested date </t>
  </si>
  <si>
    <t>Invested Ammount</t>
  </si>
  <si>
    <t>ROI</t>
  </si>
  <si>
    <t>Intrest</t>
  </si>
  <si>
    <t>Maturity ammount</t>
  </si>
  <si>
    <t>Maturity date</t>
  </si>
  <si>
    <t>Shrae Value</t>
  </si>
  <si>
    <t>Share in DCCB</t>
  </si>
  <si>
    <t>Shares in other coopratives</t>
  </si>
  <si>
    <t>31-03-2023</t>
  </si>
  <si>
    <t>Share in Other</t>
  </si>
  <si>
    <t>FD1</t>
  </si>
  <si>
    <t>FD in DCCB</t>
  </si>
  <si>
    <t>FD2</t>
  </si>
  <si>
    <t>FD 3</t>
  </si>
  <si>
    <t>Borrowing</t>
  </si>
  <si>
    <t>Account Creation</t>
  </si>
  <si>
    <t>1) ST Weakaer Account No or Society Account Number</t>
  </si>
  <si>
    <t>2) CCF Account No OR Cash &amp; Carry Account No (if mention in BS)</t>
  </si>
  <si>
    <t>2)Applied Amount / Sanction Amount</t>
  </si>
  <si>
    <t xml:space="preserve">3) Repayment type </t>
  </si>
  <si>
    <t>Bullet Simple</t>
  </si>
  <si>
    <t>4) ROI (Rate of Interest)</t>
  </si>
  <si>
    <t>Disbursement</t>
  </si>
  <si>
    <t>1) Disbursal Amount or Loan on Members or KCC Loan on Members</t>
  </si>
  <si>
    <t>2) CCF Amount or Cash &amp; Carry loan to be returned to DCCB Mention in BS or KCC Loan on Members</t>
  </si>
  <si>
    <t xml:space="preserve">Other Details </t>
  </si>
  <si>
    <t xml:space="preserve">BALANCE SHEET </t>
  </si>
  <si>
    <t>Management(Prabandhkiye)  Account Number</t>
  </si>
  <si>
    <t>Governence Details</t>
  </si>
  <si>
    <t>Dispersion (Prakirna) Account Number</t>
  </si>
  <si>
    <t>1) Board Members Details</t>
  </si>
  <si>
    <t>Designation</t>
  </si>
  <si>
    <t>Name</t>
  </si>
  <si>
    <t>Joining Date</t>
  </si>
  <si>
    <t>Saving Account Number</t>
  </si>
  <si>
    <t>GST Account Number</t>
  </si>
  <si>
    <t>MFMS Account Number</t>
  </si>
  <si>
    <t>2) Employess Details</t>
  </si>
  <si>
    <t>And any other account details with DCCB (if mentioned in BS)</t>
  </si>
  <si>
    <t>Satyapan Report</t>
  </si>
  <si>
    <t xml:space="preserve">St Weaker Account number </t>
  </si>
  <si>
    <t>Sachiv Mo No</t>
  </si>
  <si>
    <t xml:space="preserve">Shares In DCCB Account number </t>
  </si>
  <si>
    <t xml:space="preserve">NOTE:- </t>
  </si>
  <si>
    <t>*FAS Section to be Filled with the help of Balance Sheet</t>
  </si>
  <si>
    <t>Building Fund</t>
  </si>
  <si>
    <t>All FD'S details  of Society with image</t>
  </si>
  <si>
    <t>Depritiation Percent</t>
  </si>
  <si>
    <t>Trial Balance As 0n 31-03-2023</t>
  </si>
  <si>
    <r>
      <rPr>
        <b/>
        <sz val="9"/>
        <rFont val="Nirmala UI"/>
        <family val="2"/>
      </rPr>
      <t>Sl.No.</t>
    </r>
  </si>
  <si>
    <r>
      <rPr>
        <b/>
        <sz val="9"/>
        <rFont val="Nirmala UI"/>
        <family val="2"/>
      </rPr>
      <t>Particulars</t>
    </r>
  </si>
  <si>
    <r>
      <rPr>
        <b/>
        <sz val="9"/>
        <rFont val="Nirmala UI"/>
        <family val="2"/>
      </rPr>
      <t>Assets</t>
    </r>
  </si>
  <si>
    <r>
      <rPr>
        <b/>
        <sz val="9"/>
        <rFont val="Nirmala UI"/>
        <family val="2"/>
      </rPr>
      <t>Liabilities</t>
    </r>
  </si>
  <si>
    <r>
      <rPr>
        <b/>
        <sz val="9"/>
        <rFont val="Nirmala UI"/>
        <family val="2"/>
      </rPr>
      <t>CAPITAL</t>
    </r>
  </si>
  <si>
    <r>
      <rPr>
        <sz val="10"/>
        <rFont val="Nirmala UI"/>
        <family val="2"/>
      </rPr>
      <t>Paid up Capital - Individual</t>
    </r>
  </si>
  <si>
    <r>
      <rPr>
        <sz val="10"/>
        <rFont val="Nirmala UI"/>
        <family val="2"/>
      </rPr>
      <t>PAID UP CAPITAL GOVERNMENT</t>
    </r>
  </si>
  <si>
    <r>
      <rPr>
        <b/>
        <sz val="9"/>
        <rFont val="Nirmala UI"/>
        <family val="2"/>
      </rPr>
      <t>Trading Closing Stock</t>
    </r>
  </si>
  <si>
    <r>
      <rPr>
        <sz val="10"/>
        <rFont val="Nirmala UI"/>
        <family val="2"/>
      </rPr>
      <t>Agricultural Inputs – Fertilisers</t>
    </r>
  </si>
  <si>
    <r>
      <rPr>
        <b/>
        <sz val="9"/>
        <rFont val="Nirmala UI"/>
        <family val="2"/>
      </rPr>
      <t>CASH AND BANK BALANCES</t>
    </r>
  </si>
  <si>
    <r>
      <rPr>
        <sz val="10"/>
        <rFont val="Nirmala UI"/>
        <family val="2"/>
      </rPr>
      <t>Cash On Hand</t>
    </r>
  </si>
  <si>
    <r>
      <rPr>
        <sz val="10"/>
        <rFont val="Nirmala UI"/>
        <family val="2"/>
      </rPr>
      <t>CURRENT ACCOUNT</t>
    </r>
  </si>
  <si>
    <t>SAVINGS ACCOUNT</t>
  </si>
  <si>
    <r>
      <rPr>
        <sz val="10"/>
        <rFont val="Nirmala UI"/>
        <family val="2"/>
      </rPr>
      <t>BUILDING FUND</t>
    </r>
  </si>
  <si>
    <r>
      <rPr>
        <b/>
        <sz val="9"/>
        <rFont val="Nirmala UI"/>
        <family val="2"/>
      </rPr>
      <t>LOANS AND ADVANCES</t>
    </r>
  </si>
  <si>
    <r>
      <rPr>
        <sz val="10"/>
        <rFont val="Nirmala UI"/>
        <family val="2"/>
      </rPr>
      <t>KCC Loans</t>
    </r>
  </si>
  <si>
    <t>MT Loans</t>
  </si>
  <si>
    <r>
      <rPr>
        <b/>
        <sz val="9"/>
        <rFont val="Nirmala UI"/>
        <family val="2"/>
      </rPr>
      <t>INVESTMENTS</t>
    </r>
  </si>
  <si>
    <t>SHARE IN DCB</t>
  </si>
  <si>
    <t>SHARE IN OTHER INSTITUTION</t>
  </si>
  <si>
    <r>
      <rPr>
        <sz val="10"/>
        <rFont val="Nirmala UI"/>
        <family val="2"/>
      </rPr>
      <t>FDR</t>
    </r>
  </si>
  <si>
    <r>
      <rPr>
        <b/>
        <sz val="9"/>
        <rFont val="Nirmala UI"/>
        <family val="2"/>
      </rPr>
      <t>OTHER ASSETS</t>
    </r>
  </si>
  <si>
    <r>
      <rPr>
        <sz val="10"/>
        <rFont val="Nirmala UI"/>
        <family val="2"/>
      </rPr>
      <t>INTEREST ACCRUED AND RECEIVABLE</t>
    </r>
  </si>
  <si>
    <r>
      <rPr>
        <sz val="10"/>
        <rFont val="Nirmala UI"/>
        <family val="2"/>
      </rPr>
      <t>SUNDRY DEBTORS</t>
    </r>
  </si>
  <si>
    <r>
      <rPr>
        <sz val="10"/>
        <rFont val="Nirmala UI"/>
        <family val="2"/>
      </rPr>
      <t>GOVERNMENT SUBSIDY</t>
    </r>
  </si>
  <si>
    <r>
      <rPr>
        <b/>
        <sz val="9"/>
        <rFont val="Nirmala UI"/>
        <family val="2"/>
      </rPr>
      <t>FIXED ASSETS</t>
    </r>
  </si>
  <si>
    <r>
      <rPr>
        <sz val="10"/>
        <rFont val="Nirmala UI"/>
        <family val="2"/>
      </rPr>
      <t>LAND AND BUILDINGS INCLUDING GODOWN</t>
    </r>
  </si>
  <si>
    <r>
      <rPr>
        <sz val="10"/>
        <rFont val="Nirmala UI"/>
        <family val="2"/>
      </rPr>
      <t>FURNITURE AND FIXTURES</t>
    </r>
  </si>
  <si>
    <r>
      <rPr>
        <b/>
        <sz val="9"/>
        <rFont val="Nirmala UI"/>
        <family val="2"/>
      </rPr>
      <t>Profit and Loss Ac</t>
    </r>
  </si>
  <si>
    <r>
      <rPr>
        <sz val="10"/>
        <rFont val="Nirmala UI"/>
        <family val="2"/>
      </rPr>
      <t>PROFIT AND LOSS ACCOUNT</t>
    </r>
  </si>
  <si>
    <r>
      <rPr>
        <b/>
        <sz val="9"/>
        <rFont val="Nirmala UI"/>
        <family val="2"/>
      </rPr>
      <t>RESERVES AND FUNDS(created out of surplus of PACS)</t>
    </r>
  </si>
  <si>
    <r>
      <rPr>
        <sz val="10"/>
        <rFont val="Nirmala UI"/>
        <family val="2"/>
      </rPr>
      <t>RESERVE FUND</t>
    </r>
  </si>
  <si>
    <r>
      <rPr>
        <sz val="10"/>
        <rFont val="Nirmala UI"/>
        <family val="2"/>
      </rPr>
      <t>CAPITAL RESERVE</t>
    </r>
  </si>
  <si>
    <r>
      <rPr>
        <b/>
        <sz val="9"/>
        <rFont val="Nirmala UI"/>
        <family val="2"/>
      </rPr>
      <t>DEPOSITS</t>
    </r>
  </si>
  <si>
    <r>
      <rPr>
        <sz val="10"/>
        <rFont val="Nirmala UI"/>
        <family val="2"/>
      </rPr>
      <t>FEDILITY MEMBER</t>
    </r>
  </si>
  <si>
    <r>
      <rPr>
        <sz val="10"/>
        <rFont val="Nirmala UI"/>
        <family val="2"/>
      </rPr>
      <t>FEDILITY NON-MEMBER</t>
    </r>
  </si>
  <si>
    <r>
      <rPr>
        <b/>
        <sz val="9"/>
        <rFont val="Nirmala UI"/>
        <family val="2"/>
      </rPr>
      <t>OTHER LIABILITIES</t>
    </r>
  </si>
  <si>
    <t>Interest Payabe on Borrowings from Banks</t>
  </si>
  <si>
    <r>
      <rPr>
        <sz val="10"/>
        <rFont val="Nirmala UI"/>
        <family val="2"/>
      </rPr>
      <t>SUNDRY CREDITORS</t>
    </r>
  </si>
  <si>
    <t>ICDP Loans</t>
  </si>
  <si>
    <t>Sahkari Nikshep Kendra</t>
  </si>
  <si>
    <r>
      <rPr>
        <b/>
        <sz val="9"/>
        <rFont val="Nirmala UI"/>
        <family val="2"/>
      </rPr>
      <t>BORROWINGS FROM DCCBs/SCB</t>
    </r>
  </si>
  <si>
    <t>Short Term Agriculture Loan</t>
  </si>
  <si>
    <t>Cash and Carry Fertilizer Loan</t>
  </si>
  <si>
    <r>
      <rPr>
        <sz val="10"/>
        <rFont val="Nirmala UI"/>
        <family val="2"/>
      </rPr>
      <t>NON AGRICULTRAL SECTOR LOAN</t>
    </r>
  </si>
  <si>
    <r>
      <rPr>
        <sz val="10"/>
        <rFont val="Nirmala UI"/>
        <family val="2"/>
      </rPr>
      <t>BORROWINGS FROM STATE GOVERNMENT</t>
    </r>
  </si>
  <si>
    <t>AIF Loan</t>
  </si>
  <si>
    <r>
      <rPr>
        <b/>
        <sz val="9"/>
        <rFont val="Nirmala UI"/>
        <family val="2"/>
      </rPr>
      <t>PROVISIONS</t>
    </r>
  </si>
  <si>
    <r>
      <rPr>
        <b/>
        <sz val="9"/>
        <rFont val="Nirmala UI"/>
        <family val="2"/>
      </rPr>
      <t>Grand Total (₹)</t>
    </r>
  </si>
  <si>
    <t>Difference</t>
  </si>
  <si>
    <t>B PACS Lalganj Br Lalganj, DCB Mirzapur</t>
  </si>
  <si>
    <t>Government Reserve</t>
  </si>
  <si>
    <t>Collection Fund</t>
  </si>
  <si>
    <t>Other Loan</t>
  </si>
  <si>
    <t>Salary Payable to Employees</t>
  </si>
  <si>
    <t>Rampur Khomermaina B-PACS</t>
  </si>
  <si>
    <t>Pagar B-PACS</t>
  </si>
  <si>
    <t>Usari Pandey B-PACS</t>
  </si>
  <si>
    <t>Charki B-PACS</t>
  </si>
  <si>
    <t>Baraundha B-PACS</t>
  </si>
  <si>
    <t>PROVISION FOR NPA</t>
  </si>
  <si>
    <t>PROVISION FOR OTS</t>
  </si>
  <si>
    <t>Prabandhkiya Account</t>
  </si>
  <si>
    <t>Prakeern Accoount</t>
  </si>
  <si>
    <t>SAVINGS ACCOUNT-000802300000071</t>
  </si>
  <si>
    <t>PROVISION at other places</t>
  </si>
  <si>
    <t>Agricultural Inputs – Neemozyme</t>
  </si>
  <si>
    <t>Non PDS</t>
  </si>
  <si>
    <t>Khali Bora</t>
  </si>
  <si>
    <t>Ramchandra Gupta</t>
  </si>
  <si>
    <t>Cash and Carry Fertilizer Saving Account</t>
  </si>
  <si>
    <t xml:space="preserve"> </t>
  </si>
  <si>
    <t>Lalganj B-PACS</t>
  </si>
  <si>
    <t>Village and Post Lalganj</t>
  </si>
  <si>
    <t>Lalganj</t>
  </si>
  <si>
    <t>300 MT</t>
  </si>
  <si>
    <t>GST NO-- 09AAAAL5532D1Z0</t>
  </si>
  <si>
    <t>Sagarika Liquid</t>
  </si>
  <si>
    <t>NPK Liquis</t>
  </si>
  <si>
    <t>NPK 18-18-18</t>
  </si>
  <si>
    <t>Calcium</t>
  </si>
  <si>
    <t xml:space="preserve">Sagarika </t>
  </si>
  <si>
    <t>Zyme</t>
  </si>
  <si>
    <t>Mono Zinc</t>
  </si>
  <si>
    <t>Bio Sulpher</t>
  </si>
  <si>
    <t>Potash</t>
  </si>
  <si>
    <t>000230100000168</t>
  </si>
  <si>
    <t>AADHAR</t>
  </si>
  <si>
    <t>MOBILE</t>
  </si>
  <si>
    <t>Admission NO</t>
  </si>
  <si>
    <t>1KG</t>
  </si>
  <si>
    <t>25 KG</t>
  </si>
  <si>
    <t>10 KG</t>
  </si>
  <si>
    <t>000803100000001</t>
  </si>
  <si>
    <t>000803100000025</t>
  </si>
  <si>
    <t>000802300000071</t>
  </si>
  <si>
    <t>000802300011450</t>
  </si>
  <si>
    <t>000803100000063</t>
  </si>
  <si>
    <t>000803100000008</t>
  </si>
  <si>
    <t>Current Account</t>
  </si>
  <si>
    <t>000803100000070</t>
  </si>
  <si>
    <t xml:space="preserve">Current Account Paddy </t>
  </si>
  <si>
    <t>000803100000097</t>
  </si>
  <si>
    <t>Current Account AIF</t>
  </si>
  <si>
    <t>000803100000105</t>
  </si>
  <si>
    <t>Intt Payable on AIF Loan</t>
  </si>
  <si>
    <t>Intt Payable on ST Loan</t>
  </si>
  <si>
    <t>Intt Payable on Ferti. Loan</t>
  </si>
  <si>
    <t>000814700000001</t>
  </si>
  <si>
    <t>000814150000001</t>
  </si>
  <si>
    <t>000814350000001</t>
  </si>
  <si>
    <t>000808100000001</t>
  </si>
  <si>
    <t xml:space="preserve">Cash and Carry Fertilizer Account number </t>
  </si>
  <si>
    <t xml:space="preserve">AIF loan </t>
  </si>
  <si>
    <t>000809500000001</t>
  </si>
  <si>
    <t>000858200000001</t>
  </si>
  <si>
    <t xml:space="preserve">Branch manager Mo No </t>
  </si>
  <si>
    <t>Annexed</t>
  </si>
  <si>
    <t>Fertilizer Licence No-- 91027</t>
  </si>
  <si>
    <t>000801300001423</t>
  </si>
  <si>
    <t>000801500001326</t>
  </si>
  <si>
    <t>000801500001347</t>
  </si>
  <si>
    <t>000801500001398</t>
  </si>
  <si>
    <t>000801500001401</t>
  </si>
  <si>
    <t>FD 4</t>
  </si>
  <si>
    <t>FD 5</t>
  </si>
  <si>
    <t>Chairman</t>
  </si>
  <si>
    <t>Vice Chairman</t>
  </si>
  <si>
    <t>Member</t>
  </si>
  <si>
    <t>Father / SpouseName</t>
  </si>
  <si>
    <t>Bela kali</t>
  </si>
  <si>
    <t>Gopal Yadav</t>
  </si>
  <si>
    <t>Taulan Sharma</t>
  </si>
  <si>
    <t>Dilip Kumar Sharma</t>
  </si>
  <si>
    <t>Vijay Shankar Dubey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</si>
</sst>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  <scheme val="minor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u/>
      <sz val="12"/>
      <name val="Calibri"/>
      <family val="2"/>
    </font>
    <font>
      <b/>
      <sz val="11"/>
      <color rgb="FF000000"/>
      <name val="Calibri"/>
      <family val="2"/>
    </font>
    <font>
      <b/>
      <sz val="11"/>
      <name val="Georgia"/>
      <family val="1"/>
    </font>
    <font>
      <sz val="11"/>
      <name val="Georgia"/>
      <family val="1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b/>
      <sz val="9"/>
      <name val="Nirmala UI"/>
      <family val="2"/>
    </font>
    <font>
      <b/>
      <sz val="12"/>
      <color rgb="FF000000"/>
      <name val="Times New Roman"/>
      <family val="1"/>
    </font>
    <font>
      <sz val="10"/>
      <color rgb="FF000000"/>
      <name val="Nirmala UI"/>
      <family val="2"/>
    </font>
    <font>
      <sz val="10"/>
      <name val="Nirmala UI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color rgb="FF000000"/>
      <name val="Times New Roman"/>
      <family val="1"/>
    </font>
    <font>
      <sz val="9"/>
      <name val="Nirmala U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1"/>
  </cellStyleXfs>
  <cellXfs count="59">
    <xf numFmtId="0" fontId="0" fillId="0" borderId="0" xfId="0"/>
    <xf numFmtId="0" fontId="12" fillId="0" borderId="2" xfId="1" applyFont="1" applyBorder="1" applyAlignment="1">
      <alignment horizontal="center" vertical="top" wrapText="1"/>
    </xf>
    <xf numFmtId="0" fontId="12" fillId="0" borderId="2" xfId="1" applyFont="1" applyBorder="1" applyAlignment="1">
      <alignment horizontal="left" vertical="top" wrapText="1" indent="3"/>
    </xf>
    <xf numFmtId="0" fontId="11" fillId="0" borderId="2" xfId="1" applyBorder="1" applyAlignment="1">
      <alignment horizontal="left" wrapText="1"/>
    </xf>
    <xf numFmtId="2" fontId="13" fillId="0" borderId="2" xfId="1" applyNumberFormat="1" applyFont="1" applyBorder="1" applyAlignment="1">
      <alignment vertical="top" shrinkToFit="1"/>
    </xf>
    <xf numFmtId="1" fontId="14" fillId="0" borderId="2" xfId="1" applyNumberFormat="1" applyFont="1" applyBorder="1" applyAlignment="1">
      <alignment horizontal="center" vertical="top" shrinkToFit="1"/>
    </xf>
    <xf numFmtId="0" fontId="15" fillId="0" borderId="2" xfId="1" applyFont="1" applyBorder="1" applyAlignment="1">
      <alignment horizontal="left" vertical="top" wrapText="1"/>
    </xf>
    <xf numFmtId="2" fontId="16" fillId="0" borderId="2" xfId="1" applyNumberFormat="1" applyFont="1" applyBorder="1" applyAlignment="1">
      <alignment vertical="top" shrinkToFit="1"/>
    </xf>
    <xf numFmtId="2" fontId="17" fillId="0" borderId="2" xfId="1" applyNumberFormat="1" applyFont="1" applyBorder="1" applyAlignment="1">
      <alignment vertical="top" wrapText="1"/>
    </xf>
    <xf numFmtId="2" fontId="18" fillId="0" borderId="2" xfId="1" applyNumberFormat="1" applyFont="1" applyBorder="1" applyAlignment="1">
      <alignment vertical="top" wrapText="1"/>
    </xf>
    <xf numFmtId="0" fontId="12" fillId="0" borderId="2" xfId="1" applyFont="1" applyBorder="1" applyAlignment="1">
      <alignment horizontal="left" vertical="top" wrapText="1" indent="11"/>
    </xf>
    <xf numFmtId="0" fontId="12" fillId="0" borderId="2" xfId="1" applyFont="1" applyBorder="1" applyAlignment="1">
      <alignment horizontal="left" vertical="top" wrapText="1" indent="12"/>
    </xf>
    <xf numFmtId="2" fontId="11" fillId="0" borderId="2" xfId="1" applyNumberFormat="1" applyBorder="1" applyAlignment="1">
      <alignment vertical="top"/>
    </xf>
    <xf numFmtId="0" fontId="12" fillId="0" borderId="2" xfId="1" applyFont="1" applyBorder="1" applyAlignment="1">
      <alignment horizontal="left" vertical="top" wrapText="1" indent="4"/>
    </xf>
    <xf numFmtId="2" fontId="16" fillId="0" borderId="2" xfId="1" applyNumberFormat="1" applyFont="1" applyBorder="1" applyAlignment="1">
      <alignment vertical="top"/>
    </xf>
    <xf numFmtId="0" fontId="12" fillId="0" borderId="2" xfId="1" applyFont="1" applyBorder="1" applyAlignment="1">
      <alignment horizontal="left" vertical="top" wrapText="1" indent="10"/>
    </xf>
    <xf numFmtId="0" fontId="11" fillId="0" borderId="1" xfId="1" applyAlignment="1">
      <alignment horizontal="left" vertical="top"/>
    </xf>
    <xf numFmtId="2" fontId="11" fillId="0" borderId="1" xfId="1" applyNumberFormat="1" applyAlignment="1">
      <alignment horizontal="left" vertical="top"/>
    </xf>
    <xf numFmtId="2" fontId="19" fillId="0" borderId="1" xfId="1" applyNumberFormat="1" applyFont="1" applyAlignment="1">
      <alignment horizontal="left" vertical="top"/>
    </xf>
    <xf numFmtId="2" fontId="17" fillId="0" borderId="1" xfId="1" applyNumberFormat="1" applyFont="1" applyAlignment="1">
      <alignment horizontal="right" vertical="top" wrapText="1"/>
    </xf>
    <xf numFmtId="2" fontId="16" fillId="0" borderId="1" xfId="1" applyNumberFormat="1" applyFont="1" applyAlignment="1">
      <alignment horizontal="right" vertical="top" shrinkToFit="1"/>
    </xf>
    <xf numFmtId="0" fontId="11" fillId="0" borderId="1" xfId="1" applyAlignment="1">
      <alignment horizontal="center" vertical="top"/>
    </xf>
    <xf numFmtId="0" fontId="20" fillId="0" borderId="2" xfId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2" xfId="0" applyFont="1" applyBorder="1"/>
    <xf numFmtId="14" fontId="4" fillId="0" borderId="2" xfId="0" applyNumberFormat="1" applyFont="1" applyBorder="1"/>
    <xf numFmtId="0" fontId="4" fillId="0" borderId="2" xfId="0" applyFont="1" applyBorder="1"/>
    <xf numFmtId="0" fontId="2" fillId="0" borderId="2" xfId="0" applyFont="1" applyBorder="1"/>
    <xf numFmtId="0" fontId="5" fillId="3" borderId="2" xfId="0" applyFont="1" applyFill="1" applyBorder="1" applyAlignment="1">
      <alignment horizontal="center"/>
    </xf>
    <xf numFmtId="0" fontId="2" fillId="0" borderId="2" xfId="0" applyFont="1" applyBorder="1"/>
    <xf numFmtId="0" fontId="3" fillId="4" borderId="2" xfId="0" applyFont="1" applyFill="1" applyBorder="1"/>
    <xf numFmtId="0" fontId="4" fillId="5" borderId="2" xfId="0" applyFont="1" applyFill="1" applyBorder="1"/>
    <xf numFmtId="0" fontId="3" fillId="5" borderId="2" xfId="0" applyFont="1" applyFill="1" applyBorder="1"/>
    <xf numFmtId="0" fontId="6" fillId="5" borderId="2" xfId="0" applyFont="1" applyFill="1" applyBorder="1"/>
    <xf numFmtId="0" fontId="7" fillId="0" borderId="2" xfId="0" applyFont="1" applyBorder="1"/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/>
    <xf numFmtId="2" fontId="8" fillId="0" borderId="2" xfId="0" applyNumberFormat="1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2" borderId="2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0" fillId="7" borderId="2" xfId="0" applyFont="1" applyFill="1" applyBorder="1"/>
    <xf numFmtId="0" fontId="7" fillId="4" borderId="2" xfId="0" applyFont="1" applyFill="1" applyBorder="1"/>
    <xf numFmtId="0" fontId="0" fillId="0" borderId="2" xfId="0" applyBorder="1"/>
    <xf numFmtId="0" fontId="4" fillId="7" borderId="2" xfId="0" applyFont="1" applyFill="1" applyBorder="1"/>
    <xf numFmtId="49" fontId="2" fillId="0" borderId="2" xfId="0" applyNumberFormat="1" applyFont="1" applyBorder="1" applyAlignment="1">
      <alignment horizontal="center" vertical="center" wrapText="1"/>
    </xf>
    <xf numFmtId="0" fontId="21" fillId="0" borderId="1" xfId="0" applyFont="1" applyBorder="1"/>
    <xf numFmtId="2" fontId="4" fillId="0" borderId="2" xfId="0" applyNumberFormat="1" applyFont="1" applyBorder="1"/>
    <xf numFmtId="1" fontId="4" fillId="0" borderId="2" xfId="0" applyNumberFormat="1" applyFont="1" applyBorder="1"/>
    <xf numFmtId="1" fontId="0" fillId="0" borderId="2" xfId="0" applyNumberFormat="1" applyBorder="1"/>
    <xf numFmtId="1" fontId="0" fillId="0" borderId="1" xfId="0" applyNumberFormat="1" applyBorder="1"/>
  </cellXfs>
  <cellStyles count="2">
    <cellStyle name="Normal" xfId="0" builtinId="0"/>
    <cellStyle name="Normal 2" xfId="1"/>
  </cellStyles>
  <dxfs count="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</dxfs>
  <tableStyles count="1">
    <tableStyle name="Balance Sheet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8"/>
  <sheetViews>
    <sheetView topLeftCell="A8" workbookViewId="0">
      <selection activeCell="B16" sqref="B16"/>
    </sheetView>
  </sheetViews>
  <sheetFormatPr defaultColWidth="8.85546875" defaultRowHeight="12.75"/>
  <cols>
    <col min="1" max="1" width="12.7109375" style="16" customWidth="1"/>
    <col min="2" max="2" width="65.28515625" style="16" customWidth="1"/>
    <col min="3" max="3" width="17.28515625" style="16" bestFit="1" customWidth="1"/>
    <col min="4" max="4" width="19.5703125" style="16" customWidth="1"/>
    <col min="5" max="5" width="8.85546875" style="16"/>
    <col min="6" max="6" width="11.42578125" style="16" bestFit="1" customWidth="1"/>
    <col min="7" max="16384" width="8.85546875" style="16"/>
  </cols>
  <sheetData>
    <row r="1" spans="1:6">
      <c r="A1" s="21" t="s">
        <v>83</v>
      </c>
      <c r="B1" s="21"/>
      <c r="C1" s="21"/>
      <c r="D1" s="21"/>
    </row>
    <row r="2" spans="1:6">
      <c r="A2" s="21" t="s">
        <v>134</v>
      </c>
      <c r="B2" s="21"/>
      <c r="C2" s="21"/>
      <c r="D2" s="21"/>
    </row>
    <row r="3" spans="1:6" ht="15" customHeight="1">
      <c r="A3" s="1" t="s">
        <v>84</v>
      </c>
      <c r="B3" s="1" t="s">
        <v>85</v>
      </c>
      <c r="C3" s="1" t="s">
        <v>86</v>
      </c>
      <c r="D3" s="2" t="s">
        <v>87</v>
      </c>
    </row>
    <row r="4" spans="1:6" ht="16.149999999999999" customHeight="1">
      <c r="A4" s="3"/>
      <c r="B4" s="1" t="s">
        <v>88</v>
      </c>
      <c r="C4" s="4">
        <f>C5+C6</f>
        <v>0</v>
      </c>
      <c r="D4" s="4">
        <f>D5+D6</f>
        <v>2218757</v>
      </c>
      <c r="E4" s="17"/>
      <c r="F4" s="18"/>
    </row>
    <row r="5" spans="1:6" ht="16.5" customHeight="1">
      <c r="A5" s="5">
        <v>1</v>
      </c>
      <c r="B5" s="6" t="s">
        <v>89</v>
      </c>
      <c r="C5" s="7">
        <v>0</v>
      </c>
      <c r="D5" s="8">
        <v>1704757</v>
      </c>
      <c r="E5" s="17"/>
      <c r="F5" s="18"/>
    </row>
    <row r="6" spans="1:6" ht="16.5" customHeight="1">
      <c r="A6" s="5">
        <v>2</v>
      </c>
      <c r="B6" s="6" t="s">
        <v>90</v>
      </c>
      <c r="C6" s="7">
        <v>0</v>
      </c>
      <c r="D6" s="7">
        <v>514000</v>
      </c>
      <c r="E6" s="17"/>
      <c r="F6" s="18"/>
    </row>
    <row r="7" spans="1:6" ht="16.149999999999999" customHeight="1">
      <c r="A7" s="3"/>
      <c r="B7" s="1" t="s">
        <v>91</v>
      </c>
      <c r="C7" s="9">
        <f>C11+C8+C9+C10</f>
        <v>411494.45</v>
      </c>
      <c r="D7" s="9">
        <f>D11+D8+D9+D10</f>
        <v>0</v>
      </c>
      <c r="E7" s="17"/>
      <c r="F7" s="18"/>
    </row>
    <row r="8" spans="1:6" ht="16.149999999999999" customHeight="1">
      <c r="A8" s="3">
        <v>3</v>
      </c>
      <c r="B8" s="6" t="s">
        <v>92</v>
      </c>
      <c r="C8" s="8">
        <v>377825</v>
      </c>
      <c r="D8" s="9"/>
      <c r="E8" s="17"/>
      <c r="F8" s="18"/>
    </row>
    <row r="9" spans="1:6" ht="16.149999999999999" customHeight="1">
      <c r="A9" s="3">
        <v>4</v>
      </c>
      <c r="B9" s="6" t="s">
        <v>150</v>
      </c>
      <c r="C9" s="8">
        <v>16431</v>
      </c>
      <c r="D9" s="9"/>
      <c r="E9" s="17"/>
      <c r="F9" s="18"/>
    </row>
    <row r="10" spans="1:6" ht="16.149999999999999" customHeight="1">
      <c r="A10" s="3">
        <v>5</v>
      </c>
      <c r="B10" s="22" t="s">
        <v>151</v>
      </c>
      <c r="C10" s="8">
        <v>16705.25</v>
      </c>
      <c r="D10" s="9"/>
      <c r="E10" s="17"/>
      <c r="F10" s="18"/>
    </row>
    <row r="11" spans="1:6" ht="16.5" customHeight="1">
      <c r="A11" s="5">
        <v>6</v>
      </c>
      <c r="B11" s="6" t="s">
        <v>152</v>
      </c>
      <c r="C11" s="8">
        <v>533.20000000000005</v>
      </c>
      <c r="D11" s="7">
        <v>0</v>
      </c>
      <c r="E11" s="17"/>
      <c r="F11" s="18"/>
    </row>
    <row r="12" spans="1:6" ht="16.149999999999999" customHeight="1">
      <c r="A12" s="3"/>
      <c r="B12" s="10" t="s">
        <v>93</v>
      </c>
      <c r="C12" s="9">
        <f>C13+C14+C15+C19+C20+C18+C16+C17</f>
        <v>1148722.68</v>
      </c>
      <c r="D12" s="9">
        <f>D13+D14+D15+D19+D20+D18+D16+D17</f>
        <v>0</v>
      </c>
      <c r="E12" s="17"/>
      <c r="F12" s="17"/>
    </row>
    <row r="13" spans="1:6" ht="16.5" customHeight="1">
      <c r="A13" s="5">
        <v>4</v>
      </c>
      <c r="B13" s="6" t="s">
        <v>94</v>
      </c>
      <c r="C13" s="7">
        <v>319569.03999999998</v>
      </c>
      <c r="D13" s="7">
        <v>0</v>
      </c>
      <c r="E13" s="17"/>
      <c r="F13" s="17"/>
    </row>
    <row r="14" spans="1:6" ht="16.5" customHeight="1">
      <c r="A14" s="5">
        <v>5</v>
      </c>
      <c r="B14" s="6" t="s">
        <v>95</v>
      </c>
      <c r="C14" s="7">
        <v>0</v>
      </c>
      <c r="D14" s="7">
        <v>0</v>
      </c>
      <c r="E14" s="17"/>
      <c r="F14" s="18"/>
    </row>
    <row r="15" spans="1:6" ht="16.5" customHeight="1">
      <c r="A15" s="5">
        <v>6</v>
      </c>
      <c r="B15" s="6" t="s">
        <v>96</v>
      </c>
      <c r="C15" s="7">
        <v>15795</v>
      </c>
      <c r="D15" s="7">
        <v>0</v>
      </c>
      <c r="E15" s="17"/>
      <c r="F15" s="18"/>
    </row>
    <row r="16" spans="1:6" ht="16.5" customHeight="1">
      <c r="A16" s="5"/>
      <c r="B16" s="6" t="s">
        <v>146</v>
      </c>
      <c r="C16" s="7">
        <v>197928.21</v>
      </c>
      <c r="D16" s="7"/>
      <c r="E16" s="17"/>
      <c r="F16" s="18"/>
    </row>
    <row r="17" spans="1:6" ht="16.5" customHeight="1">
      <c r="A17" s="5"/>
      <c r="B17" s="6" t="s">
        <v>147</v>
      </c>
      <c r="C17" s="7">
        <v>36824.57</v>
      </c>
      <c r="D17" s="7"/>
      <c r="E17" s="17"/>
      <c r="F17" s="18"/>
    </row>
    <row r="18" spans="1:6" ht="16.5" customHeight="1">
      <c r="A18" s="5"/>
      <c r="B18" s="6" t="s">
        <v>154</v>
      </c>
      <c r="C18" s="7">
        <v>405285.86</v>
      </c>
      <c r="D18" s="7"/>
      <c r="E18" s="17"/>
      <c r="F18" s="18"/>
    </row>
    <row r="19" spans="1:6" ht="16.5" customHeight="1">
      <c r="A19" s="5">
        <v>7</v>
      </c>
      <c r="B19" s="6" t="s">
        <v>148</v>
      </c>
      <c r="C19" s="7">
        <v>173320</v>
      </c>
      <c r="D19" s="7">
        <v>0</v>
      </c>
      <c r="E19" s="17"/>
      <c r="F19" s="18"/>
    </row>
    <row r="20" spans="1:6" ht="16.5" customHeight="1">
      <c r="A20" s="5">
        <v>8</v>
      </c>
      <c r="B20" s="6" t="s">
        <v>97</v>
      </c>
      <c r="C20" s="7">
        <v>0</v>
      </c>
      <c r="D20" s="7">
        <v>0</v>
      </c>
      <c r="E20" s="17"/>
      <c r="F20" s="18"/>
    </row>
    <row r="21" spans="1:6" ht="16.149999999999999" customHeight="1">
      <c r="A21" s="3"/>
      <c r="B21" s="11" t="s">
        <v>98</v>
      </c>
      <c r="C21" s="9">
        <f>C22+C23</f>
        <v>15927361.939999999</v>
      </c>
      <c r="D21" s="9">
        <f>D22</f>
        <v>0</v>
      </c>
      <c r="E21" s="17"/>
      <c r="F21" s="18"/>
    </row>
    <row r="22" spans="1:6" ht="16.5" customHeight="1">
      <c r="A22" s="5">
        <v>9</v>
      </c>
      <c r="B22" s="6" t="s">
        <v>99</v>
      </c>
      <c r="C22" s="8">
        <v>15927361.939999999</v>
      </c>
      <c r="D22" s="7">
        <v>0</v>
      </c>
      <c r="E22" s="17"/>
      <c r="F22" s="18"/>
    </row>
    <row r="23" spans="1:6" ht="16.5" customHeight="1">
      <c r="A23" s="5"/>
      <c r="B23" s="6" t="s">
        <v>100</v>
      </c>
      <c r="C23" s="8"/>
      <c r="D23" s="7">
        <v>0</v>
      </c>
      <c r="E23" s="17"/>
      <c r="F23" s="17"/>
    </row>
    <row r="24" spans="1:6" ht="16.149999999999999" customHeight="1">
      <c r="A24" s="3"/>
      <c r="B24" s="1" t="s">
        <v>101</v>
      </c>
      <c r="C24" s="9">
        <f>C25+C26+C27</f>
        <v>2849801.8600000003</v>
      </c>
      <c r="D24" s="9">
        <f>D25+D26+D27</f>
        <v>0</v>
      </c>
      <c r="E24" s="17"/>
    </row>
    <row r="25" spans="1:6" ht="16.5" customHeight="1">
      <c r="A25" s="5">
        <v>10</v>
      </c>
      <c r="B25" s="6" t="s">
        <v>102</v>
      </c>
      <c r="C25" s="8">
        <v>1803360.07</v>
      </c>
      <c r="D25" s="7">
        <v>0</v>
      </c>
      <c r="E25" s="19"/>
      <c r="F25" s="17"/>
    </row>
    <row r="26" spans="1:6" ht="16.5" customHeight="1">
      <c r="A26" s="5">
        <v>11</v>
      </c>
      <c r="B26" s="6" t="s">
        <v>103</v>
      </c>
      <c r="C26" s="7">
        <v>2802.79</v>
      </c>
      <c r="D26" s="7">
        <v>0</v>
      </c>
      <c r="E26" s="20"/>
    </row>
    <row r="27" spans="1:6" ht="16.5" customHeight="1">
      <c r="A27" s="5">
        <v>12</v>
      </c>
      <c r="B27" s="6" t="s">
        <v>104</v>
      </c>
      <c r="C27" s="8">
        <v>1043639</v>
      </c>
      <c r="D27" s="7">
        <v>0</v>
      </c>
      <c r="E27" s="19"/>
    </row>
    <row r="28" spans="1:6" ht="16.149999999999999" customHeight="1">
      <c r="A28" s="3"/>
      <c r="B28" s="1" t="s">
        <v>105</v>
      </c>
      <c r="C28" s="9">
        <f>C29+C36+C37+C30+C32+C31+C33+C34+C35</f>
        <v>4810532.79</v>
      </c>
      <c r="D28" s="9">
        <f>D29+D36+D37+D30+D32+D31+D33+D34+D35</f>
        <v>0</v>
      </c>
      <c r="E28" s="17"/>
    </row>
    <row r="29" spans="1:6" ht="16.5" customHeight="1">
      <c r="A29" s="5">
        <v>13</v>
      </c>
      <c r="B29" s="6" t="s">
        <v>106</v>
      </c>
      <c r="C29" s="12">
        <v>4585970</v>
      </c>
      <c r="D29" s="7">
        <v>0</v>
      </c>
      <c r="E29" s="17"/>
    </row>
    <row r="30" spans="1:6" ht="16.5" customHeight="1">
      <c r="A30" s="5"/>
      <c r="B30" s="6" t="s">
        <v>149</v>
      </c>
      <c r="C30" s="12">
        <v>18167.18</v>
      </c>
      <c r="D30" s="7"/>
      <c r="E30" s="17"/>
    </row>
    <row r="31" spans="1:6" ht="16.5" customHeight="1">
      <c r="A31" s="5"/>
      <c r="B31" s="6" t="s">
        <v>139</v>
      </c>
      <c r="C31" s="12">
        <v>3363</v>
      </c>
      <c r="D31" s="7"/>
      <c r="E31" s="17"/>
    </row>
    <row r="32" spans="1:6" ht="16.5" customHeight="1">
      <c r="A32" s="5"/>
      <c r="B32" s="6" t="s">
        <v>140</v>
      </c>
      <c r="C32" s="12">
        <v>59570</v>
      </c>
      <c r="D32" s="7"/>
      <c r="E32" s="17"/>
    </row>
    <row r="33" spans="1:5" ht="16.5" customHeight="1">
      <c r="A33" s="5"/>
      <c r="B33" s="6" t="s">
        <v>141</v>
      </c>
      <c r="C33" s="12">
        <v>45368</v>
      </c>
      <c r="D33" s="7"/>
      <c r="E33" s="17"/>
    </row>
    <row r="34" spans="1:5" ht="16.5" customHeight="1">
      <c r="A34" s="5"/>
      <c r="B34" s="6" t="s">
        <v>142</v>
      </c>
      <c r="C34" s="12">
        <v>3000</v>
      </c>
      <c r="D34" s="7"/>
      <c r="E34" s="17"/>
    </row>
    <row r="35" spans="1:5" ht="16.5" customHeight="1">
      <c r="A35" s="5"/>
      <c r="B35" s="6" t="s">
        <v>153</v>
      </c>
      <c r="C35" s="12">
        <v>1133.75</v>
      </c>
      <c r="D35" s="7"/>
      <c r="E35" s="17"/>
    </row>
    <row r="36" spans="1:5" ht="16.5" customHeight="1">
      <c r="A36" s="5">
        <v>14</v>
      </c>
      <c r="B36" s="6" t="s">
        <v>107</v>
      </c>
      <c r="C36" s="12">
        <v>93960.86</v>
      </c>
      <c r="D36" s="7">
        <v>0</v>
      </c>
      <c r="E36" s="17"/>
    </row>
    <row r="37" spans="1:5" ht="16.5" customHeight="1">
      <c r="A37" s="5">
        <v>15</v>
      </c>
      <c r="B37" s="6" t="s">
        <v>108</v>
      </c>
      <c r="C37" s="12">
        <v>0</v>
      </c>
      <c r="D37" s="7">
        <v>0</v>
      </c>
      <c r="E37" s="17"/>
    </row>
    <row r="38" spans="1:5" ht="16.149999999999999" customHeight="1">
      <c r="A38" s="3"/>
      <c r="B38" s="1" t="s">
        <v>109</v>
      </c>
      <c r="C38" s="9">
        <f>C39+C40</f>
        <v>245359</v>
      </c>
      <c r="D38" s="9">
        <f>D39+D40</f>
        <v>0</v>
      </c>
      <c r="E38" s="17"/>
    </row>
    <row r="39" spans="1:5" ht="16.5" customHeight="1">
      <c r="A39" s="5">
        <v>16</v>
      </c>
      <c r="B39" s="6" t="s">
        <v>110</v>
      </c>
      <c r="C39" s="8">
        <v>132490</v>
      </c>
      <c r="D39" s="7">
        <v>0</v>
      </c>
      <c r="E39" s="17"/>
    </row>
    <row r="40" spans="1:5" ht="16.5" customHeight="1">
      <c r="A40" s="5">
        <v>17</v>
      </c>
      <c r="B40" s="6" t="s">
        <v>111</v>
      </c>
      <c r="C40" s="8">
        <v>112869</v>
      </c>
      <c r="D40" s="7">
        <v>0</v>
      </c>
      <c r="E40" s="17"/>
    </row>
    <row r="41" spans="1:5" ht="16.149999999999999" customHeight="1">
      <c r="A41" s="3"/>
      <c r="B41" s="1" t="s">
        <v>112</v>
      </c>
      <c r="C41" s="9">
        <f>C42</f>
        <v>0</v>
      </c>
      <c r="D41" s="9">
        <f>D42</f>
        <v>1805433.59</v>
      </c>
      <c r="E41" s="17"/>
    </row>
    <row r="42" spans="1:5" ht="16.5" customHeight="1">
      <c r="A42" s="5">
        <v>18</v>
      </c>
      <c r="B42" s="6" t="s">
        <v>113</v>
      </c>
      <c r="C42" s="8">
        <v>0</v>
      </c>
      <c r="D42" s="7">
        <v>1805433.59</v>
      </c>
      <c r="E42" s="17"/>
    </row>
    <row r="43" spans="1:5" ht="16.149999999999999" customHeight="1">
      <c r="A43" s="3"/>
      <c r="B43" s="13" t="s">
        <v>114</v>
      </c>
      <c r="C43" s="4">
        <f>C44+C45+C47+C46</f>
        <v>0</v>
      </c>
      <c r="D43" s="4">
        <f>D44+D45+D47+D46</f>
        <v>19734.07</v>
      </c>
      <c r="E43" s="17"/>
    </row>
    <row r="44" spans="1:5" ht="16.5" customHeight="1">
      <c r="A44" s="5">
        <v>19</v>
      </c>
      <c r="B44" s="6" t="s">
        <v>115</v>
      </c>
      <c r="C44" s="7">
        <v>0</v>
      </c>
      <c r="D44" s="7">
        <f>1311.13+195</f>
        <v>1506.13</v>
      </c>
      <c r="E44" s="17"/>
    </row>
    <row r="45" spans="1:5" ht="16.5" customHeight="1">
      <c r="A45" s="5">
        <v>20</v>
      </c>
      <c r="B45" s="6" t="s">
        <v>116</v>
      </c>
      <c r="C45" s="7">
        <v>0</v>
      </c>
      <c r="D45" s="7">
        <v>2050.37</v>
      </c>
      <c r="E45" s="17"/>
    </row>
    <row r="46" spans="1:5" ht="16.5" customHeight="1">
      <c r="A46" s="5"/>
      <c r="B46" s="6" t="s">
        <v>135</v>
      </c>
      <c r="C46" s="7">
        <v>0</v>
      </c>
      <c r="D46" s="7">
        <v>3439.57</v>
      </c>
      <c r="E46" s="17"/>
    </row>
    <row r="47" spans="1:5" ht="16.5" customHeight="1">
      <c r="A47" s="5"/>
      <c r="B47" s="6" t="s">
        <v>80</v>
      </c>
      <c r="C47" s="7">
        <v>0</v>
      </c>
      <c r="D47" s="7">
        <v>12738</v>
      </c>
      <c r="E47" s="17"/>
    </row>
    <row r="48" spans="1:5" ht="16.149999999999999" customHeight="1">
      <c r="A48" s="3"/>
      <c r="B48" s="1" t="s">
        <v>117</v>
      </c>
      <c r="C48" s="4">
        <f>C49+C50</f>
        <v>0</v>
      </c>
      <c r="D48" s="4">
        <f>D49+D50</f>
        <v>39630.42</v>
      </c>
      <c r="E48" s="17"/>
    </row>
    <row r="49" spans="1:5" ht="16.5" customHeight="1">
      <c r="A49" s="5">
        <v>21</v>
      </c>
      <c r="B49" s="6" t="s">
        <v>118</v>
      </c>
      <c r="C49" s="7">
        <v>0</v>
      </c>
      <c r="D49" s="7">
        <v>23040.53</v>
      </c>
      <c r="E49" s="17"/>
    </row>
    <row r="50" spans="1:5" ht="16.5" customHeight="1">
      <c r="A50" s="5">
        <v>22</v>
      </c>
      <c r="B50" s="6" t="s">
        <v>119</v>
      </c>
      <c r="C50" s="7">
        <v>0</v>
      </c>
      <c r="D50" s="7">
        <v>16589.89</v>
      </c>
      <c r="E50" s="17"/>
    </row>
    <row r="51" spans="1:5" ht="16.149999999999999" customHeight="1">
      <c r="A51" s="3"/>
      <c r="B51" s="1" t="s">
        <v>120</v>
      </c>
      <c r="C51" s="4">
        <f>C52+C53+C54+C55+C56+C57+C58+C59+C60+C61+C62+C63+C64</f>
        <v>0</v>
      </c>
      <c r="D51" s="4">
        <f>D52+D53+D54+D55+D56+D57+D58+D59+D60+D61+D62+D63+D64</f>
        <v>1271568.75</v>
      </c>
      <c r="E51" s="17"/>
    </row>
    <row r="52" spans="1:5" ht="16.5" customHeight="1">
      <c r="A52" s="5">
        <v>23</v>
      </c>
      <c r="B52" s="6" t="s">
        <v>121</v>
      </c>
      <c r="C52" s="7">
        <v>0</v>
      </c>
      <c r="D52" s="14"/>
      <c r="E52" s="17"/>
    </row>
    <row r="53" spans="1:5" ht="16.5" customHeight="1">
      <c r="A53" s="5">
        <v>24</v>
      </c>
      <c r="B53" s="6" t="s">
        <v>108</v>
      </c>
      <c r="C53" s="7">
        <v>0</v>
      </c>
      <c r="D53" s="7">
        <v>49600</v>
      </c>
      <c r="E53" s="17"/>
    </row>
    <row r="54" spans="1:5" ht="16.5" customHeight="1">
      <c r="A54" s="5">
        <v>25</v>
      </c>
      <c r="B54" s="6" t="s">
        <v>122</v>
      </c>
      <c r="C54" s="7">
        <v>0</v>
      </c>
      <c r="D54" s="8">
        <v>194</v>
      </c>
      <c r="E54" s="17"/>
    </row>
    <row r="55" spans="1:5" ht="16.5" customHeight="1">
      <c r="A55" s="5">
        <v>26</v>
      </c>
      <c r="B55" s="6" t="s">
        <v>123</v>
      </c>
      <c r="C55" s="7">
        <v>0</v>
      </c>
      <c r="D55" s="7"/>
      <c r="E55" s="17"/>
    </row>
    <row r="56" spans="1:5" ht="16.5" customHeight="1">
      <c r="A56" s="5"/>
      <c r="B56" s="6" t="s">
        <v>138</v>
      </c>
      <c r="C56" s="7"/>
      <c r="D56" s="7">
        <v>594278</v>
      </c>
      <c r="E56" s="17"/>
    </row>
    <row r="57" spans="1:5" ht="16.5" customHeight="1">
      <c r="A57" s="5"/>
      <c r="B57" s="6" t="s">
        <v>139</v>
      </c>
      <c r="C57" s="7"/>
      <c r="D57" s="7">
        <v>7490</v>
      </c>
      <c r="E57" s="17"/>
    </row>
    <row r="58" spans="1:5" ht="16.5" customHeight="1">
      <c r="A58" s="5"/>
      <c r="B58" s="6" t="s">
        <v>140</v>
      </c>
      <c r="C58" s="7"/>
      <c r="D58" s="7">
        <v>73195</v>
      </c>
      <c r="E58" s="17"/>
    </row>
    <row r="59" spans="1:5" ht="16.5" customHeight="1">
      <c r="A59" s="5"/>
      <c r="B59" s="6" t="s">
        <v>141</v>
      </c>
      <c r="C59" s="7"/>
      <c r="D59" s="7">
        <v>21687.25</v>
      </c>
      <c r="E59" s="17"/>
    </row>
    <row r="60" spans="1:5" ht="16.5" customHeight="1">
      <c r="A60" s="5"/>
      <c r="B60" s="6" t="s">
        <v>142</v>
      </c>
      <c r="C60" s="7"/>
      <c r="D60" s="7">
        <v>139310</v>
      </c>
      <c r="E60" s="17"/>
    </row>
    <row r="61" spans="1:5" ht="16.5" customHeight="1">
      <c r="A61" s="5"/>
      <c r="B61" s="6" t="s">
        <v>137</v>
      </c>
      <c r="C61" s="7"/>
      <c r="D61" s="7">
        <v>375371.95</v>
      </c>
      <c r="E61" s="17"/>
    </row>
    <row r="62" spans="1:5" ht="16.5" customHeight="1">
      <c r="A62" s="5"/>
      <c r="B62" s="6" t="s">
        <v>143</v>
      </c>
      <c r="C62" s="7"/>
      <c r="D62" s="7">
        <v>429</v>
      </c>
      <c r="E62" s="17"/>
    </row>
    <row r="63" spans="1:5" ht="16.5" customHeight="1">
      <c r="A63" s="5"/>
      <c r="B63" s="6" t="s">
        <v>136</v>
      </c>
      <c r="C63" s="7"/>
      <c r="D63" s="7">
        <v>10013.549999999999</v>
      </c>
      <c r="E63" s="17"/>
    </row>
    <row r="64" spans="1:5" ht="16.5" customHeight="1">
      <c r="A64" s="5">
        <v>27</v>
      </c>
      <c r="B64" s="6" t="s">
        <v>124</v>
      </c>
      <c r="C64" s="7">
        <v>0</v>
      </c>
      <c r="D64" s="8"/>
      <c r="E64" s="17"/>
    </row>
    <row r="65" spans="1:6" ht="16.149999999999999" customHeight="1">
      <c r="A65" s="3"/>
      <c r="B65" s="15" t="s">
        <v>125</v>
      </c>
      <c r="C65" s="4">
        <f>C66+C67+C68+C69+C70</f>
        <v>0</v>
      </c>
      <c r="D65" s="4">
        <f>D66+D67+D68+D69+D70</f>
        <v>19962746.149999999</v>
      </c>
      <c r="E65" s="17"/>
    </row>
    <row r="66" spans="1:6" ht="16.149999999999999" customHeight="1">
      <c r="A66" s="3">
        <v>28</v>
      </c>
      <c r="B66" s="6" t="s">
        <v>126</v>
      </c>
      <c r="C66" s="7">
        <v>0</v>
      </c>
      <c r="D66" s="7">
        <v>19962746.149999999</v>
      </c>
      <c r="E66" s="17"/>
    </row>
    <row r="67" spans="1:6" ht="16.149999999999999" customHeight="1">
      <c r="A67" s="3">
        <v>29</v>
      </c>
      <c r="B67" s="6" t="s">
        <v>127</v>
      </c>
      <c r="C67" s="7">
        <v>0</v>
      </c>
      <c r="D67" s="8"/>
      <c r="E67" s="17"/>
    </row>
    <row r="68" spans="1:6" ht="16.149999999999999" customHeight="1">
      <c r="A68" s="3">
        <v>30</v>
      </c>
      <c r="B68" s="6" t="s">
        <v>128</v>
      </c>
      <c r="C68" s="7">
        <v>0</v>
      </c>
      <c r="D68" s="7">
        <v>0</v>
      </c>
      <c r="E68" s="17"/>
    </row>
    <row r="69" spans="1:6" ht="16.5" customHeight="1">
      <c r="A69" s="5">
        <v>31</v>
      </c>
      <c r="B69" s="6" t="s">
        <v>129</v>
      </c>
      <c r="C69" s="7">
        <v>0</v>
      </c>
      <c r="D69" s="7">
        <v>0</v>
      </c>
      <c r="E69" s="17"/>
    </row>
    <row r="70" spans="1:6" ht="16.5" customHeight="1">
      <c r="A70" s="5">
        <v>32</v>
      </c>
      <c r="B70" s="6" t="s">
        <v>130</v>
      </c>
      <c r="C70" s="7">
        <v>0</v>
      </c>
      <c r="D70" s="7">
        <v>0</v>
      </c>
      <c r="E70" s="17"/>
    </row>
    <row r="71" spans="1:6" ht="16.149999999999999" customHeight="1">
      <c r="A71" s="3"/>
      <c r="B71" s="1" t="s">
        <v>131</v>
      </c>
      <c r="C71" s="4">
        <f>C72</f>
        <v>0</v>
      </c>
      <c r="D71" s="4">
        <f>D72+D73</f>
        <v>75402.739999999991</v>
      </c>
      <c r="E71" s="17"/>
    </row>
    <row r="72" spans="1:6" ht="16.5" customHeight="1">
      <c r="A72" s="5">
        <v>33</v>
      </c>
      <c r="B72" s="6" t="s">
        <v>144</v>
      </c>
      <c r="C72" s="7">
        <v>0</v>
      </c>
      <c r="D72" s="8">
        <v>36436.74</v>
      </c>
      <c r="E72" s="17"/>
    </row>
    <row r="73" spans="1:6" ht="16.5" customHeight="1">
      <c r="A73" s="5"/>
      <c r="B73" s="6" t="s">
        <v>145</v>
      </c>
      <c r="C73" s="7"/>
      <c r="D73" s="8">
        <v>38966</v>
      </c>
      <c r="E73" s="17"/>
    </row>
    <row r="74" spans="1:6" ht="16.149999999999999" customHeight="1">
      <c r="A74" s="3"/>
      <c r="B74" s="1" t="s">
        <v>132</v>
      </c>
      <c r="C74" s="9">
        <f>C71+C65+C51+C48+C43+C41+C38+C28+C24+C21+C12+C7+C4</f>
        <v>25393272.719999999</v>
      </c>
      <c r="D74" s="9">
        <f>D71+D65+D51+D48+D43+D41+D38+D28+D24+D21+D12+D7+D4</f>
        <v>25393272.719999999</v>
      </c>
      <c r="E74" s="17"/>
    </row>
    <row r="75" spans="1:6" ht="16.149999999999999" customHeight="1">
      <c r="A75" s="3"/>
      <c r="B75" s="3" t="s">
        <v>133</v>
      </c>
      <c r="C75" s="7">
        <v>0</v>
      </c>
      <c r="D75" s="8">
        <v>0</v>
      </c>
      <c r="E75" s="17"/>
    </row>
    <row r="76" spans="1:6" ht="16.149999999999999" customHeight="1">
      <c r="A76" s="3"/>
      <c r="B76" s="1" t="s">
        <v>132</v>
      </c>
      <c r="C76" s="9">
        <f>C75+C74</f>
        <v>25393272.719999999</v>
      </c>
      <c r="D76" s="9">
        <f>D75+D74</f>
        <v>25393272.719999999</v>
      </c>
      <c r="E76" s="17"/>
    </row>
    <row r="77" spans="1:6">
      <c r="C77" s="17">
        <v>25393272.719999999</v>
      </c>
      <c r="D77" s="17">
        <v>25393272.719999999</v>
      </c>
      <c r="E77" s="17"/>
    </row>
    <row r="78" spans="1:6">
      <c r="C78" s="17">
        <f>C77-C76</f>
        <v>0</v>
      </c>
      <c r="D78" s="17">
        <f>D77-D76</f>
        <v>0</v>
      </c>
      <c r="E78" s="17"/>
      <c r="F78" s="16" t="s">
        <v>155</v>
      </c>
    </row>
    <row r="79" spans="1:6">
      <c r="C79" s="17"/>
      <c r="D79" s="17"/>
      <c r="E79" s="17"/>
    </row>
    <row r="80" spans="1:6">
      <c r="C80" s="17"/>
      <c r="D80" s="17"/>
      <c r="E80" s="17"/>
    </row>
    <row r="81" spans="3:5">
      <c r="C81" s="17"/>
      <c r="D81" s="17"/>
      <c r="E81" s="17"/>
    </row>
    <row r="82" spans="3:5">
      <c r="C82" s="17"/>
      <c r="D82" s="17"/>
      <c r="E82" s="17"/>
    </row>
    <row r="83" spans="3:5">
      <c r="C83" s="17"/>
      <c r="D83" s="17"/>
      <c r="E83" s="17"/>
    </row>
    <row r="84" spans="3:5">
      <c r="C84" s="17"/>
      <c r="D84" s="17"/>
      <c r="E84" s="17"/>
    </row>
    <row r="85" spans="3:5">
      <c r="C85" s="17"/>
      <c r="D85" s="17"/>
      <c r="E85" s="17"/>
    </row>
    <row r="86" spans="3:5">
      <c r="C86" s="17"/>
      <c r="D86" s="17"/>
      <c r="E86" s="17"/>
    </row>
    <row r="87" spans="3:5">
      <c r="C87" s="17"/>
      <c r="D87" s="17"/>
      <c r="E87" s="17"/>
    </row>
    <row r="88" spans="3:5">
      <c r="C88" s="17"/>
      <c r="D88" s="17"/>
      <c r="E88" s="17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L117"/>
  <sheetViews>
    <sheetView tabSelected="1" topLeftCell="A57" zoomScale="80" zoomScaleNormal="80" workbookViewId="0">
      <selection activeCell="I76" sqref="I76"/>
    </sheetView>
  </sheetViews>
  <sheetFormatPr defaultColWidth="14.42578125" defaultRowHeight="15" customHeight="1"/>
  <cols>
    <col min="1" max="1" width="8.7109375" style="25" customWidth="1"/>
    <col min="2" max="2" width="27.140625" style="25" customWidth="1"/>
    <col min="3" max="3" width="28.42578125" style="25" customWidth="1"/>
    <col min="4" max="4" width="30" style="25" bestFit="1" customWidth="1"/>
    <col min="5" max="5" width="23.5703125" style="25" customWidth="1"/>
    <col min="6" max="6" width="22.5703125" style="25" customWidth="1"/>
    <col min="7" max="7" width="16.28515625" style="25" customWidth="1"/>
    <col min="8" max="9" width="14.28515625" style="25" customWidth="1"/>
    <col min="10" max="10" width="17" style="25" bestFit="1" customWidth="1"/>
    <col min="11" max="11" width="18.5703125" style="25" customWidth="1"/>
    <col min="12" max="16384" width="14.42578125" style="25"/>
  </cols>
  <sheetData>
    <row r="3" spans="2:11" ht="18.75">
      <c r="B3" s="23" t="s">
        <v>0</v>
      </c>
      <c r="C3" s="24"/>
      <c r="D3" s="24"/>
      <c r="E3" s="24"/>
      <c r="F3" s="24"/>
      <c r="G3" s="24"/>
      <c r="H3" s="24"/>
      <c r="I3" s="24"/>
      <c r="J3" s="24"/>
      <c r="K3" s="24"/>
    </row>
    <row r="4" spans="2:11">
      <c r="B4" s="26" t="s">
        <v>1</v>
      </c>
      <c r="C4" s="27">
        <v>45016</v>
      </c>
      <c r="D4" s="28" t="s">
        <v>2</v>
      </c>
      <c r="E4" s="29" t="s">
        <v>156</v>
      </c>
      <c r="F4" s="28"/>
      <c r="G4" s="28"/>
      <c r="H4" s="28"/>
      <c r="I4" s="28"/>
      <c r="J4" s="28"/>
      <c r="K4" s="28"/>
    </row>
    <row r="5" spans="2:11"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2:11" ht="15.75">
      <c r="B6" s="30" t="s">
        <v>3</v>
      </c>
      <c r="C6" s="31"/>
      <c r="D6" s="31"/>
      <c r="E6" s="31"/>
      <c r="F6" s="31"/>
      <c r="G6" s="31"/>
      <c r="H6" s="31"/>
      <c r="I6" s="31"/>
      <c r="J6" s="31"/>
      <c r="K6" s="31"/>
    </row>
    <row r="7" spans="2:11"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2:11">
      <c r="B8" s="32" t="s">
        <v>4</v>
      </c>
      <c r="C8" s="33" t="s">
        <v>5</v>
      </c>
      <c r="D8" s="33"/>
      <c r="E8" s="33" t="s">
        <v>6</v>
      </c>
      <c r="F8" s="28"/>
      <c r="G8" s="28"/>
      <c r="H8" s="28"/>
      <c r="I8" s="28"/>
      <c r="J8" s="28"/>
      <c r="K8" s="28"/>
    </row>
    <row r="9" spans="2:11">
      <c r="B9" s="28"/>
      <c r="C9" s="28" t="s">
        <v>7</v>
      </c>
      <c r="D9" s="28">
        <v>94849</v>
      </c>
      <c r="E9" s="28" t="s">
        <v>7</v>
      </c>
      <c r="F9" s="28">
        <v>139460</v>
      </c>
      <c r="G9" s="28"/>
      <c r="H9" s="28"/>
      <c r="I9" s="28"/>
      <c r="J9" s="28"/>
      <c r="K9" s="28"/>
    </row>
    <row r="10" spans="2:11">
      <c r="B10" s="28"/>
      <c r="C10" s="28" t="s">
        <v>8</v>
      </c>
      <c r="D10" s="28">
        <v>112869</v>
      </c>
      <c r="E10" s="28" t="s">
        <v>8</v>
      </c>
      <c r="F10" s="28">
        <v>132490</v>
      </c>
      <c r="G10" s="28"/>
      <c r="H10" s="28"/>
      <c r="I10" s="28"/>
      <c r="J10" s="28"/>
      <c r="K10" s="28"/>
    </row>
    <row r="11" spans="2:11">
      <c r="B11" s="28"/>
      <c r="C11" s="28" t="s">
        <v>9</v>
      </c>
      <c r="D11" s="28"/>
      <c r="E11" s="29" t="s">
        <v>82</v>
      </c>
      <c r="F11" s="28">
        <v>5</v>
      </c>
      <c r="G11" s="28"/>
      <c r="H11" s="28"/>
      <c r="I11" s="28"/>
      <c r="J11" s="28"/>
      <c r="K11" s="28"/>
    </row>
    <row r="12" spans="2:11">
      <c r="B12" s="28"/>
      <c r="C12" s="29" t="s">
        <v>82</v>
      </c>
      <c r="D12" s="28">
        <v>10</v>
      </c>
      <c r="E12" s="28"/>
      <c r="F12" s="28"/>
      <c r="G12" s="28"/>
      <c r="H12" s="28"/>
      <c r="I12" s="28"/>
      <c r="J12" s="28"/>
      <c r="K12" s="28"/>
    </row>
    <row r="13" spans="2:11"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2:11" ht="34.5" customHeight="1">
      <c r="B14" s="32" t="s">
        <v>10</v>
      </c>
      <c r="C14" s="34" t="s">
        <v>11</v>
      </c>
      <c r="D14" s="35" t="s">
        <v>12</v>
      </c>
      <c r="E14" s="36" t="s">
        <v>13</v>
      </c>
      <c r="F14" s="36" t="s">
        <v>14</v>
      </c>
      <c r="G14" s="36" t="s">
        <v>15</v>
      </c>
      <c r="H14" s="37" t="s">
        <v>16</v>
      </c>
      <c r="I14" s="37" t="s">
        <v>17</v>
      </c>
      <c r="J14" s="36" t="s">
        <v>18</v>
      </c>
      <c r="K14" s="36" t="s">
        <v>19</v>
      </c>
    </row>
    <row r="15" spans="2:11">
      <c r="B15" s="28"/>
      <c r="C15" s="29" t="s">
        <v>157</v>
      </c>
      <c r="D15" s="29" t="s">
        <v>160</v>
      </c>
      <c r="E15" s="38" t="s">
        <v>20</v>
      </c>
      <c r="F15" s="39" t="s">
        <v>21</v>
      </c>
      <c r="G15" s="39">
        <v>248</v>
      </c>
      <c r="H15" s="40">
        <v>249.77</v>
      </c>
      <c r="I15" s="40"/>
      <c r="J15" s="40">
        <f>H15</f>
        <v>249.77</v>
      </c>
      <c r="K15" s="40">
        <f>J15*G15</f>
        <v>61942.96</v>
      </c>
    </row>
    <row r="16" spans="2:11">
      <c r="B16" s="28"/>
      <c r="C16" s="29" t="s">
        <v>158</v>
      </c>
      <c r="D16" s="29" t="s">
        <v>202</v>
      </c>
      <c r="E16" s="39" t="s">
        <v>22</v>
      </c>
      <c r="F16" s="39" t="s">
        <v>23</v>
      </c>
      <c r="G16" s="39">
        <v>210</v>
      </c>
      <c r="H16" s="40">
        <v>219</v>
      </c>
      <c r="I16" s="40"/>
      <c r="J16" s="40">
        <f t="shared" ref="J16:J26" si="0">H16</f>
        <v>219</v>
      </c>
      <c r="K16" s="40">
        <f t="shared" ref="K16:K26" si="1">J16*G16</f>
        <v>45990</v>
      </c>
    </row>
    <row r="17" spans="2:11">
      <c r="B17" s="28"/>
      <c r="C17" s="29" t="s">
        <v>159</v>
      </c>
      <c r="D17" s="28" t="s">
        <v>24</v>
      </c>
      <c r="E17" s="38" t="s">
        <v>25</v>
      </c>
      <c r="F17" s="39" t="s">
        <v>26</v>
      </c>
      <c r="G17" s="39">
        <v>4</v>
      </c>
      <c r="H17" s="40">
        <v>1324.8</v>
      </c>
      <c r="I17" s="40"/>
      <c r="J17" s="40">
        <f t="shared" si="0"/>
        <v>1324.8</v>
      </c>
      <c r="K17" s="40">
        <f t="shared" si="1"/>
        <v>5299.2</v>
      </c>
    </row>
    <row r="18" spans="2:11">
      <c r="B18" s="28"/>
      <c r="C18" s="28"/>
      <c r="D18" s="28"/>
      <c r="E18" s="39" t="s">
        <v>22</v>
      </c>
      <c r="F18" s="36" t="s">
        <v>161</v>
      </c>
      <c r="G18" s="36">
        <v>63</v>
      </c>
      <c r="H18" s="40">
        <v>219</v>
      </c>
      <c r="I18" s="40"/>
      <c r="J18" s="40">
        <f t="shared" si="0"/>
        <v>219</v>
      </c>
      <c r="K18" s="40">
        <f t="shared" si="1"/>
        <v>13797</v>
      </c>
    </row>
    <row r="19" spans="2:11" ht="30">
      <c r="B19" s="41" t="s">
        <v>27</v>
      </c>
      <c r="C19" s="28"/>
      <c r="D19" s="28"/>
      <c r="E19" s="39" t="s">
        <v>22</v>
      </c>
      <c r="F19" s="36" t="s">
        <v>162</v>
      </c>
      <c r="G19" s="39">
        <v>100</v>
      </c>
      <c r="H19" s="40">
        <v>73.5</v>
      </c>
      <c r="I19" s="40"/>
      <c r="J19" s="40">
        <f t="shared" si="0"/>
        <v>73.5</v>
      </c>
      <c r="K19" s="40">
        <f t="shared" si="1"/>
        <v>7350</v>
      </c>
    </row>
    <row r="20" spans="2:11">
      <c r="B20" s="28"/>
      <c r="C20" s="28"/>
      <c r="D20" s="28"/>
      <c r="E20" s="39" t="s">
        <v>174</v>
      </c>
      <c r="F20" s="39" t="s">
        <v>163</v>
      </c>
      <c r="G20" s="39">
        <v>268</v>
      </c>
      <c r="H20" s="40">
        <v>70</v>
      </c>
      <c r="I20" s="40"/>
      <c r="J20" s="40">
        <f t="shared" si="0"/>
        <v>70</v>
      </c>
      <c r="K20" s="40">
        <f t="shared" si="1"/>
        <v>18760</v>
      </c>
    </row>
    <row r="21" spans="2:11" ht="15.75" customHeight="1">
      <c r="B21" s="28"/>
      <c r="C21" s="28"/>
      <c r="D21" s="28"/>
      <c r="E21" s="39" t="s">
        <v>175</v>
      </c>
      <c r="F21" s="39" t="s">
        <v>164</v>
      </c>
      <c r="G21" s="39">
        <v>4</v>
      </c>
      <c r="H21" s="40">
        <f>25*34</f>
        <v>850</v>
      </c>
      <c r="I21" s="40"/>
      <c r="J21" s="40">
        <f t="shared" si="0"/>
        <v>850</v>
      </c>
      <c r="K21" s="40">
        <f t="shared" si="1"/>
        <v>3400</v>
      </c>
    </row>
    <row r="22" spans="2:11" ht="15.75" customHeight="1">
      <c r="B22" s="28"/>
      <c r="C22" s="28"/>
      <c r="D22" s="28"/>
      <c r="E22" s="39" t="s">
        <v>176</v>
      </c>
      <c r="F22" s="39" t="s">
        <v>165</v>
      </c>
      <c r="G22" s="39">
        <v>291</v>
      </c>
      <c r="H22" s="40">
        <v>377</v>
      </c>
      <c r="I22" s="40"/>
      <c r="J22" s="40">
        <f t="shared" si="0"/>
        <v>377</v>
      </c>
      <c r="K22" s="40">
        <f t="shared" si="1"/>
        <v>109707</v>
      </c>
    </row>
    <row r="23" spans="2:11" ht="15.75" customHeight="1">
      <c r="B23" s="28"/>
      <c r="C23" s="28"/>
      <c r="D23" s="28"/>
      <c r="E23" s="39" t="s">
        <v>176</v>
      </c>
      <c r="F23" s="39" t="s">
        <v>166</v>
      </c>
      <c r="G23" s="39">
        <v>91</v>
      </c>
      <c r="H23" s="40">
        <v>400</v>
      </c>
      <c r="I23" s="40"/>
      <c r="J23" s="40">
        <f t="shared" si="0"/>
        <v>400</v>
      </c>
      <c r="K23" s="40">
        <f t="shared" si="1"/>
        <v>36400</v>
      </c>
    </row>
    <row r="24" spans="2:11" ht="15.75" customHeight="1">
      <c r="B24" s="28"/>
      <c r="C24" s="28"/>
      <c r="D24" s="28"/>
      <c r="E24" s="39" t="s">
        <v>174</v>
      </c>
      <c r="F24" s="39" t="s">
        <v>167</v>
      </c>
      <c r="G24" s="39">
        <v>416</v>
      </c>
      <c r="H24" s="39">
        <v>68</v>
      </c>
      <c r="I24" s="39"/>
      <c r="J24" s="39">
        <f t="shared" si="0"/>
        <v>68</v>
      </c>
      <c r="K24" s="40">
        <f t="shared" si="1"/>
        <v>28288</v>
      </c>
    </row>
    <row r="25" spans="2:11" ht="15.75" customHeight="1">
      <c r="B25" s="28"/>
      <c r="C25" s="28"/>
      <c r="D25" s="28"/>
      <c r="E25" s="39" t="s">
        <v>174</v>
      </c>
      <c r="F25" s="39" t="s">
        <v>168</v>
      </c>
      <c r="G25" s="39">
        <v>566</v>
      </c>
      <c r="H25" s="39">
        <v>81</v>
      </c>
      <c r="I25" s="39"/>
      <c r="J25" s="39">
        <f t="shared" si="0"/>
        <v>81</v>
      </c>
      <c r="K25" s="40">
        <f t="shared" si="1"/>
        <v>45846</v>
      </c>
    </row>
    <row r="26" spans="2:11" ht="15.75" customHeight="1">
      <c r="B26" s="28"/>
      <c r="C26" s="28"/>
      <c r="D26" s="28"/>
      <c r="E26" s="39" t="s">
        <v>174</v>
      </c>
      <c r="F26" s="29" t="s">
        <v>169</v>
      </c>
      <c r="G26" s="28">
        <v>18</v>
      </c>
      <c r="H26" s="28">
        <v>58</v>
      </c>
      <c r="I26" s="28"/>
      <c r="J26" s="28">
        <f t="shared" si="0"/>
        <v>58</v>
      </c>
      <c r="K26" s="55">
        <f t="shared" si="1"/>
        <v>1044</v>
      </c>
    </row>
    <row r="27" spans="2:11" ht="15.75" customHeight="1">
      <c r="B27" s="30" t="s">
        <v>28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2:11" ht="15.75" customHeight="1">
      <c r="B28" s="26"/>
      <c r="C28" s="42" t="s">
        <v>29</v>
      </c>
      <c r="D28" s="31"/>
      <c r="E28" s="28"/>
      <c r="F28" s="28"/>
      <c r="G28" s="28"/>
      <c r="H28" s="28"/>
      <c r="I28" s="28"/>
      <c r="J28" s="28"/>
      <c r="K28" s="28"/>
    </row>
    <row r="29" spans="2:11" ht="15.75" customHeight="1">
      <c r="B29" s="28"/>
      <c r="C29" s="42" t="s">
        <v>30</v>
      </c>
      <c r="D29" s="31"/>
      <c r="E29" s="28"/>
      <c r="F29" s="28"/>
      <c r="G29" s="28"/>
      <c r="H29" s="28"/>
      <c r="I29" s="28"/>
      <c r="J29" s="28"/>
      <c r="K29" s="28"/>
    </row>
    <row r="30" spans="2:11" ht="15.75" customHeight="1">
      <c r="B30" s="28"/>
      <c r="C30" s="43"/>
      <c r="D30" s="43"/>
      <c r="E30" s="28"/>
      <c r="F30" s="28"/>
      <c r="G30" s="28"/>
      <c r="H30" s="28"/>
      <c r="I30" s="28"/>
      <c r="J30" s="28"/>
      <c r="K30" s="28"/>
    </row>
    <row r="31" spans="2:11" ht="15.75" customHeight="1">
      <c r="B31" s="44" t="s">
        <v>31</v>
      </c>
      <c r="C31" s="44" t="s">
        <v>32</v>
      </c>
      <c r="D31" s="44" t="s">
        <v>33</v>
      </c>
      <c r="E31" s="44" t="s">
        <v>34</v>
      </c>
      <c r="F31" s="44" t="s">
        <v>35</v>
      </c>
      <c r="G31" s="44" t="s">
        <v>36</v>
      </c>
      <c r="H31" s="44" t="s">
        <v>37</v>
      </c>
      <c r="I31" s="44" t="s">
        <v>38</v>
      </c>
      <c r="J31" s="44" t="s">
        <v>39</v>
      </c>
      <c r="K31" s="44" t="s">
        <v>40</v>
      </c>
    </row>
    <row r="32" spans="2:11" ht="15.75" customHeight="1">
      <c r="B32" s="39" t="s">
        <v>41</v>
      </c>
      <c r="C32" s="53" t="s">
        <v>170</v>
      </c>
      <c r="D32" s="39" t="s">
        <v>42</v>
      </c>
      <c r="E32" s="39" t="s">
        <v>43</v>
      </c>
      <c r="F32" s="8">
        <v>1803360.07</v>
      </c>
      <c r="G32" s="39">
        <v>0</v>
      </c>
      <c r="H32" s="39">
        <v>0</v>
      </c>
      <c r="I32" s="39">
        <v>0</v>
      </c>
      <c r="J32" s="39">
        <v>0</v>
      </c>
      <c r="K32" s="28">
        <v>0</v>
      </c>
    </row>
    <row r="33" spans="2:11" ht="15.75" customHeight="1">
      <c r="B33" s="39" t="s">
        <v>44</v>
      </c>
      <c r="C33" s="45"/>
      <c r="D33" s="39"/>
      <c r="E33" s="39" t="s">
        <v>43</v>
      </c>
      <c r="F33" s="7">
        <v>2802.79</v>
      </c>
      <c r="G33" s="39"/>
      <c r="H33" s="39"/>
      <c r="I33" s="39"/>
      <c r="J33" s="39"/>
      <c r="K33" s="28"/>
    </row>
    <row r="34" spans="2:11" ht="15.75" customHeight="1">
      <c r="B34" s="39" t="s">
        <v>45</v>
      </c>
      <c r="C34" s="53" t="s">
        <v>203</v>
      </c>
      <c r="D34" s="39" t="s">
        <v>46</v>
      </c>
      <c r="E34" s="46"/>
      <c r="F34" s="39"/>
      <c r="G34" s="39"/>
      <c r="H34" s="39"/>
      <c r="I34" s="28"/>
      <c r="J34" s="39"/>
      <c r="K34" s="39"/>
    </row>
    <row r="35" spans="2:11" ht="15.75" customHeight="1">
      <c r="B35" s="39" t="s">
        <v>47</v>
      </c>
      <c r="C35" s="53" t="s">
        <v>204</v>
      </c>
      <c r="D35" s="39" t="s">
        <v>46</v>
      </c>
      <c r="E35" s="46"/>
      <c r="F35" s="39"/>
      <c r="G35" s="39"/>
      <c r="H35" s="39"/>
      <c r="I35" s="39"/>
      <c r="J35" s="39"/>
      <c r="K35" s="39"/>
    </row>
    <row r="36" spans="2:11" ht="15.75" customHeight="1">
      <c r="B36" s="39" t="s">
        <v>48</v>
      </c>
      <c r="C36" s="53" t="s">
        <v>205</v>
      </c>
      <c r="D36" s="39" t="s">
        <v>46</v>
      </c>
      <c r="E36" s="39"/>
      <c r="F36" s="39"/>
      <c r="G36" s="39"/>
      <c r="H36" s="39"/>
      <c r="I36" s="39"/>
      <c r="J36" s="39"/>
      <c r="K36" s="39"/>
    </row>
    <row r="37" spans="2:11" ht="15.75" customHeight="1">
      <c r="B37" s="39" t="s">
        <v>208</v>
      </c>
      <c r="C37" s="53" t="s">
        <v>206</v>
      </c>
      <c r="D37" s="39" t="s">
        <v>46</v>
      </c>
      <c r="E37" s="39"/>
      <c r="F37" s="39"/>
      <c r="G37" s="39"/>
      <c r="H37" s="39"/>
      <c r="I37" s="39"/>
      <c r="J37" s="39"/>
      <c r="K37" s="39"/>
    </row>
    <row r="38" spans="2:11" ht="15.75" customHeight="1">
      <c r="B38" s="39" t="s">
        <v>209</v>
      </c>
      <c r="C38" s="53" t="s">
        <v>207</v>
      </c>
      <c r="D38" s="39" t="s">
        <v>46</v>
      </c>
      <c r="E38" s="39"/>
      <c r="F38" s="39"/>
      <c r="G38" s="39"/>
      <c r="H38" s="39"/>
      <c r="I38" s="39"/>
      <c r="J38" s="39"/>
      <c r="K38" s="39"/>
    </row>
    <row r="39" spans="2:11" ht="15.75" customHeight="1">
      <c r="B39" s="30" t="s">
        <v>49</v>
      </c>
      <c r="C39" s="31"/>
      <c r="D39" s="31"/>
      <c r="E39" s="31"/>
      <c r="F39" s="31"/>
      <c r="G39" s="31"/>
      <c r="H39" s="31"/>
      <c r="I39" s="31"/>
      <c r="J39" s="31"/>
      <c r="K39" s="31"/>
    </row>
    <row r="40" spans="2:11" ht="15.75" customHeight="1"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2:11" ht="15.75" customHeight="1">
      <c r="B41" s="32" t="s">
        <v>50</v>
      </c>
      <c r="C41" s="38" t="s">
        <v>51</v>
      </c>
      <c r="D41" s="53" t="s">
        <v>195</v>
      </c>
      <c r="E41" s="39"/>
      <c r="F41" s="38" t="s">
        <v>52</v>
      </c>
      <c r="G41" s="53" t="s">
        <v>198</v>
      </c>
      <c r="H41" s="39"/>
      <c r="I41" s="38" t="s">
        <v>52</v>
      </c>
      <c r="J41" s="39"/>
      <c r="K41" s="39"/>
    </row>
    <row r="42" spans="2:11" ht="15.75" customHeight="1">
      <c r="B42" s="28"/>
      <c r="C42" s="38" t="s">
        <v>53</v>
      </c>
      <c r="D42" s="28">
        <v>22400000</v>
      </c>
      <c r="E42" s="28"/>
      <c r="F42" s="38" t="s">
        <v>53</v>
      </c>
      <c r="G42" s="28">
        <v>2000000</v>
      </c>
      <c r="H42" s="28"/>
      <c r="I42" s="38" t="s">
        <v>53</v>
      </c>
      <c r="J42" s="28"/>
      <c r="K42" s="28"/>
    </row>
    <row r="43" spans="2:11" ht="15.75" customHeight="1">
      <c r="B43" s="28"/>
      <c r="C43" s="28" t="s">
        <v>54</v>
      </c>
      <c r="D43" s="28" t="s">
        <v>55</v>
      </c>
      <c r="E43" s="28"/>
      <c r="F43" s="28" t="s">
        <v>54</v>
      </c>
      <c r="G43" s="28" t="s">
        <v>55</v>
      </c>
      <c r="H43" s="28"/>
      <c r="I43" s="28" t="s">
        <v>54</v>
      </c>
      <c r="J43" s="28"/>
      <c r="K43" s="28"/>
    </row>
    <row r="44" spans="2:11" ht="15.75" customHeight="1">
      <c r="B44" s="28"/>
      <c r="C44" s="28" t="s">
        <v>56</v>
      </c>
      <c r="D44" s="28">
        <v>7.7</v>
      </c>
      <c r="E44" s="28"/>
      <c r="F44" s="28" t="s">
        <v>56</v>
      </c>
      <c r="G44" s="28">
        <v>7.75</v>
      </c>
      <c r="H44" s="28"/>
      <c r="I44" s="28" t="s">
        <v>56</v>
      </c>
      <c r="J44" s="28"/>
      <c r="K44" s="28"/>
    </row>
    <row r="45" spans="2:11" ht="15.75" customHeight="1"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2:11" ht="15.75" customHeight="1"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2:11" ht="15.75" customHeight="1">
      <c r="B47" s="32" t="s">
        <v>57</v>
      </c>
      <c r="C47" s="28"/>
      <c r="D47" s="28"/>
      <c r="E47" s="28"/>
      <c r="F47" s="28"/>
      <c r="G47" s="28"/>
      <c r="H47" s="28"/>
      <c r="I47" s="28"/>
      <c r="J47" s="28"/>
      <c r="K47" s="28"/>
    </row>
    <row r="48" spans="2:11" ht="15.75" customHeight="1"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2:12" ht="15.75" customHeight="1">
      <c r="B49" s="28"/>
      <c r="C49" s="41" t="s">
        <v>58</v>
      </c>
      <c r="D49" s="28"/>
      <c r="E49" s="28"/>
      <c r="F49" s="41" t="s">
        <v>59</v>
      </c>
      <c r="G49" s="28"/>
      <c r="H49" s="28"/>
      <c r="I49" s="28"/>
      <c r="J49" s="28"/>
      <c r="K49" s="28"/>
    </row>
    <row r="50" spans="2:12" ht="15.75" customHeight="1"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2:12" ht="15.75" customHeight="1"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2:12" ht="15.75" customHeight="1">
      <c r="B52" s="30" t="s">
        <v>60</v>
      </c>
      <c r="C52" s="31"/>
      <c r="D52" s="31"/>
      <c r="E52" s="31"/>
      <c r="F52" s="31"/>
      <c r="G52" s="31"/>
      <c r="H52" s="31"/>
      <c r="I52" s="31"/>
      <c r="J52" s="31"/>
      <c r="K52" s="31"/>
    </row>
    <row r="53" spans="2:12" ht="15.75" customHeight="1">
      <c r="B53" s="42"/>
      <c r="C53" s="31"/>
      <c r="D53" s="29"/>
      <c r="E53" s="29"/>
      <c r="F53" s="29"/>
      <c r="G53" s="29"/>
      <c r="H53" s="29"/>
      <c r="I53" s="29"/>
      <c r="J53" s="29"/>
      <c r="K53" s="29"/>
    </row>
    <row r="54" spans="2:12" ht="15.75" customHeight="1">
      <c r="B54" s="47" t="s">
        <v>81</v>
      </c>
      <c r="C54" s="31"/>
      <c r="D54" s="28"/>
      <c r="E54" s="28"/>
      <c r="F54" s="28"/>
      <c r="G54" s="28"/>
      <c r="H54" s="28"/>
      <c r="I54" s="28"/>
      <c r="J54" s="28"/>
      <c r="K54" s="28"/>
    </row>
    <row r="55" spans="2:12" ht="15.75" customHeight="1">
      <c r="B55" s="28" t="s">
        <v>61</v>
      </c>
      <c r="C55" s="28"/>
      <c r="D55" s="28"/>
      <c r="E55" s="28"/>
      <c r="F55" s="28"/>
      <c r="G55" s="28"/>
      <c r="H55" s="28"/>
      <c r="I55" s="28"/>
      <c r="J55" s="28"/>
      <c r="K55" s="28"/>
    </row>
    <row r="56" spans="2:12" ht="15.75" customHeight="1">
      <c r="B56" s="28" t="s">
        <v>62</v>
      </c>
      <c r="C56" s="53" t="s">
        <v>177</v>
      </c>
      <c r="D56" s="28"/>
      <c r="E56" s="28"/>
      <c r="F56" s="48" t="s">
        <v>63</v>
      </c>
      <c r="G56" s="31"/>
      <c r="H56" s="31"/>
      <c r="I56" s="31"/>
      <c r="J56" s="28"/>
      <c r="K56" s="28"/>
    </row>
    <row r="57" spans="2:12" ht="15.75" customHeight="1">
      <c r="B57" s="28" t="s">
        <v>64</v>
      </c>
      <c r="C57" s="53" t="s">
        <v>178</v>
      </c>
      <c r="D57" s="28"/>
      <c r="E57" s="49" t="s">
        <v>65</v>
      </c>
      <c r="F57" s="32" t="s">
        <v>66</v>
      </c>
      <c r="G57" s="32" t="s">
        <v>67</v>
      </c>
      <c r="H57" s="32" t="s">
        <v>213</v>
      </c>
      <c r="I57" s="50" t="s">
        <v>68</v>
      </c>
      <c r="J57" s="29" t="s">
        <v>171</v>
      </c>
      <c r="K57" s="29" t="s">
        <v>172</v>
      </c>
      <c r="L57" s="54" t="s">
        <v>173</v>
      </c>
    </row>
    <row r="58" spans="2:12" ht="15.75" customHeight="1">
      <c r="B58" s="28" t="s">
        <v>69</v>
      </c>
      <c r="C58" s="53" t="s">
        <v>179</v>
      </c>
      <c r="D58" s="28"/>
      <c r="E58" s="28"/>
      <c r="F58" s="29" t="s">
        <v>210</v>
      </c>
      <c r="G58" s="29" t="s">
        <v>214</v>
      </c>
      <c r="H58" s="29" t="s">
        <v>215</v>
      </c>
      <c r="I58" s="27">
        <v>45003</v>
      </c>
      <c r="J58" s="56">
        <v>636157405054</v>
      </c>
      <c r="K58" s="28">
        <v>9721039495</v>
      </c>
    </row>
    <row r="59" spans="2:12" ht="15.75" customHeight="1">
      <c r="B59" s="28" t="s">
        <v>69</v>
      </c>
      <c r="C59" s="53" t="s">
        <v>180</v>
      </c>
      <c r="D59" s="28"/>
      <c r="E59" s="28"/>
      <c r="F59" s="29" t="s">
        <v>211</v>
      </c>
      <c r="G59" s="29" t="s">
        <v>217</v>
      </c>
      <c r="H59" s="29" t="s">
        <v>216</v>
      </c>
      <c r="I59" s="27">
        <v>45003</v>
      </c>
      <c r="J59" s="56">
        <v>867669901586</v>
      </c>
      <c r="K59" s="28">
        <v>9838796312</v>
      </c>
    </row>
    <row r="60" spans="2:12" ht="15.75" customHeight="1">
      <c r="B60" s="6" t="s">
        <v>97</v>
      </c>
      <c r="C60" s="53" t="s">
        <v>182</v>
      </c>
      <c r="D60" s="28"/>
      <c r="E60" s="28"/>
      <c r="F60" s="29" t="s">
        <v>212</v>
      </c>
      <c r="G60" s="29" t="s">
        <v>218</v>
      </c>
      <c r="H60" s="28"/>
      <c r="I60" s="27">
        <v>45003</v>
      </c>
      <c r="J60" s="56"/>
      <c r="K60" s="28"/>
    </row>
    <row r="61" spans="2:12" ht="15.75" customHeight="1">
      <c r="B61" s="6" t="s">
        <v>183</v>
      </c>
      <c r="C61" s="53" t="s">
        <v>184</v>
      </c>
      <c r="D61" s="28"/>
      <c r="E61" s="28"/>
      <c r="F61" s="29" t="s">
        <v>212</v>
      </c>
      <c r="G61" s="28"/>
      <c r="H61" s="28"/>
      <c r="I61" s="27">
        <v>45003</v>
      </c>
      <c r="J61" s="56"/>
      <c r="K61" s="28"/>
    </row>
    <row r="62" spans="2:12" ht="15.75" customHeight="1">
      <c r="B62" s="6" t="s">
        <v>185</v>
      </c>
      <c r="C62" s="53" t="s">
        <v>186</v>
      </c>
      <c r="D62" s="28"/>
      <c r="E62" s="28"/>
      <c r="F62" s="29" t="s">
        <v>212</v>
      </c>
      <c r="G62" s="28"/>
      <c r="H62" s="28"/>
      <c r="I62" s="27">
        <v>45003</v>
      </c>
      <c r="J62" s="56"/>
      <c r="K62" s="28"/>
    </row>
    <row r="63" spans="2:12" ht="15.75" customHeight="1">
      <c r="B63" s="6" t="s">
        <v>187</v>
      </c>
      <c r="C63" s="53" t="s">
        <v>188</v>
      </c>
      <c r="D63" s="28"/>
      <c r="E63" s="28"/>
      <c r="F63" s="29" t="s">
        <v>212</v>
      </c>
      <c r="G63" s="28"/>
      <c r="H63" s="28"/>
      <c r="I63" s="27">
        <v>45003</v>
      </c>
      <c r="J63" s="56"/>
      <c r="K63" s="28"/>
    </row>
    <row r="64" spans="2:12" ht="15.75" customHeight="1">
      <c r="B64" s="6" t="s">
        <v>189</v>
      </c>
      <c r="C64" s="53" t="s">
        <v>192</v>
      </c>
      <c r="D64" s="28"/>
      <c r="E64" s="28"/>
      <c r="F64" s="29" t="s">
        <v>212</v>
      </c>
      <c r="G64" s="28"/>
      <c r="H64" s="28"/>
      <c r="I64" s="27">
        <v>45003</v>
      </c>
      <c r="J64" s="56"/>
      <c r="K64" s="28"/>
    </row>
    <row r="65" spans="2:11" ht="15.75" customHeight="1">
      <c r="B65" s="6" t="s">
        <v>190</v>
      </c>
      <c r="C65" s="53" t="s">
        <v>193</v>
      </c>
      <c r="D65" s="28"/>
      <c r="E65" s="28"/>
      <c r="F65" s="29" t="s">
        <v>212</v>
      </c>
      <c r="G65" s="28"/>
      <c r="H65" s="28"/>
      <c r="I65" s="27">
        <v>45003</v>
      </c>
      <c r="J65" s="56"/>
      <c r="K65" s="28"/>
    </row>
    <row r="66" spans="2:11" ht="15.75" customHeight="1">
      <c r="B66" s="6" t="s">
        <v>191</v>
      </c>
      <c r="C66" s="53" t="s">
        <v>194</v>
      </c>
      <c r="D66" s="28"/>
      <c r="E66" s="28"/>
      <c r="F66" s="29" t="s">
        <v>212</v>
      </c>
      <c r="G66" s="28"/>
      <c r="H66" s="28"/>
      <c r="I66" s="27">
        <v>45003</v>
      </c>
      <c r="J66" s="56"/>
      <c r="K66" s="28"/>
    </row>
    <row r="67" spans="2:11" ht="15.75" customHeight="1">
      <c r="B67" s="28" t="s">
        <v>71</v>
      </c>
      <c r="C67" s="53" t="s">
        <v>181</v>
      </c>
      <c r="D67" s="28"/>
      <c r="E67" s="28"/>
      <c r="F67" s="28"/>
      <c r="G67" s="28"/>
      <c r="H67" s="28"/>
      <c r="I67" s="28"/>
      <c r="J67" s="56"/>
      <c r="K67" s="28"/>
    </row>
    <row r="68" spans="2:11" ht="15.75" customHeight="1">
      <c r="B68" s="29" t="s">
        <v>70</v>
      </c>
      <c r="C68" s="28"/>
      <c r="D68" s="28"/>
      <c r="E68" s="28"/>
      <c r="F68" s="28"/>
      <c r="G68" s="28"/>
      <c r="H68" s="28"/>
      <c r="I68" s="28"/>
      <c r="J68" s="56"/>
      <c r="K68" s="28"/>
    </row>
    <row r="69" spans="2:11" ht="15.75" customHeight="1">
      <c r="D69" s="28"/>
      <c r="E69" s="51"/>
      <c r="F69" s="28"/>
      <c r="G69" s="28"/>
      <c r="H69" s="28"/>
      <c r="I69" s="28"/>
      <c r="J69" s="56"/>
      <c r="K69" s="28"/>
    </row>
    <row r="70" spans="2:11" ht="15.75" customHeight="1">
      <c r="B70" s="42" t="s">
        <v>73</v>
      </c>
      <c r="C70" s="31"/>
      <c r="D70" s="28"/>
      <c r="E70" s="28"/>
      <c r="F70" s="28"/>
      <c r="G70" s="28"/>
      <c r="H70" s="28"/>
      <c r="I70" s="28"/>
      <c r="J70" s="56"/>
      <c r="K70" s="28"/>
    </row>
    <row r="71" spans="2:11" ht="15.75" customHeight="1">
      <c r="B71" s="28" t="s">
        <v>74</v>
      </c>
      <c r="C71" s="29" t="s">
        <v>201</v>
      </c>
      <c r="D71" s="28"/>
      <c r="E71" s="28"/>
      <c r="F71" s="28"/>
      <c r="G71" s="28"/>
      <c r="H71" s="28"/>
      <c r="I71" s="28"/>
      <c r="J71" s="56"/>
      <c r="K71" s="28"/>
    </row>
    <row r="72" spans="2:11" ht="15.75" customHeight="1">
      <c r="B72" s="28" t="s">
        <v>75</v>
      </c>
      <c r="C72" s="53" t="s">
        <v>195</v>
      </c>
      <c r="D72" s="28"/>
      <c r="E72" s="28"/>
      <c r="F72" s="28"/>
      <c r="G72" s="28"/>
      <c r="H72" s="28"/>
      <c r="I72" s="28"/>
      <c r="J72" s="56"/>
      <c r="K72" s="28"/>
    </row>
    <row r="73" spans="2:11" ht="15.75" customHeight="1">
      <c r="B73" s="29" t="s">
        <v>196</v>
      </c>
      <c r="C73" s="53" t="s">
        <v>198</v>
      </c>
      <c r="D73" s="28"/>
      <c r="E73" s="28"/>
      <c r="F73" s="28"/>
      <c r="G73" s="28"/>
      <c r="H73" s="28"/>
      <c r="I73" s="28"/>
      <c r="J73" s="56"/>
      <c r="K73" s="28"/>
    </row>
    <row r="74" spans="2:11" ht="15.75" customHeight="1">
      <c r="B74" s="29" t="s">
        <v>197</v>
      </c>
      <c r="C74" s="53" t="s">
        <v>199</v>
      </c>
      <c r="D74" s="28"/>
      <c r="E74" s="28"/>
      <c r="F74" s="28"/>
      <c r="G74" s="28"/>
      <c r="H74" s="28"/>
      <c r="I74" s="28"/>
      <c r="J74" s="56"/>
      <c r="K74" s="28"/>
    </row>
    <row r="75" spans="2:11" ht="15.75" customHeight="1">
      <c r="B75" s="28" t="s">
        <v>76</v>
      </c>
      <c r="C75" s="43">
        <v>9450315401</v>
      </c>
      <c r="D75" s="28"/>
      <c r="E75" s="28"/>
      <c r="F75" s="28"/>
      <c r="G75" s="28"/>
      <c r="H75" s="28"/>
      <c r="I75" s="28"/>
      <c r="J75" s="56"/>
      <c r="K75" s="28"/>
    </row>
    <row r="76" spans="2:11" ht="15.75" customHeight="1">
      <c r="B76" s="29" t="s">
        <v>200</v>
      </c>
      <c r="C76" s="43">
        <v>8188065092</v>
      </c>
      <c r="D76" s="28"/>
      <c r="E76" s="52" t="s">
        <v>72</v>
      </c>
      <c r="F76" s="28"/>
      <c r="G76" s="28"/>
      <c r="H76" s="28"/>
      <c r="I76" s="28"/>
      <c r="J76" s="56"/>
      <c r="K76" s="28"/>
    </row>
    <row r="77" spans="2:11" ht="15.75" customHeight="1">
      <c r="B77" s="28" t="s">
        <v>77</v>
      </c>
      <c r="C77" s="53" t="s">
        <v>170</v>
      </c>
      <c r="D77" s="28"/>
      <c r="E77" s="28"/>
      <c r="F77" s="28"/>
      <c r="G77" s="28"/>
      <c r="H77" s="28"/>
      <c r="I77" s="28"/>
      <c r="J77" s="56"/>
      <c r="K77" s="28"/>
    </row>
    <row r="78" spans="2:11" ht="15.75" customHeight="1">
      <c r="B78" s="26" t="s">
        <v>78</v>
      </c>
      <c r="C78" s="26" t="s">
        <v>79</v>
      </c>
      <c r="D78" s="28"/>
      <c r="E78" s="28"/>
      <c r="F78" s="28"/>
      <c r="G78" s="28"/>
      <c r="H78" s="28"/>
      <c r="I78" s="28"/>
      <c r="J78" s="56"/>
      <c r="K78" s="28"/>
    </row>
    <row r="79" spans="2:11" ht="15.75" customHeight="1">
      <c r="B79" s="28"/>
      <c r="C79" s="28"/>
      <c r="D79" s="28"/>
      <c r="E79" s="28"/>
      <c r="F79" s="28"/>
      <c r="G79" s="28"/>
      <c r="H79" s="28"/>
      <c r="I79" s="28"/>
      <c r="J79" s="56"/>
      <c r="K79" s="28"/>
    </row>
    <row r="80" spans="2:11" ht="15.75" customHeight="1">
      <c r="B80" s="51"/>
      <c r="C80" s="51"/>
      <c r="D80" s="51"/>
      <c r="E80" s="51"/>
      <c r="F80" s="51"/>
      <c r="G80" s="51"/>
      <c r="H80" s="51"/>
      <c r="I80" s="51"/>
      <c r="J80" s="57"/>
      <c r="K80" s="51"/>
    </row>
    <row r="81" spans="2:11" ht="15.75" customHeight="1">
      <c r="B81" s="51"/>
      <c r="C81" s="51"/>
      <c r="D81" s="51"/>
      <c r="E81" s="51"/>
      <c r="F81" s="51"/>
      <c r="G81" s="51"/>
      <c r="H81" s="51"/>
      <c r="I81" s="51"/>
      <c r="J81" s="57"/>
      <c r="K81" s="51"/>
    </row>
    <row r="82" spans="2:11" ht="15.75" customHeight="1">
      <c r="B82" s="51"/>
      <c r="C82" s="51"/>
      <c r="D82" s="51"/>
      <c r="E82" s="51"/>
      <c r="F82" s="51"/>
      <c r="G82" s="51"/>
      <c r="H82" s="51"/>
      <c r="I82" s="51"/>
      <c r="J82" s="57"/>
      <c r="K82" s="51"/>
    </row>
    <row r="83" spans="2:11" ht="15.75" customHeight="1">
      <c r="B83" s="51"/>
      <c r="C83" s="51"/>
      <c r="D83" s="51"/>
      <c r="E83" s="51"/>
      <c r="F83" s="51"/>
      <c r="G83" s="51"/>
      <c r="H83" s="51"/>
      <c r="I83" s="51"/>
      <c r="J83" s="57"/>
      <c r="K83" s="51"/>
    </row>
    <row r="84" spans="2:11" ht="15.75" customHeight="1">
      <c r="B84" s="51"/>
      <c r="C84" s="51"/>
      <c r="D84" s="51"/>
      <c r="E84" s="51"/>
      <c r="F84" s="51"/>
      <c r="G84" s="51"/>
      <c r="H84" s="51"/>
      <c r="I84" s="51"/>
      <c r="J84" s="57"/>
      <c r="K84" s="51"/>
    </row>
    <row r="85" spans="2:11" ht="15.75" customHeight="1">
      <c r="J85" s="58"/>
    </row>
    <row r="86" spans="2:11" ht="15.75" customHeight="1"/>
    <row r="87" spans="2:11" ht="15.75" customHeight="1"/>
    <row r="88" spans="2:11" ht="15.75" customHeight="1"/>
    <row r="89" spans="2:11" ht="15.75" customHeight="1"/>
    <row r="90" spans="2:11" ht="15.75" customHeight="1"/>
    <row r="91" spans="2:11" ht="15.75" customHeight="1"/>
    <row r="92" spans="2:11" ht="15.75" customHeight="1"/>
    <row r="93" spans="2:11" ht="15.75" customHeight="1"/>
    <row r="94" spans="2:11" ht="15.75" customHeight="1"/>
    <row r="95" spans="2:11" ht="15.75" customHeight="1"/>
    <row r="96" spans="2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</sheetData>
  <mergeCells count="11">
    <mergeCell ref="B70:C70"/>
    <mergeCell ref="B52:K52"/>
    <mergeCell ref="B3:K3"/>
    <mergeCell ref="B6:K6"/>
    <mergeCell ref="B53:C53"/>
    <mergeCell ref="B54:C54"/>
    <mergeCell ref="C28:D28"/>
    <mergeCell ref="B27:K27"/>
    <mergeCell ref="C29:D29"/>
    <mergeCell ref="B39:K39"/>
    <mergeCell ref="F56:I5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 AS PER SYSTEM PACS COPM.</vt:lpstr>
      <vt:lpstr>Required details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ID-10</dc:creator>
  <cp:keywords/>
  <dc:description/>
  <cp:lastModifiedBy>hp</cp:lastModifiedBy>
  <cp:revision/>
  <dcterms:created xsi:type="dcterms:W3CDTF">2023-08-30T05:24:04Z</dcterms:created>
  <dcterms:modified xsi:type="dcterms:W3CDTF">2023-10-10T09:40:07Z</dcterms:modified>
  <cp:category/>
  <cp:contentStatus/>
</cp:coreProperties>
</file>