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20115" windowHeight="7995"/>
  </bookViews>
  <sheets>
    <sheet name="H57437-15H904 REV NC" sheetId="1" r:id="rId1"/>
  </sheets>
  <definedNames>
    <definedName name="_xlnm.Print_Area" localSheetId="0">'H57437-15H904 REV NC'!$A$1:$N$42</definedName>
  </definedNames>
  <calcPr calcId="125725"/>
</workbook>
</file>

<file path=xl/calcChain.xml><?xml version="1.0" encoding="utf-8"?>
<calcChain xmlns="http://schemas.openxmlformats.org/spreadsheetml/2006/main">
  <c r="G24" i="1"/>
  <c r="Q24" s="1"/>
  <c r="G23"/>
  <c r="Q23" s="1"/>
  <c r="G22"/>
  <c r="G21"/>
  <c r="Q22"/>
  <c r="Q21"/>
  <c r="Q20"/>
  <c r="R19"/>
  <c r="P20" s="1"/>
  <c r="Q19"/>
  <c r="R20" l="1"/>
  <c r="P21" s="1"/>
  <c r="R21" s="1"/>
  <c r="P22" s="1"/>
  <c r="R22" s="1"/>
  <c r="P23" s="1"/>
  <c r="R23" s="1"/>
  <c r="P24" s="1"/>
  <c r="R24" s="1"/>
</calcChain>
</file>

<file path=xl/sharedStrings.xml><?xml version="1.0" encoding="utf-8"?>
<sst xmlns="http://schemas.openxmlformats.org/spreadsheetml/2006/main" count="59" uniqueCount="59">
  <si>
    <t>Part No:</t>
  </si>
  <si>
    <t>Revised Date:</t>
  </si>
  <si>
    <t>Description:</t>
  </si>
  <si>
    <t>PO Number:</t>
  </si>
  <si>
    <t>MO No:</t>
  </si>
  <si>
    <t>Work Order:</t>
  </si>
  <si>
    <t>Req Del Date:</t>
  </si>
  <si>
    <t>Heat No:</t>
  </si>
  <si>
    <t>Del  Date:</t>
  </si>
  <si>
    <t>Operation Seq No.</t>
  </si>
  <si>
    <t>Operation Text</t>
  </si>
  <si>
    <t>Work Centre</t>
  </si>
  <si>
    <t>Setup Time Hrs</t>
  </si>
  <si>
    <t>Est Run Time Hrs</t>
  </si>
  <si>
    <t>Status</t>
  </si>
  <si>
    <t>Remarks</t>
  </si>
  <si>
    <t>Critical Issues:</t>
  </si>
  <si>
    <t>Comments:</t>
  </si>
  <si>
    <t>Material:</t>
  </si>
  <si>
    <t>FG NAV ID:</t>
  </si>
  <si>
    <t>RM NAV ID:</t>
  </si>
  <si>
    <t>Drawing No :</t>
  </si>
  <si>
    <t>DC NAV ID:</t>
  </si>
  <si>
    <t>Traker Revision :</t>
  </si>
  <si>
    <t>Packinglist data :</t>
  </si>
  <si>
    <t>Weight :</t>
  </si>
  <si>
    <t>Saiz Pallet / box :</t>
  </si>
  <si>
    <t>NC</t>
  </si>
  <si>
    <t xml:space="preserve">Qty: </t>
  </si>
  <si>
    <t>pcs</t>
  </si>
  <si>
    <t>Production</t>
  </si>
  <si>
    <t>QA</t>
  </si>
  <si>
    <t>Phosphate</t>
  </si>
  <si>
    <t>MRSC</t>
  </si>
  <si>
    <t>Packing &amp; shipment</t>
  </si>
  <si>
    <t xml:space="preserve">Review : </t>
  </si>
  <si>
    <t>Location :</t>
  </si>
  <si>
    <t>*As per BOM coat per VGS6.2.3.2</t>
  </si>
  <si>
    <t>Store</t>
  </si>
  <si>
    <t>FGGE01-0070</t>
  </si>
  <si>
    <t>H30211-1 REV C</t>
  </si>
  <si>
    <t>RMGE01-S28-0070</t>
  </si>
  <si>
    <t>MATERIAL PER 4340, 120K, VGS 5.511.1.6</t>
  </si>
  <si>
    <t>H30211 Rev C</t>
  </si>
  <si>
    <t>DCGE01-0070-2</t>
  </si>
  <si>
    <t>CONNECTOR-TUBULAR PART, ANTI-ROTATION KEY,</t>
  </si>
  <si>
    <t>PP76041</t>
  </si>
  <si>
    <t>1 TO 37</t>
  </si>
  <si>
    <t>4g/pc</t>
  </si>
  <si>
    <t>MILLING</t>
  </si>
  <si>
    <t>WIRE CUT</t>
  </si>
  <si>
    <t>MRM</t>
  </si>
  <si>
    <t>HINDUCTION HARDEN TEETH process</t>
  </si>
  <si>
    <t>DOXON</t>
  </si>
  <si>
    <t>HARDNESS ON 2 POINT</t>
  </si>
  <si>
    <t>Qty</t>
  </si>
  <si>
    <t>Start Date</t>
  </si>
  <si>
    <t>Req Days</t>
  </si>
  <si>
    <t>Est Fin Date</t>
  </si>
</sst>
</file>

<file path=xl/styles.xml><?xml version="1.0" encoding="utf-8"?>
<styleSheet xmlns="http://schemas.openxmlformats.org/spreadsheetml/2006/main">
  <numFmts count="4">
    <numFmt numFmtId="164" formatCode="0\ &quot;Pcs&quot;"/>
    <numFmt numFmtId="165" formatCode="0\ &quot;Hrs/Day&quot;"/>
    <numFmt numFmtId="166" formatCode="0\ &quot;Hrs&quot;"/>
    <numFmt numFmtId="167" formatCode="[$-409]d\-mmm\-yy;@"/>
  </numFmts>
  <fonts count="28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6"/>
      <name val="Arial"/>
      <family val="2"/>
    </font>
    <font>
      <b/>
      <sz val="1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i/>
      <sz val="10"/>
      <color rgb="FFFF000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Verdana"/>
      <family val="2"/>
    </font>
    <font>
      <b/>
      <sz val="11"/>
      <name val="Arial"/>
      <family val="2"/>
    </font>
    <font>
      <sz val="11"/>
      <name val="Arial"/>
      <family val="2"/>
    </font>
    <font>
      <b/>
      <u/>
      <sz val="1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indexed="64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42">
    <xf numFmtId="0" fontId="0" fillId="0" borderId="0"/>
    <xf numFmtId="0" fontId="8" fillId="0" borderId="0" applyNumberFormat="0" applyFill="0" applyBorder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1" fillId="0" borderId="7" applyNumberFormat="0" applyFill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7" borderId="0" applyNumberFormat="0" applyBorder="0" applyAlignment="0" applyProtection="0"/>
    <xf numFmtId="0" fontId="14" fillId="8" borderId="0" applyNumberFormat="0" applyBorder="0" applyAlignment="0" applyProtection="0"/>
    <xf numFmtId="0" fontId="15" fillId="9" borderId="8" applyNumberFormat="0" applyAlignment="0" applyProtection="0"/>
    <xf numFmtId="0" fontId="16" fillId="10" borderId="9" applyNumberFormat="0" applyAlignment="0" applyProtection="0"/>
    <xf numFmtId="0" fontId="17" fillId="10" borderId="8" applyNumberFormat="0" applyAlignment="0" applyProtection="0"/>
    <xf numFmtId="0" fontId="18" fillId="0" borderId="10" applyNumberFormat="0" applyFill="0" applyAlignment="0" applyProtection="0"/>
    <xf numFmtId="0" fontId="19" fillId="11" borderId="11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13" applyNumberFormat="0" applyFill="0" applyAlignment="0" applyProtection="0"/>
    <xf numFmtId="0" fontId="23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3" fillId="24" borderId="0" applyNumberFormat="0" applyBorder="0" applyAlignment="0" applyProtection="0"/>
    <xf numFmtId="0" fontId="23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3" fillId="32" borderId="0" applyNumberFormat="0" applyBorder="0" applyAlignment="0" applyProtection="0"/>
    <xf numFmtId="0" fontId="23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3" fillId="36" borderId="0" applyNumberFormat="0" applyBorder="0" applyAlignment="0" applyProtection="0"/>
    <xf numFmtId="0" fontId="1" fillId="12" borderId="12" applyNumberFormat="0" applyFont="0" applyAlignment="0" applyProtection="0"/>
  </cellStyleXfs>
  <cellXfs count="89">
    <xf numFmtId="0" fontId="0" fillId="0" borderId="0" xfId="0"/>
    <xf numFmtId="0" fontId="0" fillId="2" borderId="0" xfId="0" applyFill="1" applyAlignment="1">
      <alignment vertical="center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horizontal="right" vertical="center"/>
    </xf>
    <xf numFmtId="0" fontId="0" fillId="2" borderId="0" xfId="0" applyFill="1" applyAlignment="1">
      <alignment horizontal="center" vertical="center"/>
    </xf>
    <xf numFmtId="165" fontId="0" fillId="2" borderId="0" xfId="0" applyNumberFormat="1" applyFill="1" applyAlignment="1">
      <alignment horizontal="left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0" fillId="2" borderId="0" xfId="0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166" fontId="0" fillId="2" borderId="0" xfId="0" applyNumberForma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7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14" xfId="0" applyFill="1" applyBorder="1" applyAlignment="1">
      <alignment vertical="center"/>
    </xf>
    <xf numFmtId="0" fontId="0" fillId="2" borderId="15" xfId="0" applyFill="1" applyBorder="1" applyAlignment="1">
      <alignment vertical="center"/>
    </xf>
    <xf numFmtId="0" fontId="0" fillId="2" borderId="24" xfId="0" applyFill="1" applyBorder="1" applyAlignment="1">
      <alignment vertical="center"/>
    </xf>
    <xf numFmtId="0" fontId="0" fillId="2" borderId="25" xfId="0" applyFill="1" applyBorder="1" applyAlignment="1">
      <alignment vertical="center"/>
    </xf>
    <xf numFmtId="0" fontId="25" fillId="2" borderId="0" xfId="0" applyFont="1" applyFill="1" applyAlignment="1">
      <alignment vertical="center"/>
    </xf>
    <xf numFmtId="0" fontId="25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vertical="center"/>
    </xf>
    <xf numFmtId="0" fontId="25" fillId="0" borderId="0" xfId="0" applyFont="1" applyFill="1" applyBorder="1" applyAlignment="1">
      <alignment horizontal="center" vertical="center"/>
    </xf>
    <xf numFmtId="0" fontId="25" fillId="2" borderId="16" xfId="0" applyFont="1" applyFill="1" applyBorder="1" applyAlignment="1">
      <alignment horizontal="left" vertical="center"/>
    </xf>
    <xf numFmtId="0" fontId="26" fillId="2" borderId="17" xfId="0" applyFont="1" applyFill="1" applyBorder="1" applyAlignment="1">
      <alignment horizontal="left" vertical="center"/>
    </xf>
    <xf numFmtId="0" fontId="26" fillId="2" borderId="17" xfId="0" applyFont="1" applyFill="1" applyBorder="1" applyAlignment="1">
      <alignment vertical="center"/>
    </xf>
    <xf numFmtId="0" fontId="26" fillId="2" borderId="16" xfId="0" applyFont="1" applyFill="1" applyBorder="1" applyAlignment="1">
      <alignment horizontal="center" vertical="center"/>
    </xf>
    <xf numFmtId="0" fontId="26" fillId="2" borderId="17" xfId="0" applyFont="1" applyFill="1" applyBorder="1" applyAlignment="1">
      <alignment horizontal="center" vertical="center"/>
    </xf>
    <xf numFmtId="0" fontId="25" fillId="2" borderId="17" xfId="0" applyFont="1" applyFill="1" applyBorder="1" applyAlignment="1">
      <alignment horizontal="right" vertical="center"/>
    </xf>
    <xf numFmtId="0" fontId="26" fillId="2" borderId="16" xfId="0" applyFont="1" applyFill="1" applyBorder="1" applyAlignment="1">
      <alignment horizontal="left" vertical="center"/>
    </xf>
    <xf numFmtId="0" fontId="26" fillId="2" borderId="18" xfId="0" applyFont="1" applyFill="1" applyBorder="1" applyAlignment="1">
      <alignment vertical="center"/>
    </xf>
    <xf numFmtId="0" fontId="25" fillId="2" borderId="19" xfId="0" applyFont="1" applyFill="1" applyBorder="1" applyAlignment="1">
      <alignment horizontal="left" vertical="center"/>
    </xf>
    <xf numFmtId="0" fontId="26" fillId="2" borderId="0" xfId="0" applyFont="1" applyFill="1" applyBorder="1" applyAlignment="1">
      <alignment horizontal="left" vertical="center"/>
    </xf>
    <xf numFmtId="0" fontId="26" fillId="2" borderId="0" xfId="0" applyFont="1" applyFill="1" applyBorder="1" applyAlignment="1">
      <alignment vertical="center"/>
    </xf>
    <xf numFmtId="0" fontId="25" fillId="2" borderId="19" xfId="0" applyFont="1" applyFill="1" applyBorder="1" applyAlignment="1">
      <alignment vertical="center"/>
    </xf>
    <xf numFmtId="0" fontId="26" fillId="2" borderId="19" xfId="0" applyFont="1" applyFill="1" applyBorder="1" applyAlignment="1">
      <alignment horizontal="left" vertical="center"/>
    </xf>
    <xf numFmtId="0" fontId="27" fillId="2" borderId="0" xfId="0" applyFont="1" applyFill="1" applyBorder="1" applyAlignment="1">
      <alignment horizontal="right" vertical="center"/>
    </xf>
    <xf numFmtId="0" fontId="26" fillId="2" borderId="20" xfId="0" applyFont="1" applyFill="1" applyBorder="1" applyAlignment="1">
      <alignment vertical="center"/>
    </xf>
    <xf numFmtId="14" fontId="26" fillId="3" borderId="0" xfId="0" applyNumberFormat="1" applyFont="1" applyFill="1" applyBorder="1" applyAlignment="1">
      <alignment horizontal="center" vertical="center"/>
    </xf>
    <xf numFmtId="0" fontId="26" fillId="2" borderId="0" xfId="0" applyFont="1" applyFill="1" applyBorder="1" applyAlignment="1">
      <alignment horizontal="center" vertical="center"/>
    </xf>
    <xf numFmtId="14" fontId="26" fillId="0" borderId="0" xfId="0" applyNumberFormat="1" applyFont="1" applyFill="1" applyBorder="1" applyAlignment="1">
      <alignment horizontal="center" vertical="center"/>
    </xf>
    <xf numFmtId="164" fontId="26" fillId="2" borderId="0" xfId="0" applyNumberFormat="1" applyFont="1" applyFill="1" applyBorder="1" applyAlignment="1">
      <alignment horizontal="left" vertical="center"/>
    </xf>
    <xf numFmtId="0" fontId="26" fillId="2" borderId="19" xfId="0" applyFont="1" applyFill="1" applyBorder="1" applyAlignment="1">
      <alignment horizontal="center" vertical="center"/>
    </xf>
    <xf numFmtId="0" fontId="25" fillId="2" borderId="21" xfId="0" applyFont="1" applyFill="1" applyBorder="1" applyAlignment="1">
      <alignment vertical="center"/>
    </xf>
    <xf numFmtId="0" fontId="26" fillId="2" borderId="22" xfId="0" applyFont="1" applyFill="1" applyBorder="1" applyAlignment="1">
      <alignment vertical="center"/>
    </xf>
    <xf numFmtId="0" fontId="25" fillId="2" borderId="22" xfId="0" applyFont="1" applyFill="1" applyBorder="1" applyAlignment="1">
      <alignment vertical="center"/>
    </xf>
    <xf numFmtId="0" fontId="25" fillId="2" borderId="21" xfId="0" applyFont="1" applyFill="1" applyBorder="1" applyAlignment="1">
      <alignment horizontal="center" vertical="center"/>
    </xf>
    <xf numFmtId="0" fontId="26" fillId="2" borderId="22" xfId="0" applyFont="1" applyFill="1" applyBorder="1" applyAlignment="1">
      <alignment horizontal="center" vertical="center"/>
    </xf>
    <xf numFmtId="0" fontId="26" fillId="2" borderId="21" xfId="0" applyFont="1" applyFill="1" applyBorder="1" applyAlignment="1">
      <alignment horizontal="center" vertical="center"/>
    </xf>
    <xf numFmtId="0" fontId="26" fillId="2" borderId="23" xfId="0" applyFont="1" applyFill="1" applyBorder="1" applyAlignment="1">
      <alignment vertical="center"/>
    </xf>
    <xf numFmtId="0" fontId="25" fillId="0" borderId="0" xfId="0" applyFont="1" applyFill="1" applyBorder="1" applyAlignment="1">
      <alignment horizontal="left" vertical="center"/>
    </xf>
    <xf numFmtId="0" fontId="26" fillId="2" borderId="0" xfId="0" applyFont="1" applyFill="1" applyAlignment="1">
      <alignment horizontal="right" vertical="center"/>
    </xf>
    <xf numFmtId="14" fontId="26" fillId="2" borderId="0" xfId="0" applyNumberFormat="1" applyFont="1" applyFill="1" applyAlignment="1">
      <alignment horizontal="left" vertical="center"/>
    </xf>
    <xf numFmtId="0" fontId="26" fillId="2" borderId="0" xfId="0" applyFont="1" applyFill="1" applyBorder="1" applyAlignment="1">
      <alignment horizontal="left" vertical="center"/>
    </xf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Border="1" applyAlignment="1">
      <alignment horizontal="right" vertical="center"/>
    </xf>
    <xf numFmtId="0" fontId="24" fillId="0" borderId="26" xfId="0" applyFont="1" applyBorder="1" applyAlignment="1">
      <alignment horizontal="center" vertical="center"/>
    </xf>
    <xf numFmtId="0" fontId="24" fillId="0" borderId="27" xfId="0" applyFont="1" applyBorder="1" applyAlignment="1">
      <alignment horizontal="left"/>
    </xf>
    <xf numFmtId="0" fontId="24" fillId="0" borderId="28" xfId="0" applyFont="1" applyBorder="1" applyAlignment="1">
      <alignment horizontal="center" vertical="center"/>
    </xf>
    <xf numFmtId="0" fontId="24" fillId="0" borderId="29" xfId="0" applyFont="1" applyBorder="1" applyAlignment="1">
      <alignment horizontal="left"/>
    </xf>
    <xf numFmtId="4" fontId="24" fillId="0" borderId="29" xfId="0" applyNumberFormat="1" applyFont="1" applyBorder="1" applyAlignment="1">
      <alignment horizontal="center" vertical="center"/>
    </xf>
    <xf numFmtId="0" fontId="24" fillId="0" borderId="30" xfId="0" applyFont="1" applyBorder="1" applyAlignment="1">
      <alignment horizontal="left"/>
    </xf>
    <xf numFmtId="0" fontId="0" fillId="2" borderId="31" xfId="0" applyFill="1" applyBorder="1" applyAlignment="1">
      <alignment vertical="center"/>
    </xf>
    <xf numFmtId="0" fontId="24" fillId="0" borderId="32" xfId="0" applyFont="1" applyBorder="1" applyAlignment="1">
      <alignment horizontal="left"/>
    </xf>
    <xf numFmtId="0" fontId="0" fillId="2" borderId="33" xfId="0" applyFill="1" applyBorder="1" applyAlignment="1">
      <alignment vertical="center"/>
    </xf>
    <xf numFmtId="0" fontId="0" fillId="2" borderId="30" xfId="0" applyFill="1" applyBorder="1" applyAlignment="1">
      <alignment vertical="center"/>
    </xf>
    <xf numFmtId="0" fontId="0" fillId="2" borderId="32" xfId="0" applyFill="1" applyBorder="1" applyAlignment="1">
      <alignment vertical="center"/>
    </xf>
    <xf numFmtId="0" fontId="4" fillId="4" borderId="35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4" fontId="24" fillId="0" borderId="36" xfId="0" applyNumberFormat="1" applyFont="1" applyBorder="1" applyAlignment="1">
      <alignment horizontal="center" vertical="center"/>
    </xf>
    <xf numFmtId="4" fontId="24" fillId="0" borderId="34" xfId="0" applyNumberFormat="1" applyFont="1" applyBorder="1" applyAlignment="1">
      <alignment horizontal="center" vertical="center"/>
    </xf>
    <xf numFmtId="0" fontId="26" fillId="2" borderId="0" xfId="0" applyFont="1" applyFill="1" applyAlignment="1">
      <alignment horizontal="left" vertical="center"/>
    </xf>
    <xf numFmtId="0" fontId="4" fillId="4" borderId="16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24" fillId="0" borderId="32" xfId="0" applyFont="1" applyBorder="1" applyAlignment="1">
      <alignment horizontal="left" vertical="top" wrapText="1"/>
    </xf>
    <xf numFmtId="0" fontId="24" fillId="0" borderId="14" xfId="0" applyFont="1" applyBorder="1" applyAlignment="1">
      <alignment horizontal="left" vertical="top" wrapText="1"/>
    </xf>
    <xf numFmtId="0" fontId="24" fillId="0" borderId="33" xfId="0" applyFont="1" applyBorder="1" applyAlignment="1">
      <alignment horizontal="left" vertical="top" wrapText="1"/>
    </xf>
    <xf numFmtId="0" fontId="26" fillId="2" borderId="0" xfId="0" applyFont="1" applyFill="1" applyBorder="1" applyAlignment="1">
      <alignment horizontal="left" vertical="center"/>
    </xf>
    <xf numFmtId="167" fontId="0" fillId="0" borderId="29" xfId="0" applyNumberFormat="1" applyFill="1" applyBorder="1" applyAlignment="1">
      <alignment horizontal="center" vertical="center"/>
    </xf>
  </cellXfs>
  <cellStyles count="42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 2" xfId="41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657225</xdr:colOff>
      <xdr:row>3</xdr:row>
      <xdr:rowOff>57150</xdr:rowOff>
    </xdr:from>
    <xdr:to>
      <xdr:col>13</xdr:col>
      <xdr:colOff>885825</xdr:colOff>
      <xdr:row>15</xdr:row>
      <xdr:rowOff>0</xdr:rowOff>
    </xdr:to>
    <xdr:sp macro="" textlink="">
      <xdr:nvSpPr>
        <xdr:cNvPr id="2" name="Rectangle 1"/>
        <xdr:cNvSpPr/>
      </xdr:nvSpPr>
      <xdr:spPr>
        <a:xfrm>
          <a:off x="8020050" y="542925"/>
          <a:ext cx="2505075" cy="1743075"/>
        </a:xfrm>
        <a:prstGeom prst="rect">
          <a:avLst/>
        </a:prstGeom>
        <a:noFill/>
        <a:ln w="15875">
          <a:solidFill>
            <a:schemeClr val="accent1">
              <a:shade val="5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47625</xdr:colOff>
      <xdr:row>2</xdr:row>
      <xdr:rowOff>152400</xdr:rowOff>
    </xdr:to>
    <xdr:pic>
      <xdr:nvPicPr>
        <xdr:cNvPr id="3" name="Picture 9" descr="iiir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7463" t="2460" b="50819"/>
        <a:stretch>
          <a:fillRect/>
        </a:stretch>
      </xdr:blipFill>
      <xdr:spPr bwMode="auto">
        <a:xfrm>
          <a:off x="0" y="0"/>
          <a:ext cx="1476375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2</xdr:col>
      <xdr:colOff>133350</xdr:colOff>
      <xdr:row>0</xdr:row>
      <xdr:rowOff>66675</xdr:rowOff>
    </xdr:from>
    <xdr:ext cx="7343775" cy="428625"/>
    <xdr:sp macro="" textlink="">
      <xdr:nvSpPr>
        <xdr:cNvPr id="4" name="TextBox 3"/>
        <xdr:cNvSpPr txBox="1"/>
      </xdr:nvSpPr>
      <xdr:spPr>
        <a:xfrm>
          <a:off x="1562100" y="66675"/>
          <a:ext cx="7343775" cy="4286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r>
            <a:rPr lang="en-US" sz="2400" b="1">
              <a:latin typeface="Arial" pitchFamily="34" charset="0"/>
              <a:cs typeface="Arial" pitchFamily="34" charset="0"/>
            </a:rPr>
            <a:t>M&amp;R Manufacturing Sdn Bhd</a:t>
          </a:r>
        </a:p>
      </xdr:txBody>
    </xdr:sp>
    <xdr:clientData/>
  </xdr:oneCellAnchor>
  <xdr:twoCellAnchor>
    <xdr:from>
      <xdr:col>12</xdr:col>
      <xdr:colOff>371475</xdr:colOff>
      <xdr:row>12</xdr:row>
      <xdr:rowOff>85725</xdr:rowOff>
    </xdr:from>
    <xdr:to>
      <xdr:col>13</xdr:col>
      <xdr:colOff>523875</xdr:colOff>
      <xdr:row>14</xdr:row>
      <xdr:rowOff>85725</xdr:rowOff>
    </xdr:to>
    <xdr:sp macro="" textlink="">
      <xdr:nvSpPr>
        <xdr:cNvPr id="5" name="Rectangle 4"/>
        <xdr:cNvSpPr/>
      </xdr:nvSpPr>
      <xdr:spPr>
        <a:xfrm>
          <a:off x="9163050" y="1866900"/>
          <a:ext cx="1000125" cy="3238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142875</xdr:colOff>
      <xdr:row>39</xdr:row>
      <xdr:rowOff>76200</xdr:rowOff>
    </xdr:from>
    <xdr:to>
      <xdr:col>2</xdr:col>
      <xdr:colOff>38100</xdr:colOff>
      <xdr:row>41</xdr:row>
      <xdr:rowOff>35960</xdr:rowOff>
    </xdr:to>
    <xdr:grpSp>
      <xdr:nvGrpSpPr>
        <xdr:cNvPr id="6" name="Group 5"/>
        <xdr:cNvGrpSpPr/>
      </xdr:nvGrpSpPr>
      <xdr:grpSpPr>
        <a:xfrm>
          <a:off x="142875" y="6896100"/>
          <a:ext cx="1828800" cy="283610"/>
          <a:chOff x="533400" y="6734175"/>
          <a:chExt cx="1323975" cy="283610"/>
        </a:xfrm>
      </xdr:grpSpPr>
      <xdr:sp macro="" textlink="">
        <xdr:nvSpPr>
          <xdr:cNvPr id="7" name="TextBox 6"/>
          <xdr:cNvSpPr txBox="1"/>
        </xdr:nvSpPr>
        <xdr:spPr>
          <a:xfrm>
            <a:off x="533400" y="6753225"/>
            <a:ext cx="1295400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rtlCol="0" anchor="ctr" anchorCtr="1">
            <a:noAutofit/>
          </a:bodyPr>
          <a:lstStyle/>
          <a:p>
            <a:r>
              <a:rPr lang="en-US" sz="1100"/>
              <a:t>Marketing</a:t>
            </a:r>
          </a:p>
        </xdr:txBody>
      </xdr:sp>
      <xdr:cxnSp macro="">
        <xdr:nvCxnSpPr>
          <xdr:cNvPr id="8" name="Straight Connector 7"/>
          <xdr:cNvCxnSpPr/>
        </xdr:nvCxnSpPr>
        <xdr:spPr>
          <a:xfrm>
            <a:off x="542925" y="6734175"/>
            <a:ext cx="1314450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76200</xdr:colOff>
      <xdr:row>39</xdr:row>
      <xdr:rowOff>76200</xdr:rowOff>
    </xdr:from>
    <xdr:to>
      <xdr:col>5</xdr:col>
      <xdr:colOff>685800</xdr:colOff>
      <xdr:row>41</xdr:row>
      <xdr:rowOff>35960</xdr:rowOff>
    </xdr:to>
    <xdr:grpSp>
      <xdr:nvGrpSpPr>
        <xdr:cNvPr id="9" name="Group 8"/>
        <xdr:cNvGrpSpPr/>
      </xdr:nvGrpSpPr>
      <xdr:grpSpPr>
        <a:xfrm>
          <a:off x="2724150" y="6896100"/>
          <a:ext cx="2495550" cy="283610"/>
          <a:chOff x="533400" y="6734175"/>
          <a:chExt cx="1323975" cy="283610"/>
        </a:xfrm>
      </xdr:grpSpPr>
      <xdr:sp macro="" textlink="">
        <xdr:nvSpPr>
          <xdr:cNvPr id="10" name="TextBox 9"/>
          <xdr:cNvSpPr txBox="1"/>
        </xdr:nvSpPr>
        <xdr:spPr>
          <a:xfrm>
            <a:off x="533400" y="6753225"/>
            <a:ext cx="1295400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rtlCol="0" anchor="ctr" anchorCtr="1">
            <a:noAutofit/>
          </a:bodyPr>
          <a:lstStyle/>
          <a:p>
            <a:r>
              <a:rPr lang="en-US" sz="1100"/>
              <a:t>Engineering</a:t>
            </a:r>
          </a:p>
        </xdr:txBody>
      </xdr:sp>
      <xdr:cxnSp macro="">
        <xdr:nvCxnSpPr>
          <xdr:cNvPr id="11" name="Straight Connector 10"/>
          <xdr:cNvCxnSpPr/>
        </xdr:nvCxnSpPr>
        <xdr:spPr>
          <a:xfrm>
            <a:off x="542925" y="6734175"/>
            <a:ext cx="1314450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171450</xdr:colOff>
      <xdr:row>39</xdr:row>
      <xdr:rowOff>76200</xdr:rowOff>
    </xdr:from>
    <xdr:to>
      <xdr:col>10</xdr:col>
      <xdr:colOff>66675</xdr:colOff>
      <xdr:row>41</xdr:row>
      <xdr:rowOff>35960</xdr:rowOff>
    </xdr:to>
    <xdr:grpSp>
      <xdr:nvGrpSpPr>
        <xdr:cNvPr id="12" name="Group 11"/>
        <xdr:cNvGrpSpPr/>
      </xdr:nvGrpSpPr>
      <xdr:grpSpPr>
        <a:xfrm>
          <a:off x="6229350" y="6896100"/>
          <a:ext cx="2038350" cy="283610"/>
          <a:chOff x="533400" y="6734175"/>
          <a:chExt cx="1323975" cy="283610"/>
        </a:xfrm>
      </xdr:grpSpPr>
      <xdr:sp macro="" textlink="">
        <xdr:nvSpPr>
          <xdr:cNvPr id="13" name="TextBox 12"/>
          <xdr:cNvSpPr txBox="1"/>
        </xdr:nvSpPr>
        <xdr:spPr>
          <a:xfrm>
            <a:off x="533400" y="6753225"/>
            <a:ext cx="1295400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rtlCol="0" anchor="ctr" anchorCtr="1">
            <a:noAutofit/>
          </a:bodyPr>
          <a:lstStyle/>
          <a:p>
            <a:r>
              <a:rPr lang="en-US" sz="1100"/>
              <a:t>Production</a:t>
            </a:r>
          </a:p>
        </xdr:txBody>
      </xdr:sp>
      <xdr:cxnSp macro="">
        <xdr:nvCxnSpPr>
          <xdr:cNvPr id="14" name="Straight Connector 13"/>
          <xdr:cNvCxnSpPr/>
        </xdr:nvCxnSpPr>
        <xdr:spPr>
          <a:xfrm>
            <a:off x="542925" y="6734175"/>
            <a:ext cx="1314450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57150</xdr:colOff>
      <xdr:row>39</xdr:row>
      <xdr:rowOff>76200</xdr:rowOff>
    </xdr:from>
    <xdr:to>
      <xdr:col>13</xdr:col>
      <xdr:colOff>704850</xdr:colOff>
      <xdr:row>41</xdr:row>
      <xdr:rowOff>35960</xdr:rowOff>
    </xdr:to>
    <xdr:grpSp>
      <xdr:nvGrpSpPr>
        <xdr:cNvPr id="15" name="Group 14"/>
        <xdr:cNvGrpSpPr/>
      </xdr:nvGrpSpPr>
      <xdr:grpSpPr>
        <a:xfrm>
          <a:off x="9686925" y="6896100"/>
          <a:ext cx="1495425" cy="283610"/>
          <a:chOff x="533400" y="6734175"/>
          <a:chExt cx="1323975" cy="283610"/>
        </a:xfrm>
      </xdr:grpSpPr>
      <xdr:sp macro="" textlink="">
        <xdr:nvSpPr>
          <xdr:cNvPr id="16" name="TextBox 15"/>
          <xdr:cNvSpPr txBox="1"/>
        </xdr:nvSpPr>
        <xdr:spPr>
          <a:xfrm>
            <a:off x="533400" y="6753225"/>
            <a:ext cx="1295400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rtlCol="0" anchor="ctr" anchorCtr="1">
            <a:noAutofit/>
          </a:bodyPr>
          <a:lstStyle/>
          <a:p>
            <a:r>
              <a:rPr lang="en-US" sz="1100"/>
              <a:t>Quality</a:t>
            </a:r>
          </a:p>
        </xdr:txBody>
      </xdr:sp>
      <xdr:cxnSp macro="">
        <xdr:nvCxnSpPr>
          <xdr:cNvPr id="17" name="Straight Connector 16"/>
          <xdr:cNvCxnSpPr/>
        </xdr:nvCxnSpPr>
        <xdr:spPr>
          <a:xfrm>
            <a:off x="542925" y="6734175"/>
            <a:ext cx="1314450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R52"/>
  <sheetViews>
    <sheetView tabSelected="1" zoomScaleNormal="100" workbookViewId="0">
      <selection activeCell="B24" sqref="B24"/>
    </sheetView>
  </sheetViews>
  <sheetFormatPr defaultRowHeight="12.75"/>
  <cols>
    <col min="1" max="1" width="15.140625" style="1" bestFit="1" customWidth="1"/>
    <col min="2" max="2" width="13.85546875" style="1" customWidth="1"/>
    <col min="3" max="3" width="10.7109375" style="1" customWidth="1"/>
    <col min="4" max="4" width="14" style="4" bestFit="1" customWidth="1"/>
    <col min="5" max="5" width="14.28515625" style="4" customWidth="1"/>
    <col min="6" max="6" width="12.42578125" style="4" bestFit="1" customWidth="1"/>
    <col min="7" max="7" width="10.42578125" style="4" customWidth="1"/>
    <col min="8" max="12" width="10.7109375" style="1" customWidth="1"/>
    <col min="13" max="13" width="12.7109375" style="1" customWidth="1"/>
    <col min="14" max="14" width="16.7109375" style="1" customWidth="1"/>
    <col min="15" max="15" width="22.28515625" style="1" customWidth="1"/>
    <col min="16" max="16" width="9.7109375" style="1" bestFit="1" customWidth="1"/>
    <col min="17" max="17" width="9.140625" style="1"/>
    <col min="18" max="18" width="9.7109375" style="1" bestFit="1" customWidth="1"/>
    <col min="19" max="16384" width="9.140625" style="1"/>
  </cols>
  <sheetData>
    <row r="2" spans="1:17" ht="12.75" customHeight="1">
      <c r="C2" s="2"/>
      <c r="D2" s="2"/>
      <c r="E2" s="2"/>
      <c r="F2" s="2"/>
      <c r="G2" s="2"/>
      <c r="H2" s="2"/>
      <c r="I2" s="2"/>
      <c r="J2" s="2"/>
      <c r="K2" s="2"/>
      <c r="L2" s="2"/>
      <c r="M2" s="54" t="s">
        <v>23</v>
      </c>
      <c r="N2" s="23" t="s">
        <v>27</v>
      </c>
      <c r="O2" s="2"/>
    </row>
    <row r="3" spans="1:17" ht="12.75" customHeight="1">
      <c r="C3" s="2"/>
      <c r="D3" s="2"/>
      <c r="E3" s="2"/>
      <c r="F3" s="2"/>
      <c r="G3" s="2"/>
      <c r="H3" s="2"/>
      <c r="I3" s="2"/>
      <c r="J3" s="2"/>
      <c r="K3" s="2"/>
      <c r="M3" s="54" t="s">
        <v>1</v>
      </c>
      <c r="N3" s="55">
        <v>41576</v>
      </c>
    </row>
    <row r="4" spans="1:17" ht="12.75" customHeight="1">
      <c r="C4" s="2"/>
      <c r="D4" s="2"/>
      <c r="E4" s="2"/>
      <c r="F4" s="2"/>
      <c r="G4" s="2"/>
      <c r="H4" s="2"/>
      <c r="I4" s="2"/>
      <c r="J4" s="2"/>
      <c r="K4" s="2"/>
    </row>
    <row r="5" spans="1:17" ht="12.75" customHeight="1">
      <c r="A5" s="22" t="s">
        <v>19</v>
      </c>
      <c r="B5" s="74" t="s">
        <v>39</v>
      </c>
      <c r="C5" s="74"/>
      <c r="D5" s="22" t="s">
        <v>0</v>
      </c>
      <c r="E5" s="24" t="s">
        <v>40</v>
      </c>
      <c r="I5" s="21"/>
      <c r="J5" s="21"/>
      <c r="K5" s="2"/>
    </row>
    <row r="6" spans="1:17" ht="15">
      <c r="A6" s="22" t="s">
        <v>20</v>
      </c>
      <c r="B6" s="74" t="s">
        <v>41</v>
      </c>
      <c r="C6" s="74"/>
      <c r="D6" s="22" t="s">
        <v>18</v>
      </c>
      <c r="E6" s="24" t="s">
        <v>42</v>
      </c>
      <c r="I6" s="24"/>
      <c r="J6" s="24"/>
    </row>
    <row r="7" spans="1:17" ht="15">
      <c r="A7" s="22" t="s">
        <v>22</v>
      </c>
      <c r="B7" s="74" t="s">
        <v>44</v>
      </c>
      <c r="C7" s="74"/>
      <c r="D7" s="53" t="s">
        <v>21</v>
      </c>
      <c r="E7" s="24" t="s">
        <v>43</v>
      </c>
      <c r="I7" s="24"/>
      <c r="J7" s="24"/>
    </row>
    <row r="8" spans="1:17" ht="15">
      <c r="D8" s="21" t="s">
        <v>2</v>
      </c>
      <c r="E8" s="57" t="s">
        <v>45</v>
      </c>
      <c r="I8" s="24"/>
      <c r="J8" s="24"/>
    </row>
    <row r="9" spans="1:17" ht="15">
      <c r="D9" s="21"/>
      <c r="E9" s="23"/>
      <c r="I9" s="24"/>
      <c r="J9" s="24"/>
    </row>
    <row r="10" spans="1:17" ht="15">
      <c r="A10" s="26"/>
      <c r="B10" s="27"/>
      <c r="C10" s="28"/>
      <c r="D10" s="29"/>
      <c r="E10" s="30"/>
      <c r="F10" s="31"/>
      <c r="G10" s="32"/>
      <c r="H10" s="27"/>
      <c r="I10" s="28"/>
      <c r="J10" s="33"/>
    </row>
    <row r="11" spans="1:17" ht="15">
      <c r="A11" s="34" t="s">
        <v>3</v>
      </c>
      <c r="B11" s="35" t="s">
        <v>46</v>
      </c>
      <c r="C11" s="36"/>
      <c r="D11" s="37" t="s">
        <v>5</v>
      </c>
      <c r="E11" s="87"/>
      <c r="F11" s="87"/>
      <c r="G11" s="38"/>
      <c r="H11" s="39" t="s">
        <v>24</v>
      </c>
      <c r="I11" s="36"/>
      <c r="J11" s="40"/>
    </row>
    <row r="12" spans="1:17" ht="15">
      <c r="A12" s="34" t="s">
        <v>6</v>
      </c>
      <c r="B12" s="41">
        <v>41565</v>
      </c>
      <c r="C12" s="36"/>
      <c r="D12" s="37" t="s">
        <v>28</v>
      </c>
      <c r="E12" s="58">
        <v>37</v>
      </c>
      <c r="F12" s="56" t="s">
        <v>29</v>
      </c>
      <c r="G12" s="34" t="s">
        <v>8</v>
      </c>
      <c r="H12" s="36"/>
      <c r="I12" s="36"/>
      <c r="J12" s="40"/>
    </row>
    <row r="13" spans="1:17" ht="15">
      <c r="A13" s="34" t="s">
        <v>4</v>
      </c>
      <c r="B13" s="36" t="s">
        <v>47</v>
      </c>
      <c r="C13" s="36"/>
      <c r="D13" s="34" t="s">
        <v>35</v>
      </c>
      <c r="E13" s="35"/>
      <c r="F13" s="42"/>
      <c r="G13" s="34" t="s">
        <v>25</v>
      </c>
      <c r="H13" s="35"/>
      <c r="I13" s="36" t="s">
        <v>48</v>
      </c>
      <c r="J13" s="40"/>
    </row>
    <row r="14" spans="1:17" ht="15">
      <c r="A14" s="34" t="s">
        <v>7</v>
      </c>
      <c r="B14" s="35"/>
      <c r="C14" s="36"/>
      <c r="D14" s="34"/>
      <c r="E14" s="43"/>
      <c r="F14" s="42"/>
      <c r="G14" s="34" t="s">
        <v>26</v>
      </c>
      <c r="H14" s="36"/>
      <c r="I14" s="36"/>
      <c r="J14" s="40"/>
    </row>
    <row r="15" spans="1:17" ht="15">
      <c r="A15" s="37"/>
      <c r="B15" s="44"/>
      <c r="C15" s="36"/>
      <c r="D15" s="45"/>
      <c r="E15" s="42"/>
      <c r="F15" s="42"/>
      <c r="G15" s="34" t="s">
        <v>36</v>
      </c>
      <c r="H15" s="36"/>
      <c r="I15" s="36"/>
      <c r="J15" s="40"/>
    </row>
    <row r="16" spans="1:17" ht="15">
      <c r="A16" s="46"/>
      <c r="B16" s="47"/>
      <c r="C16" s="48"/>
      <c r="D16" s="49"/>
      <c r="E16" s="50"/>
      <c r="F16" s="50"/>
      <c r="G16" s="51"/>
      <c r="H16" s="47"/>
      <c r="I16" s="47"/>
      <c r="J16" s="52"/>
      <c r="P16" s="1" t="s">
        <v>55</v>
      </c>
      <c r="Q16" s="1">
        <v>37</v>
      </c>
    </row>
    <row r="17" spans="1:18">
      <c r="I17" s="3"/>
      <c r="J17" s="5"/>
      <c r="K17" s="5"/>
    </row>
    <row r="18" spans="1:18" ht="25.5">
      <c r="A18" s="6" t="s">
        <v>9</v>
      </c>
      <c r="B18" s="81" t="s">
        <v>10</v>
      </c>
      <c r="C18" s="82"/>
      <c r="D18" s="83"/>
      <c r="E18" s="7" t="s">
        <v>11</v>
      </c>
      <c r="F18" s="70" t="s">
        <v>12</v>
      </c>
      <c r="G18" s="71" t="s">
        <v>13</v>
      </c>
      <c r="H18" s="75" t="s">
        <v>14</v>
      </c>
      <c r="I18" s="76"/>
      <c r="J18" s="77"/>
      <c r="K18" s="75" t="s">
        <v>15</v>
      </c>
      <c r="L18" s="76"/>
      <c r="M18" s="76"/>
      <c r="N18" s="77"/>
      <c r="P18" s="70" t="s">
        <v>56</v>
      </c>
      <c r="Q18" s="71" t="s">
        <v>57</v>
      </c>
      <c r="R18" s="71" t="s">
        <v>58</v>
      </c>
    </row>
    <row r="19" spans="1:18">
      <c r="A19" s="59">
        <v>10</v>
      </c>
      <c r="B19" s="64" t="s">
        <v>49</v>
      </c>
      <c r="C19" s="18"/>
      <c r="D19" s="65"/>
      <c r="E19" s="60" t="s">
        <v>30</v>
      </c>
      <c r="F19" s="63">
        <v>1</v>
      </c>
      <c r="G19" s="63">
        <v>2</v>
      </c>
      <c r="H19" s="68"/>
      <c r="I19" s="18"/>
      <c r="J19" s="65"/>
      <c r="K19" s="68"/>
      <c r="L19" s="18"/>
      <c r="M19" s="18"/>
      <c r="N19" s="19"/>
      <c r="P19" s="88">
        <v>41576</v>
      </c>
      <c r="Q19" s="63">
        <f>(G19*$Q$16+F19)/20</f>
        <v>3.75</v>
      </c>
      <c r="R19" s="88">
        <f>P19+Q19</f>
        <v>41579.75</v>
      </c>
    </row>
    <row r="20" spans="1:18">
      <c r="A20" s="61">
        <v>20</v>
      </c>
      <c r="B20" s="84" t="s">
        <v>50</v>
      </c>
      <c r="C20" s="85"/>
      <c r="D20" s="86"/>
      <c r="E20" s="62" t="s">
        <v>51</v>
      </c>
      <c r="F20" s="63">
        <v>1</v>
      </c>
      <c r="G20" s="63">
        <v>4</v>
      </c>
      <c r="H20" s="69"/>
      <c r="I20" s="17"/>
      <c r="J20" s="67"/>
      <c r="K20" s="69"/>
      <c r="L20" s="17"/>
      <c r="M20" s="17"/>
      <c r="N20" s="20"/>
      <c r="P20" s="88">
        <f>R19</f>
        <v>41579.75</v>
      </c>
      <c r="Q20" s="63">
        <f t="shared" ref="Q20:Q23" si="0">(G20*$Q$16+F20)/20</f>
        <v>7.45</v>
      </c>
      <c r="R20" s="88">
        <f t="shared" ref="R20:R23" si="1">P20+Q20</f>
        <v>41587.199999999997</v>
      </c>
    </row>
    <row r="21" spans="1:18">
      <c r="A21" s="61">
        <v>30</v>
      </c>
      <c r="B21" s="66" t="s">
        <v>52</v>
      </c>
      <c r="C21" s="17"/>
      <c r="D21" s="67"/>
      <c r="E21" s="62" t="s">
        <v>53</v>
      </c>
      <c r="F21" s="63">
        <v>0</v>
      </c>
      <c r="G21" s="63">
        <f>60/37</f>
        <v>1.6216216216216217</v>
      </c>
      <c r="H21" s="69"/>
      <c r="I21" s="17"/>
      <c r="J21" s="67"/>
      <c r="K21" s="69"/>
      <c r="L21" s="17"/>
      <c r="M21" s="17"/>
      <c r="N21" s="20"/>
      <c r="P21" s="88">
        <f t="shared" ref="P21:P23" si="2">R20</f>
        <v>41587.199999999997</v>
      </c>
      <c r="Q21" s="63">
        <f t="shared" si="0"/>
        <v>3</v>
      </c>
      <c r="R21" s="88">
        <f t="shared" si="1"/>
        <v>41590.199999999997</v>
      </c>
    </row>
    <row r="22" spans="1:18">
      <c r="A22" s="61">
        <v>40</v>
      </c>
      <c r="B22" s="66" t="s">
        <v>54</v>
      </c>
      <c r="C22" s="17"/>
      <c r="D22" s="67"/>
      <c r="E22" s="62" t="s">
        <v>31</v>
      </c>
      <c r="F22" s="63">
        <v>0</v>
      </c>
      <c r="G22" s="63">
        <f>40/37</f>
        <v>1.0810810810810811</v>
      </c>
      <c r="H22" s="69"/>
      <c r="I22" s="17"/>
      <c r="J22" s="67"/>
      <c r="K22" s="69"/>
      <c r="L22" s="17"/>
      <c r="M22" s="17"/>
      <c r="N22" s="20"/>
      <c r="P22" s="88">
        <f t="shared" si="2"/>
        <v>41590.199999999997</v>
      </c>
      <c r="Q22" s="63">
        <f t="shared" si="0"/>
        <v>2</v>
      </c>
      <c r="R22" s="88">
        <f t="shared" si="1"/>
        <v>41592.199999999997</v>
      </c>
    </row>
    <row r="23" spans="1:18">
      <c r="A23" s="61">
        <v>100</v>
      </c>
      <c r="B23" s="66" t="s">
        <v>32</v>
      </c>
      <c r="C23" s="17"/>
      <c r="D23" s="67"/>
      <c r="E23" s="62" t="s">
        <v>33</v>
      </c>
      <c r="F23" s="72">
        <v>0</v>
      </c>
      <c r="G23" s="72">
        <f>10/37</f>
        <v>0.27027027027027029</v>
      </c>
      <c r="H23" s="69"/>
      <c r="I23" s="17"/>
      <c r="J23" s="67"/>
      <c r="K23" s="69" t="s">
        <v>37</v>
      </c>
      <c r="L23" s="17"/>
      <c r="M23" s="17"/>
      <c r="N23" s="20"/>
      <c r="P23" s="88">
        <f t="shared" si="2"/>
        <v>41592.199999999997</v>
      </c>
      <c r="Q23" s="63">
        <f t="shared" si="0"/>
        <v>0.5</v>
      </c>
      <c r="R23" s="88">
        <f t="shared" si="1"/>
        <v>41592.699999999997</v>
      </c>
    </row>
    <row r="24" spans="1:18">
      <c r="A24" s="61">
        <v>110</v>
      </c>
      <c r="B24" s="66" t="s">
        <v>34</v>
      </c>
      <c r="C24" s="17"/>
      <c r="D24" s="67"/>
      <c r="E24" s="62" t="s">
        <v>38</v>
      </c>
      <c r="F24" s="73">
        <v>0</v>
      </c>
      <c r="G24" s="73">
        <f>20/37</f>
        <v>0.54054054054054057</v>
      </c>
      <c r="H24" s="69"/>
      <c r="I24" s="17"/>
      <c r="J24" s="67"/>
      <c r="K24" s="69"/>
      <c r="L24" s="17"/>
      <c r="M24" s="17"/>
      <c r="N24" s="20"/>
      <c r="P24" s="88">
        <f t="shared" ref="P24" si="3">R23</f>
        <v>41592.699999999997</v>
      </c>
      <c r="Q24" s="63">
        <f t="shared" ref="Q24" si="4">(G24*$Q$16+F24)/20</f>
        <v>1</v>
      </c>
      <c r="R24" s="88">
        <f t="shared" ref="R24" si="5">P24+Q24</f>
        <v>41593.699999999997</v>
      </c>
    </row>
    <row r="25" spans="1:18" ht="12.6" customHeight="1">
      <c r="A25" s="78"/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80"/>
    </row>
    <row r="26" spans="1:18" ht="15.75">
      <c r="L26" s="9"/>
    </row>
    <row r="27" spans="1:18">
      <c r="A27" s="10" t="s">
        <v>16</v>
      </c>
      <c r="J27" s="4"/>
      <c r="K27" s="4"/>
    </row>
    <row r="28" spans="1:18">
      <c r="F28" s="11"/>
      <c r="J28" s="12"/>
      <c r="K28" s="12"/>
    </row>
    <row r="29" spans="1:18">
      <c r="A29" s="8"/>
      <c r="B29" s="8"/>
      <c r="C29" s="8"/>
      <c r="D29" s="13"/>
      <c r="E29" s="13"/>
      <c r="F29" s="13"/>
      <c r="G29" s="13"/>
      <c r="H29" s="8"/>
      <c r="I29" s="8"/>
      <c r="J29" s="14"/>
      <c r="K29" s="14"/>
    </row>
    <row r="30" spans="1:18">
      <c r="A30" s="8"/>
      <c r="B30" s="8"/>
      <c r="C30" s="8"/>
      <c r="D30" s="13"/>
      <c r="E30" s="13"/>
      <c r="F30" s="13"/>
      <c r="G30" s="13"/>
      <c r="H30" s="8"/>
      <c r="I30" s="8"/>
      <c r="J30" s="8"/>
      <c r="K30" s="8"/>
    </row>
    <row r="31" spans="1:18">
      <c r="A31" s="10" t="s">
        <v>17</v>
      </c>
      <c r="B31" s="8"/>
      <c r="C31" s="8"/>
      <c r="D31" s="13"/>
      <c r="E31" s="13"/>
      <c r="F31" s="13"/>
      <c r="G31" s="13"/>
      <c r="H31" s="8"/>
      <c r="I31" s="8"/>
      <c r="J31" s="8"/>
      <c r="K31" s="8"/>
    </row>
    <row r="32" spans="1:18">
      <c r="P32" s="8"/>
      <c r="Q32" s="8"/>
      <c r="R32" s="8"/>
    </row>
    <row r="33" spans="1:18">
      <c r="A33" s="8"/>
      <c r="B33" s="8"/>
      <c r="C33" s="8"/>
      <c r="D33" s="13"/>
      <c r="E33" s="13"/>
      <c r="F33" s="13"/>
      <c r="G33" s="13"/>
      <c r="H33" s="8"/>
      <c r="I33" s="8"/>
      <c r="J33" s="8"/>
      <c r="K33" s="8"/>
    </row>
    <row r="34" spans="1:18">
      <c r="A34" s="8"/>
      <c r="B34" s="8"/>
      <c r="C34" s="8"/>
      <c r="D34" s="13"/>
      <c r="E34" s="13"/>
      <c r="F34" s="13"/>
      <c r="G34" s="13"/>
      <c r="H34" s="8"/>
      <c r="I34" s="8"/>
      <c r="J34" s="8"/>
      <c r="K34" s="8"/>
    </row>
    <row r="35" spans="1:18">
      <c r="A35" s="8"/>
      <c r="B35" s="8"/>
      <c r="C35" s="8"/>
      <c r="D35" s="13"/>
      <c r="E35" s="13"/>
      <c r="F35" s="13"/>
      <c r="G35" s="13"/>
      <c r="H35" s="8"/>
      <c r="I35" s="8"/>
      <c r="J35" s="8"/>
      <c r="K35" s="8"/>
    </row>
    <row r="36" spans="1:18">
      <c r="A36" s="8"/>
      <c r="B36" s="8"/>
      <c r="C36" s="8"/>
      <c r="D36" s="13"/>
      <c r="E36" s="13"/>
      <c r="F36" s="13"/>
      <c r="G36" s="13"/>
      <c r="H36" s="8"/>
      <c r="I36" s="8"/>
      <c r="J36" s="8"/>
      <c r="K36" s="8"/>
    </row>
    <row r="37" spans="1:18">
      <c r="A37" s="8"/>
      <c r="B37" s="8"/>
      <c r="C37" s="8"/>
      <c r="D37" s="8"/>
      <c r="E37" s="8"/>
      <c r="F37" s="8"/>
      <c r="G37" s="8"/>
      <c r="J37" s="13"/>
      <c r="K37" s="13"/>
      <c r="L37" s="8"/>
      <c r="M37" s="8"/>
      <c r="O37" s="8"/>
    </row>
    <row r="38" spans="1:18">
      <c r="A38" s="15"/>
      <c r="B38" s="8"/>
      <c r="C38" s="15"/>
      <c r="D38" s="13"/>
      <c r="E38" s="8"/>
      <c r="F38" s="8"/>
      <c r="G38" s="8"/>
      <c r="H38" s="8"/>
      <c r="I38" s="8"/>
      <c r="J38" s="13"/>
      <c r="K38" s="13"/>
      <c r="L38" s="13"/>
      <c r="M38" s="8"/>
      <c r="N38" s="15"/>
      <c r="O38" s="16"/>
    </row>
    <row r="39" spans="1:18" s="8" customFormat="1">
      <c r="D39" s="13"/>
      <c r="E39" s="13"/>
      <c r="F39" s="13"/>
      <c r="G39" s="13"/>
      <c r="P39" s="1"/>
      <c r="Q39" s="1"/>
      <c r="R39" s="1"/>
    </row>
    <row r="40" spans="1:18">
      <c r="A40" s="8"/>
      <c r="B40" s="8"/>
      <c r="C40" s="8"/>
      <c r="D40" s="13"/>
      <c r="E40" s="13"/>
      <c r="F40" s="13"/>
      <c r="G40" s="13"/>
      <c r="H40" s="8"/>
      <c r="I40" s="8"/>
      <c r="J40" s="8"/>
      <c r="K40" s="8"/>
    </row>
    <row r="44" spans="1:18" ht="15">
      <c r="A44" s="21"/>
      <c r="B44" s="24"/>
    </row>
    <row r="46" spans="1:18" ht="15">
      <c r="A46" s="21"/>
      <c r="B46" s="24"/>
    </row>
    <row r="47" spans="1:18" ht="15">
      <c r="A47" s="25"/>
      <c r="B47" s="24"/>
    </row>
    <row r="49" spans="8:10" ht="15">
      <c r="H49" s="22"/>
      <c r="I49" s="74"/>
      <c r="J49" s="74"/>
    </row>
    <row r="50" spans="8:10" ht="14.25">
      <c r="H50" s="23"/>
      <c r="I50" s="23"/>
      <c r="J50" s="23"/>
    </row>
    <row r="51" spans="8:10" ht="15">
      <c r="H51" s="22"/>
      <c r="I51" s="74"/>
      <c r="J51" s="74"/>
    </row>
    <row r="52" spans="8:10" ht="15">
      <c r="H52" s="22"/>
      <c r="I52" s="74"/>
      <c r="J52" s="74"/>
    </row>
  </sheetData>
  <mergeCells count="12">
    <mergeCell ref="B5:C5"/>
    <mergeCell ref="B7:C7"/>
    <mergeCell ref="E11:F11"/>
    <mergeCell ref="B6:C6"/>
    <mergeCell ref="I49:J49"/>
    <mergeCell ref="I51:J51"/>
    <mergeCell ref="I52:J52"/>
    <mergeCell ref="H18:J18"/>
    <mergeCell ref="A25:N25"/>
    <mergeCell ref="K18:N18"/>
    <mergeCell ref="B18:D18"/>
    <mergeCell ref="B20:D20"/>
  </mergeCells>
  <dataValidations count="2">
    <dataValidation type="list" allowBlank="1" showInputMessage="1" showErrorMessage="1" sqref="E16">
      <formula1>"Done,Pending,In Process,NA"</formula1>
    </dataValidation>
    <dataValidation type="list" allowBlank="1" showInputMessage="1" showErrorMessage="1" sqref="B16">
      <formula1>"Yes,No"</formula1>
    </dataValidation>
  </dataValidations>
  <pageMargins left="0.31496062992125984" right="0.19685039370078741" top="0.47244094488188981" bottom="0.55118110236220474" header="0.31496062992125984" footer="0.23622047244094491"/>
  <pageSetup paperSize="9" scale="83" orientation="landscape" r:id="rId1"/>
  <headerFooter>
    <oddFooter>&amp;L&amp;F&amp;C&amp;"Arial,Bold"Project Report&amp;RPages &amp;Pof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H57437-15H904 REV NC</vt:lpstr>
      <vt:lpstr>'H57437-15H904 REV NC'!Print_Area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noor.fazilah</dc:creator>
  <cp:lastModifiedBy>Jobin</cp:lastModifiedBy>
  <cp:lastPrinted>2013-10-29T11:12:27Z</cp:lastPrinted>
  <dcterms:created xsi:type="dcterms:W3CDTF">2013-05-06T02:58:26Z</dcterms:created>
  <dcterms:modified xsi:type="dcterms:W3CDTF">2013-10-29T14:42:45Z</dcterms:modified>
</cp:coreProperties>
</file>