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 SI\Data Mining\"/>
    </mc:Choice>
  </mc:AlternateContent>
  <xr:revisionPtr revIDLastSave="0" documentId="13_ncr:1_{9149001E-386B-4C13-ABFB-10CC7AE6DF82}" xr6:coauthVersionLast="45" xr6:coauthVersionMax="45" xr10:uidLastSave="{00000000-0000-0000-0000-000000000000}"/>
  <bookViews>
    <workbookView xWindow="-120" yWindow="-120" windowWidth="20730" windowHeight="11760" activeTab="1" xr2:uid="{AB92321A-357A-4F12-B8E8-D47019EB03AC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2" i="1" l="1"/>
  <c r="K60" i="1"/>
  <c r="K63" i="1"/>
  <c r="K64" i="1"/>
  <c r="J60" i="1"/>
  <c r="J61" i="1"/>
  <c r="K61" i="1" s="1"/>
  <c r="J62" i="1"/>
  <c r="K62" i="1" s="1"/>
  <c r="J63" i="1"/>
  <c r="J64" i="1"/>
  <c r="J65" i="1"/>
  <c r="K65" i="1" s="1"/>
  <c r="J59" i="1" l="1"/>
  <c r="K59" i="1" s="1"/>
  <c r="J57" i="1"/>
  <c r="K57" i="1" s="1"/>
  <c r="J58" i="1"/>
  <c r="K58" i="1" s="1"/>
  <c r="J53" i="1" l="1"/>
  <c r="K53" i="1" s="1"/>
  <c r="J54" i="1"/>
  <c r="K54" i="1" s="1"/>
  <c r="J55" i="1"/>
  <c r="K55" i="1" s="1"/>
  <c r="J56" i="1"/>
  <c r="K56" i="1" s="1"/>
  <c r="J3" i="1" l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71" i="1" l="1"/>
  <c r="K3" i="1"/>
  <c r="K71" i="1" s="1"/>
  <c r="J74" i="1" l="1"/>
  <c r="J75" i="1" s="1"/>
</calcChain>
</file>

<file path=xl/sharedStrings.xml><?xml version="1.0" encoding="utf-8"?>
<sst xmlns="http://schemas.openxmlformats.org/spreadsheetml/2006/main" count="41" uniqueCount="40">
  <si>
    <t>Row</t>
  </si>
  <si>
    <t>Nilai Prediksi</t>
  </si>
  <si>
    <t>Date</t>
  </si>
  <si>
    <t>Nilai Fakta (Total Kasus)</t>
  </si>
  <si>
    <t>Totals</t>
  </si>
  <si>
    <t>n</t>
  </si>
  <si>
    <t>RASIO</t>
  </si>
  <si>
    <t>Hari Ke</t>
  </si>
  <si>
    <t>Meninggal</t>
  </si>
  <si>
    <t>Sembuh</t>
  </si>
  <si>
    <t>Kasus Aktif</t>
  </si>
  <si>
    <t>Selisih</t>
  </si>
  <si>
    <r>
      <t xml:space="preserve">MEAN SQUARE ERROR </t>
    </r>
    <r>
      <rPr>
        <b/>
        <sz val="12"/>
        <color theme="1"/>
        <rFont val="Calibri"/>
        <family val="2"/>
        <scheme val="minor"/>
      </rPr>
      <t>(MSE)</t>
    </r>
  </si>
  <si>
    <r>
      <t xml:space="preserve">ROOT MEAN SQUARE ERROR </t>
    </r>
    <r>
      <rPr>
        <b/>
        <sz val="12"/>
        <color theme="1"/>
        <rFont val="Calibri"/>
        <family val="2"/>
        <scheme val="minor"/>
      </rPr>
      <t>(RMSE)</t>
    </r>
  </si>
  <si>
    <t>Kuadrat Selisih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</si>
  <si>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</si>
  <si>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</si>
  <si>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</si>
  <si>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</si>
  <si>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</si>
  <si>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</si>
  <si>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</si>
  <si>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</si>
  <si>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</si>
  <si>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</si>
  <si>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</si>
  <si>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</si>
  <si>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</si>
  <si>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</si>
  <si>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</si>
  <si>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</si>
  <si>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</si>
  <si>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</si>
  <si>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</si>
  <si>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</si>
  <si>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</si>
  <si>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</si>
  <si>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</si>
  <si>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</si>
  <si>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145.824565367499 + 42.7121741769599x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</si>
</sst>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/>
    <xf numFmtId="0" fontId="0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Continuous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53C0EBF-17D6-4306-9500-CEE285F5F6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361949</xdr:colOff>
      <xdr:row>1</xdr:row>
      <xdr:rowOff>185737</xdr:rowOff>
    </xdr:from>
    <xdr:ext cx="2571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D2896B5-C250-4FAF-B27F-EFE2B6860050}"/>
                </a:ext>
              </a:extLst>
            </xdr:cNvPr>
            <xdr:cNvSpPr txBox="1"/>
          </xdr:nvSpPr>
          <xdr:spPr>
            <a:xfrm>
              <a:off x="971549" y="671512"/>
              <a:ext cx="257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D2896B5-C250-4FAF-B27F-EFE2B6860050}"/>
                </a:ext>
              </a:extLst>
            </xdr:cNvPr>
            <xdr:cNvSpPr txBox="1"/>
          </xdr:nvSpPr>
          <xdr:spPr>
            <a:xfrm>
              <a:off x="971549" y="671512"/>
              <a:ext cx="257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𝐴_𝑡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390524</xdr:colOff>
      <xdr:row>1</xdr:row>
      <xdr:rowOff>195262</xdr:rowOff>
    </xdr:from>
    <xdr:ext cx="2571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A26C299-6907-43B5-AB5C-F84D236FF8F6}"/>
                </a:ext>
              </a:extLst>
            </xdr:cNvPr>
            <xdr:cNvSpPr txBox="1"/>
          </xdr:nvSpPr>
          <xdr:spPr>
            <a:xfrm>
              <a:off x="1981199" y="681037"/>
              <a:ext cx="257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A26C299-6907-43B5-AB5C-F84D236FF8F6}"/>
                </a:ext>
              </a:extLst>
            </xdr:cNvPr>
            <xdr:cNvSpPr txBox="1"/>
          </xdr:nvSpPr>
          <xdr:spPr>
            <a:xfrm>
              <a:off x="1981199" y="681037"/>
              <a:ext cx="257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109537</xdr:colOff>
      <xdr:row>1</xdr:row>
      <xdr:rowOff>195262</xdr:rowOff>
    </xdr:from>
    <xdr:ext cx="63511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EE1565C-A1F7-4A47-8312-E4359B3186CD}"/>
                </a:ext>
              </a:extLst>
            </xdr:cNvPr>
            <xdr:cNvSpPr txBox="1"/>
          </xdr:nvSpPr>
          <xdr:spPr>
            <a:xfrm>
              <a:off x="6815137" y="681037"/>
              <a:ext cx="6351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EE1565C-A1F7-4A47-8312-E4359B3186CD}"/>
                </a:ext>
              </a:extLst>
            </xdr:cNvPr>
            <xdr:cNvSpPr txBox="1"/>
          </xdr:nvSpPr>
          <xdr:spPr>
            <a:xfrm>
              <a:off x="6815137" y="681037"/>
              <a:ext cx="6351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𝐴_𝑡− 𝐹_𝑡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9526</xdr:colOff>
      <xdr:row>70</xdr:row>
      <xdr:rowOff>171015</xdr:rowOff>
    </xdr:from>
    <xdr:ext cx="2905124" cy="727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049948-C08C-4FFE-9595-1CB06FACEC52}"/>
                </a:ext>
              </a:extLst>
            </xdr:cNvPr>
            <xdr:cNvSpPr txBox="1"/>
          </xdr:nvSpPr>
          <xdr:spPr>
            <a:xfrm>
              <a:off x="9526" y="12582090"/>
              <a:ext cx="2905124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𝑹𝑴𝑺𝑬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  <m:r>
                                  <a:rPr lang="en-U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  <m:sup>
                                <m:r>
                                  <a:rPr lang="en-U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6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6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sz="16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6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𝑨</m:t>
                                        </m:r>
                                      </m:e>
                                      <m:sub>
                                        <m:r>
                                          <a:rPr lang="en-US" sz="16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𝒕</m:t>
                                        </m:r>
                                      </m:sub>
                                    </m:sSub>
                                    <m:r>
                                      <a:rPr lang="en-US" sz="16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sSub>
                                      <m:sSubPr>
                                        <m:ctrlPr>
                                          <a:rPr lang="en-US" sz="16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6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𝑭</m:t>
                                        </m:r>
                                      </m:e>
                                      <m:sub>
                                        <m:r>
                                          <a:rPr lang="en-US" sz="16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𝒕</m:t>
                                        </m:r>
                                      </m:sub>
                                    </m:sSub>
                                    <m:r>
                                      <a:rPr lang="en-US" sz="16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sz="16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den>
                        </m:f>
                        <m:r>
                          <m:rPr>
                            <m:nor/>
                          </m:rPr>
                          <a:rPr lang="en-US" sz="1600" b="1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8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049948-C08C-4FFE-9595-1CB06FACEC52}"/>
                </a:ext>
              </a:extLst>
            </xdr:cNvPr>
            <xdr:cNvSpPr txBox="1"/>
          </xdr:nvSpPr>
          <xdr:spPr>
            <a:xfrm>
              <a:off x="9526" y="12582090"/>
              <a:ext cx="2905124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𝑹𝑴𝑺𝑬=√(</a:t>
              </a:r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(∑_(𝒕=𝟏)^𝒏▒〖(𝑨_𝒕  −𝑭_𝒕)〗^𝟐 )/𝒏 "</a:t>
              </a:r>
              <a:r>
                <a:rPr lang="en-US" sz="1600" b="1" i="0">
                  <a:effectLst/>
                </a:rPr>
                <a:t> </a:t>
              </a:r>
              <a:r>
                <a:rPr lang="en-US" sz="1600" b="1" i="0">
                  <a:effectLst/>
                  <a:latin typeface="Cambria Math" panose="02040503050406030204" pitchFamily="18" charset="0"/>
                </a:rPr>
                <a:t>" )</a:t>
              </a:r>
              <a:endParaRPr lang="en-US" sz="800" b="1"/>
            </a:p>
          </xdr:txBody>
        </xdr:sp>
      </mc:Fallback>
    </mc:AlternateContent>
    <xdr:clientData/>
  </xdr:oneCellAnchor>
  <xdr:oneCellAnchor>
    <xdr:from>
      <xdr:col>10</xdr:col>
      <xdr:colOff>109537</xdr:colOff>
      <xdr:row>1</xdr:row>
      <xdr:rowOff>223837</xdr:rowOff>
    </xdr:from>
    <xdr:ext cx="927818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462DC6C-109E-48C2-B962-92E1EAE80BA6}"/>
                </a:ext>
              </a:extLst>
            </xdr:cNvPr>
            <xdr:cNvSpPr txBox="1"/>
          </xdr:nvSpPr>
          <xdr:spPr>
            <a:xfrm>
              <a:off x="7653337" y="709612"/>
              <a:ext cx="927818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)^2</m:t>
                    </m:r>
                  </m:oMath>
                </m:oMathPara>
              </a14:m>
              <a:endParaRPr lang="en-US" sz="1400" b="0"/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462DC6C-109E-48C2-B962-92E1EAE80BA6}"/>
                </a:ext>
              </a:extLst>
            </xdr:cNvPr>
            <xdr:cNvSpPr txBox="1"/>
          </xdr:nvSpPr>
          <xdr:spPr>
            <a:xfrm>
              <a:off x="7653337" y="709612"/>
              <a:ext cx="927818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〖</a:t>
              </a:r>
              <a:r>
                <a:rPr lang="en-US" sz="1400" b="0" i="0">
                  <a:latin typeface="Cambria Math" panose="02040503050406030204" pitchFamily="18" charset="0"/>
                </a:rPr>
                <a:t>(𝐴〗_𝑡− 𝐹_𝑡)^2</a:t>
              </a:r>
              <a:endParaRPr lang="en-US" sz="1400" b="0"/>
            </a:p>
            <a:p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CD87-1E45-48B4-A471-8F9B1931C560}">
  <dimension ref="A1:I22"/>
  <sheetViews>
    <sheetView topLeftCell="A7" workbookViewId="0">
      <selection activeCell="I11" sqref="I11"/>
    </sheetView>
  </sheetViews>
  <sheetFormatPr defaultRowHeight="15" x14ac:dyDescent="0.25"/>
  <cols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30" t="s">
        <v>16</v>
      </c>
      <c r="B3" s="30"/>
    </row>
    <row r="4" spans="1:9" x14ac:dyDescent="0.25">
      <c r="A4" s="27" t="s">
        <v>17</v>
      </c>
      <c r="B4" s="27">
        <v>0.99615926053287063</v>
      </c>
    </row>
    <row r="5" spans="1:9" x14ac:dyDescent="0.25">
      <c r="A5" s="27" t="s">
        <v>18</v>
      </c>
      <c r="B5" s="27">
        <v>0.9923332723453957</v>
      </c>
    </row>
    <row r="6" spans="1:9" x14ac:dyDescent="0.25">
      <c r="A6" s="27" t="s">
        <v>19</v>
      </c>
      <c r="B6" s="27">
        <v>0.99219129590734745</v>
      </c>
    </row>
    <row r="7" spans="1:9" x14ac:dyDescent="0.25">
      <c r="A7" s="27" t="s">
        <v>20</v>
      </c>
      <c r="B7" s="27">
        <v>253.9380899095209</v>
      </c>
    </row>
    <row r="8" spans="1:9" ht="15.75" thickBot="1" x14ac:dyDescent="0.3">
      <c r="A8" s="28" t="s">
        <v>21</v>
      </c>
      <c r="B8" s="28">
        <v>56</v>
      </c>
    </row>
    <row r="10" spans="1:9" ht="15.75" thickBot="1" x14ac:dyDescent="0.3">
      <c r="A10" t="s">
        <v>22</v>
      </c>
    </row>
    <row r="11" spans="1:9" x14ac:dyDescent="0.25">
      <c r="A11" s="29"/>
      <c r="B11" s="29" t="s">
        <v>27</v>
      </c>
      <c r="C11" s="29" t="s">
        <v>28</v>
      </c>
      <c r="D11" s="29" t="s">
        <v>29</v>
      </c>
      <c r="E11" s="29" t="s">
        <v>30</v>
      </c>
      <c r="F11" s="29" t="s">
        <v>31</v>
      </c>
    </row>
    <row r="12" spans="1:9" x14ac:dyDescent="0.25">
      <c r="A12" s="27" t="s">
        <v>23</v>
      </c>
      <c r="B12" s="27">
        <v>1</v>
      </c>
      <c r="C12" s="27">
        <v>450709771.82491332</v>
      </c>
      <c r="D12" s="27">
        <v>450709771.82491332</v>
      </c>
      <c r="E12" s="27">
        <v>6989.4222308093495</v>
      </c>
      <c r="F12" s="27">
        <v>8.3140948391669474E-59</v>
      </c>
    </row>
    <row r="13" spans="1:9" x14ac:dyDescent="0.25">
      <c r="A13" s="27" t="s">
        <v>24</v>
      </c>
      <c r="B13" s="27">
        <v>54</v>
      </c>
      <c r="C13" s="27">
        <v>3482165.8893723795</v>
      </c>
      <c r="D13" s="27">
        <v>64484.553506895914</v>
      </c>
      <c r="E13" s="27"/>
      <c r="F13" s="27"/>
    </row>
    <row r="14" spans="1:9" ht="15.75" thickBot="1" x14ac:dyDescent="0.3">
      <c r="A14" s="28" t="s">
        <v>25</v>
      </c>
      <c r="B14" s="28">
        <v>55</v>
      </c>
      <c r="C14" s="28">
        <v>454191937.71428573</v>
      </c>
      <c r="D14" s="28"/>
      <c r="E14" s="28"/>
      <c r="F14" s="28"/>
    </row>
    <row r="15" spans="1:9" ht="15.75" thickBot="1" x14ac:dyDescent="0.3"/>
    <row r="16" spans="1:9" x14ac:dyDescent="0.25">
      <c r="A16" s="29"/>
      <c r="B16" s="29" t="s">
        <v>32</v>
      </c>
      <c r="C16" s="29" t="s">
        <v>20</v>
      </c>
      <c r="D16" s="29" t="s">
        <v>33</v>
      </c>
      <c r="E16" s="29" t="s">
        <v>34</v>
      </c>
      <c r="F16" s="29" t="s">
        <v>35</v>
      </c>
      <c r="G16" s="29" t="s">
        <v>36</v>
      </c>
      <c r="H16" s="29" t="s">
        <v>37</v>
      </c>
      <c r="I16" s="29" t="s">
        <v>38</v>
      </c>
    </row>
    <row r="17" spans="1:9" x14ac:dyDescent="0.25">
      <c r="A17" s="27" t="s">
        <v>26</v>
      </c>
      <c r="B17" s="27">
        <v>145.82456536749899</v>
      </c>
      <c r="C17" s="27">
        <v>45.140738500775079</v>
      </c>
      <c r="D17" s="27">
        <v>3.2304426159309436</v>
      </c>
      <c r="E17" s="27">
        <v>2.1064957761913017E-3</v>
      </c>
      <c r="F17" s="27">
        <v>55.32283369378132</v>
      </c>
      <c r="G17" s="27">
        <v>236.3262970412157</v>
      </c>
      <c r="H17" s="27">
        <v>55.32283369378132</v>
      </c>
      <c r="I17" s="27">
        <v>236.3262970412157</v>
      </c>
    </row>
    <row r="18" spans="1:9" ht="15.75" thickBot="1" x14ac:dyDescent="0.3">
      <c r="A18" s="28">
        <v>1</v>
      </c>
      <c r="B18" s="28">
        <v>42.712174176959898</v>
      </c>
      <c r="C18" s="28">
        <v>0.51089428006567461</v>
      </c>
      <c r="D18" s="28">
        <v>83.60276449262517</v>
      </c>
      <c r="E18" s="28">
        <v>8.3140948391671826E-59</v>
      </c>
      <c r="F18" s="28">
        <v>41.68789281640246</v>
      </c>
      <c r="G18" s="28">
        <v>43.736455537517294</v>
      </c>
      <c r="H18" s="28">
        <v>41.68789281640246</v>
      </c>
      <c r="I18" s="28">
        <v>43.736455537517294</v>
      </c>
    </row>
    <row r="22" spans="1:9" x14ac:dyDescent="0.25">
      <c r="B22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EB07-5A03-4069-83C4-E27F5C7ACD7B}">
  <dimension ref="A1:N75"/>
  <sheetViews>
    <sheetView tabSelected="1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I64" sqref="I64"/>
    </sheetView>
  </sheetViews>
  <sheetFormatPr defaultRowHeight="15" x14ac:dyDescent="0.25"/>
  <cols>
    <col min="1" max="1" width="9.140625" style="2"/>
    <col min="2" max="2" width="16.85546875" style="3" customWidth="1"/>
    <col min="3" max="3" width="17.140625" style="5" customWidth="1"/>
    <col min="4" max="4" width="12" style="2" customWidth="1"/>
    <col min="5" max="5" width="9.140625" style="2"/>
    <col min="6" max="6" width="11.28515625" style="2" customWidth="1"/>
    <col min="7" max="7" width="12" style="2" customWidth="1"/>
    <col min="8" max="8" width="10.42578125" style="2" customWidth="1"/>
    <col min="9" max="9" width="12.85546875" style="2" customWidth="1"/>
    <col min="10" max="10" width="12.5703125" style="2" customWidth="1"/>
    <col min="11" max="11" width="17.28515625" style="2" customWidth="1"/>
    <col min="12" max="12" width="19.7109375" style="2" customWidth="1"/>
    <col min="13" max="16384" width="9.140625" style="2"/>
  </cols>
  <sheetData>
    <row r="1" spans="1:14" s="1" customFormat="1" ht="38.25" customHeight="1" x14ac:dyDescent="0.25">
      <c r="A1" s="8" t="s">
        <v>0</v>
      </c>
      <c r="B1" s="9" t="s">
        <v>3</v>
      </c>
      <c r="C1" s="10" t="s">
        <v>1</v>
      </c>
      <c r="D1" s="39" t="s">
        <v>2</v>
      </c>
      <c r="E1" s="39" t="s">
        <v>6</v>
      </c>
      <c r="F1" s="39" t="s">
        <v>7</v>
      </c>
      <c r="G1" s="39" t="s">
        <v>8</v>
      </c>
      <c r="H1" s="39" t="s">
        <v>9</v>
      </c>
      <c r="I1" s="39" t="s">
        <v>10</v>
      </c>
      <c r="J1" s="8" t="s">
        <v>11</v>
      </c>
      <c r="K1" s="8" t="s">
        <v>14</v>
      </c>
      <c r="L1" s="6"/>
    </row>
    <row r="2" spans="1:14" s="1" customFormat="1" ht="54" customHeight="1" x14ac:dyDescent="0.35">
      <c r="A2" s="8"/>
      <c r="B2" s="11"/>
      <c r="C2" s="12"/>
      <c r="D2" s="40"/>
      <c r="E2" s="40"/>
      <c r="F2" s="40"/>
      <c r="G2" s="40"/>
      <c r="H2" s="40"/>
      <c r="I2" s="40"/>
      <c r="J2" s="12"/>
      <c r="K2" s="13"/>
      <c r="L2" s="7"/>
    </row>
    <row r="3" spans="1:14" x14ac:dyDescent="0.25">
      <c r="A3" s="14">
        <v>1</v>
      </c>
      <c r="B3" s="15">
        <v>2</v>
      </c>
      <c r="C3" s="26">
        <v>-372.58045675276702</v>
      </c>
      <c r="D3" s="16">
        <v>43892</v>
      </c>
      <c r="E3" s="14">
        <v>1</v>
      </c>
      <c r="F3" s="14">
        <v>1</v>
      </c>
      <c r="G3" s="14">
        <v>0</v>
      </c>
      <c r="H3" s="14">
        <v>0</v>
      </c>
      <c r="I3" s="14">
        <v>2</v>
      </c>
      <c r="J3" s="17">
        <f t="shared" ref="J3:J34" si="0">B3-C3</f>
        <v>374.58045675276702</v>
      </c>
      <c r="K3" s="18">
        <f>J3^2</f>
        <v>140310.51858111157</v>
      </c>
      <c r="N3" s="4"/>
    </row>
    <row r="4" spans="1:14" x14ac:dyDescent="0.25">
      <c r="A4" s="14">
        <v>2</v>
      </c>
      <c r="B4" s="15">
        <v>2</v>
      </c>
      <c r="C4" s="26">
        <v>-332.33452386476102</v>
      </c>
      <c r="D4" s="16">
        <v>43893</v>
      </c>
      <c r="E4" s="14">
        <v>1</v>
      </c>
      <c r="F4" s="14">
        <v>2</v>
      </c>
      <c r="G4" s="14">
        <v>0</v>
      </c>
      <c r="H4" s="14">
        <v>0</v>
      </c>
      <c r="I4" s="14">
        <v>2</v>
      </c>
      <c r="J4" s="17">
        <f t="shared" si="0"/>
        <v>334.33452386476102</v>
      </c>
      <c r="K4" s="18">
        <f t="shared" ref="K4:K65" si="1">J4^2</f>
        <v>111779.57384787645</v>
      </c>
    </row>
    <row r="5" spans="1:14" x14ac:dyDescent="0.25">
      <c r="A5" s="14">
        <v>3</v>
      </c>
      <c r="B5" s="15">
        <v>2</v>
      </c>
      <c r="C5" s="26">
        <v>-292.088590976756</v>
      </c>
      <c r="D5" s="16">
        <v>43894</v>
      </c>
      <c r="E5" s="14">
        <v>1</v>
      </c>
      <c r="F5" s="14">
        <v>3</v>
      </c>
      <c r="G5" s="14">
        <v>0</v>
      </c>
      <c r="H5" s="14">
        <v>0</v>
      </c>
      <c r="I5" s="14">
        <v>2</v>
      </c>
      <c r="J5" s="17">
        <f t="shared" si="0"/>
        <v>294.088590976756</v>
      </c>
      <c r="K5" s="18">
        <f t="shared" si="1"/>
        <v>86488.099342693691</v>
      </c>
    </row>
    <row r="6" spans="1:14" x14ac:dyDescent="0.25">
      <c r="A6" s="14">
        <v>4</v>
      </c>
      <c r="B6" s="15">
        <v>2</v>
      </c>
      <c r="C6" s="26">
        <v>-219.79694164102301</v>
      </c>
      <c r="D6" s="16">
        <v>43895</v>
      </c>
      <c r="E6" s="14">
        <v>2</v>
      </c>
      <c r="F6" s="14">
        <v>4</v>
      </c>
      <c r="G6" s="14">
        <v>0</v>
      </c>
      <c r="H6" s="14">
        <v>0</v>
      </c>
      <c r="I6" s="14">
        <v>2</v>
      </c>
      <c r="J6" s="17">
        <f t="shared" si="0"/>
        <v>221.79694164102301</v>
      </c>
      <c r="K6" s="18">
        <f t="shared" si="1"/>
        <v>49193.883321311368</v>
      </c>
    </row>
    <row r="7" spans="1:14" x14ac:dyDescent="0.25">
      <c r="A7" s="14">
        <v>5</v>
      </c>
      <c r="B7" s="15">
        <v>4</v>
      </c>
      <c r="C7" s="26">
        <v>-179.55100875301699</v>
      </c>
      <c r="D7" s="16">
        <v>43896</v>
      </c>
      <c r="E7" s="14">
        <v>2</v>
      </c>
      <c r="F7" s="14">
        <v>5</v>
      </c>
      <c r="G7" s="14">
        <v>0</v>
      </c>
      <c r="H7" s="14">
        <v>0</v>
      </c>
      <c r="I7" s="14">
        <v>4</v>
      </c>
      <c r="J7" s="17">
        <f t="shared" si="0"/>
        <v>183.55100875301699</v>
      </c>
      <c r="K7" s="18">
        <f t="shared" si="1"/>
        <v>33690.972814250119</v>
      </c>
    </row>
    <row r="8" spans="1:14" x14ac:dyDescent="0.25">
      <c r="A8" s="14">
        <v>6</v>
      </c>
      <c r="B8" s="15">
        <v>4</v>
      </c>
      <c r="C8" s="26">
        <v>-139.30507586501199</v>
      </c>
      <c r="D8" s="16">
        <v>43897</v>
      </c>
      <c r="E8" s="14">
        <v>2</v>
      </c>
      <c r="F8" s="14">
        <v>6</v>
      </c>
      <c r="G8" s="14">
        <v>0</v>
      </c>
      <c r="H8" s="14">
        <v>0</v>
      </c>
      <c r="I8" s="14">
        <v>4</v>
      </c>
      <c r="J8" s="17">
        <f t="shared" si="0"/>
        <v>143.30507586501199</v>
      </c>
      <c r="K8" s="18">
        <f t="shared" si="1"/>
        <v>20536.344768676841</v>
      </c>
    </row>
    <row r="9" spans="1:14" x14ac:dyDescent="0.25">
      <c r="A9" s="14">
        <v>7</v>
      </c>
      <c r="B9" s="15">
        <v>6</v>
      </c>
      <c r="C9" s="26">
        <v>-99.059142977006303</v>
      </c>
      <c r="D9" s="16">
        <v>43898</v>
      </c>
      <c r="E9" s="14">
        <v>2</v>
      </c>
      <c r="F9" s="14">
        <v>7</v>
      </c>
      <c r="G9" s="14">
        <v>0</v>
      </c>
      <c r="H9" s="14">
        <v>0</v>
      </c>
      <c r="I9" s="14">
        <v>6</v>
      </c>
      <c r="J9" s="17">
        <f t="shared" si="0"/>
        <v>105.0591429770063</v>
      </c>
      <c r="K9" s="18">
        <f t="shared" si="1"/>
        <v>11037.423523063053</v>
      </c>
    </row>
    <row r="10" spans="1:14" x14ac:dyDescent="0.25">
      <c r="A10" s="14">
        <v>8</v>
      </c>
      <c r="B10" s="15">
        <v>19</v>
      </c>
      <c r="C10" s="26">
        <v>-26.7674936412735</v>
      </c>
      <c r="D10" s="16">
        <v>43899</v>
      </c>
      <c r="E10" s="14">
        <v>3</v>
      </c>
      <c r="F10" s="14">
        <v>8</v>
      </c>
      <c r="G10" s="14">
        <v>0</v>
      </c>
      <c r="H10" s="14">
        <v>0</v>
      </c>
      <c r="I10" s="14">
        <v>19</v>
      </c>
      <c r="J10" s="17">
        <f t="shared" si="0"/>
        <v>45.767493641273504</v>
      </c>
      <c r="K10" s="18">
        <f t="shared" si="1"/>
        <v>2094.6634742040105</v>
      </c>
    </row>
    <row r="11" spans="1:14" x14ac:dyDescent="0.25">
      <c r="A11" s="14">
        <v>9</v>
      </c>
      <c r="B11" s="15">
        <v>27</v>
      </c>
      <c r="C11" s="26">
        <v>13.478439246732</v>
      </c>
      <c r="D11" s="16">
        <v>43900</v>
      </c>
      <c r="E11" s="14">
        <v>3</v>
      </c>
      <c r="F11" s="14">
        <v>9</v>
      </c>
      <c r="G11" s="14">
        <v>0</v>
      </c>
      <c r="H11" s="14">
        <v>0</v>
      </c>
      <c r="I11" s="14">
        <v>27</v>
      </c>
      <c r="J11" s="17">
        <f t="shared" si="0"/>
        <v>13.521560753268</v>
      </c>
      <c r="K11" s="18">
        <f t="shared" si="1"/>
        <v>182.83260520431747</v>
      </c>
    </row>
    <row r="12" spans="1:14" x14ac:dyDescent="0.25">
      <c r="A12" s="14">
        <v>10</v>
      </c>
      <c r="B12" s="15">
        <v>34</v>
      </c>
      <c r="C12" s="26">
        <v>53.724372134737699</v>
      </c>
      <c r="D12" s="16">
        <v>43901</v>
      </c>
      <c r="E12" s="14">
        <v>3</v>
      </c>
      <c r="F12" s="14">
        <v>10</v>
      </c>
      <c r="G12" s="14">
        <v>1</v>
      </c>
      <c r="H12" s="14">
        <v>2</v>
      </c>
      <c r="I12" s="14">
        <v>30</v>
      </c>
      <c r="J12" s="17">
        <f t="shared" si="0"/>
        <v>-19.724372134737699</v>
      </c>
      <c r="K12" s="18">
        <f t="shared" si="1"/>
        <v>389.05085610961703</v>
      </c>
    </row>
    <row r="13" spans="1:14" x14ac:dyDescent="0.25">
      <c r="A13" s="14">
        <v>11</v>
      </c>
      <c r="B13" s="15">
        <v>34</v>
      </c>
      <c r="C13" s="26">
        <v>126.01602147046999</v>
      </c>
      <c r="D13" s="16">
        <v>43902</v>
      </c>
      <c r="E13" s="14">
        <v>4</v>
      </c>
      <c r="F13" s="14">
        <v>11</v>
      </c>
      <c r="G13" s="14">
        <v>1</v>
      </c>
      <c r="H13" s="14">
        <v>3</v>
      </c>
      <c r="I13" s="14">
        <v>31</v>
      </c>
      <c r="J13" s="17">
        <f t="shared" si="0"/>
        <v>-92.016021470469994</v>
      </c>
      <c r="K13" s="18">
        <f t="shared" si="1"/>
        <v>8466.948207253994</v>
      </c>
    </row>
    <row r="14" spans="1:14" x14ac:dyDescent="0.25">
      <c r="A14" s="14">
        <v>12</v>
      </c>
      <c r="B14" s="15">
        <v>69</v>
      </c>
      <c r="C14" s="26">
        <v>166.261954358476</v>
      </c>
      <c r="D14" s="16">
        <v>43903</v>
      </c>
      <c r="E14" s="14">
        <v>4</v>
      </c>
      <c r="F14" s="14">
        <v>12</v>
      </c>
      <c r="G14" s="14">
        <v>4</v>
      </c>
      <c r="H14" s="14">
        <v>5</v>
      </c>
      <c r="I14" s="14">
        <v>60</v>
      </c>
      <c r="J14" s="17">
        <f t="shared" si="0"/>
        <v>-97.261954358476004</v>
      </c>
      <c r="K14" s="18">
        <f t="shared" si="1"/>
        <v>9459.8877656302684</v>
      </c>
    </row>
    <row r="15" spans="1:14" x14ac:dyDescent="0.25">
      <c r="A15" s="14">
        <v>13</v>
      </c>
      <c r="B15" s="15">
        <v>96</v>
      </c>
      <c r="C15" s="26">
        <v>238.55360369420799</v>
      </c>
      <c r="D15" s="16">
        <v>43904</v>
      </c>
      <c r="E15" s="14">
        <v>5</v>
      </c>
      <c r="F15" s="14">
        <v>13</v>
      </c>
      <c r="G15" s="14">
        <v>5</v>
      </c>
      <c r="H15" s="14">
        <v>8</v>
      </c>
      <c r="I15" s="14">
        <v>83</v>
      </c>
      <c r="J15" s="17">
        <f t="shared" si="0"/>
        <v>-142.55360369420799</v>
      </c>
      <c r="K15" s="18">
        <f t="shared" si="1"/>
        <v>20321.529926205312</v>
      </c>
    </row>
    <row r="16" spans="1:14" x14ac:dyDescent="0.25">
      <c r="A16" s="14">
        <v>14</v>
      </c>
      <c r="B16" s="15">
        <v>117</v>
      </c>
      <c r="C16" s="26">
        <v>246.753820134487</v>
      </c>
      <c r="D16" s="16">
        <v>43905</v>
      </c>
      <c r="E16" s="14">
        <v>4</v>
      </c>
      <c r="F16" s="14">
        <v>14</v>
      </c>
      <c r="G16" s="14">
        <v>5</v>
      </c>
      <c r="H16" s="14">
        <v>8</v>
      </c>
      <c r="I16" s="14">
        <v>104</v>
      </c>
      <c r="J16" s="17">
        <f t="shared" si="0"/>
        <v>-129.753820134487</v>
      </c>
      <c r="K16" s="18">
        <f t="shared" si="1"/>
        <v>16836.053839492804</v>
      </c>
    </row>
    <row r="17" spans="1:11" x14ac:dyDescent="0.25">
      <c r="A17" s="14">
        <v>15</v>
      </c>
      <c r="B17" s="15">
        <v>134</v>
      </c>
      <c r="C17" s="26">
        <v>319.04546947021998</v>
      </c>
      <c r="D17" s="16">
        <v>43906</v>
      </c>
      <c r="E17" s="14">
        <v>5</v>
      </c>
      <c r="F17" s="14">
        <v>15</v>
      </c>
      <c r="G17" s="14">
        <v>5</v>
      </c>
      <c r="H17" s="14">
        <v>8</v>
      </c>
      <c r="I17" s="14">
        <v>121</v>
      </c>
      <c r="J17" s="17">
        <f t="shared" si="0"/>
        <v>-185.04546947021998</v>
      </c>
      <c r="K17" s="18">
        <f t="shared" si="1"/>
        <v>34241.825771454118</v>
      </c>
    </row>
    <row r="18" spans="1:11" x14ac:dyDescent="0.25">
      <c r="A18" s="14">
        <v>16</v>
      </c>
      <c r="B18" s="15">
        <v>172</v>
      </c>
      <c r="C18" s="26">
        <v>359.29140235822501</v>
      </c>
      <c r="D18" s="16">
        <v>43907</v>
      </c>
      <c r="E18" s="14">
        <v>5</v>
      </c>
      <c r="F18" s="14">
        <v>16</v>
      </c>
      <c r="G18" s="14">
        <v>7</v>
      </c>
      <c r="H18" s="14">
        <v>9</v>
      </c>
      <c r="I18" s="14">
        <v>156</v>
      </c>
      <c r="J18" s="17">
        <f t="shared" si="0"/>
        <v>-187.29140235822501</v>
      </c>
      <c r="K18" s="18">
        <f t="shared" si="1"/>
        <v>35078.069397310537</v>
      </c>
    </row>
    <row r="19" spans="1:11" x14ac:dyDescent="0.25">
      <c r="A19" s="14">
        <v>17</v>
      </c>
      <c r="B19" s="15">
        <v>227</v>
      </c>
      <c r="C19" s="26">
        <v>431.583051693958</v>
      </c>
      <c r="D19" s="16">
        <v>43908</v>
      </c>
      <c r="E19" s="14">
        <v>6</v>
      </c>
      <c r="F19" s="14">
        <v>17</v>
      </c>
      <c r="G19" s="14">
        <v>19</v>
      </c>
      <c r="H19" s="14">
        <v>11</v>
      </c>
      <c r="I19" s="14">
        <v>197</v>
      </c>
      <c r="J19" s="17">
        <f t="shared" si="0"/>
        <v>-204.583051693958</v>
      </c>
      <c r="K19" s="18">
        <f t="shared" si="1"/>
        <v>41854.22504041269</v>
      </c>
    </row>
    <row r="20" spans="1:11" x14ac:dyDescent="0.25">
      <c r="A20" s="14">
        <v>18</v>
      </c>
      <c r="B20" s="15">
        <v>309</v>
      </c>
      <c r="C20" s="26">
        <v>503.87470102969098</v>
      </c>
      <c r="D20" s="16">
        <v>43909</v>
      </c>
      <c r="E20" s="14">
        <v>7</v>
      </c>
      <c r="F20" s="14">
        <v>18</v>
      </c>
      <c r="G20" s="14">
        <v>25</v>
      </c>
      <c r="H20" s="14">
        <v>15</v>
      </c>
      <c r="I20" s="14">
        <v>269</v>
      </c>
      <c r="J20" s="17">
        <f t="shared" si="0"/>
        <v>-194.87470102969098</v>
      </c>
      <c r="K20" s="18">
        <f t="shared" si="1"/>
        <v>37976.149101411444</v>
      </c>
    </row>
    <row r="21" spans="1:11" x14ac:dyDescent="0.25">
      <c r="A21" s="14">
        <v>19</v>
      </c>
      <c r="B21" s="15">
        <v>369</v>
      </c>
      <c r="C21" s="26">
        <v>544.12063391769698</v>
      </c>
      <c r="D21" s="16">
        <v>43910</v>
      </c>
      <c r="E21" s="14">
        <v>7</v>
      </c>
      <c r="F21" s="14">
        <v>19</v>
      </c>
      <c r="G21" s="14">
        <v>32</v>
      </c>
      <c r="H21" s="14">
        <v>17</v>
      </c>
      <c r="I21" s="14">
        <v>320</v>
      </c>
      <c r="J21" s="17">
        <f t="shared" si="0"/>
        <v>-175.12063391769698</v>
      </c>
      <c r="K21" s="18">
        <f t="shared" si="1"/>
        <v>30667.236423736042</v>
      </c>
    </row>
    <row r="22" spans="1:11" x14ac:dyDescent="0.25">
      <c r="A22" s="14">
        <v>20</v>
      </c>
      <c r="B22" s="15">
        <v>450</v>
      </c>
      <c r="C22" s="26">
        <v>648.45799970115695</v>
      </c>
      <c r="D22" s="16">
        <v>43911</v>
      </c>
      <c r="E22" s="14">
        <v>9</v>
      </c>
      <c r="F22" s="14">
        <v>20</v>
      </c>
      <c r="G22" s="14">
        <v>38</v>
      </c>
      <c r="H22" s="14">
        <v>20</v>
      </c>
      <c r="I22" s="14">
        <v>392</v>
      </c>
      <c r="J22" s="17">
        <f t="shared" si="0"/>
        <v>-198.45799970115695</v>
      </c>
      <c r="K22" s="18">
        <f t="shared" si="1"/>
        <v>39385.577645384416</v>
      </c>
    </row>
    <row r="23" spans="1:11" x14ac:dyDescent="0.25">
      <c r="A23" s="14">
        <v>21</v>
      </c>
      <c r="B23" s="15">
        <v>514</v>
      </c>
      <c r="C23" s="26">
        <v>688.70393258916204</v>
      </c>
      <c r="D23" s="16">
        <v>43912</v>
      </c>
      <c r="E23" s="14">
        <v>9</v>
      </c>
      <c r="F23" s="14">
        <v>21</v>
      </c>
      <c r="G23" s="14">
        <v>48</v>
      </c>
      <c r="H23" s="14">
        <v>29</v>
      </c>
      <c r="I23" s="14">
        <v>437</v>
      </c>
      <c r="J23" s="17">
        <f t="shared" si="0"/>
        <v>-174.70393258916204</v>
      </c>
      <c r="K23" s="18">
        <f t="shared" si="1"/>
        <v>30521.464062118474</v>
      </c>
    </row>
    <row r="24" spans="1:11" x14ac:dyDescent="0.25">
      <c r="A24" s="14">
        <v>22</v>
      </c>
      <c r="B24" s="15">
        <v>579</v>
      </c>
      <c r="C24" s="26">
        <v>760.99558192489496</v>
      </c>
      <c r="D24" s="16">
        <v>43913</v>
      </c>
      <c r="E24" s="14">
        <v>10</v>
      </c>
      <c r="F24" s="14">
        <v>22</v>
      </c>
      <c r="G24" s="14">
        <v>49</v>
      </c>
      <c r="H24" s="14">
        <v>30</v>
      </c>
      <c r="I24" s="14">
        <v>500</v>
      </c>
      <c r="J24" s="17">
        <f t="shared" si="0"/>
        <v>-181.99558192489496</v>
      </c>
      <c r="K24" s="18">
        <f t="shared" si="1"/>
        <v>33122.391840181153</v>
      </c>
    </row>
    <row r="25" spans="1:11" x14ac:dyDescent="0.25">
      <c r="A25" s="14">
        <v>23</v>
      </c>
      <c r="B25" s="15">
        <v>686</v>
      </c>
      <c r="C25" s="26">
        <v>865.33294770835505</v>
      </c>
      <c r="D25" s="16">
        <v>43914</v>
      </c>
      <c r="E25" s="14">
        <v>12</v>
      </c>
      <c r="F25" s="14">
        <v>23</v>
      </c>
      <c r="G25" s="14">
        <v>55</v>
      </c>
      <c r="H25" s="14">
        <v>30</v>
      </c>
      <c r="I25" s="14">
        <v>601</v>
      </c>
      <c r="J25" s="17">
        <f t="shared" si="0"/>
        <v>-179.33294770835505</v>
      </c>
      <c r="K25" s="18">
        <f t="shared" si="1"/>
        <v>32160.306133767608</v>
      </c>
    </row>
    <row r="26" spans="1:11" x14ac:dyDescent="0.25">
      <c r="A26" s="14">
        <v>24</v>
      </c>
      <c r="B26" s="15">
        <v>790</v>
      </c>
      <c r="C26" s="26">
        <v>969.67031349181502</v>
      </c>
      <c r="D26" s="16">
        <v>43915</v>
      </c>
      <c r="E26" s="14">
        <v>14</v>
      </c>
      <c r="F26" s="14">
        <v>24</v>
      </c>
      <c r="G26" s="14">
        <v>58</v>
      </c>
      <c r="H26" s="14">
        <v>31</v>
      </c>
      <c r="I26" s="14">
        <v>701</v>
      </c>
      <c r="J26" s="17">
        <f t="shared" si="0"/>
        <v>-179.67031349181502</v>
      </c>
      <c r="K26" s="18">
        <f t="shared" si="1"/>
        <v>32281.421550247087</v>
      </c>
    </row>
    <row r="27" spans="1:11" x14ac:dyDescent="0.25">
      <c r="A27" s="14">
        <v>25</v>
      </c>
      <c r="B27" s="15">
        <v>893</v>
      </c>
      <c r="C27" s="26">
        <v>1074.00767927527</v>
      </c>
      <c r="D27" s="16">
        <v>43916</v>
      </c>
      <c r="E27" s="14">
        <v>16</v>
      </c>
      <c r="F27" s="14">
        <v>25</v>
      </c>
      <c r="G27" s="14">
        <v>78</v>
      </c>
      <c r="H27" s="14">
        <v>35</v>
      </c>
      <c r="I27" s="14">
        <v>780</v>
      </c>
      <c r="J27" s="17">
        <f t="shared" si="0"/>
        <v>-181.00767927526999</v>
      </c>
      <c r="K27" s="18">
        <f t="shared" si="1"/>
        <v>32763.779956619008</v>
      </c>
    </row>
    <row r="28" spans="1:11" x14ac:dyDescent="0.25">
      <c r="A28" s="14">
        <v>26</v>
      </c>
      <c r="B28" s="15">
        <v>1046</v>
      </c>
      <c r="C28" s="26">
        <v>1274.48219440191</v>
      </c>
      <c r="D28" s="16">
        <v>43917</v>
      </c>
      <c r="E28" s="14">
        <v>21</v>
      </c>
      <c r="F28" s="14">
        <v>26</v>
      </c>
      <c r="G28" s="14">
        <v>87</v>
      </c>
      <c r="H28" s="14">
        <v>46</v>
      </c>
      <c r="I28" s="14">
        <v>913</v>
      </c>
      <c r="J28" s="17">
        <f t="shared" si="0"/>
        <v>-228.48219440190996</v>
      </c>
      <c r="K28" s="18">
        <f t="shared" si="1"/>
        <v>52204.113158712178</v>
      </c>
    </row>
    <row r="29" spans="1:11" x14ac:dyDescent="0.25">
      <c r="A29" s="14">
        <v>27</v>
      </c>
      <c r="B29" s="15">
        <v>1155</v>
      </c>
      <c r="C29" s="26">
        <v>1378.8195601853699</v>
      </c>
      <c r="D29" s="16">
        <v>43918</v>
      </c>
      <c r="E29" s="14">
        <v>23</v>
      </c>
      <c r="F29" s="14">
        <v>27</v>
      </c>
      <c r="G29" s="14">
        <v>102</v>
      </c>
      <c r="H29" s="14">
        <v>59</v>
      </c>
      <c r="I29" s="14">
        <v>994</v>
      </c>
      <c r="J29" s="17">
        <f t="shared" si="0"/>
        <v>-223.81956018536994</v>
      </c>
      <c r="K29" s="18">
        <f t="shared" si="1"/>
        <v>50095.195521572437</v>
      </c>
    </row>
    <row r="30" spans="1:11" x14ac:dyDescent="0.25">
      <c r="A30" s="14">
        <v>28</v>
      </c>
      <c r="B30" s="15">
        <v>1285</v>
      </c>
      <c r="C30" s="26">
        <v>1451.1112095210999</v>
      </c>
      <c r="D30" s="16">
        <v>43919</v>
      </c>
      <c r="E30" s="14">
        <v>24</v>
      </c>
      <c r="F30" s="14">
        <v>28</v>
      </c>
      <c r="G30" s="14">
        <v>114</v>
      </c>
      <c r="H30" s="14">
        <v>64</v>
      </c>
      <c r="I30" s="14">
        <v>1107</v>
      </c>
      <c r="J30" s="17">
        <f t="shared" si="0"/>
        <v>-166.11120952109991</v>
      </c>
      <c r="K30" s="18">
        <f t="shared" si="1"/>
        <v>27592.933928562754</v>
      </c>
    </row>
    <row r="31" spans="1:11" x14ac:dyDescent="0.25">
      <c r="A31" s="14">
        <v>29</v>
      </c>
      <c r="B31" s="15">
        <v>1414</v>
      </c>
      <c r="C31" s="26">
        <v>1491.3571424091101</v>
      </c>
      <c r="D31" s="16">
        <v>43920</v>
      </c>
      <c r="E31" s="14">
        <v>24</v>
      </c>
      <c r="F31" s="14">
        <v>29</v>
      </c>
      <c r="G31" s="14">
        <v>122</v>
      </c>
      <c r="H31" s="14">
        <v>75</v>
      </c>
      <c r="I31" s="14">
        <v>1217</v>
      </c>
      <c r="J31" s="17">
        <f t="shared" si="0"/>
        <v>-77.357142409110111</v>
      </c>
      <c r="K31" s="18">
        <f t="shared" si="1"/>
        <v>5984.1274817033418</v>
      </c>
    </row>
    <row r="32" spans="1:11" x14ac:dyDescent="0.25">
      <c r="A32" s="14">
        <v>30</v>
      </c>
      <c r="B32" s="15">
        <v>1528</v>
      </c>
      <c r="C32" s="26">
        <v>1563.6487917448401</v>
      </c>
      <c r="D32" s="16">
        <v>43921</v>
      </c>
      <c r="E32" s="14">
        <v>25</v>
      </c>
      <c r="F32" s="14">
        <v>30</v>
      </c>
      <c r="G32" s="14">
        <v>136</v>
      </c>
      <c r="H32" s="14">
        <v>81</v>
      </c>
      <c r="I32" s="14">
        <v>1311</v>
      </c>
      <c r="J32" s="17">
        <f t="shared" si="0"/>
        <v>-35.648791744840082</v>
      </c>
      <c r="K32" s="18">
        <f t="shared" si="1"/>
        <v>1270.8363528669784</v>
      </c>
    </row>
    <row r="33" spans="1:11" x14ac:dyDescent="0.25">
      <c r="A33" s="14">
        <v>31</v>
      </c>
      <c r="B33" s="15">
        <v>1677</v>
      </c>
      <c r="C33" s="26">
        <v>1635.9404410805801</v>
      </c>
      <c r="D33" s="16">
        <v>43922</v>
      </c>
      <c r="E33" s="14">
        <v>26</v>
      </c>
      <c r="F33" s="14">
        <v>31</v>
      </c>
      <c r="G33" s="14">
        <v>157</v>
      </c>
      <c r="H33" s="14">
        <v>103</v>
      </c>
      <c r="I33" s="14">
        <v>1417</v>
      </c>
      <c r="J33" s="17">
        <f t="shared" si="0"/>
        <v>41.059558919419942</v>
      </c>
      <c r="K33" s="18">
        <f t="shared" si="1"/>
        <v>1685.8873786573176</v>
      </c>
    </row>
    <row r="34" spans="1:11" x14ac:dyDescent="0.25">
      <c r="A34" s="14">
        <v>32</v>
      </c>
      <c r="B34" s="15">
        <v>1790</v>
      </c>
      <c r="C34" s="26">
        <v>1708.23209041631</v>
      </c>
      <c r="D34" s="16">
        <v>43923</v>
      </c>
      <c r="E34" s="14">
        <v>27</v>
      </c>
      <c r="F34" s="14">
        <v>32</v>
      </c>
      <c r="G34" s="14">
        <v>170</v>
      </c>
      <c r="H34" s="14">
        <v>112</v>
      </c>
      <c r="I34" s="14">
        <v>1508</v>
      </c>
      <c r="J34" s="17">
        <f t="shared" si="0"/>
        <v>81.767909583689971</v>
      </c>
      <c r="K34" s="18">
        <f t="shared" si="1"/>
        <v>6685.9910376864982</v>
      </c>
    </row>
    <row r="35" spans="1:11" x14ac:dyDescent="0.25">
      <c r="A35" s="14">
        <v>33</v>
      </c>
      <c r="B35" s="15">
        <v>1986</v>
      </c>
      <c r="C35" s="26">
        <v>1812.56945619977</v>
      </c>
      <c r="D35" s="16">
        <v>43924</v>
      </c>
      <c r="E35" s="14">
        <v>29</v>
      </c>
      <c r="F35" s="14">
        <v>33</v>
      </c>
      <c r="G35" s="14">
        <v>181</v>
      </c>
      <c r="H35" s="14">
        <v>134</v>
      </c>
      <c r="I35" s="14">
        <v>1671</v>
      </c>
      <c r="J35" s="17">
        <f t="shared" ref="J35:J65" si="2">B35-C35</f>
        <v>173.43054380023</v>
      </c>
      <c r="K35" s="18">
        <f t="shared" si="1"/>
        <v>30078.153522843495</v>
      </c>
    </row>
    <row r="36" spans="1:11" x14ac:dyDescent="0.25">
      <c r="A36" s="14">
        <v>34</v>
      </c>
      <c r="B36" s="15">
        <v>2092</v>
      </c>
      <c r="C36" s="26">
        <v>2077.13540422186</v>
      </c>
      <c r="D36" s="16">
        <v>43925</v>
      </c>
      <c r="E36" s="14">
        <v>36</v>
      </c>
      <c r="F36" s="14">
        <v>34</v>
      </c>
      <c r="G36" s="14">
        <v>191</v>
      </c>
      <c r="H36" s="14">
        <v>150</v>
      </c>
      <c r="I36" s="14">
        <v>1751</v>
      </c>
      <c r="J36" s="17">
        <f t="shared" si="2"/>
        <v>14.864595778140028</v>
      </c>
      <c r="K36" s="18">
        <f t="shared" si="1"/>
        <v>220.95620764749836</v>
      </c>
    </row>
    <row r="37" spans="1:11" x14ac:dyDescent="0.25">
      <c r="A37" s="14">
        <v>35</v>
      </c>
      <c r="B37" s="15">
        <v>2273</v>
      </c>
      <c r="C37" s="26">
        <v>2277.6099193485002</v>
      </c>
      <c r="D37" s="16">
        <v>43926</v>
      </c>
      <c r="E37" s="14">
        <v>41</v>
      </c>
      <c r="F37" s="14">
        <v>35</v>
      </c>
      <c r="G37" s="14">
        <v>198</v>
      </c>
      <c r="H37" s="14">
        <v>164</v>
      </c>
      <c r="I37" s="14">
        <v>1911</v>
      </c>
      <c r="J37" s="17">
        <f t="shared" si="2"/>
        <v>-4.6099193485001706</v>
      </c>
      <c r="K37" s="18">
        <f t="shared" si="1"/>
        <v>21.251356399676236</v>
      </c>
    </row>
    <row r="38" spans="1:11" x14ac:dyDescent="0.25">
      <c r="A38" s="14">
        <v>36</v>
      </c>
      <c r="B38" s="15">
        <v>2491</v>
      </c>
      <c r="C38" s="26">
        <v>2542.1758673705999</v>
      </c>
      <c r="D38" s="16">
        <v>43927</v>
      </c>
      <c r="E38" s="14">
        <v>48</v>
      </c>
      <c r="F38" s="14">
        <v>36</v>
      </c>
      <c r="G38" s="14">
        <v>209</v>
      </c>
      <c r="H38" s="14">
        <v>192</v>
      </c>
      <c r="I38" s="14">
        <v>2090</v>
      </c>
      <c r="J38" s="17">
        <f t="shared" si="2"/>
        <v>-51.175867370599917</v>
      </c>
      <c r="K38" s="18">
        <f t="shared" si="1"/>
        <v>2618.9694011332331</v>
      </c>
    </row>
    <row r="39" spans="1:11" x14ac:dyDescent="0.25">
      <c r="A39" s="14">
        <v>37</v>
      </c>
      <c r="B39" s="19">
        <v>2738</v>
      </c>
      <c r="C39" s="26">
        <v>2710.6046660495099</v>
      </c>
      <c r="D39" s="16">
        <v>43928</v>
      </c>
      <c r="E39" s="14">
        <v>52</v>
      </c>
      <c r="F39" s="14">
        <v>37</v>
      </c>
      <c r="G39" s="14">
        <v>221</v>
      </c>
      <c r="H39" s="14">
        <v>204</v>
      </c>
      <c r="I39" s="14">
        <v>2313</v>
      </c>
      <c r="J39" s="17">
        <f t="shared" si="2"/>
        <v>27.395333950490112</v>
      </c>
      <c r="K39" s="18">
        <f t="shared" si="1"/>
        <v>750.50432225887619</v>
      </c>
    </row>
    <row r="40" spans="1:11" x14ac:dyDescent="0.25">
      <c r="A40" s="14">
        <v>38</v>
      </c>
      <c r="B40" s="19">
        <v>2956</v>
      </c>
      <c r="C40" s="26">
        <v>3007.2163305193399</v>
      </c>
      <c r="D40" s="16">
        <v>43929</v>
      </c>
      <c r="E40" s="14">
        <v>60</v>
      </c>
      <c r="F40" s="14">
        <v>38</v>
      </c>
      <c r="G40" s="14">
        <v>240</v>
      </c>
      <c r="H40" s="14">
        <v>222</v>
      </c>
      <c r="I40" s="14">
        <v>2494</v>
      </c>
      <c r="J40" s="17">
        <f t="shared" si="2"/>
        <v>-51.216330519339863</v>
      </c>
      <c r="K40" s="18">
        <f t="shared" si="1"/>
        <v>2623.112511866264</v>
      </c>
    </row>
    <row r="41" spans="1:11" x14ac:dyDescent="0.25">
      <c r="A41" s="14">
        <v>39</v>
      </c>
      <c r="B41" s="19">
        <v>3293</v>
      </c>
      <c r="C41" s="26">
        <v>3207.6908456459801</v>
      </c>
      <c r="D41" s="16">
        <v>43930</v>
      </c>
      <c r="E41" s="14">
        <v>65</v>
      </c>
      <c r="F41" s="14">
        <v>39</v>
      </c>
      <c r="G41" s="14">
        <v>280</v>
      </c>
      <c r="H41" s="14">
        <v>252</v>
      </c>
      <c r="I41" s="14">
        <v>2761</v>
      </c>
      <c r="J41" s="17">
        <f t="shared" si="2"/>
        <v>85.309154354019938</v>
      </c>
      <c r="K41" s="18">
        <f t="shared" si="1"/>
        <v>7277.6518165979987</v>
      </c>
    </row>
    <row r="42" spans="1:11" x14ac:dyDescent="0.25">
      <c r="A42" s="14">
        <v>40</v>
      </c>
      <c r="B42" s="19">
        <v>3512</v>
      </c>
      <c r="C42" s="26">
        <v>3440.21107722035</v>
      </c>
      <c r="D42" s="16">
        <v>43931</v>
      </c>
      <c r="E42" s="14">
        <v>71</v>
      </c>
      <c r="F42" s="14">
        <v>40</v>
      </c>
      <c r="G42" s="14">
        <v>306</v>
      </c>
      <c r="H42" s="14">
        <v>282</v>
      </c>
      <c r="I42" s="14">
        <v>2924</v>
      </c>
      <c r="J42" s="17">
        <f t="shared" si="2"/>
        <v>71.788922779649965</v>
      </c>
      <c r="K42" s="18">
        <f t="shared" si="1"/>
        <v>5153.6494338625453</v>
      </c>
    </row>
    <row r="43" spans="1:11" x14ac:dyDescent="0.25">
      <c r="A43" s="14">
        <v>41</v>
      </c>
      <c r="B43" s="19">
        <v>3842</v>
      </c>
      <c r="C43" s="26">
        <v>3544.54844300381</v>
      </c>
      <c r="D43" s="16">
        <v>43932</v>
      </c>
      <c r="E43" s="14">
        <v>73</v>
      </c>
      <c r="F43" s="14">
        <v>41</v>
      </c>
      <c r="G43" s="14">
        <v>327</v>
      </c>
      <c r="H43" s="14">
        <v>286</v>
      </c>
      <c r="I43" s="14">
        <v>3229</v>
      </c>
      <c r="J43" s="17">
        <f t="shared" si="2"/>
        <v>297.45155699618999</v>
      </c>
      <c r="K43" s="18">
        <f t="shared" si="1"/>
        <v>88477.42875945766</v>
      </c>
    </row>
    <row r="44" spans="1:11" x14ac:dyDescent="0.25">
      <c r="A44" s="14">
        <v>42</v>
      </c>
      <c r="B44" s="19">
        <v>4241</v>
      </c>
      <c r="C44" s="26">
        <v>4417.9830035327204</v>
      </c>
      <c r="D44" s="16">
        <v>43933</v>
      </c>
      <c r="E44" s="14">
        <v>99</v>
      </c>
      <c r="F44" s="14">
        <v>42</v>
      </c>
      <c r="G44" s="14">
        <v>373</v>
      </c>
      <c r="H44" s="14">
        <v>359</v>
      </c>
      <c r="I44" s="14">
        <v>3509</v>
      </c>
      <c r="J44" s="17">
        <f t="shared" si="2"/>
        <v>-176.98300353272043</v>
      </c>
      <c r="K44" s="18">
        <f t="shared" si="1"/>
        <v>31322.983539462934</v>
      </c>
    </row>
    <row r="45" spans="1:11" x14ac:dyDescent="0.25">
      <c r="A45" s="14">
        <v>43</v>
      </c>
      <c r="B45" s="19">
        <v>4557</v>
      </c>
      <c r="C45" s="26">
        <v>4554.3660857639097</v>
      </c>
      <c r="D45" s="16">
        <v>43934</v>
      </c>
      <c r="E45" s="14">
        <v>102</v>
      </c>
      <c r="F45" s="14">
        <v>43</v>
      </c>
      <c r="G45" s="14">
        <v>399</v>
      </c>
      <c r="H45" s="14">
        <v>380</v>
      </c>
      <c r="I45" s="14">
        <v>3778</v>
      </c>
      <c r="J45" s="17">
        <f t="shared" si="2"/>
        <v>2.633914236090277</v>
      </c>
      <c r="K45" s="18">
        <f t="shared" si="1"/>
        <v>6.937504203079027</v>
      </c>
    </row>
    <row r="46" spans="1:11" x14ac:dyDescent="0.25">
      <c r="A46" s="14">
        <v>44</v>
      </c>
      <c r="B46" s="19">
        <v>4839</v>
      </c>
      <c r="C46" s="26">
        <v>5043.2520489200897</v>
      </c>
      <c r="D46" s="16">
        <v>43935</v>
      </c>
      <c r="E46" s="14">
        <v>116</v>
      </c>
      <c r="F46" s="14">
        <v>44</v>
      </c>
      <c r="G46" s="14">
        <v>459</v>
      </c>
      <c r="H46" s="14">
        <v>426</v>
      </c>
      <c r="I46" s="14">
        <v>3954</v>
      </c>
      <c r="J46" s="17">
        <f t="shared" si="2"/>
        <v>-204.25204892008969</v>
      </c>
      <c r="K46" s="18">
        <f t="shared" si="1"/>
        <v>41718.899488054711</v>
      </c>
    </row>
    <row r="47" spans="1:11" x14ac:dyDescent="0.25">
      <c r="A47" s="14">
        <v>45</v>
      </c>
      <c r="B47" s="19">
        <v>5136</v>
      </c>
      <c r="C47" s="26">
        <v>5243.7265640467303</v>
      </c>
      <c r="D47" s="16">
        <v>43936</v>
      </c>
      <c r="E47" s="14">
        <v>121</v>
      </c>
      <c r="F47" s="14">
        <v>45</v>
      </c>
      <c r="G47" s="14">
        <v>469</v>
      </c>
      <c r="H47" s="14">
        <v>446</v>
      </c>
      <c r="I47" s="14">
        <v>4221</v>
      </c>
      <c r="J47" s="17">
        <f t="shared" si="2"/>
        <v>-107.72656404673035</v>
      </c>
      <c r="K47" s="18">
        <f t="shared" si="1"/>
        <v>11605.012601314294</v>
      </c>
    </row>
    <row r="48" spans="1:11" x14ac:dyDescent="0.25">
      <c r="A48" s="14">
        <v>46</v>
      </c>
      <c r="B48" s="19">
        <v>5516</v>
      </c>
      <c r="C48" s="26">
        <v>5508.2925120688296</v>
      </c>
      <c r="D48" s="16">
        <v>43937</v>
      </c>
      <c r="E48" s="14">
        <v>128</v>
      </c>
      <c r="F48" s="14">
        <v>46</v>
      </c>
      <c r="G48" s="14">
        <v>496</v>
      </c>
      <c r="H48" s="14">
        <v>548</v>
      </c>
      <c r="I48" s="14">
        <v>4472</v>
      </c>
      <c r="J48" s="17">
        <f t="shared" si="2"/>
        <v>7.7074879311703626</v>
      </c>
      <c r="K48" s="18">
        <f t="shared" si="1"/>
        <v>59.405370209136798</v>
      </c>
    </row>
    <row r="49" spans="1:11" x14ac:dyDescent="0.25">
      <c r="A49" s="14">
        <v>47</v>
      </c>
      <c r="B49" s="19">
        <v>5923</v>
      </c>
      <c r="C49" s="26">
        <v>5804.9041765386501</v>
      </c>
      <c r="D49" s="16">
        <v>43938</v>
      </c>
      <c r="E49" s="14">
        <v>136</v>
      </c>
      <c r="F49" s="14">
        <v>47</v>
      </c>
      <c r="G49" s="14">
        <v>520</v>
      </c>
      <c r="H49" s="14">
        <v>607</v>
      </c>
      <c r="I49" s="14">
        <v>4796</v>
      </c>
      <c r="J49" s="17">
        <f t="shared" si="2"/>
        <v>118.09582346134994</v>
      </c>
      <c r="K49" s="18">
        <f t="shared" si="1"/>
        <v>13946.623519014331</v>
      </c>
    </row>
    <row r="50" spans="1:11" x14ac:dyDescent="0.25">
      <c r="A50" s="14">
        <v>48</v>
      </c>
      <c r="B50" s="19">
        <v>6248</v>
      </c>
      <c r="C50" s="26">
        <v>6101.5158410084696</v>
      </c>
      <c r="D50" s="16">
        <v>43939</v>
      </c>
      <c r="E50" s="20">
        <v>144</v>
      </c>
      <c r="F50" s="14">
        <v>48</v>
      </c>
      <c r="G50" s="14">
        <v>535</v>
      </c>
      <c r="H50" s="14">
        <v>631</v>
      </c>
      <c r="I50" s="14">
        <v>5082</v>
      </c>
      <c r="J50" s="17">
        <f t="shared" si="2"/>
        <v>146.48415899153042</v>
      </c>
      <c r="K50" s="18">
        <f t="shared" si="1"/>
        <v>21457.608835455962</v>
      </c>
    </row>
    <row r="51" spans="1:11" x14ac:dyDescent="0.25">
      <c r="A51" s="14">
        <v>49</v>
      </c>
      <c r="B51" s="19">
        <v>6575</v>
      </c>
      <c r="C51" s="26">
        <v>6462.2189383737496</v>
      </c>
      <c r="D51" s="16">
        <v>43940</v>
      </c>
      <c r="E51" s="20">
        <v>154</v>
      </c>
      <c r="F51" s="14">
        <v>49</v>
      </c>
      <c r="G51" s="14">
        <v>582</v>
      </c>
      <c r="H51" s="14">
        <v>686</v>
      </c>
      <c r="I51" s="14">
        <v>5307</v>
      </c>
      <c r="J51" s="17">
        <f t="shared" si="2"/>
        <v>112.78106162625045</v>
      </c>
      <c r="K51" s="18">
        <f t="shared" si="1"/>
        <v>12719.567861544101</v>
      </c>
    </row>
    <row r="52" spans="1:11" x14ac:dyDescent="0.25">
      <c r="A52" s="14">
        <v>50</v>
      </c>
      <c r="B52" s="19">
        <v>6760</v>
      </c>
      <c r="C52" s="26">
        <v>6694.7391699481204</v>
      </c>
      <c r="D52" s="16">
        <v>43941</v>
      </c>
      <c r="E52" s="20">
        <v>160</v>
      </c>
      <c r="F52" s="14">
        <v>50</v>
      </c>
      <c r="G52" s="14">
        <v>590</v>
      </c>
      <c r="H52" s="14">
        <v>747</v>
      </c>
      <c r="I52" s="14">
        <v>5423</v>
      </c>
      <c r="J52" s="17">
        <f t="shared" si="2"/>
        <v>65.260830051879566</v>
      </c>
      <c r="K52" s="18">
        <f t="shared" si="1"/>
        <v>4258.9759390603067</v>
      </c>
    </row>
    <row r="53" spans="1:11" x14ac:dyDescent="0.25">
      <c r="A53" s="14">
        <v>51</v>
      </c>
      <c r="B53" s="21">
        <v>7135</v>
      </c>
      <c r="C53" s="26">
        <v>7023.3965508656702</v>
      </c>
      <c r="D53" s="16">
        <v>43942</v>
      </c>
      <c r="E53" s="20">
        <v>169</v>
      </c>
      <c r="F53" s="14">
        <v>51</v>
      </c>
      <c r="G53" s="22">
        <v>616</v>
      </c>
      <c r="H53" s="22">
        <v>842</v>
      </c>
      <c r="I53" s="22">
        <v>5677</v>
      </c>
      <c r="J53" s="17">
        <f t="shared" si="2"/>
        <v>111.60344913432982</v>
      </c>
      <c r="K53" s="18">
        <f t="shared" si="1"/>
        <v>12455.329858678944</v>
      </c>
    </row>
    <row r="54" spans="1:11" x14ac:dyDescent="0.25">
      <c r="A54" s="14">
        <v>52</v>
      </c>
      <c r="B54" s="21">
        <v>7418</v>
      </c>
      <c r="C54" s="26">
        <v>7191.8253495445797</v>
      </c>
      <c r="D54" s="16">
        <v>43943</v>
      </c>
      <c r="E54" s="20">
        <v>173</v>
      </c>
      <c r="F54" s="14">
        <v>52</v>
      </c>
      <c r="G54" s="22">
        <v>635</v>
      </c>
      <c r="H54" s="22">
        <v>913</v>
      </c>
      <c r="I54" s="22">
        <v>5870</v>
      </c>
      <c r="J54" s="17">
        <f t="shared" si="2"/>
        <v>226.17465045542031</v>
      </c>
      <c r="K54" s="18">
        <f t="shared" si="1"/>
        <v>51154.972508631559</v>
      </c>
    </row>
    <row r="55" spans="1:11" x14ac:dyDescent="0.25">
      <c r="A55" s="14">
        <v>53</v>
      </c>
      <c r="B55" s="21">
        <v>7775</v>
      </c>
      <c r="C55" s="26">
        <v>7392.2998646712203</v>
      </c>
      <c r="D55" s="16">
        <v>43944</v>
      </c>
      <c r="E55" s="20">
        <v>178</v>
      </c>
      <c r="F55" s="14">
        <v>53</v>
      </c>
      <c r="G55" s="22">
        <v>647</v>
      </c>
      <c r="H55" s="22">
        <v>960</v>
      </c>
      <c r="I55" s="22">
        <v>6168</v>
      </c>
      <c r="J55" s="17">
        <f t="shared" si="2"/>
        <v>382.70013532877965</v>
      </c>
      <c r="K55" s="18">
        <f t="shared" si="1"/>
        <v>146459.39358066625</v>
      </c>
    </row>
    <row r="56" spans="1:11" x14ac:dyDescent="0.25">
      <c r="A56" s="14">
        <v>54</v>
      </c>
      <c r="B56" s="21">
        <v>8211</v>
      </c>
      <c r="C56" s="26">
        <v>7656.8658126933196</v>
      </c>
      <c r="D56" s="16">
        <v>43945</v>
      </c>
      <c r="E56" s="20">
        <v>185</v>
      </c>
      <c r="F56" s="14">
        <v>54</v>
      </c>
      <c r="G56" s="22">
        <v>689</v>
      </c>
      <c r="H56" s="22">
        <v>1002</v>
      </c>
      <c r="I56" s="22">
        <v>6520</v>
      </c>
      <c r="J56" s="17">
        <f t="shared" si="2"/>
        <v>554.13418730668036</v>
      </c>
      <c r="K56" s="18">
        <f t="shared" si="1"/>
        <v>307064.69754203514</v>
      </c>
    </row>
    <row r="57" spans="1:11" x14ac:dyDescent="0.25">
      <c r="A57" s="14">
        <v>55</v>
      </c>
      <c r="B57" s="24">
        <v>8607</v>
      </c>
      <c r="C57" s="26">
        <v>7921.4317607154098</v>
      </c>
      <c r="D57" s="16">
        <v>43946</v>
      </c>
      <c r="E57" s="24">
        <v>192</v>
      </c>
      <c r="F57" s="14">
        <v>55</v>
      </c>
      <c r="G57" s="22">
        <v>720</v>
      </c>
      <c r="H57" s="22">
        <v>1042</v>
      </c>
      <c r="I57" s="22">
        <v>6845</v>
      </c>
      <c r="J57" s="17">
        <f t="shared" si="2"/>
        <v>685.56823928459016</v>
      </c>
      <c r="K57" s="18">
        <f t="shared" si="1"/>
        <v>470003.81071577308</v>
      </c>
    </row>
    <row r="58" spans="1:11" x14ac:dyDescent="0.25">
      <c r="A58" s="31">
        <v>56</v>
      </c>
      <c r="B58" s="35">
        <v>8882</v>
      </c>
      <c r="C58" s="26">
        <v>8474.4091567670494</v>
      </c>
      <c r="D58" s="32">
        <v>43947</v>
      </c>
      <c r="E58" s="35">
        <v>208</v>
      </c>
      <c r="F58" s="31">
        <v>56</v>
      </c>
      <c r="G58" s="36">
        <v>743</v>
      </c>
      <c r="H58" s="36">
        <v>1107</v>
      </c>
      <c r="I58" s="36">
        <v>7032</v>
      </c>
      <c r="J58" s="33">
        <f t="shared" si="2"/>
        <v>407.59084323295065</v>
      </c>
      <c r="K58" s="34">
        <f t="shared" si="1"/>
        <v>166130.29548734776</v>
      </c>
    </row>
    <row r="59" spans="1:11" s="17" customFormat="1" x14ac:dyDescent="0.25">
      <c r="A59" s="14">
        <v>57</v>
      </c>
      <c r="B59" s="14">
        <v>9096</v>
      </c>
      <c r="C59" s="26">
        <v>8803.0665376845991</v>
      </c>
      <c r="D59" s="16">
        <v>43948</v>
      </c>
      <c r="E59" s="17">
        <v>217</v>
      </c>
      <c r="F59" s="17">
        <v>57</v>
      </c>
      <c r="G59" s="17">
        <v>765</v>
      </c>
      <c r="H59" s="17">
        <v>1151</v>
      </c>
      <c r="I59" s="17">
        <v>7180</v>
      </c>
      <c r="J59" s="17">
        <f t="shared" si="2"/>
        <v>292.9334623154009</v>
      </c>
      <c r="K59" s="18">
        <f t="shared" si="1"/>
        <v>85810.013344088395</v>
      </c>
    </row>
    <row r="60" spans="1:11" s="17" customFormat="1" x14ac:dyDescent="0.25">
      <c r="A60" s="14">
        <v>58</v>
      </c>
      <c r="B60" s="19">
        <v>9511</v>
      </c>
      <c r="C60" s="26">
        <v>9227.8610679453395</v>
      </c>
      <c r="D60" s="16">
        <v>43949</v>
      </c>
      <c r="E60" s="24">
        <v>229</v>
      </c>
      <c r="F60" s="14">
        <v>58</v>
      </c>
      <c r="G60" s="19">
        <v>773</v>
      </c>
      <c r="H60" s="19">
        <v>1254</v>
      </c>
      <c r="I60" s="24">
        <v>7484</v>
      </c>
      <c r="J60" s="17">
        <f t="shared" si="2"/>
        <v>283.13893205466047</v>
      </c>
      <c r="K60" s="18">
        <f t="shared" si="1"/>
        <v>80167.654845053636</v>
      </c>
    </row>
    <row r="61" spans="1:11" s="17" customFormat="1" x14ac:dyDescent="0.25">
      <c r="A61" s="14">
        <v>59</v>
      </c>
      <c r="B61" s="19">
        <v>9771</v>
      </c>
      <c r="C61" s="26">
        <v>9876.9756133401606</v>
      </c>
      <c r="D61" s="16">
        <v>43950</v>
      </c>
      <c r="E61" s="24">
        <v>248</v>
      </c>
      <c r="F61" s="17">
        <v>59</v>
      </c>
      <c r="G61" s="19">
        <v>784</v>
      </c>
      <c r="H61" s="19">
        <v>1391</v>
      </c>
      <c r="I61" s="24">
        <v>7596</v>
      </c>
      <c r="J61" s="17">
        <f t="shared" si="2"/>
        <v>-105.97561334016063</v>
      </c>
      <c r="K61" s="18">
        <f t="shared" si="1"/>
        <v>11230.830622823232</v>
      </c>
    </row>
    <row r="62" spans="1:11" s="17" customFormat="1" x14ac:dyDescent="0.25">
      <c r="A62" s="14">
        <v>60</v>
      </c>
      <c r="B62" s="19">
        <v>10118</v>
      </c>
      <c r="C62" s="26">
        <v>10461.998725839499</v>
      </c>
      <c r="D62" s="16">
        <v>43951</v>
      </c>
      <c r="E62" s="24">
        <v>265</v>
      </c>
      <c r="F62" s="14">
        <v>60</v>
      </c>
      <c r="G62" s="19">
        <v>792</v>
      </c>
      <c r="H62" s="19">
        <v>1522</v>
      </c>
      <c r="I62" s="24">
        <v>7804</v>
      </c>
      <c r="J62" s="17">
        <f t="shared" si="2"/>
        <v>-343.99872583949946</v>
      </c>
      <c r="K62" s="18">
        <f t="shared" si="1"/>
        <v>118335.12337919911</v>
      </c>
    </row>
    <row r="63" spans="1:11" s="17" customFormat="1" x14ac:dyDescent="0.25">
      <c r="A63" s="14">
        <v>61</v>
      </c>
      <c r="B63" s="19">
        <v>10551</v>
      </c>
      <c r="C63" s="26">
        <v>10982.9304054434</v>
      </c>
      <c r="D63" s="16">
        <v>43952</v>
      </c>
      <c r="E63" s="24">
        <v>280</v>
      </c>
      <c r="F63" s="17">
        <v>61</v>
      </c>
      <c r="G63" s="19">
        <v>800</v>
      </c>
      <c r="H63" s="19">
        <v>1591</v>
      </c>
      <c r="I63" s="24">
        <v>8160</v>
      </c>
      <c r="J63" s="17">
        <f t="shared" si="2"/>
        <v>-431.93040544339965</v>
      </c>
      <c r="K63" s="18">
        <f t="shared" si="1"/>
        <v>186563.8751464996</v>
      </c>
    </row>
    <row r="64" spans="1:11" s="17" customFormat="1" x14ac:dyDescent="0.25">
      <c r="A64" s="14">
        <v>62</v>
      </c>
      <c r="B64" s="19">
        <v>10843</v>
      </c>
      <c r="C64" s="26">
        <v>11407.7249357041</v>
      </c>
      <c r="D64" s="16">
        <v>43953</v>
      </c>
      <c r="E64" s="24">
        <v>292</v>
      </c>
      <c r="F64" s="14">
        <v>62</v>
      </c>
      <c r="G64" s="19">
        <v>831</v>
      </c>
      <c r="H64" s="19">
        <v>1665</v>
      </c>
      <c r="I64" s="24">
        <v>8347</v>
      </c>
      <c r="J64" s="17">
        <f t="shared" si="2"/>
        <v>-564.72493570410006</v>
      </c>
      <c r="K64" s="18">
        <f t="shared" si="1"/>
        <v>318914.25300599996</v>
      </c>
    </row>
    <row r="65" spans="1:11" s="17" customFormat="1" x14ac:dyDescent="0.25">
      <c r="A65" s="14">
        <v>63</v>
      </c>
      <c r="B65" s="19">
        <v>11192</v>
      </c>
      <c r="C65" s="26">
        <v>11800.473749517099</v>
      </c>
      <c r="D65" s="16">
        <v>43954</v>
      </c>
      <c r="E65" s="24">
        <v>303</v>
      </c>
      <c r="F65" s="17">
        <v>63</v>
      </c>
      <c r="G65" s="19">
        <v>845</v>
      </c>
      <c r="H65" s="19">
        <v>1876</v>
      </c>
      <c r="I65" s="24">
        <v>8471</v>
      </c>
      <c r="J65" s="17">
        <f t="shared" si="2"/>
        <v>-608.47374951709935</v>
      </c>
      <c r="K65" s="18">
        <f t="shared" si="1"/>
        <v>370240.30385139777</v>
      </c>
    </row>
    <row r="66" spans="1:11" x14ac:dyDescent="0.25">
      <c r="D66" s="23"/>
    </row>
    <row r="67" spans="1:11" x14ac:dyDescent="0.25">
      <c r="D67" s="23"/>
    </row>
    <row r="68" spans="1:11" x14ac:dyDescent="0.25">
      <c r="D68" s="23"/>
    </row>
    <row r="69" spans="1:11" x14ac:dyDescent="0.25">
      <c r="D69" s="23"/>
    </row>
    <row r="70" spans="1:11" x14ac:dyDescent="0.25">
      <c r="D70" s="23"/>
    </row>
    <row r="71" spans="1:11" x14ac:dyDescent="0.25">
      <c r="G71" s="41" t="s">
        <v>4</v>
      </c>
      <c r="H71" s="41"/>
      <c r="I71" s="41"/>
      <c r="J71" s="25">
        <f>SUM(J3:J59)</f>
        <v>1771.9644977900025</v>
      </c>
      <c r="K71" s="25">
        <f>SUM(K3:K65)</f>
        <v>3635207.5605340693</v>
      </c>
    </row>
    <row r="72" spans="1:11" x14ac:dyDescent="0.25">
      <c r="G72" s="41" t="s">
        <v>5</v>
      </c>
      <c r="H72" s="41"/>
      <c r="I72" s="41"/>
      <c r="J72" s="25">
        <f>COUNT(C3:C65)</f>
        <v>63</v>
      </c>
      <c r="K72" s="17"/>
    </row>
    <row r="74" spans="1:11" ht="18.75" x14ac:dyDescent="0.25">
      <c r="G74" s="37" t="s">
        <v>12</v>
      </c>
      <c r="H74" s="37"/>
      <c r="I74" s="37"/>
      <c r="J74" s="38">
        <f>K71/J72</f>
        <v>57701.707310064594</v>
      </c>
      <c r="K74" s="38"/>
    </row>
    <row r="75" spans="1:11" ht="18.75" x14ac:dyDescent="0.25">
      <c r="G75" s="37" t="s">
        <v>13</v>
      </c>
      <c r="H75" s="37"/>
      <c r="I75" s="37"/>
      <c r="J75" s="38">
        <f>SQRT(J74)</f>
        <v>240.21179677539692</v>
      </c>
      <c r="K75" s="38"/>
    </row>
  </sheetData>
  <mergeCells count="12">
    <mergeCell ref="G75:I75"/>
    <mergeCell ref="J74:K74"/>
    <mergeCell ref="J75:K75"/>
    <mergeCell ref="D1:D2"/>
    <mergeCell ref="E1:E2"/>
    <mergeCell ref="G71:I71"/>
    <mergeCell ref="G72:I72"/>
    <mergeCell ref="F1:F2"/>
    <mergeCell ref="G1:G2"/>
    <mergeCell ref="H1:H2"/>
    <mergeCell ref="I1:I2"/>
    <mergeCell ref="G74:I7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Adityo Dwirahmawan</dc:creator>
  <cp:lastModifiedBy>fdm</cp:lastModifiedBy>
  <dcterms:created xsi:type="dcterms:W3CDTF">2020-04-21T04:21:59Z</dcterms:created>
  <dcterms:modified xsi:type="dcterms:W3CDTF">2020-05-11T09:41:45Z</dcterms:modified>
</cp:coreProperties>
</file>